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K:\20統計解析係\02産業連関表\平成23年表\06HP公開\03波及効果の求め方\"/>
    </mc:Choice>
  </mc:AlternateContent>
  <bookViews>
    <workbookView xWindow="0" yWindow="0" windowWidth="19200" windowHeight="10995"/>
  </bookViews>
  <sheets>
    <sheet name="例題1" sheetId="1" r:id="rId1"/>
    <sheet name="例題2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50" i="2" l="1"/>
  <c r="E49" i="2"/>
  <c r="E33" i="2"/>
  <c r="E32" i="2"/>
  <c r="B24" i="2" l="1" a="1"/>
  <c r="B24" i="2" s="1"/>
  <c r="J14" i="2"/>
  <c r="I13" i="2"/>
  <c r="G14" i="2"/>
  <c r="G13" i="2"/>
  <c r="C39" i="1"/>
  <c r="B37" i="1"/>
  <c r="C25" i="2" l="1"/>
  <c r="B25" i="2"/>
  <c r="C24" i="2"/>
  <c r="E17" i="2"/>
  <c r="D17" i="2"/>
  <c r="E16" i="2"/>
  <c r="D16" i="2"/>
  <c r="E15" i="2"/>
  <c r="D15" i="2"/>
  <c r="E14" i="2"/>
  <c r="D14" i="2"/>
  <c r="E13" i="2"/>
  <c r="D13" i="2"/>
  <c r="I5" i="2"/>
  <c r="I4" i="2"/>
  <c r="B50" i="1"/>
  <c r="C50" i="1"/>
  <c r="C49" i="1"/>
  <c r="B49" i="1"/>
  <c r="B46" i="1"/>
  <c r="E50" i="1" s="1"/>
  <c r="B45" i="1"/>
  <c r="E49" i="1" s="1"/>
  <c r="G49" i="1" s="1" a="1"/>
  <c r="C42" i="1"/>
  <c r="C37" i="1"/>
  <c r="G32" i="1" a="1"/>
  <c r="G32" i="1" s="1"/>
  <c r="B32" i="1" a="1"/>
  <c r="B32" i="1" s="1"/>
  <c r="B29" i="1"/>
  <c r="C29" i="1"/>
  <c r="C28" i="1"/>
  <c r="B28" i="1"/>
  <c r="B25" i="1"/>
  <c r="C25" i="1"/>
  <c r="C24" i="1"/>
  <c r="B24" i="1"/>
  <c r="E17" i="1"/>
  <c r="D17" i="1"/>
  <c r="E16" i="1"/>
  <c r="D16" i="1"/>
  <c r="E15" i="1"/>
  <c r="D15" i="1"/>
  <c r="E14" i="1"/>
  <c r="D14" i="1"/>
  <c r="E13" i="1"/>
  <c r="D13" i="1"/>
  <c r="G49" i="1" l="1"/>
  <c r="G50" i="1"/>
  <c r="B29" i="2"/>
  <c r="C28" i="2"/>
  <c r="C29" i="2"/>
  <c r="G33" i="1"/>
  <c r="C33" i="1"/>
  <c r="B33" i="1"/>
  <c r="C32" i="1"/>
  <c r="B28" i="2" l="1"/>
  <c r="B32" i="2" s="1" a="1"/>
  <c r="B32" i="2" l="1"/>
  <c r="B49" i="2" s="1"/>
  <c r="C33" i="2"/>
  <c r="C50" i="2" s="1"/>
  <c r="B33" i="2"/>
  <c r="B50" i="2" s="1"/>
  <c r="C32" i="2"/>
  <c r="C49" i="2" s="1"/>
  <c r="G32" i="2" l="1" a="1"/>
  <c r="G32" i="2" s="1"/>
  <c r="B37" i="2" s="1"/>
  <c r="G33" i="2" l="1"/>
  <c r="C37" i="2" s="1"/>
  <c r="C39" i="2" s="1"/>
  <c r="C42" i="2" s="1"/>
  <c r="B45" i="2" l="1"/>
  <c r="B46" i="2"/>
  <c r="G49" i="2" s="1" a="1"/>
  <c r="G50" i="2" l="1"/>
  <c r="G49" i="2"/>
</calcChain>
</file>

<file path=xl/comments1.xml><?xml version="1.0" encoding="utf-8"?>
<comments xmlns="http://schemas.openxmlformats.org/spreadsheetml/2006/main">
  <authors>
    <author>FINE_User</author>
  </authors>
  <commentList>
    <comment ref="E31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需要増加額に自給率を乗じる場合は，MMULTを用いて
（I-M)F
と計算しても結果は同じです。</t>
        </r>
      </text>
    </comment>
  </commentList>
</comments>
</file>

<file path=xl/sharedStrings.xml><?xml version="1.0" encoding="utf-8"?>
<sst xmlns="http://schemas.openxmlformats.org/spreadsheetml/2006/main" count="91" uniqueCount="37">
  <si>
    <t>中間需要</t>
    <rPh sb="0" eb="2">
      <t>チュウカン</t>
    </rPh>
    <rPh sb="2" eb="4">
      <t>ジュヨウ</t>
    </rPh>
    <phoneticPr fontId="1"/>
  </si>
  <si>
    <t>最終需要</t>
    <rPh sb="0" eb="2">
      <t>サイシュウ</t>
    </rPh>
    <rPh sb="2" eb="4">
      <t>ジュヨウ</t>
    </rPh>
    <phoneticPr fontId="1"/>
  </si>
  <si>
    <t>生産額</t>
    <rPh sb="0" eb="2">
      <t>セイサン</t>
    </rPh>
    <rPh sb="2" eb="3">
      <t>ガク</t>
    </rPh>
    <phoneticPr fontId="1"/>
  </si>
  <si>
    <t>産業1</t>
    <rPh sb="0" eb="2">
      <t>サンギョウ</t>
    </rPh>
    <phoneticPr fontId="1"/>
  </si>
  <si>
    <t>産業2</t>
    <rPh sb="0" eb="2">
      <t>サンギョウ</t>
    </rPh>
    <phoneticPr fontId="1"/>
  </si>
  <si>
    <t>消費</t>
    <rPh sb="0" eb="2">
      <t>ショウヒ</t>
    </rPh>
    <phoneticPr fontId="1"/>
  </si>
  <si>
    <t>投資</t>
    <rPh sb="0" eb="2">
      <t>トウシ</t>
    </rPh>
    <phoneticPr fontId="1"/>
  </si>
  <si>
    <t>中間投入</t>
    <rPh sb="0" eb="2">
      <t>チュウカン</t>
    </rPh>
    <rPh sb="2" eb="4">
      <t>トウニュウ</t>
    </rPh>
    <phoneticPr fontId="1"/>
  </si>
  <si>
    <t>粗付加価値</t>
    <rPh sb="0" eb="1">
      <t>アラ</t>
    </rPh>
    <rPh sb="1" eb="3">
      <t>フカ</t>
    </rPh>
    <rPh sb="3" eb="5">
      <t>カチ</t>
    </rPh>
    <phoneticPr fontId="1"/>
  </si>
  <si>
    <t>雇用者所得</t>
    <rPh sb="0" eb="3">
      <t>コヨウシャ</t>
    </rPh>
    <rPh sb="3" eb="5">
      <t>ショトク</t>
    </rPh>
    <phoneticPr fontId="1"/>
  </si>
  <si>
    <t>営業余剰</t>
    <rPh sb="0" eb="2">
      <t>エイギョウ</t>
    </rPh>
    <rPh sb="2" eb="4">
      <t>ヨジョウ</t>
    </rPh>
    <phoneticPr fontId="1"/>
  </si>
  <si>
    <t>投入係数</t>
    <rPh sb="0" eb="2">
      <t>トウニュウ</t>
    </rPh>
    <rPh sb="2" eb="4">
      <t>ケイスウ</t>
    </rPh>
    <phoneticPr fontId="1"/>
  </si>
  <si>
    <t>単位行列I</t>
    <rPh sb="0" eb="2">
      <t>タンイ</t>
    </rPh>
    <rPh sb="2" eb="4">
      <t>ギョウレツ</t>
    </rPh>
    <phoneticPr fontId="1"/>
  </si>
  <si>
    <t>投入係数A</t>
    <rPh sb="0" eb="2">
      <t>トウニュウ</t>
    </rPh>
    <rPh sb="2" eb="4">
      <t>ケイスウ</t>
    </rPh>
    <phoneticPr fontId="1"/>
  </si>
  <si>
    <t>I-A</t>
    <phoneticPr fontId="1"/>
  </si>
  <si>
    <t>（I-A）-1</t>
    <phoneticPr fontId="1"/>
  </si>
  <si>
    <t>需要増加</t>
    <rPh sb="0" eb="2">
      <t>ジュヨウ</t>
    </rPh>
    <rPh sb="2" eb="4">
      <t>ゾウカ</t>
    </rPh>
    <phoneticPr fontId="1"/>
  </si>
  <si>
    <t>生産額増加</t>
    <rPh sb="0" eb="3">
      <t>セイサンガク</t>
    </rPh>
    <rPh sb="3" eb="5">
      <t>ゾウカ</t>
    </rPh>
    <phoneticPr fontId="1"/>
  </si>
  <si>
    <t>生産額増加に対する雇用者所得の増加</t>
    <rPh sb="0" eb="3">
      <t>セイサンガク</t>
    </rPh>
    <rPh sb="3" eb="5">
      <t>ゾウカ</t>
    </rPh>
    <rPh sb="6" eb="7">
      <t>タイ</t>
    </rPh>
    <rPh sb="9" eb="12">
      <t>コヨウシャ</t>
    </rPh>
    <rPh sb="12" eb="14">
      <t>ショトク</t>
    </rPh>
    <rPh sb="15" eb="17">
      <t>ゾウカ</t>
    </rPh>
    <phoneticPr fontId="1"/>
  </si>
  <si>
    <t>雇用者所得による産業別消費</t>
    <rPh sb="0" eb="3">
      <t>コヨウシャ</t>
    </rPh>
    <rPh sb="3" eb="5">
      <t>ショトク</t>
    </rPh>
    <rPh sb="8" eb="10">
      <t>サンギョウ</t>
    </rPh>
    <rPh sb="10" eb="11">
      <t>ベツ</t>
    </rPh>
    <rPh sb="11" eb="13">
      <t>ショウヒ</t>
    </rPh>
    <phoneticPr fontId="1"/>
  </si>
  <si>
    <t>計</t>
    <rPh sb="0" eb="1">
      <t>ケイ</t>
    </rPh>
    <phoneticPr fontId="1"/>
  </si>
  <si>
    <t>雇用者所得による消費額</t>
    <rPh sb="0" eb="3">
      <t>コヨウシャ</t>
    </rPh>
    <rPh sb="3" eb="5">
      <t>ショトク</t>
    </rPh>
    <rPh sb="8" eb="11">
      <t>ショウヒガク</t>
    </rPh>
    <phoneticPr fontId="1"/>
  </si>
  <si>
    <t>条件より</t>
    <rPh sb="0" eb="2">
      <t>ジョウケン</t>
    </rPh>
    <phoneticPr fontId="1"/>
  </si>
  <si>
    <t>例題1</t>
    <rPh sb="0" eb="2">
      <t>レイダイ</t>
    </rPh>
    <phoneticPr fontId="1"/>
  </si>
  <si>
    <t>（控除）
移輸入</t>
    <rPh sb="1" eb="3">
      <t>コウジョ</t>
    </rPh>
    <rPh sb="5" eb="6">
      <t>イ</t>
    </rPh>
    <rPh sb="6" eb="8">
      <t>ユニュウ</t>
    </rPh>
    <phoneticPr fontId="1"/>
  </si>
  <si>
    <t>移輸出</t>
    <rPh sb="0" eb="1">
      <t>イ</t>
    </rPh>
    <rPh sb="1" eb="3">
      <t>ユシュツ</t>
    </rPh>
    <phoneticPr fontId="1"/>
  </si>
  <si>
    <t>自給率</t>
    <rPh sb="0" eb="3">
      <t>ジキュウリツ</t>
    </rPh>
    <phoneticPr fontId="1"/>
  </si>
  <si>
    <t>（I-M）A</t>
    <phoneticPr fontId="1"/>
  </si>
  <si>
    <t>（I-（I-M）A）</t>
    <phoneticPr fontId="1"/>
  </si>
  <si>
    <t>（I-（I-M）A）-1</t>
    <phoneticPr fontId="1"/>
  </si>
  <si>
    <t>I-M（自給率を行列表記）</t>
    <rPh sb="4" eb="7">
      <t>ジキュウリツ</t>
    </rPh>
    <rPh sb="8" eb="10">
      <t>ギョウレツ</t>
    </rPh>
    <rPh sb="10" eb="12">
      <t>ヒョウキ</t>
    </rPh>
    <phoneticPr fontId="1"/>
  </si>
  <si>
    <t>生産増加額</t>
    <rPh sb="0" eb="2">
      <t>セイサン</t>
    </rPh>
    <rPh sb="2" eb="4">
      <t>ゾウカ</t>
    </rPh>
    <rPh sb="4" eb="5">
      <t>ガク</t>
    </rPh>
    <phoneticPr fontId="1"/>
  </si>
  <si>
    <t>例題2</t>
    <rPh sb="0" eb="2">
      <t>レイダイ</t>
    </rPh>
    <phoneticPr fontId="1"/>
  </si>
  <si>
    <t>雇用者所得による産業別消費額</t>
    <rPh sb="0" eb="3">
      <t>コヨウシャ</t>
    </rPh>
    <rPh sb="3" eb="5">
      <t>ショトク</t>
    </rPh>
    <rPh sb="8" eb="10">
      <t>サンギョウ</t>
    </rPh>
    <rPh sb="10" eb="11">
      <t>ベツ</t>
    </rPh>
    <rPh sb="11" eb="13">
      <t>ショウヒ</t>
    </rPh>
    <rPh sb="13" eb="14">
      <t>ガク</t>
    </rPh>
    <phoneticPr fontId="1"/>
  </si>
  <si>
    <t>域内需要増加額（I-M)F</t>
    <rPh sb="0" eb="2">
      <t>イキナイ</t>
    </rPh>
    <rPh sb="2" eb="4">
      <t>ジュヨウ</t>
    </rPh>
    <rPh sb="4" eb="6">
      <t>ゾウカ</t>
    </rPh>
    <rPh sb="6" eb="7">
      <t>ガク</t>
    </rPh>
    <phoneticPr fontId="1"/>
  </si>
  <si>
    <t>域内需要額増加額</t>
    <rPh sb="0" eb="2">
      <t>イキナイ</t>
    </rPh>
    <rPh sb="2" eb="4">
      <t>ジュヨウ</t>
    </rPh>
    <rPh sb="4" eb="5">
      <t>ガク</t>
    </rPh>
    <rPh sb="5" eb="7">
      <t>ゾウカ</t>
    </rPh>
    <rPh sb="7" eb="8">
      <t>ガク</t>
    </rPh>
    <phoneticPr fontId="1"/>
  </si>
  <si>
    <t>需要増加額F</t>
    <rPh sb="0" eb="2">
      <t>ジュヨウ</t>
    </rPh>
    <rPh sb="2" eb="4">
      <t>ゾウカ</t>
    </rPh>
    <rPh sb="4" eb="5">
      <t>ガク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</si>
</sst>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b/>
      <sz val="9"/>
      <color indexed="81"/>
      <name val="MS P ゴシック"/>
      <family val="3"/>
      <charset val="128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>
      <alignment vertical="center"/>
    </xf>
  </cellStyleXfs>
  <cellXfs count="29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2" xfId="0" applyBorder="1">
      <alignment vertical="center"/>
    </xf>
    <xf numFmtId="0" fontId="0" fillId="0" borderId="6" xfId="0" applyBorder="1">
      <alignment vertical="center"/>
    </xf>
    <xf numFmtId="0" fontId="0" fillId="0" borderId="7" xfId="0" applyBorder="1">
      <alignment vertical="center"/>
    </xf>
    <xf numFmtId="0" fontId="0" fillId="0" borderId="3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3" xfId="0" applyBorder="1">
      <alignment vertical="center"/>
    </xf>
    <xf numFmtId="0" fontId="0" fillId="0" borderId="5" xfId="0" applyBorder="1" applyAlignment="1">
      <alignment vertical="center"/>
    </xf>
    <xf numFmtId="0" fontId="0" fillId="0" borderId="4" xfId="0" applyBorder="1">
      <alignment vertical="center"/>
    </xf>
    <xf numFmtId="0" fontId="0" fillId="0" borderId="10" xfId="0" applyBorder="1">
      <alignment vertical="center"/>
    </xf>
    <xf numFmtId="0" fontId="0" fillId="0" borderId="11" xfId="0" applyBorder="1">
      <alignment vertical="center"/>
    </xf>
    <xf numFmtId="0" fontId="0" fillId="0" borderId="0" xfId="0" applyBorder="1">
      <alignment vertical="center"/>
    </xf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horizontal="right" vertical="center"/>
    </xf>
    <xf numFmtId="0" fontId="0" fillId="0" borderId="0" xfId="0" applyBorder="1" applyAlignment="1">
      <alignment vertical="center"/>
    </xf>
    <xf numFmtId="0" fontId="0" fillId="0" borderId="3" xfId="0" applyBorder="1" applyAlignment="1">
      <alignment vertical="center"/>
    </xf>
    <xf numFmtId="0" fontId="0" fillId="0" borderId="13" xfId="0" applyBorder="1">
      <alignment vertical="center"/>
    </xf>
    <xf numFmtId="0" fontId="0" fillId="0" borderId="0" xfId="0" applyAlignment="1">
      <alignment horizontal="center" vertical="center"/>
    </xf>
    <xf numFmtId="0" fontId="0" fillId="0" borderId="14" xfId="0" applyBorder="1">
      <alignment vertical="center"/>
    </xf>
    <xf numFmtId="0" fontId="0" fillId="0" borderId="3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4" xfId="0" applyBorder="1" applyAlignment="1">
      <alignment horizontal="left" vertical="center"/>
    </xf>
    <xf numFmtId="0" fontId="0" fillId="0" borderId="5" xfId="0" applyBorder="1" applyAlignment="1">
      <alignment horizontal="left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9" xfId="0" applyBorder="1" applyAlignment="1">
      <alignment horizontal="center" vertical="center" wrapText="1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0"/>
  <sheetViews>
    <sheetView showGridLines="0" tabSelected="1" zoomScaleNormal="100" workbookViewId="0"/>
  </sheetViews>
  <sheetFormatPr defaultRowHeight="18.75"/>
  <cols>
    <col min="2" max="2" width="11" bestFit="1" customWidth="1"/>
    <col min="3" max="3" width="11" customWidth="1"/>
  </cols>
  <sheetData>
    <row r="1" spans="1:8">
      <c r="A1" t="s">
        <v>23</v>
      </c>
    </row>
    <row r="2" spans="1:8">
      <c r="B2" s="1"/>
      <c r="C2" s="2"/>
      <c r="D2" s="20" t="s">
        <v>0</v>
      </c>
      <c r="E2" s="20"/>
      <c r="F2" s="25" t="s">
        <v>1</v>
      </c>
      <c r="G2" s="26"/>
      <c r="H2" s="20" t="s">
        <v>2</v>
      </c>
    </row>
    <row r="3" spans="1:8">
      <c r="B3" s="3"/>
      <c r="C3" s="4"/>
      <c r="D3" s="5" t="s">
        <v>3</v>
      </c>
      <c r="E3" s="5" t="s">
        <v>4</v>
      </c>
      <c r="F3" s="6" t="s">
        <v>5</v>
      </c>
      <c r="G3" s="6" t="s">
        <v>6</v>
      </c>
      <c r="H3" s="20"/>
    </row>
    <row r="4" spans="1:8">
      <c r="B4" s="21" t="s">
        <v>7</v>
      </c>
      <c r="C4" s="7" t="s">
        <v>3</v>
      </c>
      <c r="D4" s="7">
        <v>40</v>
      </c>
      <c r="E4" s="7">
        <v>30</v>
      </c>
      <c r="F4" s="7">
        <v>10</v>
      </c>
      <c r="G4" s="7">
        <v>20</v>
      </c>
      <c r="H4" s="7">
        <v>100</v>
      </c>
    </row>
    <row r="5" spans="1:8">
      <c r="B5" s="22"/>
      <c r="C5" s="7" t="s">
        <v>4</v>
      </c>
      <c r="D5" s="7">
        <v>20</v>
      </c>
      <c r="E5" s="7">
        <v>40</v>
      </c>
      <c r="F5" s="7">
        <v>20</v>
      </c>
      <c r="G5" s="7">
        <v>20</v>
      </c>
      <c r="H5" s="7">
        <v>100</v>
      </c>
    </row>
    <row r="6" spans="1:8">
      <c r="B6" s="21" t="s">
        <v>8</v>
      </c>
      <c r="C6" s="8" t="s">
        <v>9</v>
      </c>
      <c r="D6" s="7">
        <v>20</v>
      </c>
      <c r="E6" s="9">
        <v>20</v>
      </c>
      <c r="F6" s="1"/>
      <c r="G6" s="10"/>
      <c r="H6" s="10"/>
    </row>
    <row r="7" spans="1:8">
      <c r="B7" s="22"/>
      <c r="C7" s="8" t="s">
        <v>10</v>
      </c>
      <c r="D7" s="7">
        <v>20</v>
      </c>
      <c r="E7" s="7">
        <v>10</v>
      </c>
      <c r="F7" s="11"/>
      <c r="G7" s="12"/>
      <c r="H7" s="12"/>
    </row>
    <row r="8" spans="1:8">
      <c r="B8" s="23" t="s">
        <v>2</v>
      </c>
      <c r="C8" s="24"/>
      <c r="D8" s="7">
        <v>100</v>
      </c>
      <c r="E8" s="7">
        <v>100</v>
      </c>
      <c r="F8" s="11"/>
      <c r="G8" s="12"/>
      <c r="H8" s="12"/>
    </row>
    <row r="11" spans="1:8">
      <c r="B11" s="1"/>
      <c r="C11" s="2"/>
      <c r="D11" s="20" t="s">
        <v>11</v>
      </c>
      <c r="E11" s="20"/>
    </row>
    <row r="12" spans="1:8">
      <c r="B12" s="3"/>
      <c r="C12" s="4"/>
      <c r="D12" s="5" t="s">
        <v>3</v>
      </c>
      <c r="E12" s="5" t="s">
        <v>4</v>
      </c>
    </row>
    <row r="13" spans="1:8">
      <c r="B13" s="21" t="s">
        <v>7</v>
      </c>
      <c r="C13" s="7" t="s">
        <v>3</v>
      </c>
      <c r="D13" s="7">
        <f>D4/D$8</f>
        <v>0.4</v>
      </c>
      <c r="E13" s="7">
        <f>E4/E$8</f>
        <v>0.3</v>
      </c>
    </row>
    <row r="14" spans="1:8">
      <c r="B14" s="22"/>
      <c r="C14" s="7" t="s">
        <v>4</v>
      </c>
      <c r="D14" s="7">
        <f t="shared" ref="D14:E17" si="0">D5/D$8</f>
        <v>0.2</v>
      </c>
      <c r="E14" s="7">
        <f t="shared" si="0"/>
        <v>0.4</v>
      </c>
    </row>
    <row r="15" spans="1:8">
      <c r="B15" s="21" t="s">
        <v>8</v>
      </c>
      <c r="C15" s="8" t="s">
        <v>9</v>
      </c>
      <c r="D15" s="7">
        <f t="shared" si="0"/>
        <v>0.2</v>
      </c>
      <c r="E15" s="7">
        <f t="shared" si="0"/>
        <v>0.2</v>
      </c>
    </row>
    <row r="16" spans="1:8">
      <c r="B16" s="22"/>
      <c r="C16" s="8" t="s">
        <v>10</v>
      </c>
      <c r="D16" s="7">
        <f t="shared" si="0"/>
        <v>0.2</v>
      </c>
      <c r="E16" s="7">
        <f t="shared" si="0"/>
        <v>0.1</v>
      </c>
    </row>
    <row r="17" spans="2:7">
      <c r="B17" s="23" t="s">
        <v>2</v>
      </c>
      <c r="C17" s="24"/>
      <c r="D17" s="7">
        <f t="shared" si="0"/>
        <v>1</v>
      </c>
      <c r="E17" s="7">
        <f t="shared" si="0"/>
        <v>1</v>
      </c>
    </row>
    <row r="19" spans="2:7">
      <c r="B19" t="s">
        <v>12</v>
      </c>
    </row>
    <row r="20" spans="2:7">
      <c r="B20" s="7">
        <v>1</v>
      </c>
      <c r="C20" s="7">
        <v>0</v>
      </c>
    </row>
    <row r="21" spans="2:7">
      <c r="B21" s="7">
        <v>0</v>
      </c>
      <c r="C21" s="7">
        <v>1</v>
      </c>
    </row>
    <row r="23" spans="2:7">
      <c r="B23" t="s">
        <v>13</v>
      </c>
    </row>
    <row r="24" spans="2:7">
      <c r="B24" s="7">
        <f>D13</f>
        <v>0.4</v>
      </c>
      <c r="C24" s="7">
        <f>E13</f>
        <v>0.3</v>
      </c>
    </row>
    <row r="25" spans="2:7">
      <c r="B25" s="7">
        <f>D14</f>
        <v>0.2</v>
      </c>
      <c r="C25" s="7">
        <f>E14</f>
        <v>0.4</v>
      </c>
    </row>
    <row r="27" spans="2:7">
      <c r="B27" t="s">
        <v>14</v>
      </c>
    </row>
    <row r="28" spans="2:7">
      <c r="B28" s="7">
        <f>B20-B24</f>
        <v>0.6</v>
      </c>
      <c r="C28" s="7">
        <f>C20-C24</f>
        <v>-0.3</v>
      </c>
    </row>
    <row r="29" spans="2:7">
      <c r="B29" s="7">
        <f>B21-B25</f>
        <v>-0.2</v>
      </c>
      <c r="C29" s="7">
        <f>C21-C25</f>
        <v>0.6</v>
      </c>
    </row>
    <row r="31" spans="2:7">
      <c r="B31" t="s">
        <v>15</v>
      </c>
      <c r="E31" t="s">
        <v>16</v>
      </c>
      <c r="G31" t="s">
        <v>17</v>
      </c>
    </row>
    <row r="32" spans="2:7">
      <c r="B32" s="7">
        <f t="array" ref="B32:C33">MINVERSE(B28:C29)</f>
        <v>2</v>
      </c>
      <c r="C32" s="7">
        <v>1</v>
      </c>
      <c r="E32" s="7">
        <v>0</v>
      </c>
      <c r="G32" s="7">
        <f t="array" ref="G32:G33">MMULT(B32:C33,E32:E33)</f>
        <v>20</v>
      </c>
    </row>
    <row r="33" spans="1:7">
      <c r="B33" s="7">
        <v>0.66666666666666674</v>
      </c>
      <c r="C33" s="7">
        <v>2</v>
      </c>
      <c r="E33" s="7">
        <v>20</v>
      </c>
      <c r="G33" s="7">
        <v>40</v>
      </c>
    </row>
    <row r="35" spans="1:7">
      <c r="B35" t="s">
        <v>18</v>
      </c>
    </row>
    <row r="36" spans="1:7">
      <c r="B36" t="s">
        <v>3</v>
      </c>
      <c r="C36" t="s">
        <v>4</v>
      </c>
    </row>
    <row r="37" spans="1:7">
      <c r="B37" s="7">
        <f>G32*D15</f>
        <v>4</v>
      </c>
      <c r="C37" s="7">
        <f>G33*E15</f>
        <v>8</v>
      </c>
    </row>
    <row r="38" spans="1:7">
      <c r="B38" s="12"/>
      <c r="C38" s="12"/>
    </row>
    <row r="39" spans="1:7">
      <c r="B39" s="17" t="s">
        <v>20</v>
      </c>
      <c r="C39" s="7">
        <f>B37+C37</f>
        <v>12</v>
      </c>
    </row>
    <row r="40" spans="1:7">
      <c r="B40" s="12"/>
      <c r="C40" s="12"/>
    </row>
    <row r="41" spans="1:7">
      <c r="B41" t="s">
        <v>21</v>
      </c>
      <c r="C41" s="12"/>
    </row>
    <row r="42" spans="1:7">
      <c r="B42" s="12" t="s">
        <v>22</v>
      </c>
      <c r="C42" s="7">
        <f>C39/2</f>
        <v>6</v>
      </c>
    </row>
    <row r="44" spans="1:7">
      <c r="B44" t="s">
        <v>19</v>
      </c>
    </row>
    <row r="45" spans="1:7">
      <c r="A45" t="s">
        <v>3</v>
      </c>
      <c r="B45" s="7">
        <f>C$42*F4/(F$4+F$5)</f>
        <v>2</v>
      </c>
    </row>
    <row r="46" spans="1:7">
      <c r="A46" t="s">
        <v>4</v>
      </c>
      <c r="B46" s="7">
        <f>C$42*F5/(F$4+F$5)</f>
        <v>4</v>
      </c>
    </row>
    <row r="48" spans="1:7">
      <c r="B48" t="s">
        <v>15</v>
      </c>
      <c r="E48" t="s">
        <v>16</v>
      </c>
      <c r="G48" t="s">
        <v>17</v>
      </c>
    </row>
    <row r="49" spans="2:7">
      <c r="B49" s="7">
        <f>B32</f>
        <v>2</v>
      </c>
      <c r="C49" s="7">
        <f>C32</f>
        <v>1</v>
      </c>
      <c r="E49" s="7">
        <f>B45</f>
        <v>2</v>
      </c>
      <c r="G49" s="7">
        <f t="array" ref="G49:G50">MMULT(B49:C50,E49:E50)</f>
        <v>8</v>
      </c>
    </row>
    <row r="50" spans="2:7">
      <c r="B50" s="7">
        <f>B33</f>
        <v>0.66666666666666674</v>
      </c>
      <c r="C50" s="7">
        <f>C33</f>
        <v>2</v>
      </c>
      <c r="E50" s="7">
        <f>B46</f>
        <v>4</v>
      </c>
      <c r="G50" s="7">
        <v>9.3333333333333339</v>
      </c>
    </row>
  </sheetData>
  <mergeCells count="10">
    <mergeCell ref="F2:G2"/>
    <mergeCell ref="H2:H3"/>
    <mergeCell ref="B4:B5"/>
    <mergeCell ref="B6:B7"/>
    <mergeCell ref="B8:C8"/>
    <mergeCell ref="D11:E11"/>
    <mergeCell ref="B13:B14"/>
    <mergeCell ref="B15:B16"/>
    <mergeCell ref="B17:C17"/>
    <mergeCell ref="D2:E2"/>
  </mergeCells>
  <phoneticPr fontId="1"/>
  <printOptions horizontalCentered="1"/>
  <pageMargins left="0.70866141732283472" right="0.70866141732283472" top="0.74803149606299213" bottom="0.74803149606299213" header="0.31496062992125984" footer="0.31496062992125984"/>
  <pageSetup paperSize="9" scale="7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K50"/>
  <sheetViews>
    <sheetView showGridLines="0" zoomScaleNormal="100" workbookViewId="0"/>
  </sheetViews>
  <sheetFormatPr defaultRowHeight="18.75"/>
  <cols>
    <col min="2" max="2" width="11" bestFit="1" customWidth="1"/>
    <col min="3" max="3" width="11" customWidth="1"/>
    <col min="12" max="12" width="9" customWidth="1"/>
  </cols>
  <sheetData>
    <row r="1" spans="1:11">
      <c r="A1" t="s">
        <v>32</v>
      </c>
    </row>
    <row r="2" spans="1:11">
      <c r="B2" s="1"/>
      <c r="C2" s="2"/>
      <c r="D2" s="20" t="s">
        <v>0</v>
      </c>
      <c r="E2" s="20"/>
      <c r="F2" s="25" t="s">
        <v>1</v>
      </c>
      <c r="G2" s="27"/>
      <c r="H2" s="26"/>
      <c r="I2" s="28" t="s">
        <v>24</v>
      </c>
      <c r="J2" s="20" t="s">
        <v>2</v>
      </c>
    </row>
    <row r="3" spans="1:11">
      <c r="B3" s="3"/>
      <c r="C3" s="4"/>
      <c r="D3" s="5" t="s">
        <v>3</v>
      </c>
      <c r="E3" s="5" t="s">
        <v>4</v>
      </c>
      <c r="F3" s="6" t="s">
        <v>5</v>
      </c>
      <c r="G3" s="6" t="s">
        <v>6</v>
      </c>
      <c r="H3" s="6" t="s">
        <v>25</v>
      </c>
      <c r="I3" s="22"/>
      <c r="J3" s="20"/>
    </row>
    <row r="4" spans="1:11">
      <c r="B4" s="21" t="s">
        <v>7</v>
      </c>
      <c r="C4" s="7" t="s">
        <v>3</v>
      </c>
      <c r="D4" s="7">
        <v>40</v>
      </c>
      <c r="E4" s="7">
        <v>30</v>
      </c>
      <c r="F4" s="7">
        <v>10</v>
      </c>
      <c r="G4" s="7">
        <v>20</v>
      </c>
      <c r="H4" s="7">
        <v>20</v>
      </c>
      <c r="I4" s="7">
        <f>J4-SUM(D4:H4)</f>
        <v>-20</v>
      </c>
      <c r="J4" s="7">
        <v>100</v>
      </c>
    </row>
    <row r="5" spans="1:11">
      <c r="B5" s="22"/>
      <c r="C5" s="7" t="s">
        <v>4</v>
      </c>
      <c r="D5" s="7">
        <v>20</v>
      </c>
      <c r="E5" s="7">
        <v>40</v>
      </c>
      <c r="F5" s="7">
        <v>20</v>
      </c>
      <c r="G5" s="7">
        <v>10</v>
      </c>
      <c r="H5" s="7">
        <v>70</v>
      </c>
      <c r="I5" s="7">
        <f>J5-SUM(D5:H5)</f>
        <v>-60</v>
      </c>
      <c r="J5" s="7">
        <v>100</v>
      </c>
    </row>
    <row r="6" spans="1:11">
      <c r="B6" s="21" t="s">
        <v>8</v>
      </c>
      <c r="C6" s="8" t="s">
        <v>9</v>
      </c>
      <c r="D6" s="7">
        <v>20</v>
      </c>
      <c r="E6" s="9">
        <v>20</v>
      </c>
      <c r="F6" s="1"/>
      <c r="G6" s="10"/>
      <c r="H6" s="10"/>
      <c r="I6" s="10"/>
      <c r="J6" s="10"/>
    </row>
    <row r="7" spans="1:11">
      <c r="B7" s="22"/>
      <c r="C7" s="8" t="s">
        <v>10</v>
      </c>
      <c r="D7" s="7">
        <v>20</v>
      </c>
      <c r="E7" s="7">
        <v>10</v>
      </c>
      <c r="F7" s="11"/>
      <c r="G7" s="12"/>
      <c r="H7" s="12"/>
      <c r="I7" s="12"/>
      <c r="J7" s="12"/>
    </row>
    <row r="8" spans="1:11">
      <c r="B8" s="23" t="s">
        <v>2</v>
      </c>
      <c r="C8" s="24"/>
      <c r="D8" s="7">
        <v>100</v>
      </c>
      <c r="E8" s="7">
        <v>100</v>
      </c>
      <c r="F8" s="11"/>
      <c r="G8" s="12"/>
      <c r="H8" s="12"/>
      <c r="I8" s="12"/>
      <c r="J8" s="12"/>
    </row>
    <row r="11" spans="1:11">
      <c r="B11" s="1"/>
      <c r="C11" s="2"/>
      <c r="D11" s="20" t="s">
        <v>11</v>
      </c>
      <c r="E11" s="20"/>
    </row>
    <row r="12" spans="1:11">
      <c r="B12" s="3"/>
      <c r="C12" s="4"/>
      <c r="D12" s="5" t="s">
        <v>3</v>
      </c>
      <c r="E12" s="5" t="s">
        <v>4</v>
      </c>
      <c r="G12" s="18" t="s">
        <v>26</v>
      </c>
      <c r="I12" t="s">
        <v>30</v>
      </c>
    </row>
    <row r="13" spans="1:11">
      <c r="B13" s="21" t="s">
        <v>7</v>
      </c>
      <c r="C13" s="7" t="s">
        <v>3</v>
      </c>
      <c r="D13" s="7">
        <f>D4/D$8</f>
        <v>0.4</v>
      </c>
      <c r="E13" s="7">
        <f>E4/E$8</f>
        <v>0.3</v>
      </c>
      <c r="G13" s="7">
        <f>1-ABS(I4)/SUM(D4:G4)</f>
        <v>0.8</v>
      </c>
      <c r="H13" s="19"/>
      <c r="I13" s="7">
        <f>G13</f>
        <v>0.8</v>
      </c>
      <c r="J13" s="7">
        <v>0</v>
      </c>
      <c r="K13" s="11"/>
    </row>
    <row r="14" spans="1:11">
      <c r="B14" s="22"/>
      <c r="C14" s="7" t="s">
        <v>4</v>
      </c>
      <c r="D14" s="7">
        <f t="shared" ref="D14:E17" si="0">D5/D$8</f>
        <v>0.2</v>
      </c>
      <c r="E14" s="7">
        <f t="shared" si="0"/>
        <v>0.4</v>
      </c>
      <c r="G14" s="7">
        <f>1-ABS(I5)/SUM(D5:G5)</f>
        <v>0.33333333333333337</v>
      </c>
      <c r="H14" s="19"/>
      <c r="I14" s="7">
        <v>0</v>
      </c>
      <c r="J14" s="7">
        <f>G14</f>
        <v>0.33333333333333337</v>
      </c>
      <c r="K14" s="11"/>
    </row>
    <row r="15" spans="1:11">
      <c r="B15" s="21" t="s">
        <v>8</v>
      </c>
      <c r="C15" s="8" t="s">
        <v>9</v>
      </c>
      <c r="D15" s="7">
        <f t="shared" si="0"/>
        <v>0.2</v>
      </c>
      <c r="E15" s="7">
        <f t="shared" si="0"/>
        <v>0.2</v>
      </c>
    </row>
    <row r="16" spans="1:11">
      <c r="B16" s="22"/>
      <c r="C16" s="8" t="s">
        <v>10</v>
      </c>
      <c r="D16" s="7">
        <f t="shared" si="0"/>
        <v>0.2</v>
      </c>
      <c r="E16" s="7">
        <f t="shared" si="0"/>
        <v>0.1</v>
      </c>
    </row>
    <row r="17" spans="2:7">
      <c r="B17" s="23" t="s">
        <v>2</v>
      </c>
      <c r="C17" s="24"/>
      <c r="D17" s="7">
        <f t="shared" si="0"/>
        <v>1</v>
      </c>
      <c r="E17" s="7">
        <f t="shared" si="0"/>
        <v>1</v>
      </c>
    </row>
    <row r="19" spans="2:7">
      <c r="B19" t="s">
        <v>12</v>
      </c>
    </row>
    <row r="20" spans="2:7">
      <c r="B20" s="7">
        <v>1</v>
      </c>
      <c r="C20" s="7">
        <v>0</v>
      </c>
    </row>
    <row r="21" spans="2:7">
      <c r="B21" s="7">
        <v>0</v>
      </c>
      <c r="C21" s="7">
        <v>1</v>
      </c>
    </row>
    <row r="23" spans="2:7">
      <c r="B23" t="s">
        <v>27</v>
      </c>
    </row>
    <row r="24" spans="2:7">
      <c r="B24" s="7">
        <f t="array" ref="B24:C25">MMULT(I13:J14,D13:E14)</f>
        <v>0.32000000000000006</v>
      </c>
      <c r="C24" s="7">
        <v>0.24</v>
      </c>
    </row>
    <row r="25" spans="2:7">
      <c r="B25" s="7">
        <v>6.666666666666668E-2</v>
      </c>
      <c r="C25" s="7">
        <v>0.13333333333333336</v>
      </c>
    </row>
    <row r="27" spans="2:7">
      <c r="B27" t="s">
        <v>28</v>
      </c>
      <c r="E27" t="s">
        <v>36</v>
      </c>
    </row>
    <row r="28" spans="2:7">
      <c r="B28" s="7">
        <f>B20-B24</f>
        <v>0.67999999999999994</v>
      </c>
      <c r="C28" s="7">
        <f>C20-C24</f>
        <v>-0.24</v>
      </c>
      <c r="E28" s="7">
        <v>0</v>
      </c>
    </row>
    <row r="29" spans="2:7">
      <c r="B29" s="7">
        <f>B21-B25</f>
        <v>-6.666666666666668E-2</v>
      </c>
      <c r="C29" s="7">
        <f>C21-C25</f>
        <v>0.8666666666666667</v>
      </c>
      <c r="E29" s="7">
        <v>20</v>
      </c>
    </row>
    <row r="31" spans="2:7">
      <c r="B31" t="s">
        <v>29</v>
      </c>
      <c r="E31" s="18" t="s">
        <v>34</v>
      </c>
      <c r="G31" t="s">
        <v>31</v>
      </c>
    </row>
    <row r="32" spans="2:7">
      <c r="B32" s="7">
        <f t="array" ref="B32:C33">MINVERSE(B28:C29)</f>
        <v>1.5116279069767442</v>
      </c>
      <c r="C32" s="7">
        <v>0.41860465116279066</v>
      </c>
      <c r="E32" s="7">
        <f>E28*G13</f>
        <v>0</v>
      </c>
      <c r="G32" s="7">
        <f t="array" ref="G32:G33">MMULT(B32:C33,E32:E33)</f>
        <v>2.7906976744186047</v>
      </c>
    </row>
    <row r="33" spans="1:7">
      <c r="B33" s="7">
        <v>0.11627906976744189</v>
      </c>
      <c r="C33" s="7">
        <v>1.1860465116279069</v>
      </c>
      <c r="E33" s="7">
        <f>G14*E29</f>
        <v>6.6666666666666679</v>
      </c>
      <c r="G33" s="7">
        <v>7.9069767441860472</v>
      </c>
    </row>
    <row r="35" spans="1:7">
      <c r="B35" t="s">
        <v>18</v>
      </c>
      <c r="C35" s="12"/>
      <c r="D35" s="15"/>
      <c r="E35" s="15"/>
    </row>
    <row r="36" spans="1:7">
      <c r="B36" t="s">
        <v>3</v>
      </c>
      <c r="C36" t="s">
        <v>4</v>
      </c>
      <c r="D36" s="13"/>
      <c r="E36" s="13"/>
    </row>
    <row r="37" spans="1:7">
      <c r="B37" s="16">
        <f>G32*D15</f>
        <v>0.55813953488372092</v>
      </c>
      <c r="C37" s="7">
        <f>G33*E15</f>
        <v>1.5813953488372094</v>
      </c>
      <c r="D37" s="14"/>
      <c r="E37" s="14"/>
    </row>
    <row r="38" spans="1:7">
      <c r="B38" s="15"/>
      <c r="C38" s="12"/>
      <c r="D38" s="14"/>
      <c r="E38" s="14"/>
    </row>
    <row r="39" spans="1:7">
      <c r="B39" t="s">
        <v>20</v>
      </c>
      <c r="C39" s="7">
        <f>B37+C37</f>
        <v>2.1395348837209305</v>
      </c>
    </row>
    <row r="41" spans="1:7">
      <c r="B41" t="s">
        <v>21</v>
      </c>
      <c r="C41" s="12"/>
    </row>
    <row r="42" spans="1:7">
      <c r="B42" s="12" t="s">
        <v>22</v>
      </c>
      <c r="C42" s="7">
        <f>C39/2</f>
        <v>1.0697674418604652</v>
      </c>
    </row>
    <row r="44" spans="1:7">
      <c r="B44" t="s">
        <v>33</v>
      </c>
      <c r="E44" s="12"/>
    </row>
    <row r="45" spans="1:7">
      <c r="A45" t="s">
        <v>3</v>
      </c>
      <c r="B45" s="7">
        <f>C$42*F4/(F$4+F$5)</f>
        <v>0.35658914728682173</v>
      </c>
      <c r="E45" s="12"/>
    </row>
    <row r="46" spans="1:7">
      <c r="A46" t="s">
        <v>4</v>
      </c>
      <c r="B46" s="7">
        <f>C$42*F5/(F$4+F$5)</f>
        <v>0.71317829457364346</v>
      </c>
      <c r="E46" s="12"/>
    </row>
    <row r="48" spans="1:7">
      <c r="B48" t="s">
        <v>29</v>
      </c>
      <c r="E48" s="18" t="s">
        <v>35</v>
      </c>
      <c r="G48" t="s">
        <v>17</v>
      </c>
    </row>
    <row r="49" spans="2:7">
      <c r="B49" s="7">
        <f>B32</f>
        <v>1.5116279069767442</v>
      </c>
      <c r="C49" s="7">
        <f>C32</f>
        <v>0.41860465116279066</v>
      </c>
      <c r="E49" s="7">
        <f>G13*B45</f>
        <v>0.28527131782945742</v>
      </c>
      <c r="G49" s="7">
        <f t="array" ref="G49:G50">MMULT(B49:C50,E49:E50)</f>
        <v>0.53073733549666491</v>
      </c>
    </row>
    <row r="50" spans="2:7">
      <c r="B50" s="7">
        <f>B33</f>
        <v>0.11627906976744189</v>
      </c>
      <c r="C50" s="7">
        <f>C33</f>
        <v>1.1860465116279069</v>
      </c>
      <c r="E50" s="7">
        <f>G14*B46</f>
        <v>0.23772609819121451</v>
      </c>
      <c r="G50" s="7">
        <v>0.31512529295114483</v>
      </c>
    </row>
  </sheetData>
  <mergeCells count="11">
    <mergeCell ref="B6:B7"/>
    <mergeCell ref="D2:E2"/>
    <mergeCell ref="F2:H2"/>
    <mergeCell ref="I2:I3"/>
    <mergeCell ref="J2:J3"/>
    <mergeCell ref="B4:B5"/>
    <mergeCell ref="B8:C8"/>
    <mergeCell ref="D11:E11"/>
    <mergeCell ref="B13:B14"/>
    <mergeCell ref="B15:B16"/>
    <mergeCell ref="B17:C17"/>
  </mergeCells>
  <phoneticPr fontId="1"/>
  <printOptions horizontalCentered="1"/>
  <pageMargins left="0.70866141732283472" right="0.70866141732283472" top="0.74803149606299213" bottom="0.74803149606299213" header="0.31496062992125984" footer="0.31496062992125984"/>
  <pageSetup paperSize="9" scale="75" orientation="portrait" r:id="rId1"/>
  <ignoredErrors>
    <ignoredError sqref="G13:G14" formulaRange="1"/>
  </ignoredError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例題1</vt:lpstr>
      <vt:lpstr>例題2</vt:lpstr>
    </vt:vector>
  </TitlesOfParts>
  <Company>福岡市役所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FINE_User</dc:creator>
  <cp:lastModifiedBy>FINE_User</cp:lastModifiedBy>
  <cp:lastPrinted>2018-03-29T00:15:47Z</cp:lastPrinted>
  <dcterms:created xsi:type="dcterms:W3CDTF">2018-01-29T05:43:54Z</dcterms:created>
  <dcterms:modified xsi:type="dcterms:W3CDTF">2018-09-05T00:32:38Z</dcterms:modified>
</cp:coreProperties>
</file>