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K:\20統計解析係\02産業連関表\平成27年表\05HP公開\02ツール\R07.08公開関係\"/>
    </mc:Choice>
  </mc:AlternateContent>
  <xr:revisionPtr revIDLastSave="0" documentId="13_ncr:1_{2EA729BA-615F-4E55-B135-13D4EDA3C8BA}" xr6:coauthVersionLast="47" xr6:coauthVersionMax="47" xr10:uidLastSave="{00000000-0000-0000-0000-000000000000}"/>
  <workbookProtection workbookAlgorithmName="SHA-512" workbookHashValue="Lif8CSmOLvXPRsmrvJYGLf1Hc+nNlUqx6w679w3FTcmGJGRAMpjfnxoR8F7969IfwAK3xfAi1B2WLNIDujBDxg==" workbookSaltValue="cuW+SWpPoYMQ/A7X5E/Vkg==" workbookSpinCount="100000" lockStructure="1"/>
  <bookViews>
    <workbookView xWindow="-120" yWindow="-120" windowWidth="29040" windowHeight="15840" tabRatio="675" xr2:uid="{00000000-000D-0000-FFFF-FFFF00000000}"/>
  </bookViews>
  <sheets>
    <sheet name="入力シート " sheetId="5" r:id="rId1"/>
    <sheet name="38" sheetId="1" state="hidden" r:id="rId2"/>
    <sheet name="38A" sheetId="22" state="hidden" r:id="rId3"/>
    <sheet name="38I" sheetId="23" state="hidden" r:id="rId4"/>
    <sheet name="38(I-M)" sheetId="24" state="hidden" r:id="rId5"/>
    <sheet name="38(I-M)A" sheetId="25" state="hidden" r:id="rId6"/>
    <sheet name="38(I-(I-M)A)" sheetId="26" state="hidden" r:id="rId7"/>
    <sheet name="38(I-(I-M)A)-1" sheetId="27" state="hidden" r:id="rId8"/>
    <sheet name="価格変換" sheetId="2" state="hidden" r:id="rId9"/>
    <sheet name="計算過程" sheetId="3" state="hidden" r:id="rId10"/>
    <sheet name="消費係数" sheetId="17" state="hidden" r:id="rId11"/>
    <sheet name="フロー" sheetId="18" r:id="rId12"/>
  </sheets>
  <externalReferences>
    <externalReference r:id="rId13"/>
  </externalReferences>
  <definedNames>
    <definedName name="_Fill" localSheetId="10" hidden="1">#REF!</definedName>
    <definedName name="_Fill" localSheetId="0" hidden="1">#REF!</definedName>
    <definedName name="_Fill" hidden="1">#REF!</definedName>
    <definedName name="_xlnm._FilterDatabase" localSheetId="0" hidden="1">[1]出力シート!#REF!</definedName>
    <definedName name="Ａ" localSheetId="0" hidden="1">#REF!</definedName>
    <definedName name="Ａ" hidden="1">#REF!</definedName>
    <definedName name="_xlnm.Print_Area" localSheetId="11">フロー!$B$2:$AJ$73</definedName>
    <definedName name="_xlnm.Print_Area" localSheetId="8">価格変換!$B$2:$I$44</definedName>
    <definedName name="_xlnm.Print_Area" localSheetId="9">計算過程!$B$2:$AD$51</definedName>
    <definedName name="_xlnm.Print_Area" localSheetId="0">'入力シート '!$B$2:$E$44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7" l="1"/>
  <c r="M14" i="24" l="1"/>
  <c r="L13" i="24"/>
  <c r="AN41" i="24" l="1"/>
  <c r="AM40" i="24"/>
  <c r="AL39" i="24"/>
  <c r="AK38" i="24"/>
  <c r="AJ37" i="24"/>
  <c r="AI36" i="24"/>
  <c r="AH35" i="24"/>
  <c r="AG34" i="24"/>
  <c r="AF33" i="24"/>
  <c r="AE32" i="24"/>
  <c r="AD31" i="24"/>
  <c r="AC30" i="24"/>
  <c r="AB29" i="24"/>
  <c r="AA28" i="24"/>
  <c r="Z27" i="24"/>
  <c r="Y26" i="24"/>
  <c r="X25" i="24"/>
  <c r="W24" i="24"/>
  <c r="V23" i="24"/>
  <c r="U22" i="24"/>
  <c r="T21" i="24"/>
  <c r="S20" i="24"/>
  <c r="R19" i="24"/>
  <c r="Q18" i="24"/>
  <c r="P17" i="24"/>
  <c r="O16" i="24"/>
  <c r="N15" i="24"/>
  <c r="K12" i="24"/>
  <c r="J11" i="24"/>
  <c r="I10" i="24"/>
  <c r="H9" i="24"/>
  <c r="G8" i="24"/>
  <c r="F7" i="24"/>
  <c r="E6" i="24"/>
  <c r="D5" i="24"/>
  <c r="C4" i="24"/>
  <c r="C4" i="25" s="1" a="1"/>
  <c r="L5" i="25" s="1"/>
  <c r="L5" i="26" s="1"/>
  <c r="AA41" i="25" l="1"/>
  <c r="AA41" i="26" s="1"/>
  <c r="C41" i="25"/>
  <c r="C41" i="26" s="1"/>
  <c r="W40" i="25"/>
  <c r="W40" i="26" s="1"/>
  <c r="E40" i="25"/>
  <c r="E40" i="26" s="1"/>
  <c r="M39" i="25"/>
  <c r="M39" i="26" s="1"/>
  <c r="AG38" i="25"/>
  <c r="AG38" i="26" s="1"/>
  <c r="O38" i="25"/>
  <c r="O38" i="26" s="1"/>
  <c r="AC37" i="25"/>
  <c r="AC37" i="26" s="1"/>
  <c r="K37" i="25"/>
  <c r="K37" i="26" s="1"/>
  <c r="AE36" i="25"/>
  <c r="AE36" i="26" s="1"/>
  <c r="M36" i="25"/>
  <c r="M36" i="26" s="1"/>
  <c r="AF35" i="25"/>
  <c r="AF35" i="26" s="1"/>
  <c r="J35" i="25"/>
  <c r="J35" i="26" s="1"/>
  <c r="V34" i="25"/>
  <c r="V34" i="26" s="1"/>
  <c r="AF33" i="25"/>
  <c r="AF33" i="26" s="1"/>
  <c r="F33" i="25"/>
  <c r="F33" i="26" s="1"/>
  <c r="P32" i="25"/>
  <c r="P32" i="26" s="1"/>
  <c r="AI31" i="25"/>
  <c r="AI31" i="26" s="1"/>
  <c r="Y30" i="25"/>
  <c r="Y30" i="26" s="1"/>
  <c r="AA29" i="25"/>
  <c r="AA29" i="26" s="1"/>
  <c r="AC28" i="25"/>
  <c r="AC28" i="26" s="1"/>
  <c r="G27" i="25"/>
  <c r="G27" i="26" s="1"/>
  <c r="AC25" i="25"/>
  <c r="AC25" i="26" s="1"/>
  <c r="AE24" i="25"/>
  <c r="AE24" i="26" s="1"/>
  <c r="E23" i="25"/>
  <c r="E23" i="26" s="1"/>
  <c r="T20" i="25"/>
  <c r="T20" i="26" s="1"/>
  <c r="AL16" i="25"/>
  <c r="AL16" i="26" s="1"/>
  <c r="Y7" i="25"/>
  <c r="Y7" i="26" s="1"/>
  <c r="AL41" i="25"/>
  <c r="AL41" i="26" s="1"/>
  <c r="T41" i="25"/>
  <c r="T41" i="26" s="1"/>
  <c r="AH40" i="25"/>
  <c r="AH40" i="26" s="1"/>
  <c r="J40" i="25"/>
  <c r="J40" i="26" s="1"/>
  <c r="AD39" i="25"/>
  <c r="AD39" i="26" s="1"/>
  <c r="L39" i="25"/>
  <c r="L39" i="26" s="1"/>
  <c r="AF38" i="25"/>
  <c r="AF38" i="26" s="1"/>
  <c r="N38" i="25"/>
  <c r="N38" i="26" s="1"/>
  <c r="AH37" i="25"/>
  <c r="AH37" i="26" s="1"/>
  <c r="J37" i="25"/>
  <c r="J37" i="26" s="1"/>
  <c r="AD36" i="25"/>
  <c r="AD36" i="26" s="1"/>
  <c r="L36" i="25"/>
  <c r="L36" i="26" s="1"/>
  <c r="AE35" i="25"/>
  <c r="AE35" i="26" s="1"/>
  <c r="AK34" i="25"/>
  <c r="AK34" i="26" s="1"/>
  <c r="K34" i="25"/>
  <c r="K34" i="26" s="1"/>
  <c r="U33" i="25"/>
  <c r="U33" i="26" s="1"/>
  <c r="AG32" i="25"/>
  <c r="AG32" i="26" s="1"/>
  <c r="E32" i="25"/>
  <c r="E32" i="26" s="1"/>
  <c r="G31" i="25"/>
  <c r="G31" i="26" s="1"/>
  <c r="I30" i="25"/>
  <c r="I30" i="26" s="1"/>
  <c r="K29" i="25"/>
  <c r="K29" i="26" s="1"/>
  <c r="M28" i="25"/>
  <c r="M28" i="26" s="1"/>
  <c r="C27" i="25"/>
  <c r="C27" i="26" s="1"/>
  <c r="Y25" i="25"/>
  <c r="Y25" i="26" s="1"/>
  <c r="AA24" i="25"/>
  <c r="AA24" i="26" s="1"/>
  <c r="AK22" i="25"/>
  <c r="AK22" i="26" s="1"/>
  <c r="J11" i="25"/>
  <c r="J11" i="26" s="1"/>
  <c r="AK41" i="25"/>
  <c r="AK41" i="26" s="1"/>
  <c r="AG40" i="25"/>
  <c r="AG40" i="26" s="1"/>
  <c r="C40" i="25"/>
  <c r="C40" i="26" s="1"/>
  <c r="K39" i="25"/>
  <c r="K39" i="26" s="1"/>
  <c r="S38" i="25"/>
  <c r="S38" i="26" s="1"/>
  <c r="AM37" i="25"/>
  <c r="AM37" i="26" s="1"/>
  <c r="U37" i="25"/>
  <c r="U37" i="26" s="1"/>
  <c r="O37" i="25"/>
  <c r="O37" i="26" s="1"/>
  <c r="I37" i="25"/>
  <c r="I37" i="26" s="1"/>
  <c r="C37" i="25"/>
  <c r="C37" i="26" s="1"/>
  <c r="AI36" i="25"/>
  <c r="AI36" i="26" s="1"/>
  <c r="Q36" i="25"/>
  <c r="Q36" i="26" s="1"/>
  <c r="K36" i="25"/>
  <c r="K36" i="26" s="1"/>
  <c r="E36" i="25"/>
  <c r="E36" i="26" s="1"/>
  <c r="AK35" i="25"/>
  <c r="AK35" i="26" s="1"/>
  <c r="AC35" i="25"/>
  <c r="AC35" i="26" s="1"/>
  <c r="V35" i="25"/>
  <c r="V35" i="26" s="1"/>
  <c r="O35" i="25"/>
  <c r="O35" i="26" s="1"/>
  <c r="H35" i="25"/>
  <c r="H35" i="26" s="1"/>
  <c r="AJ34" i="25"/>
  <c r="AJ34" i="26" s="1"/>
  <c r="AB34" i="25"/>
  <c r="AB34" i="26" s="1"/>
  <c r="R34" i="25"/>
  <c r="R34" i="26" s="1"/>
  <c r="J34" i="25"/>
  <c r="J34" i="26" s="1"/>
  <c r="AL33" i="25"/>
  <c r="AL33" i="26" s="1"/>
  <c r="AD33" i="25"/>
  <c r="AD33" i="26" s="1"/>
  <c r="T33" i="25"/>
  <c r="T33" i="26" s="1"/>
  <c r="L33" i="25"/>
  <c r="L33" i="26" s="1"/>
  <c r="AN32" i="25"/>
  <c r="AN32" i="26" s="1"/>
  <c r="AF32" i="25"/>
  <c r="AF32" i="26" s="1"/>
  <c r="V32" i="25"/>
  <c r="V32" i="26" s="1"/>
  <c r="N32" i="25"/>
  <c r="N32" i="26" s="1"/>
  <c r="D32" i="25"/>
  <c r="D32" i="26" s="1"/>
  <c r="AD31" i="25"/>
  <c r="AD31" i="26" s="1"/>
  <c r="R31" i="25"/>
  <c r="R31" i="26" s="1"/>
  <c r="F31" i="25"/>
  <c r="F31" i="26" s="1"/>
  <c r="AF30" i="25"/>
  <c r="AF30" i="26" s="1"/>
  <c r="T30" i="25"/>
  <c r="T30" i="26" s="1"/>
  <c r="H30" i="25"/>
  <c r="H30" i="26" s="1"/>
  <c r="AH29" i="25"/>
  <c r="AH29" i="26" s="1"/>
  <c r="V29" i="25"/>
  <c r="V29" i="26" s="1"/>
  <c r="J29" i="25"/>
  <c r="J29" i="26" s="1"/>
  <c r="AJ28" i="25"/>
  <c r="AJ28" i="26" s="1"/>
  <c r="X28" i="25"/>
  <c r="X28" i="26" s="1"/>
  <c r="L28" i="25"/>
  <c r="L28" i="26" s="1"/>
  <c r="AK27" i="25"/>
  <c r="AK27" i="26" s="1"/>
  <c r="S27" i="25"/>
  <c r="S27" i="26" s="1"/>
  <c r="AM26" i="25"/>
  <c r="AM26" i="26" s="1"/>
  <c r="U26" i="25"/>
  <c r="U26" i="26" s="1"/>
  <c r="C26" i="25"/>
  <c r="C26" i="26" s="1"/>
  <c r="W25" i="25"/>
  <c r="W25" i="26" s="1"/>
  <c r="E25" i="25"/>
  <c r="E25" i="26" s="1"/>
  <c r="Y24" i="25"/>
  <c r="Y24" i="26" s="1"/>
  <c r="G24" i="25"/>
  <c r="G24" i="26" s="1"/>
  <c r="AA23" i="25"/>
  <c r="AA23" i="26" s="1"/>
  <c r="AE22" i="25"/>
  <c r="AE22" i="26" s="1"/>
  <c r="R21" i="25"/>
  <c r="R21" i="26" s="1"/>
  <c r="AN19" i="25"/>
  <c r="AN19" i="26" s="1"/>
  <c r="M18" i="25"/>
  <c r="M18" i="26" s="1"/>
  <c r="J16" i="25"/>
  <c r="J16" i="26" s="1"/>
  <c r="AF13" i="25"/>
  <c r="AF13" i="26" s="1"/>
  <c r="X10" i="25"/>
  <c r="X10" i="26" s="1"/>
  <c r="C4" i="25"/>
  <c r="C4" i="26" s="1"/>
  <c r="Z4" i="25"/>
  <c r="Z4" i="26" s="1"/>
  <c r="X5" i="25"/>
  <c r="X5" i="26" s="1"/>
  <c r="O6" i="25"/>
  <c r="O6" i="26" s="1"/>
  <c r="AG6" i="25"/>
  <c r="AG6" i="26" s="1"/>
  <c r="M7" i="25"/>
  <c r="M7" i="26" s="1"/>
  <c r="AE7" i="25"/>
  <c r="AE7" i="26" s="1"/>
  <c r="K8" i="25"/>
  <c r="K8" i="26" s="1"/>
  <c r="AC8" i="25"/>
  <c r="AC8" i="26" s="1"/>
  <c r="D9" i="25"/>
  <c r="D9" i="26" s="1"/>
  <c r="P9" i="25"/>
  <c r="P9" i="26" s="1"/>
  <c r="AB9" i="25"/>
  <c r="AB9" i="26" s="1"/>
  <c r="AN9" i="25"/>
  <c r="AN9" i="26" s="1"/>
  <c r="N10" i="25"/>
  <c r="N10" i="26" s="1"/>
  <c r="Z10" i="25"/>
  <c r="Z10" i="26" s="1"/>
  <c r="AL10" i="25"/>
  <c r="AL10" i="26" s="1"/>
  <c r="L11" i="25"/>
  <c r="L11" i="26" s="1"/>
  <c r="X11" i="25"/>
  <c r="X11" i="26" s="1"/>
  <c r="AJ11" i="25"/>
  <c r="AJ11" i="26" s="1"/>
  <c r="J12" i="25"/>
  <c r="J12" i="26" s="1"/>
  <c r="T12" i="25"/>
  <c r="T12" i="26" s="1"/>
  <c r="AB12" i="25"/>
  <c r="AB12" i="26" s="1"/>
  <c r="AL12" i="25"/>
  <c r="AL12" i="26" s="1"/>
  <c r="H13" i="25"/>
  <c r="H13" i="26" s="1"/>
  <c r="R13" i="25"/>
  <c r="R13" i="26" s="1"/>
  <c r="Z13" i="25"/>
  <c r="Z13" i="26" s="1"/>
  <c r="AJ13" i="25"/>
  <c r="AJ13" i="26" s="1"/>
  <c r="F14" i="25"/>
  <c r="F14" i="26" s="1"/>
  <c r="P14" i="25"/>
  <c r="P14" i="26" s="1"/>
  <c r="W14" i="25"/>
  <c r="W14" i="26" s="1"/>
  <c r="AD14" i="25"/>
  <c r="AD14" i="26" s="1"/>
  <c r="AL14" i="25"/>
  <c r="AL14" i="26" s="1"/>
  <c r="G15" i="25"/>
  <c r="G15" i="26" s="1"/>
  <c r="N15" i="25"/>
  <c r="N15" i="26" s="1"/>
  <c r="U15" i="25"/>
  <c r="U15" i="26" s="1"/>
  <c r="AB15" i="25"/>
  <c r="AB15" i="26" s="1"/>
  <c r="AJ15" i="25"/>
  <c r="AJ15" i="26" s="1"/>
  <c r="E16" i="25"/>
  <c r="E16" i="26" s="1"/>
  <c r="L16" i="25"/>
  <c r="L16" i="26" s="1"/>
  <c r="S16" i="25"/>
  <c r="S16" i="26" s="1"/>
  <c r="Z16" i="25"/>
  <c r="Z16" i="26" s="1"/>
  <c r="AH16" i="25"/>
  <c r="AH16" i="26" s="1"/>
  <c r="C17" i="25"/>
  <c r="C17" i="26" s="1"/>
  <c r="J17" i="25"/>
  <c r="J17" i="26" s="1"/>
  <c r="Q17" i="25"/>
  <c r="Q17" i="26" s="1"/>
  <c r="W17" i="25"/>
  <c r="W17" i="26" s="1"/>
  <c r="AC17" i="25"/>
  <c r="AC17" i="26" s="1"/>
  <c r="AI17" i="25"/>
  <c r="AI17" i="26" s="1"/>
  <c r="C18" i="25"/>
  <c r="C18" i="26" s="1"/>
  <c r="I18" i="25"/>
  <c r="I18" i="26" s="1"/>
  <c r="O18" i="25"/>
  <c r="O18" i="26" s="1"/>
  <c r="U18" i="25"/>
  <c r="U18" i="26" s="1"/>
  <c r="AA18" i="25"/>
  <c r="AA18" i="26" s="1"/>
  <c r="AG18" i="25"/>
  <c r="AG18" i="26" s="1"/>
  <c r="AM18" i="25"/>
  <c r="AM18" i="26" s="1"/>
  <c r="G19" i="25"/>
  <c r="G19" i="26" s="1"/>
  <c r="M19" i="25"/>
  <c r="M19" i="26" s="1"/>
  <c r="S19" i="25"/>
  <c r="S19" i="26" s="1"/>
  <c r="Y19" i="25"/>
  <c r="Y19" i="26" s="1"/>
  <c r="AE19" i="25"/>
  <c r="AE19" i="26" s="1"/>
  <c r="AK19" i="25"/>
  <c r="AK19" i="26" s="1"/>
  <c r="E20" i="25"/>
  <c r="E20" i="26" s="1"/>
  <c r="K20" i="25"/>
  <c r="K20" i="26" s="1"/>
  <c r="Q20" i="25"/>
  <c r="Q20" i="26" s="1"/>
  <c r="W20" i="25"/>
  <c r="W20" i="26" s="1"/>
  <c r="AC20" i="25"/>
  <c r="AC20" i="26" s="1"/>
  <c r="AI20" i="25"/>
  <c r="AI20" i="26" s="1"/>
  <c r="C21" i="25"/>
  <c r="C21" i="26" s="1"/>
  <c r="I21" i="25"/>
  <c r="I21" i="26" s="1"/>
  <c r="O21" i="25"/>
  <c r="O21" i="26" s="1"/>
  <c r="U21" i="25"/>
  <c r="U21" i="26" s="1"/>
  <c r="AA21" i="25"/>
  <c r="AA21" i="26" s="1"/>
  <c r="AG21" i="25"/>
  <c r="AG21" i="26" s="1"/>
  <c r="AM21" i="25"/>
  <c r="AM21" i="26" s="1"/>
  <c r="G22" i="25"/>
  <c r="G22" i="26" s="1"/>
  <c r="M22" i="25"/>
  <c r="M22" i="26" s="1"/>
  <c r="S22" i="25"/>
  <c r="S22" i="26" s="1"/>
  <c r="Y22" i="25"/>
  <c r="Y22" i="26" s="1"/>
  <c r="AF4" i="25"/>
  <c r="AF4" i="26" s="1"/>
  <c r="AD5" i="25"/>
  <c r="AD5" i="26" s="1"/>
  <c r="P6" i="25"/>
  <c r="P6" i="26" s="1"/>
  <c r="AH6" i="25"/>
  <c r="AH6" i="26" s="1"/>
  <c r="N7" i="25"/>
  <c r="N7" i="26" s="1"/>
  <c r="AF7" i="25"/>
  <c r="AF7" i="26" s="1"/>
  <c r="L8" i="25"/>
  <c r="L8" i="26" s="1"/>
  <c r="AD8" i="25"/>
  <c r="AD8" i="26" s="1"/>
  <c r="H9" i="25"/>
  <c r="H9" i="26" s="1"/>
  <c r="T9" i="25"/>
  <c r="T9" i="26" s="1"/>
  <c r="AF9" i="25"/>
  <c r="AF9" i="26" s="1"/>
  <c r="F10" i="25"/>
  <c r="F10" i="26" s="1"/>
  <c r="R10" i="25"/>
  <c r="R10" i="26" s="1"/>
  <c r="AD10" i="25"/>
  <c r="AD10" i="26" s="1"/>
  <c r="D11" i="25"/>
  <c r="D11" i="26" s="1"/>
  <c r="P11" i="25"/>
  <c r="P11" i="26" s="1"/>
  <c r="AB11" i="25"/>
  <c r="AB11" i="26" s="1"/>
  <c r="AN11" i="25"/>
  <c r="AN11" i="26" s="1"/>
  <c r="M12" i="25"/>
  <c r="M12" i="26" s="1"/>
  <c r="U12" i="25"/>
  <c r="U12" i="26" s="1"/>
  <c r="AE12" i="25"/>
  <c r="AE12" i="26" s="1"/>
  <c r="AM12" i="25"/>
  <c r="AM12" i="26" s="1"/>
  <c r="K13" i="25"/>
  <c r="K13" i="26" s="1"/>
  <c r="S13" i="25"/>
  <c r="S13" i="26" s="1"/>
  <c r="AC13" i="25"/>
  <c r="AC13" i="26" s="1"/>
  <c r="AK13" i="25"/>
  <c r="AK13" i="26" s="1"/>
  <c r="I14" i="25"/>
  <c r="I14" i="26" s="1"/>
  <c r="Q14" i="25"/>
  <c r="Q14" i="26" s="1"/>
  <c r="X14" i="25"/>
  <c r="X14" i="26" s="1"/>
  <c r="AF14" i="25"/>
  <c r="AF14" i="26" s="1"/>
  <c r="AM14" i="25"/>
  <c r="AM14" i="26" s="1"/>
  <c r="H15" i="25"/>
  <c r="H15" i="26" s="1"/>
  <c r="O15" i="25"/>
  <c r="O15" i="26" s="1"/>
  <c r="V15" i="25"/>
  <c r="V15" i="26" s="1"/>
  <c r="AD15" i="25"/>
  <c r="AD15" i="26" s="1"/>
  <c r="AK15" i="25"/>
  <c r="AK15" i="26" s="1"/>
  <c r="F16" i="25"/>
  <c r="F16" i="26" s="1"/>
  <c r="M16" i="25"/>
  <c r="M16" i="26" s="1"/>
  <c r="T16" i="25"/>
  <c r="T16" i="26" s="1"/>
  <c r="AB16" i="25"/>
  <c r="AB16" i="26" s="1"/>
  <c r="AI16" i="25"/>
  <c r="AI16" i="26" s="1"/>
  <c r="D17" i="25"/>
  <c r="D17" i="26" s="1"/>
  <c r="K17" i="25"/>
  <c r="K17" i="26" s="1"/>
  <c r="R17" i="25"/>
  <c r="R17" i="26" s="1"/>
  <c r="X17" i="25"/>
  <c r="X17" i="26" s="1"/>
  <c r="AD17" i="25"/>
  <c r="AD17" i="26" s="1"/>
  <c r="AJ17" i="25"/>
  <c r="AJ17" i="26" s="1"/>
  <c r="D18" i="25"/>
  <c r="D18" i="26" s="1"/>
  <c r="J18" i="25"/>
  <c r="J18" i="26" s="1"/>
  <c r="P18" i="25"/>
  <c r="P18" i="26" s="1"/>
  <c r="V18" i="25"/>
  <c r="V18" i="26" s="1"/>
  <c r="AB18" i="25"/>
  <c r="AB18" i="26" s="1"/>
  <c r="AH18" i="25"/>
  <c r="AH18" i="26" s="1"/>
  <c r="AN18" i="25"/>
  <c r="AN18" i="26" s="1"/>
  <c r="H19" i="25"/>
  <c r="H19" i="26" s="1"/>
  <c r="N19" i="25"/>
  <c r="N19" i="26" s="1"/>
  <c r="T19" i="25"/>
  <c r="T19" i="26" s="1"/>
  <c r="Z19" i="25"/>
  <c r="Z19" i="26" s="1"/>
  <c r="AF19" i="25"/>
  <c r="AF19" i="26" s="1"/>
  <c r="AL19" i="25"/>
  <c r="AL19" i="26" s="1"/>
  <c r="F20" i="25"/>
  <c r="F20" i="26" s="1"/>
  <c r="L20" i="25"/>
  <c r="L20" i="26" s="1"/>
  <c r="R20" i="25"/>
  <c r="R20" i="26" s="1"/>
  <c r="X20" i="25"/>
  <c r="X20" i="26" s="1"/>
  <c r="AD20" i="25"/>
  <c r="AD20" i="26" s="1"/>
  <c r="AJ20" i="25"/>
  <c r="AJ20" i="26" s="1"/>
  <c r="D21" i="25"/>
  <c r="D21" i="26" s="1"/>
  <c r="J21" i="25"/>
  <c r="J21" i="26" s="1"/>
  <c r="P21" i="25"/>
  <c r="P21" i="26" s="1"/>
  <c r="V21" i="25"/>
  <c r="V21" i="26" s="1"/>
  <c r="AB21" i="25"/>
  <c r="AB21" i="26" s="1"/>
  <c r="AH21" i="25"/>
  <c r="AH21" i="26" s="1"/>
  <c r="AN21" i="25"/>
  <c r="AN21" i="26" s="1"/>
  <c r="H22" i="25"/>
  <c r="H22" i="26" s="1"/>
  <c r="N22" i="25"/>
  <c r="N22" i="26" s="1"/>
  <c r="T22" i="25"/>
  <c r="T22" i="26" s="1"/>
  <c r="H4" i="25"/>
  <c r="H4" i="26" s="1"/>
  <c r="F5" i="25"/>
  <c r="F5" i="26" s="1"/>
  <c r="D6" i="25"/>
  <c r="D6" i="26" s="1"/>
  <c r="V6" i="25"/>
  <c r="V6" i="26" s="1"/>
  <c r="AN6" i="25"/>
  <c r="AN6" i="26" s="1"/>
  <c r="T7" i="25"/>
  <c r="T7" i="26" s="1"/>
  <c r="AL7" i="25"/>
  <c r="AL7" i="26" s="1"/>
  <c r="R8" i="25"/>
  <c r="R8" i="26" s="1"/>
  <c r="AJ8" i="25"/>
  <c r="AJ8" i="26" s="1"/>
  <c r="J9" i="25"/>
  <c r="J9" i="26" s="1"/>
  <c r="V9" i="25"/>
  <c r="V9" i="26" s="1"/>
  <c r="AH9" i="25"/>
  <c r="AH9" i="26" s="1"/>
  <c r="H10" i="25"/>
  <c r="H10" i="26" s="1"/>
  <c r="T10" i="25"/>
  <c r="T10" i="26" s="1"/>
  <c r="AF10" i="25"/>
  <c r="AF10" i="26" s="1"/>
  <c r="F11" i="25"/>
  <c r="F11" i="26" s="1"/>
  <c r="R11" i="25"/>
  <c r="R11" i="26" s="1"/>
  <c r="AD11" i="25"/>
  <c r="AD11" i="26" s="1"/>
  <c r="D12" i="25"/>
  <c r="D12" i="26" s="1"/>
  <c r="O12" i="25"/>
  <c r="O12" i="26" s="1"/>
  <c r="Y12" i="25"/>
  <c r="Y12" i="26" s="1"/>
  <c r="AG12" i="25"/>
  <c r="AG12" i="26" s="1"/>
  <c r="E13" i="25"/>
  <c r="E13" i="26" s="1"/>
  <c r="M13" i="25"/>
  <c r="M13" i="26" s="1"/>
  <c r="W13" i="25"/>
  <c r="W13" i="26" s="1"/>
  <c r="AE13" i="25"/>
  <c r="AE13" i="26" s="1"/>
  <c r="C14" i="25"/>
  <c r="C14" i="26" s="1"/>
  <c r="K14" i="25"/>
  <c r="K14" i="26" s="1"/>
  <c r="T14" i="25"/>
  <c r="T14" i="26" s="1"/>
  <c r="AA14" i="25"/>
  <c r="AA14" i="26" s="1"/>
  <c r="AH14" i="25"/>
  <c r="AH14" i="26" s="1"/>
  <c r="C15" i="25"/>
  <c r="C15" i="26" s="1"/>
  <c r="J15" i="25"/>
  <c r="J15" i="26" s="1"/>
  <c r="R15" i="25"/>
  <c r="R15" i="26" s="1"/>
  <c r="Y15" i="25"/>
  <c r="Y15" i="26" s="1"/>
  <c r="AF15" i="25"/>
  <c r="AF15" i="26" s="1"/>
  <c r="AM15" i="25"/>
  <c r="AM15" i="26" s="1"/>
  <c r="H16" i="25"/>
  <c r="H16" i="26" s="1"/>
  <c r="P16" i="25"/>
  <c r="P16" i="26" s="1"/>
  <c r="W16" i="25"/>
  <c r="W16" i="26" s="1"/>
  <c r="AD16" i="25"/>
  <c r="AD16" i="26" s="1"/>
  <c r="AK16" i="25"/>
  <c r="AK16" i="26" s="1"/>
  <c r="F17" i="25"/>
  <c r="F17" i="26" s="1"/>
  <c r="N17" i="25"/>
  <c r="N17" i="26" s="1"/>
  <c r="T17" i="25"/>
  <c r="T17" i="26" s="1"/>
  <c r="Z17" i="25"/>
  <c r="Z17" i="26" s="1"/>
  <c r="AF17" i="25"/>
  <c r="AF17" i="26" s="1"/>
  <c r="AL17" i="25"/>
  <c r="AL17" i="26" s="1"/>
  <c r="F18" i="25"/>
  <c r="F18" i="26" s="1"/>
  <c r="L18" i="25"/>
  <c r="L18" i="26" s="1"/>
  <c r="R18" i="25"/>
  <c r="R18" i="26" s="1"/>
  <c r="X18" i="25"/>
  <c r="X18" i="26" s="1"/>
  <c r="AD18" i="25"/>
  <c r="AD18" i="26" s="1"/>
  <c r="AJ18" i="25"/>
  <c r="AJ18" i="26" s="1"/>
  <c r="D19" i="25"/>
  <c r="D19" i="26" s="1"/>
  <c r="J19" i="25"/>
  <c r="J19" i="26" s="1"/>
  <c r="P19" i="25"/>
  <c r="P19" i="26" s="1"/>
  <c r="R5" i="25"/>
  <c r="R5" i="26" s="1"/>
  <c r="AB6" i="25"/>
  <c r="AB6" i="26" s="1"/>
  <c r="Z7" i="25"/>
  <c r="Z7" i="26" s="1"/>
  <c r="X8" i="25"/>
  <c r="X8" i="26" s="1"/>
  <c r="O9" i="25"/>
  <c r="O9" i="26" s="1"/>
  <c r="AM9" i="25"/>
  <c r="AM9" i="26" s="1"/>
  <c r="Y10" i="25"/>
  <c r="Y10" i="26" s="1"/>
  <c r="K11" i="25"/>
  <c r="K11" i="26" s="1"/>
  <c r="AI11" i="25"/>
  <c r="AI11" i="26" s="1"/>
  <c r="S12" i="25"/>
  <c r="S12" i="26" s="1"/>
  <c r="AK12" i="25"/>
  <c r="AK12" i="26" s="1"/>
  <c r="Q13" i="25"/>
  <c r="Q13" i="26" s="1"/>
  <c r="AI13" i="25"/>
  <c r="AI13" i="26" s="1"/>
  <c r="O14" i="25"/>
  <c r="O14" i="26" s="1"/>
  <c r="AC14" i="25"/>
  <c r="AC14" i="26" s="1"/>
  <c r="F15" i="25"/>
  <c r="F15" i="26" s="1"/>
  <c r="T15" i="25"/>
  <c r="T15" i="26" s="1"/>
  <c r="AH15" i="25"/>
  <c r="AH15" i="26" s="1"/>
  <c r="K16" i="25"/>
  <c r="K16" i="26" s="1"/>
  <c r="Y16" i="25"/>
  <c r="Y16" i="26" s="1"/>
  <c r="AN16" i="25"/>
  <c r="AN16" i="26" s="1"/>
  <c r="P17" i="25"/>
  <c r="P17" i="26" s="1"/>
  <c r="AB17" i="25"/>
  <c r="AB17" i="26" s="1"/>
  <c r="AN17" i="25"/>
  <c r="AN17" i="26" s="1"/>
  <c r="N18" i="25"/>
  <c r="N18" i="26" s="1"/>
  <c r="Z18" i="25"/>
  <c r="Z18" i="26" s="1"/>
  <c r="AL18" i="25"/>
  <c r="AL18" i="26" s="1"/>
  <c r="L19" i="25"/>
  <c r="L19" i="26" s="1"/>
  <c r="W19" i="25"/>
  <c r="W19" i="26" s="1"/>
  <c r="AG19" i="25"/>
  <c r="AG19" i="26" s="1"/>
  <c r="C20" i="25"/>
  <c r="C20" i="26" s="1"/>
  <c r="M20" i="25"/>
  <c r="M20" i="26" s="1"/>
  <c r="U20" i="25"/>
  <c r="U20" i="26" s="1"/>
  <c r="AE20" i="25"/>
  <c r="AE20" i="26" s="1"/>
  <c r="AM20" i="25"/>
  <c r="AM20" i="26" s="1"/>
  <c r="K21" i="25"/>
  <c r="K21" i="26" s="1"/>
  <c r="S21" i="25"/>
  <c r="S21" i="26" s="1"/>
  <c r="AC21" i="25"/>
  <c r="AC21" i="26" s="1"/>
  <c r="AK21" i="25"/>
  <c r="AK21" i="26" s="1"/>
  <c r="I22" i="25"/>
  <c r="I22" i="26" s="1"/>
  <c r="Q22" i="25"/>
  <c r="Q22" i="26" s="1"/>
  <c r="Z22" i="25"/>
  <c r="Z22" i="26" s="1"/>
  <c r="AF22" i="25"/>
  <c r="AF22" i="26" s="1"/>
  <c r="AL22" i="25"/>
  <c r="AL22" i="26" s="1"/>
  <c r="F23" i="25"/>
  <c r="F23" i="26" s="1"/>
  <c r="L23" i="25"/>
  <c r="L23" i="26" s="1"/>
  <c r="R23" i="25"/>
  <c r="R23" i="26" s="1"/>
  <c r="X23" i="25"/>
  <c r="X23" i="26" s="1"/>
  <c r="AD23" i="25"/>
  <c r="AD23" i="26" s="1"/>
  <c r="AJ23" i="25"/>
  <c r="AJ23" i="26" s="1"/>
  <c r="D24" i="25"/>
  <c r="D24" i="26" s="1"/>
  <c r="J24" i="25"/>
  <c r="J24" i="26" s="1"/>
  <c r="P24" i="25"/>
  <c r="P24" i="26" s="1"/>
  <c r="V24" i="25"/>
  <c r="V24" i="26" s="1"/>
  <c r="AB24" i="25"/>
  <c r="AB24" i="26" s="1"/>
  <c r="AH24" i="25"/>
  <c r="AH24" i="26" s="1"/>
  <c r="AN24" i="25"/>
  <c r="AN24" i="26" s="1"/>
  <c r="H25" i="25"/>
  <c r="H25" i="26" s="1"/>
  <c r="N25" i="25"/>
  <c r="N25" i="26" s="1"/>
  <c r="T25" i="25"/>
  <c r="T25" i="26" s="1"/>
  <c r="Z25" i="25"/>
  <c r="Z25" i="26" s="1"/>
  <c r="AF25" i="25"/>
  <c r="AF25" i="26" s="1"/>
  <c r="AL25" i="25"/>
  <c r="AL25" i="26" s="1"/>
  <c r="F26" i="25"/>
  <c r="F26" i="26" s="1"/>
  <c r="L26" i="25"/>
  <c r="L26" i="26" s="1"/>
  <c r="R26" i="25"/>
  <c r="R26" i="26" s="1"/>
  <c r="X26" i="25"/>
  <c r="X26" i="26" s="1"/>
  <c r="AD26" i="25"/>
  <c r="AD26" i="26" s="1"/>
  <c r="AJ26" i="25"/>
  <c r="AJ26" i="26" s="1"/>
  <c r="D27" i="25"/>
  <c r="D27" i="26" s="1"/>
  <c r="J27" i="25"/>
  <c r="J27" i="26" s="1"/>
  <c r="P27" i="25"/>
  <c r="P27" i="26" s="1"/>
  <c r="V27" i="25"/>
  <c r="V27" i="26" s="1"/>
  <c r="AB27" i="25"/>
  <c r="AB27" i="26" s="1"/>
  <c r="AH27" i="25"/>
  <c r="AH27" i="26" s="1"/>
  <c r="AN27" i="25"/>
  <c r="AN27" i="26" s="1"/>
  <c r="H28" i="25"/>
  <c r="H28" i="26" s="1"/>
  <c r="N28" i="25"/>
  <c r="N28" i="26" s="1"/>
  <c r="T28" i="25"/>
  <c r="T28" i="26" s="1"/>
  <c r="Z28" i="25"/>
  <c r="Z28" i="26" s="1"/>
  <c r="AF28" i="25"/>
  <c r="AF28" i="26" s="1"/>
  <c r="AL28" i="25"/>
  <c r="AL28" i="26" s="1"/>
  <c r="F29" i="25"/>
  <c r="F29" i="26" s="1"/>
  <c r="L29" i="25"/>
  <c r="L29" i="26" s="1"/>
  <c r="R29" i="25"/>
  <c r="R29" i="26" s="1"/>
  <c r="X29" i="25"/>
  <c r="X29" i="26" s="1"/>
  <c r="AD29" i="25"/>
  <c r="AD29" i="26" s="1"/>
  <c r="AJ29" i="25"/>
  <c r="AJ29" i="26" s="1"/>
  <c r="D30" i="25"/>
  <c r="D30" i="26" s="1"/>
  <c r="J30" i="25"/>
  <c r="J30" i="26" s="1"/>
  <c r="P30" i="25"/>
  <c r="P30" i="26" s="1"/>
  <c r="V30" i="25"/>
  <c r="V30" i="26" s="1"/>
  <c r="AB30" i="25"/>
  <c r="AB30" i="26" s="1"/>
  <c r="AH30" i="25"/>
  <c r="AH30" i="26" s="1"/>
  <c r="AN30" i="25"/>
  <c r="AN30" i="26" s="1"/>
  <c r="H31" i="25"/>
  <c r="H31" i="26" s="1"/>
  <c r="N31" i="25"/>
  <c r="N31" i="26" s="1"/>
  <c r="T31" i="25"/>
  <c r="T31" i="26" s="1"/>
  <c r="Z31" i="25"/>
  <c r="Z31" i="26" s="1"/>
  <c r="AF31" i="25"/>
  <c r="AF31" i="26" s="1"/>
  <c r="AL31" i="25"/>
  <c r="AL31" i="26" s="1"/>
  <c r="F32" i="25"/>
  <c r="F32" i="26" s="1"/>
  <c r="L32" i="25"/>
  <c r="L32" i="26" s="1"/>
  <c r="R32" i="25"/>
  <c r="R32" i="26" s="1"/>
  <c r="X32" i="25"/>
  <c r="X32" i="26" s="1"/>
  <c r="AD32" i="25"/>
  <c r="AD32" i="26" s="1"/>
  <c r="AJ32" i="25"/>
  <c r="AJ32" i="26" s="1"/>
  <c r="D33" i="25"/>
  <c r="D33" i="26" s="1"/>
  <c r="J33" i="25"/>
  <c r="J33" i="26" s="1"/>
  <c r="P33" i="25"/>
  <c r="P33" i="26" s="1"/>
  <c r="V33" i="25"/>
  <c r="V33" i="26" s="1"/>
  <c r="AB33" i="25"/>
  <c r="AB33" i="26" s="1"/>
  <c r="AH33" i="25"/>
  <c r="AH33" i="26" s="1"/>
  <c r="AN33" i="25"/>
  <c r="AN33" i="26" s="1"/>
  <c r="H34" i="25"/>
  <c r="H34" i="26" s="1"/>
  <c r="N34" i="25"/>
  <c r="N34" i="26" s="1"/>
  <c r="T34" i="25"/>
  <c r="T34" i="26" s="1"/>
  <c r="Z34" i="25"/>
  <c r="Z34" i="26" s="1"/>
  <c r="AF34" i="25"/>
  <c r="AF34" i="26" s="1"/>
  <c r="AL34" i="25"/>
  <c r="AL34" i="26" s="1"/>
  <c r="F35" i="25"/>
  <c r="F35" i="26" s="1"/>
  <c r="L35" i="25"/>
  <c r="L35" i="26" s="1"/>
  <c r="R35" i="25"/>
  <c r="R35" i="26" s="1"/>
  <c r="X35" i="25"/>
  <c r="X35" i="26" s="1"/>
  <c r="AD35" i="25"/>
  <c r="AD35" i="26" s="1"/>
  <c r="AJ35" i="25"/>
  <c r="AJ35" i="26" s="1"/>
  <c r="AJ5" i="25"/>
  <c r="AJ5" i="26" s="1"/>
  <c r="AM6" i="25"/>
  <c r="AM6" i="26" s="1"/>
  <c r="AK7" i="25"/>
  <c r="AK7" i="26" s="1"/>
  <c r="AI8" i="25"/>
  <c r="AI8" i="26" s="1"/>
  <c r="U9" i="25"/>
  <c r="U9" i="26" s="1"/>
  <c r="G10" i="25"/>
  <c r="G10" i="26" s="1"/>
  <c r="AE10" i="25"/>
  <c r="AE10" i="26" s="1"/>
  <c r="Q11" i="25"/>
  <c r="Q11" i="26" s="1"/>
  <c r="C12" i="25"/>
  <c r="C12" i="26" s="1"/>
  <c r="V12" i="25"/>
  <c r="V12" i="26" s="1"/>
  <c r="AN12" i="25"/>
  <c r="AN12" i="26" s="1"/>
  <c r="T13" i="25"/>
  <c r="T13" i="26" s="1"/>
  <c r="AL13" i="25"/>
  <c r="AL13" i="26" s="1"/>
  <c r="R14" i="25"/>
  <c r="R14" i="26" s="1"/>
  <c r="AG14" i="25"/>
  <c r="AG14" i="26" s="1"/>
  <c r="I15" i="25"/>
  <c r="I15" i="26" s="1"/>
  <c r="X15" i="25"/>
  <c r="X15" i="26" s="1"/>
  <c r="AL15" i="25"/>
  <c r="AL15" i="26" s="1"/>
  <c r="N16" i="25"/>
  <c r="N16" i="26" s="1"/>
  <c r="AC16" i="25"/>
  <c r="AC16" i="26" s="1"/>
  <c r="E17" i="25"/>
  <c r="E17" i="26" s="1"/>
  <c r="S17" i="25"/>
  <c r="S17" i="26" s="1"/>
  <c r="AE17" i="25"/>
  <c r="AE17" i="26" s="1"/>
  <c r="E18" i="25"/>
  <c r="E18" i="26" s="1"/>
  <c r="Q18" i="25"/>
  <c r="Q18" i="26" s="1"/>
  <c r="AC18" i="25"/>
  <c r="AC18" i="26" s="1"/>
  <c r="C19" i="25"/>
  <c r="C19" i="26" s="1"/>
  <c r="O19" i="25"/>
  <c r="O19" i="26" s="1"/>
  <c r="X19" i="25"/>
  <c r="X19" i="26" s="1"/>
  <c r="AH19" i="25"/>
  <c r="AH19" i="26" s="1"/>
  <c r="D20" i="25"/>
  <c r="D20" i="26" s="1"/>
  <c r="N20" i="25"/>
  <c r="N20" i="26" s="1"/>
  <c r="V20" i="25"/>
  <c r="V20" i="26" s="1"/>
  <c r="AF20" i="25"/>
  <c r="AF20" i="26" s="1"/>
  <c r="AN20" i="25"/>
  <c r="AN20" i="26" s="1"/>
  <c r="L21" i="25"/>
  <c r="L21" i="26" s="1"/>
  <c r="T21" i="25"/>
  <c r="T21" i="26" s="1"/>
  <c r="AD21" i="25"/>
  <c r="AD21" i="26" s="1"/>
  <c r="AL21" i="25"/>
  <c r="AL21" i="26" s="1"/>
  <c r="J22" i="25"/>
  <c r="J22" i="26" s="1"/>
  <c r="R22" i="25"/>
  <c r="R22" i="26" s="1"/>
  <c r="AA22" i="25"/>
  <c r="AA22" i="26" s="1"/>
  <c r="AG22" i="25"/>
  <c r="AG22" i="26" s="1"/>
  <c r="AM22" i="25"/>
  <c r="AM22" i="26" s="1"/>
  <c r="G23" i="25"/>
  <c r="G23" i="26" s="1"/>
  <c r="M23" i="25"/>
  <c r="M23" i="26" s="1"/>
  <c r="S23" i="25"/>
  <c r="S23" i="26" s="1"/>
  <c r="Y23" i="25"/>
  <c r="Y23" i="26" s="1"/>
  <c r="AE23" i="25"/>
  <c r="AE23" i="26" s="1"/>
  <c r="AK23" i="25"/>
  <c r="AK23" i="26" s="1"/>
  <c r="E24" i="25"/>
  <c r="E24" i="26" s="1"/>
  <c r="K24" i="25"/>
  <c r="K24" i="26" s="1"/>
  <c r="Q24" i="25"/>
  <c r="Q24" i="26" s="1"/>
  <c r="W24" i="25"/>
  <c r="W24" i="26" s="1"/>
  <c r="AC24" i="25"/>
  <c r="AC24" i="26" s="1"/>
  <c r="AI24" i="25"/>
  <c r="AI24" i="26" s="1"/>
  <c r="C25" i="25"/>
  <c r="C25" i="26" s="1"/>
  <c r="I25" i="25"/>
  <c r="I25" i="26" s="1"/>
  <c r="O25" i="25"/>
  <c r="O25" i="26" s="1"/>
  <c r="U25" i="25"/>
  <c r="U25" i="26" s="1"/>
  <c r="AA25" i="25"/>
  <c r="AA25" i="26" s="1"/>
  <c r="AG25" i="25"/>
  <c r="AG25" i="26" s="1"/>
  <c r="AM25" i="25"/>
  <c r="AM25" i="26" s="1"/>
  <c r="G26" i="25"/>
  <c r="G26" i="26" s="1"/>
  <c r="M26" i="25"/>
  <c r="M26" i="26" s="1"/>
  <c r="S26" i="25"/>
  <c r="S26" i="26" s="1"/>
  <c r="Y26" i="25"/>
  <c r="Y26" i="26" s="1"/>
  <c r="AE26" i="25"/>
  <c r="AE26" i="26" s="1"/>
  <c r="AK26" i="25"/>
  <c r="AK26" i="26" s="1"/>
  <c r="E27" i="25"/>
  <c r="E27" i="26" s="1"/>
  <c r="K27" i="25"/>
  <c r="K27" i="26" s="1"/>
  <c r="Q27" i="25"/>
  <c r="Q27" i="26" s="1"/>
  <c r="W27" i="25"/>
  <c r="W27" i="26" s="1"/>
  <c r="AC27" i="25"/>
  <c r="AC27" i="26" s="1"/>
  <c r="AI27" i="25"/>
  <c r="AI27" i="26" s="1"/>
  <c r="C28" i="25"/>
  <c r="C28" i="26" s="1"/>
  <c r="I28" i="25"/>
  <c r="I28" i="26" s="1"/>
  <c r="O28" i="25"/>
  <c r="O28" i="26" s="1"/>
  <c r="U28" i="25"/>
  <c r="U28" i="26" s="1"/>
  <c r="AA28" i="25"/>
  <c r="AA28" i="26" s="1"/>
  <c r="AG28" i="25"/>
  <c r="AG28" i="26" s="1"/>
  <c r="AM28" i="25"/>
  <c r="AM28" i="26" s="1"/>
  <c r="G29" i="25"/>
  <c r="G29" i="26" s="1"/>
  <c r="M29" i="25"/>
  <c r="M29" i="26" s="1"/>
  <c r="S29" i="25"/>
  <c r="S29" i="26" s="1"/>
  <c r="Y29" i="25"/>
  <c r="Y29" i="26" s="1"/>
  <c r="AE29" i="25"/>
  <c r="AE29" i="26" s="1"/>
  <c r="AK29" i="25"/>
  <c r="AK29" i="26" s="1"/>
  <c r="E30" i="25"/>
  <c r="E30" i="26" s="1"/>
  <c r="K30" i="25"/>
  <c r="K30" i="26" s="1"/>
  <c r="Q30" i="25"/>
  <c r="Q30" i="26" s="1"/>
  <c r="W30" i="25"/>
  <c r="W30" i="26" s="1"/>
  <c r="AC30" i="25"/>
  <c r="AC30" i="26" s="1"/>
  <c r="AI30" i="25"/>
  <c r="AI30" i="26" s="1"/>
  <c r="C31" i="25"/>
  <c r="C31" i="26" s="1"/>
  <c r="I31" i="25"/>
  <c r="I31" i="26" s="1"/>
  <c r="O31" i="25"/>
  <c r="O31" i="26" s="1"/>
  <c r="U31" i="25"/>
  <c r="U31" i="26" s="1"/>
  <c r="AA31" i="25"/>
  <c r="AA31" i="26" s="1"/>
  <c r="AG31" i="25"/>
  <c r="AG31" i="26" s="1"/>
  <c r="AM31" i="25"/>
  <c r="AM31" i="26" s="1"/>
  <c r="G32" i="25"/>
  <c r="G32" i="26" s="1"/>
  <c r="M32" i="25"/>
  <c r="M32" i="26" s="1"/>
  <c r="S32" i="25"/>
  <c r="S32" i="26" s="1"/>
  <c r="Y32" i="25"/>
  <c r="Y32" i="26" s="1"/>
  <c r="AE32" i="25"/>
  <c r="AE32" i="26" s="1"/>
  <c r="AK32" i="25"/>
  <c r="AK32" i="26" s="1"/>
  <c r="E33" i="25"/>
  <c r="E33" i="26" s="1"/>
  <c r="K33" i="25"/>
  <c r="K33" i="26" s="1"/>
  <c r="Q33" i="25"/>
  <c r="Q33" i="26" s="1"/>
  <c r="W33" i="25"/>
  <c r="W33" i="26" s="1"/>
  <c r="AC33" i="25"/>
  <c r="AC33" i="26" s="1"/>
  <c r="AI33" i="25"/>
  <c r="AI33" i="26" s="1"/>
  <c r="C34" i="25"/>
  <c r="C34" i="26" s="1"/>
  <c r="I34" i="25"/>
  <c r="I34" i="26" s="1"/>
  <c r="O34" i="25"/>
  <c r="O34" i="26" s="1"/>
  <c r="U34" i="25"/>
  <c r="U34" i="26" s="1"/>
  <c r="AA34" i="25"/>
  <c r="AA34" i="26" s="1"/>
  <c r="AG34" i="25"/>
  <c r="AG34" i="26" s="1"/>
  <c r="AM34" i="25"/>
  <c r="AM34" i="26" s="1"/>
  <c r="G35" i="25"/>
  <c r="G35" i="26" s="1"/>
  <c r="N4" i="25"/>
  <c r="N4" i="26" s="1"/>
  <c r="I6" i="25"/>
  <c r="I6" i="26" s="1"/>
  <c r="G7" i="25"/>
  <c r="G7" i="26" s="1"/>
  <c r="E8" i="25"/>
  <c r="E8" i="26" s="1"/>
  <c r="AN8" i="25"/>
  <c r="AN8" i="26" s="1"/>
  <c r="Z9" i="25"/>
  <c r="Z9" i="26" s="1"/>
  <c r="L10" i="25"/>
  <c r="L10" i="26" s="1"/>
  <c r="AJ10" i="25"/>
  <c r="AJ10" i="26" s="1"/>
  <c r="V11" i="25"/>
  <c r="V11" i="26" s="1"/>
  <c r="H12" i="25"/>
  <c r="H12" i="26" s="1"/>
  <c r="Z12" i="25"/>
  <c r="Z12" i="26" s="1"/>
  <c r="F13" i="25"/>
  <c r="F13" i="26" s="1"/>
  <c r="X13" i="25"/>
  <c r="X13" i="26" s="1"/>
  <c r="D14" i="25"/>
  <c r="D14" i="26" s="1"/>
  <c r="U14" i="25"/>
  <c r="U14" i="26" s="1"/>
  <c r="AI14" i="25"/>
  <c r="AI14" i="26" s="1"/>
  <c r="L15" i="25"/>
  <c r="L15" i="26" s="1"/>
  <c r="Z15" i="25"/>
  <c r="Z15" i="26" s="1"/>
  <c r="AN15" i="25"/>
  <c r="AN15" i="26" s="1"/>
  <c r="Q16" i="25"/>
  <c r="Q16" i="26" s="1"/>
  <c r="AE16" i="25"/>
  <c r="AE16" i="26" s="1"/>
  <c r="H17" i="25"/>
  <c r="H17" i="26" s="1"/>
  <c r="U17" i="25"/>
  <c r="U17" i="26" s="1"/>
  <c r="AG17" i="25"/>
  <c r="AG17" i="26" s="1"/>
  <c r="G18" i="25"/>
  <c r="G18" i="26" s="1"/>
  <c r="S18" i="25"/>
  <c r="S18" i="26" s="1"/>
  <c r="AE18" i="25"/>
  <c r="AE18" i="26" s="1"/>
  <c r="E19" i="25"/>
  <c r="E19" i="26" s="1"/>
  <c r="Q19" i="25"/>
  <c r="Q19" i="26" s="1"/>
  <c r="AA19" i="25"/>
  <c r="AA19" i="26" s="1"/>
  <c r="AI19" i="25"/>
  <c r="AI19" i="26" s="1"/>
  <c r="G20" i="25"/>
  <c r="G20" i="26" s="1"/>
  <c r="O20" i="25"/>
  <c r="O20" i="26" s="1"/>
  <c r="Y20" i="25"/>
  <c r="Y20" i="26" s="1"/>
  <c r="AG20" i="25"/>
  <c r="AG20" i="26" s="1"/>
  <c r="E21" i="25"/>
  <c r="E21" i="26" s="1"/>
  <c r="M21" i="25"/>
  <c r="M21" i="26" s="1"/>
  <c r="W21" i="25"/>
  <c r="W21" i="26" s="1"/>
  <c r="AE21" i="25"/>
  <c r="AE21" i="26" s="1"/>
  <c r="C22" i="25"/>
  <c r="C22" i="26" s="1"/>
  <c r="K22" i="25"/>
  <c r="K22" i="26" s="1"/>
  <c r="U22" i="25"/>
  <c r="U22" i="26" s="1"/>
  <c r="AB22" i="25"/>
  <c r="AB22" i="26" s="1"/>
  <c r="AH22" i="25"/>
  <c r="AH22" i="26" s="1"/>
  <c r="AN22" i="25"/>
  <c r="AN22" i="26" s="1"/>
  <c r="H23" i="25"/>
  <c r="H23" i="26" s="1"/>
  <c r="N23" i="25"/>
  <c r="N23" i="26" s="1"/>
  <c r="T23" i="25"/>
  <c r="T23" i="26" s="1"/>
  <c r="Z23" i="25"/>
  <c r="Z23" i="26" s="1"/>
  <c r="AF23" i="25"/>
  <c r="AF23" i="26" s="1"/>
  <c r="AL23" i="25"/>
  <c r="AL23" i="26" s="1"/>
  <c r="F24" i="25"/>
  <c r="F24" i="26" s="1"/>
  <c r="L24" i="25"/>
  <c r="L24" i="26" s="1"/>
  <c r="R24" i="25"/>
  <c r="R24" i="26" s="1"/>
  <c r="X24" i="25"/>
  <c r="X24" i="26" s="1"/>
  <c r="AD24" i="25"/>
  <c r="AD24" i="26" s="1"/>
  <c r="AJ24" i="25"/>
  <c r="AJ24" i="26" s="1"/>
  <c r="D25" i="25"/>
  <c r="D25" i="26" s="1"/>
  <c r="J25" i="25"/>
  <c r="J25" i="26" s="1"/>
  <c r="P25" i="25"/>
  <c r="P25" i="26" s="1"/>
  <c r="V25" i="25"/>
  <c r="V25" i="26" s="1"/>
  <c r="AB25" i="25"/>
  <c r="AB25" i="26" s="1"/>
  <c r="AH25" i="25"/>
  <c r="AH25" i="26" s="1"/>
  <c r="AN25" i="25"/>
  <c r="AN25" i="26" s="1"/>
  <c r="H26" i="25"/>
  <c r="H26" i="26" s="1"/>
  <c r="N26" i="25"/>
  <c r="N26" i="26" s="1"/>
  <c r="T26" i="25"/>
  <c r="T26" i="26" s="1"/>
  <c r="Z26" i="25"/>
  <c r="Z26" i="26" s="1"/>
  <c r="AF26" i="25"/>
  <c r="AF26" i="26" s="1"/>
  <c r="AL26" i="25"/>
  <c r="AL26" i="26" s="1"/>
  <c r="F27" i="25"/>
  <c r="F27" i="26" s="1"/>
  <c r="L27" i="25"/>
  <c r="L27" i="26" s="1"/>
  <c r="R27" i="25"/>
  <c r="R27" i="26" s="1"/>
  <c r="X27" i="25"/>
  <c r="X27" i="26" s="1"/>
  <c r="AD27" i="25"/>
  <c r="AD27" i="26" s="1"/>
  <c r="AJ27" i="25"/>
  <c r="AJ27" i="26" s="1"/>
  <c r="D28" i="25"/>
  <c r="D28" i="26" s="1"/>
  <c r="J28" i="25"/>
  <c r="J28" i="26" s="1"/>
  <c r="P28" i="25"/>
  <c r="P28" i="26" s="1"/>
  <c r="V28" i="25"/>
  <c r="V28" i="26" s="1"/>
  <c r="AB28" i="25"/>
  <c r="AB28" i="26" s="1"/>
  <c r="AH28" i="25"/>
  <c r="AH28" i="26" s="1"/>
  <c r="AN28" i="25"/>
  <c r="AN28" i="26" s="1"/>
  <c r="H29" i="25"/>
  <c r="H29" i="26" s="1"/>
  <c r="N29" i="25"/>
  <c r="N29" i="26" s="1"/>
  <c r="T29" i="25"/>
  <c r="T29" i="26" s="1"/>
  <c r="Z29" i="25"/>
  <c r="Z29" i="26" s="1"/>
  <c r="AF29" i="25"/>
  <c r="AF29" i="26" s="1"/>
  <c r="AL29" i="25"/>
  <c r="AL29" i="26" s="1"/>
  <c r="F30" i="25"/>
  <c r="F30" i="26" s="1"/>
  <c r="L30" i="25"/>
  <c r="L30" i="26" s="1"/>
  <c r="R30" i="25"/>
  <c r="R30" i="26" s="1"/>
  <c r="X30" i="25"/>
  <c r="X30" i="26" s="1"/>
  <c r="AD30" i="25"/>
  <c r="AD30" i="26" s="1"/>
  <c r="AJ30" i="25"/>
  <c r="AJ30" i="26" s="1"/>
  <c r="D31" i="25"/>
  <c r="D31" i="26" s="1"/>
  <c r="J31" i="25"/>
  <c r="J31" i="26" s="1"/>
  <c r="P31" i="25"/>
  <c r="P31" i="26" s="1"/>
  <c r="V31" i="25"/>
  <c r="V31" i="26" s="1"/>
  <c r="AB31" i="25"/>
  <c r="AB31" i="26" s="1"/>
  <c r="AH31" i="25"/>
  <c r="AH31" i="26" s="1"/>
  <c r="AN31" i="25"/>
  <c r="AN31" i="26" s="1"/>
  <c r="T4" i="25"/>
  <c r="T4" i="26" s="1"/>
  <c r="J6" i="25"/>
  <c r="J6" i="26" s="1"/>
  <c r="H7" i="25"/>
  <c r="H7" i="26" s="1"/>
  <c r="F8" i="25"/>
  <c r="F8" i="26" s="1"/>
  <c r="C9" i="25"/>
  <c r="C9" i="26" s="1"/>
  <c r="AA9" i="25"/>
  <c r="AA9" i="26" s="1"/>
  <c r="M10" i="25"/>
  <c r="M10" i="26" s="1"/>
  <c r="AK10" i="25"/>
  <c r="AK10" i="26" s="1"/>
  <c r="W11" i="25"/>
  <c r="W11" i="26" s="1"/>
  <c r="I12" i="25"/>
  <c r="I12" i="26" s="1"/>
  <c r="AA12" i="25"/>
  <c r="AA12" i="26" s="1"/>
  <c r="G13" i="25"/>
  <c r="G13" i="26" s="1"/>
  <c r="Y13" i="25"/>
  <c r="Y13" i="26" s="1"/>
  <c r="E14" i="25"/>
  <c r="E14" i="26" s="1"/>
  <c r="V14" i="25"/>
  <c r="V14" i="26" s="1"/>
  <c r="AJ14" i="25"/>
  <c r="AJ14" i="26" s="1"/>
  <c r="M15" i="25"/>
  <c r="M15" i="26" s="1"/>
  <c r="AA15" i="25"/>
  <c r="AA15" i="26" s="1"/>
  <c r="D16" i="25"/>
  <c r="D16" i="26" s="1"/>
  <c r="R16" i="25"/>
  <c r="R16" i="26" s="1"/>
  <c r="AF16" i="25"/>
  <c r="AF16" i="26" s="1"/>
  <c r="I17" i="25"/>
  <c r="I17" i="26" s="1"/>
  <c r="V17" i="25"/>
  <c r="V17" i="26" s="1"/>
  <c r="AH17" i="25"/>
  <c r="AH17" i="26" s="1"/>
  <c r="H18" i="25"/>
  <c r="H18" i="26" s="1"/>
  <c r="T18" i="25"/>
  <c r="T18" i="26" s="1"/>
  <c r="AF18" i="25"/>
  <c r="AF18" i="26" s="1"/>
  <c r="F19" i="25"/>
  <c r="F19" i="26" s="1"/>
  <c r="R19" i="25"/>
  <c r="R19" i="26" s="1"/>
  <c r="AB19" i="25"/>
  <c r="AB19" i="26" s="1"/>
  <c r="AJ19" i="25"/>
  <c r="AJ19" i="26" s="1"/>
  <c r="H20" i="25"/>
  <c r="H20" i="26" s="1"/>
  <c r="P20" i="25"/>
  <c r="P20" i="26" s="1"/>
  <c r="Z20" i="25"/>
  <c r="Z20" i="26" s="1"/>
  <c r="AH20" i="25"/>
  <c r="AH20" i="26" s="1"/>
  <c r="F21" i="25"/>
  <c r="F21" i="26" s="1"/>
  <c r="N21" i="25"/>
  <c r="N21" i="26" s="1"/>
  <c r="X21" i="25"/>
  <c r="X21" i="26" s="1"/>
  <c r="AF21" i="25"/>
  <c r="AF21" i="26" s="1"/>
  <c r="D22" i="25"/>
  <c r="D22" i="26" s="1"/>
  <c r="L22" i="25"/>
  <c r="L22" i="26" s="1"/>
  <c r="V22" i="25"/>
  <c r="V22" i="26" s="1"/>
  <c r="AC22" i="25"/>
  <c r="AC22" i="26" s="1"/>
  <c r="AI22" i="25"/>
  <c r="AI22" i="26" s="1"/>
  <c r="C23" i="25"/>
  <c r="C23" i="26" s="1"/>
  <c r="I23" i="25"/>
  <c r="I23" i="26" s="1"/>
  <c r="O23" i="25"/>
  <c r="O23" i="26" s="1"/>
  <c r="U23" i="25"/>
  <c r="U23" i="26" s="1"/>
  <c r="AL4" i="25"/>
  <c r="AL4" i="26" s="1"/>
  <c r="U6" i="25"/>
  <c r="U6" i="26" s="1"/>
  <c r="S7" i="25"/>
  <c r="S7" i="26" s="1"/>
  <c r="Q8" i="25"/>
  <c r="Q8" i="26" s="1"/>
  <c r="I9" i="25"/>
  <c r="I9" i="26" s="1"/>
  <c r="AG9" i="25"/>
  <c r="AG9" i="26" s="1"/>
  <c r="S10" i="25"/>
  <c r="S10" i="26" s="1"/>
  <c r="E11" i="25"/>
  <c r="E11" i="26" s="1"/>
  <c r="AC11" i="25"/>
  <c r="AC11" i="26" s="1"/>
  <c r="N12" i="25"/>
  <c r="N12" i="26" s="1"/>
  <c r="AF12" i="25"/>
  <c r="AF12" i="26" s="1"/>
  <c r="L13" i="25"/>
  <c r="L13" i="26" s="1"/>
  <c r="AD13" i="25"/>
  <c r="AD13" i="26" s="1"/>
  <c r="J14" i="25"/>
  <c r="J14" i="26" s="1"/>
  <c r="Z14" i="25"/>
  <c r="Z14" i="26" s="1"/>
  <c r="AN14" i="25"/>
  <c r="AN14" i="26" s="1"/>
  <c r="P15" i="25"/>
  <c r="P15" i="26" s="1"/>
  <c r="AE15" i="25"/>
  <c r="AE15" i="26" s="1"/>
  <c r="G16" i="25"/>
  <c r="G16" i="26" s="1"/>
  <c r="V16" i="25"/>
  <c r="V16" i="26" s="1"/>
  <c r="AJ16" i="25"/>
  <c r="AJ16" i="26" s="1"/>
  <c r="L17" i="25"/>
  <c r="L17" i="26" s="1"/>
  <c r="Y17" i="25"/>
  <c r="Y17" i="26" s="1"/>
  <c r="AK17" i="25"/>
  <c r="AK17" i="26" s="1"/>
  <c r="K18" i="25"/>
  <c r="K18" i="26" s="1"/>
  <c r="W18" i="25"/>
  <c r="W18" i="26" s="1"/>
  <c r="AI18" i="25"/>
  <c r="AI18" i="26" s="1"/>
  <c r="I19" i="25"/>
  <c r="I19" i="26" s="1"/>
  <c r="U19" i="25"/>
  <c r="U19" i="26" s="1"/>
  <c r="AC19" i="25"/>
  <c r="AC19" i="26" s="1"/>
  <c r="AM19" i="25"/>
  <c r="AM19" i="26" s="1"/>
  <c r="I20" i="25"/>
  <c r="I20" i="26" s="1"/>
  <c r="S20" i="25"/>
  <c r="S20" i="26" s="1"/>
  <c r="AA20" i="25"/>
  <c r="AA20" i="26" s="1"/>
  <c r="AK20" i="25"/>
  <c r="AK20" i="26" s="1"/>
  <c r="G21" i="25"/>
  <c r="G21" i="26" s="1"/>
  <c r="Q21" i="25"/>
  <c r="Q21" i="26" s="1"/>
  <c r="Y21" i="25"/>
  <c r="Y21" i="26" s="1"/>
  <c r="AI21" i="25"/>
  <c r="AI21" i="26" s="1"/>
  <c r="E22" i="25"/>
  <c r="E22" i="26" s="1"/>
  <c r="O22" i="25"/>
  <c r="O22" i="26" s="1"/>
  <c r="W22" i="25"/>
  <c r="W22" i="26" s="1"/>
  <c r="AD22" i="25"/>
  <c r="AD22" i="26" s="1"/>
  <c r="AJ22" i="25"/>
  <c r="AJ22" i="26" s="1"/>
  <c r="D23" i="25"/>
  <c r="D23" i="26" s="1"/>
  <c r="J23" i="25"/>
  <c r="J23" i="26" s="1"/>
  <c r="P23" i="25"/>
  <c r="P23" i="26" s="1"/>
  <c r="V23" i="25"/>
  <c r="V23" i="26" s="1"/>
  <c r="AB23" i="25"/>
  <c r="AB23" i="26" s="1"/>
  <c r="AH23" i="25"/>
  <c r="AH23" i="26" s="1"/>
  <c r="AN23" i="25"/>
  <c r="AN23" i="26" s="1"/>
  <c r="H24" i="25"/>
  <c r="H24" i="26" s="1"/>
  <c r="N24" i="25"/>
  <c r="N24" i="26" s="1"/>
  <c r="T24" i="25"/>
  <c r="T24" i="26" s="1"/>
  <c r="Z24" i="25"/>
  <c r="Z24" i="26" s="1"/>
  <c r="AF24" i="25"/>
  <c r="AF24" i="26" s="1"/>
  <c r="AL24" i="25"/>
  <c r="AL24" i="26" s="1"/>
  <c r="F25" i="25"/>
  <c r="F25" i="26" s="1"/>
  <c r="L25" i="25"/>
  <c r="L25" i="26" s="1"/>
  <c r="R25" i="25"/>
  <c r="R25" i="26" s="1"/>
  <c r="X25" i="25"/>
  <c r="X25" i="26" s="1"/>
  <c r="AD25" i="25"/>
  <c r="AD25" i="26" s="1"/>
  <c r="AJ25" i="25"/>
  <c r="AJ25" i="26" s="1"/>
  <c r="D26" i="25"/>
  <c r="D26" i="26" s="1"/>
  <c r="J26" i="25"/>
  <c r="J26" i="26" s="1"/>
  <c r="P26" i="25"/>
  <c r="P26" i="26" s="1"/>
  <c r="V26" i="25"/>
  <c r="V26" i="26" s="1"/>
  <c r="AB26" i="25"/>
  <c r="AB26" i="26" s="1"/>
  <c r="AH26" i="25"/>
  <c r="AH26" i="26" s="1"/>
  <c r="AN26" i="25"/>
  <c r="AN26" i="26" s="1"/>
  <c r="H27" i="25"/>
  <c r="H27" i="26" s="1"/>
  <c r="N27" i="25"/>
  <c r="N27" i="26" s="1"/>
  <c r="T27" i="25"/>
  <c r="T27" i="26" s="1"/>
  <c r="Z27" i="25"/>
  <c r="Z27" i="26" s="1"/>
  <c r="AF27" i="25"/>
  <c r="AF27" i="26" s="1"/>
  <c r="AL27" i="25"/>
  <c r="AL27" i="26" s="1"/>
  <c r="X41" i="25"/>
  <c r="X41" i="26" s="1"/>
  <c r="R41" i="25"/>
  <c r="R41" i="26" s="1"/>
  <c r="F41" i="25"/>
  <c r="F41" i="26" s="1"/>
  <c r="AL40" i="25"/>
  <c r="AL40" i="26" s="1"/>
  <c r="AF40" i="25"/>
  <c r="AF40" i="26" s="1"/>
  <c r="Z40" i="25"/>
  <c r="Z40" i="26" s="1"/>
  <c r="T40" i="25"/>
  <c r="T40" i="26" s="1"/>
  <c r="N40" i="25"/>
  <c r="N40" i="26" s="1"/>
  <c r="H40" i="25"/>
  <c r="H40" i="26" s="1"/>
  <c r="AN39" i="25"/>
  <c r="AN39" i="26" s="1"/>
  <c r="AH39" i="25"/>
  <c r="AH39" i="26" s="1"/>
  <c r="AB39" i="25"/>
  <c r="AB39" i="26" s="1"/>
  <c r="V39" i="25"/>
  <c r="V39" i="26" s="1"/>
  <c r="P39" i="25"/>
  <c r="P39" i="26" s="1"/>
  <c r="J39" i="25"/>
  <c r="J39" i="26" s="1"/>
  <c r="D39" i="25"/>
  <c r="D39" i="26" s="1"/>
  <c r="AJ38" i="25"/>
  <c r="AJ38" i="26" s="1"/>
  <c r="AD38" i="25"/>
  <c r="AD38" i="26" s="1"/>
  <c r="X38" i="25"/>
  <c r="X38" i="26" s="1"/>
  <c r="R38" i="25"/>
  <c r="R38" i="26" s="1"/>
  <c r="L38" i="25"/>
  <c r="L38" i="26" s="1"/>
  <c r="F38" i="25"/>
  <c r="F38" i="26" s="1"/>
  <c r="AL37" i="25"/>
  <c r="AL37" i="26" s="1"/>
  <c r="AF37" i="25"/>
  <c r="AF37" i="26" s="1"/>
  <c r="Z37" i="25"/>
  <c r="Z37" i="26" s="1"/>
  <c r="T37" i="25"/>
  <c r="T37" i="26" s="1"/>
  <c r="N37" i="25"/>
  <c r="N37" i="26" s="1"/>
  <c r="H37" i="25"/>
  <c r="H37" i="26" s="1"/>
  <c r="AN36" i="25"/>
  <c r="AN36" i="26" s="1"/>
  <c r="AH36" i="25"/>
  <c r="AH36" i="26" s="1"/>
  <c r="AB36" i="25"/>
  <c r="AB36" i="26" s="1"/>
  <c r="V36" i="25"/>
  <c r="V36" i="26" s="1"/>
  <c r="P36" i="25"/>
  <c r="P36" i="26" s="1"/>
  <c r="J36" i="25"/>
  <c r="J36" i="26" s="1"/>
  <c r="D36" i="25"/>
  <c r="D36" i="26" s="1"/>
  <c r="AI35" i="25"/>
  <c r="AI35" i="26" s="1"/>
  <c r="AB35" i="25"/>
  <c r="AB35" i="26" s="1"/>
  <c r="U35" i="25"/>
  <c r="U35" i="26" s="1"/>
  <c r="N35" i="25"/>
  <c r="N35" i="26" s="1"/>
  <c r="E35" i="25"/>
  <c r="E35" i="26" s="1"/>
  <c r="AI34" i="25"/>
  <c r="AI34" i="26" s="1"/>
  <c r="Y34" i="25"/>
  <c r="Y34" i="26" s="1"/>
  <c r="Q34" i="25"/>
  <c r="Q34" i="26" s="1"/>
  <c r="G34" i="25"/>
  <c r="G34" i="26" s="1"/>
  <c r="AK33" i="25"/>
  <c r="AK33" i="26" s="1"/>
  <c r="AA33" i="25"/>
  <c r="AA33" i="26" s="1"/>
  <c r="S33" i="25"/>
  <c r="S33" i="26" s="1"/>
  <c r="I33" i="25"/>
  <c r="I33" i="26" s="1"/>
  <c r="AM32" i="25"/>
  <c r="AM32" i="26" s="1"/>
  <c r="AC32" i="25"/>
  <c r="AC32" i="26" s="1"/>
  <c r="U32" i="25"/>
  <c r="U32" i="26" s="1"/>
  <c r="K32" i="25"/>
  <c r="K32" i="26" s="1"/>
  <c r="C32" i="25"/>
  <c r="C32" i="26" s="1"/>
  <c r="AC31" i="25"/>
  <c r="AC31" i="26" s="1"/>
  <c r="Q31" i="25"/>
  <c r="Q31" i="26" s="1"/>
  <c r="E31" i="25"/>
  <c r="E31" i="26" s="1"/>
  <c r="AE30" i="25"/>
  <c r="AE30" i="26" s="1"/>
  <c r="S30" i="25"/>
  <c r="S30" i="26" s="1"/>
  <c r="G30" i="25"/>
  <c r="G30" i="26" s="1"/>
  <c r="AG29" i="25"/>
  <c r="AG29" i="26" s="1"/>
  <c r="U29" i="25"/>
  <c r="U29" i="26" s="1"/>
  <c r="I29" i="25"/>
  <c r="I29" i="26" s="1"/>
  <c r="AI28" i="25"/>
  <c r="AI28" i="26" s="1"/>
  <c r="W28" i="25"/>
  <c r="W28" i="26" s="1"/>
  <c r="K28" i="25"/>
  <c r="K28" i="26" s="1"/>
  <c r="AG27" i="25"/>
  <c r="AG27" i="26" s="1"/>
  <c r="O27" i="25"/>
  <c r="O27" i="26" s="1"/>
  <c r="AI26" i="25"/>
  <c r="AI26" i="26" s="1"/>
  <c r="Q26" i="25"/>
  <c r="Q26" i="26" s="1"/>
  <c r="AK25" i="25"/>
  <c r="AK25" i="26" s="1"/>
  <c r="S25" i="25"/>
  <c r="S25" i="26" s="1"/>
  <c r="AM24" i="25"/>
  <c r="AM24" i="26" s="1"/>
  <c r="U24" i="25"/>
  <c r="U24" i="26" s="1"/>
  <c r="C24" i="25"/>
  <c r="C24" i="26" s="1"/>
  <c r="W23" i="25"/>
  <c r="W23" i="26" s="1"/>
  <c r="X22" i="25"/>
  <c r="X22" i="26" s="1"/>
  <c r="H21" i="25"/>
  <c r="H21" i="26" s="1"/>
  <c r="AD19" i="25"/>
  <c r="AD19" i="26" s="1"/>
  <c r="AM17" i="25"/>
  <c r="AM17" i="26" s="1"/>
  <c r="AG15" i="25"/>
  <c r="AG15" i="26" s="1"/>
  <c r="N13" i="25"/>
  <c r="N13" i="26" s="1"/>
  <c r="AL9" i="25"/>
  <c r="AL9" i="26" s="1"/>
  <c r="AM41" i="25"/>
  <c r="AM41" i="26" s="1"/>
  <c r="U41" i="25"/>
  <c r="U41" i="26" s="1"/>
  <c r="I41" i="25"/>
  <c r="I41" i="26" s="1"/>
  <c r="AC40" i="25"/>
  <c r="AC40" i="26" s="1"/>
  <c r="K40" i="25"/>
  <c r="K40" i="26" s="1"/>
  <c r="AE39" i="25"/>
  <c r="AE39" i="26" s="1"/>
  <c r="S39" i="25"/>
  <c r="S39" i="26" s="1"/>
  <c r="AM38" i="25"/>
  <c r="AM38" i="26" s="1"/>
  <c r="U38" i="25"/>
  <c r="U38" i="26" s="1"/>
  <c r="C38" i="25"/>
  <c r="C38" i="26" s="1"/>
  <c r="W37" i="25"/>
  <c r="W37" i="26" s="1"/>
  <c r="E37" i="25"/>
  <c r="E37" i="26" s="1"/>
  <c r="Y36" i="25"/>
  <c r="Y36" i="26" s="1"/>
  <c r="G36" i="25"/>
  <c r="G36" i="26" s="1"/>
  <c r="Y35" i="25"/>
  <c r="Y35" i="26" s="1"/>
  <c r="AN34" i="25"/>
  <c r="AN34" i="26" s="1"/>
  <c r="L34" i="25"/>
  <c r="L34" i="26" s="1"/>
  <c r="X33" i="25"/>
  <c r="X33" i="26" s="1"/>
  <c r="AH32" i="25"/>
  <c r="AH32" i="26" s="1"/>
  <c r="H32" i="25"/>
  <c r="H32" i="26" s="1"/>
  <c r="K31" i="25"/>
  <c r="K31" i="26" s="1"/>
  <c r="M30" i="25"/>
  <c r="M30" i="26" s="1"/>
  <c r="O29" i="25"/>
  <c r="O29" i="26" s="1"/>
  <c r="Q28" i="25"/>
  <c r="Q28" i="26" s="1"/>
  <c r="Y27" i="25"/>
  <c r="Y27" i="26" s="1"/>
  <c r="I26" i="25"/>
  <c r="I26" i="26" s="1"/>
  <c r="K25" i="25"/>
  <c r="K25" i="26" s="1"/>
  <c r="AG23" i="25"/>
  <c r="AG23" i="26" s="1"/>
  <c r="AJ21" i="25"/>
  <c r="AJ21" i="26" s="1"/>
  <c r="AK18" i="25"/>
  <c r="AK18" i="26" s="1"/>
  <c r="AB14" i="25"/>
  <c r="AB14" i="26" s="1"/>
  <c r="AH11" i="25"/>
  <c r="AH11" i="26" s="1"/>
  <c r="AF41" i="25"/>
  <c r="AF41" i="26" s="1"/>
  <c r="N41" i="25"/>
  <c r="N41" i="26" s="1"/>
  <c r="AN40" i="25"/>
  <c r="AN40" i="26" s="1"/>
  <c r="V40" i="25"/>
  <c r="V40" i="26" s="1"/>
  <c r="D40" i="25"/>
  <c r="D40" i="26" s="1"/>
  <c r="X39" i="25"/>
  <c r="X39" i="26" s="1"/>
  <c r="F39" i="25"/>
  <c r="F39" i="26" s="1"/>
  <c r="Z38" i="25"/>
  <c r="Z38" i="26" s="1"/>
  <c r="H38" i="25"/>
  <c r="H38" i="26" s="1"/>
  <c r="AB37" i="25"/>
  <c r="AB37" i="26" s="1"/>
  <c r="P37" i="25"/>
  <c r="P37" i="26" s="1"/>
  <c r="AJ36" i="25"/>
  <c r="AJ36" i="26" s="1"/>
  <c r="R36" i="25"/>
  <c r="R36" i="26" s="1"/>
  <c r="AL35" i="25"/>
  <c r="AL35" i="26" s="1"/>
  <c r="P35" i="25"/>
  <c r="P35" i="26" s="1"/>
  <c r="S34" i="25"/>
  <c r="S34" i="26" s="1"/>
  <c r="AE33" i="25"/>
  <c r="AE33" i="26" s="1"/>
  <c r="C33" i="25"/>
  <c r="C33" i="26" s="1"/>
  <c r="O32" i="25"/>
  <c r="O32" i="26" s="1"/>
  <c r="S31" i="25"/>
  <c r="S31" i="26" s="1"/>
  <c r="U30" i="25"/>
  <c r="U30" i="26" s="1"/>
  <c r="W29" i="25"/>
  <c r="W29" i="26" s="1"/>
  <c r="AK28" i="25"/>
  <c r="AK28" i="26" s="1"/>
  <c r="AM27" i="25"/>
  <c r="AM27" i="26" s="1"/>
  <c r="W26" i="25"/>
  <c r="W26" i="26" s="1"/>
  <c r="G25" i="25"/>
  <c r="G25" i="26" s="1"/>
  <c r="AC23" i="25"/>
  <c r="AC23" i="26" s="1"/>
  <c r="Z21" i="25"/>
  <c r="Z21" i="26" s="1"/>
  <c r="J20" i="25"/>
  <c r="J20" i="26" s="1"/>
  <c r="Y18" i="25"/>
  <c r="Y18" i="26" s="1"/>
  <c r="X16" i="25"/>
  <c r="X16" i="26" s="1"/>
  <c r="L14" i="25"/>
  <c r="L14" i="26" s="1"/>
  <c r="AA6" i="25"/>
  <c r="AA6" i="26" s="1"/>
  <c r="Y41" i="25"/>
  <c r="Y41" i="26" s="1"/>
  <c r="M41" i="25"/>
  <c r="M41" i="26" s="1"/>
  <c r="AM40" i="25"/>
  <c r="AM40" i="26" s="1"/>
  <c r="U40" i="25"/>
  <c r="U40" i="26" s="1"/>
  <c r="I40" i="25"/>
  <c r="I40" i="26" s="1"/>
  <c r="AC39" i="25"/>
  <c r="AC39" i="26" s="1"/>
  <c r="Q39" i="25"/>
  <c r="Q39" i="26" s="1"/>
  <c r="AK38" i="25"/>
  <c r="AK38" i="26" s="1"/>
  <c r="Y38" i="25"/>
  <c r="Y38" i="26" s="1"/>
  <c r="G38" i="25"/>
  <c r="G38" i="26" s="1"/>
  <c r="AA37" i="25"/>
  <c r="AA37" i="26" s="1"/>
  <c r="W36" i="25"/>
  <c r="W36" i="26" s="1"/>
  <c r="AJ41" i="25"/>
  <c r="AJ41" i="26" s="1"/>
  <c r="L41" i="25"/>
  <c r="L41" i="26" s="1"/>
  <c r="AI41" i="25"/>
  <c r="AI41" i="26" s="1"/>
  <c r="AC41" i="25"/>
  <c r="AC41" i="26" s="1"/>
  <c r="W41" i="25"/>
  <c r="W41" i="26" s="1"/>
  <c r="Q41" i="25"/>
  <c r="Q41" i="26" s="1"/>
  <c r="K41" i="25"/>
  <c r="K41" i="26" s="1"/>
  <c r="E41" i="25"/>
  <c r="E41" i="26" s="1"/>
  <c r="AK40" i="25"/>
  <c r="AK40" i="26" s="1"/>
  <c r="AE40" i="25"/>
  <c r="AE40" i="26" s="1"/>
  <c r="Y40" i="25"/>
  <c r="Y40" i="26" s="1"/>
  <c r="S40" i="25"/>
  <c r="S40" i="26" s="1"/>
  <c r="M40" i="25"/>
  <c r="M40" i="26" s="1"/>
  <c r="G40" i="25"/>
  <c r="G40" i="26" s="1"/>
  <c r="AM39" i="25"/>
  <c r="AM39" i="26" s="1"/>
  <c r="AG39" i="25"/>
  <c r="AG39" i="26" s="1"/>
  <c r="AA39" i="25"/>
  <c r="AA39" i="26" s="1"/>
  <c r="U39" i="25"/>
  <c r="U39" i="26" s="1"/>
  <c r="O39" i="25"/>
  <c r="O39" i="26" s="1"/>
  <c r="I39" i="25"/>
  <c r="I39" i="26" s="1"/>
  <c r="C39" i="25"/>
  <c r="C39" i="26" s="1"/>
  <c r="AI38" i="25"/>
  <c r="AI38" i="26" s="1"/>
  <c r="AC38" i="25"/>
  <c r="AC38" i="26" s="1"/>
  <c r="W38" i="25"/>
  <c r="W38" i="26" s="1"/>
  <c r="Q38" i="25"/>
  <c r="Q38" i="26" s="1"/>
  <c r="K38" i="25"/>
  <c r="K38" i="26" s="1"/>
  <c r="E38" i="25"/>
  <c r="E38" i="26" s="1"/>
  <c r="AK37" i="25"/>
  <c r="AK37" i="26" s="1"/>
  <c r="AE37" i="25"/>
  <c r="AE37" i="26" s="1"/>
  <c r="Y37" i="25"/>
  <c r="Y37" i="26" s="1"/>
  <c r="S37" i="25"/>
  <c r="S37" i="26" s="1"/>
  <c r="M37" i="25"/>
  <c r="M37" i="26" s="1"/>
  <c r="G37" i="25"/>
  <c r="G37" i="26" s="1"/>
  <c r="AM36" i="25"/>
  <c r="AM36" i="26" s="1"/>
  <c r="AG36" i="25"/>
  <c r="AG36" i="26" s="1"/>
  <c r="AA36" i="25"/>
  <c r="AA36" i="26" s="1"/>
  <c r="U36" i="25"/>
  <c r="U36" i="26" s="1"/>
  <c r="O36" i="25"/>
  <c r="O36" i="26" s="1"/>
  <c r="I36" i="25"/>
  <c r="I36" i="26" s="1"/>
  <c r="C36" i="25"/>
  <c r="C36" i="26" s="1"/>
  <c r="AH35" i="25"/>
  <c r="AH35" i="26" s="1"/>
  <c r="AA35" i="25"/>
  <c r="AA35" i="26" s="1"/>
  <c r="T35" i="25"/>
  <c r="T35" i="26" s="1"/>
  <c r="M35" i="25"/>
  <c r="M35" i="26" s="1"/>
  <c r="D35" i="25"/>
  <c r="D35" i="26" s="1"/>
  <c r="AH34" i="25"/>
  <c r="AH34" i="26" s="1"/>
  <c r="X34" i="25"/>
  <c r="X34" i="26" s="1"/>
  <c r="P34" i="25"/>
  <c r="P34" i="26" s="1"/>
  <c r="F34" i="25"/>
  <c r="F34" i="26" s="1"/>
  <c r="AJ33" i="25"/>
  <c r="AJ33" i="26" s="1"/>
  <c r="Z33" i="25"/>
  <c r="Z33" i="26" s="1"/>
  <c r="R33" i="25"/>
  <c r="R33" i="26" s="1"/>
  <c r="H33" i="25"/>
  <c r="H33" i="26" s="1"/>
  <c r="AL32" i="25"/>
  <c r="AL32" i="26" s="1"/>
  <c r="AB32" i="25"/>
  <c r="AB32" i="26" s="1"/>
  <c r="T32" i="25"/>
  <c r="T32" i="26" s="1"/>
  <c r="J32" i="25"/>
  <c r="J32" i="26" s="1"/>
  <c r="AK31" i="25"/>
  <c r="AK31" i="26" s="1"/>
  <c r="Y31" i="25"/>
  <c r="Y31" i="26" s="1"/>
  <c r="M31" i="25"/>
  <c r="M31" i="26" s="1"/>
  <c r="AM30" i="25"/>
  <c r="AM30" i="26" s="1"/>
  <c r="AA30" i="25"/>
  <c r="AA30" i="26" s="1"/>
  <c r="O30" i="25"/>
  <c r="O30" i="26" s="1"/>
  <c r="C30" i="25"/>
  <c r="C30" i="26" s="1"/>
  <c r="AC29" i="25"/>
  <c r="AC29" i="26" s="1"/>
  <c r="Q29" i="25"/>
  <c r="Q29" i="26" s="1"/>
  <c r="E29" i="25"/>
  <c r="E29" i="26" s="1"/>
  <c r="AE28" i="25"/>
  <c r="AE28" i="26" s="1"/>
  <c r="S28" i="25"/>
  <c r="S28" i="26" s="1"/>
  <c r="G28" i="25"/>
  <c r="G28" i="26" s="1"/>
  <c r="AE27" i="25"/>
  <c r="AE27" i="26" s="1"/>
  <c r="M27" i="25"/>
  <c r="M27" i="26" s="1"/>
  <c r="AG26" i="25"/>
  <c r="AG26" i="26" s="1"/>
  <c r="O26" i="25"/>
  <c r="O26" i="26" s="1"/>
  <c r="AI25" i="25"/>
  <c r="AI25" i="26" s="1"/>
  <c r="Q25" i="25"/>
  <c r="Q25" i="26" s="1"/>
  <c r="AK24" i="25"/>
  <c r="AK24" i="26" s="1"/>
  <c r="S24" i="25"/>
  <c r="S24" i="26" s="1"/>
  <c r="AM23" i="25"/>
  <c r="AM23" i="26" s="1"/>
  <c r="Q23" i="25"/>
  <c r="Q23" i="26" s="1"/>
  <c r="P22" i="25"/>
  <c r="P22" i="26" s="1"/>
  <c r="AL20" i="25"/>
  <c r="AL20" i="26" s="1"/>
  <c r="V19" i="25"/>
  <c r="V19" i="26" s="1"/>
  <c r="AA17" i="25"/>
  <c r="AA17" i="26" s="1"/>
  <c r="S15" i="25"/>
  <c r="S15" i="26" s="1"/>
  <c r="AH12" i="25"/>
  <c r="AH12" i="26" s="1"/>
  <c r="N9" i="25"/>
  <c r="N9" i="26" s="1"/>
  <c r="AG41" i="25"/>
  <c r="AG41" i="26" s="1"/>
  <c r="O41" i="25"/>
  <c r="O41" i="26" s="1"/>
  <c r="AI40" i="25"/>
  <c r="AI40" i="26" s="1"/>
  <c r="Q40" i="25"/>
  <c r="Q40" i="26" s="1"/>
  <c r="AK39" i="25"/>
  <c r="AK39" i="26" s="1"/>
  <c r="Y39" i="25"/>
  <c r="Y39" i="26" s="1"/>
  <c r="G39" i="25"/>
  <c r="G39" i="26" s="1"/>
  <c r="AA38" i="25"/>
  <c r="AA38" i="26" s="1"/>
  <c r="I38" i="25"/>
  <c r="I38" i="26" s="1"/>
  <c r="AI37" i="25"/>
  <c r="AI37" i="26" s="1"/>
  <c r="Q37" i="25"/>
  <c r="Q37" i="26" s="1"/>
  <c r="AK36" i="25"/>
  <c r="AK36" i="26" s="1"/>
  <c r="S36" i="25"/>
  <c r="S36" i="26" s="1"/>
  <c r="AM35" i="25"/>
  <c r="AM35" i="26" s="1"/>
  <c r="Q35" i="25"/>
  <c r="Q35" i="26" s="1"/>
  <c r="AD34" i="25"/>
  <c r="AD34" i="26" s="1"/>
  <c r="D34" i="25"/>
  <c r="D34" i="26" s="1"/>
  <c r="N33" i="25"/>
  <c r="N33" i="26" s="1"/>
  <c r="Z32" i="25"/>
  <c r="Z32" i="26" s="1"/>
  <c r="W31" i="25"/>
  <c r="W31" i="26" s="1"/>
  <c r="AK30" i="25"/>
  <c r="AK30" i="26" s="1"/>
  <c r="AM29" i="25"/>
  <c r="AM29" i="26" s="1"/>
  <c r="C29" i="25"/>
  <c r="C29" i="26" s="1"/>
  <c r="E28" i="25"/>
  <c r="E28" i="26" s="1"/>
  <c r="AA26" i="25"/>
  <c r="AA26" i="26" s="1"/>
  <c r="M24" i="25"/>
  <c r="M24" i="26" s="1"/>
  <c r="Z41" i="25"/>
  <c r="Z41" i="26" s="1"/>
  <c r="H41" i="25"/>
  <c r="H41" i="26" s="1"/>
  <c r="AB40" i="25"/>
  <c r="AB40" i="26" s="1"/>
  <c r="P40" i="25"/>
  <c r="P40" i="26" s="1"/>
  <c r="AJ39" i="25"/>
  <c r="AJ39" i="26" s="1"/>
  <c r="R39" i="25"/>
  <c r="R39" i="26" s="1"/>
  <c r="AL38" i="25"/>
  <c r="AL38" i="26" s="1"/>
  <c r="T38" i="25"/>
  <c r="T38" i="26" s="1"/>
  <c r="AN37" i="25"/>
  <c r="AN37" i="26" s="1"/>
  <c r="V37" i="25"/>
  <c r="V37" i="26" s="1"/>
  <c r="D37" i="25"/>
  <c r="D37" i="26" s="1"/>
  <c r="X36" i="25"/>
  <c r="X36" i="26" s="1"/>
  <c r="F36" i="25"/>
  <c r="F36" i="26" s="1"/>
  <c r="W35" i="25"/>
  <c r="W35" i="26" s="1"/>
  <c r="I35" i="25"/>
  <c r="I35" i="26" s="1"/>
  <c r="AC34" i="25"/>
  <c r="AC34" i="26" s="1"/>
  <c r="AM33" i="25"/>
  <c r="AM33" i="26" s="1"/>
  <c r="M33" i="25"/>
  <c r="M33" i="26" s="1"/>
  <c r="W32" i="25"/>
  <c r="W32" i="26" s="1"/>
  <c r="AE31" i="25"/>
  <c r="AE31" i="26" s="1"/>
  <c r="AG30" i="25"/>
  <c r="AG30" i="26" s="1"/>
  <c r="AI29" i="25"/>
  <c r="AI29" i="26" s="1"/>
  <c r="Y28" i="25"/>
  <c r="Y28" i="26" s="1"/>
  <c r="U27" i="25"/>
  <c r="U27" i="26" s="1"/>
  <c r="E26" i="25"/>
  <c r="E26" i="26" s="1"/>
  <c r="I24" i="25"/>
  <c r="I24" i="26" s="1"/>
  <c r="AE41" i="25"/>
  <c r="AE41" i="26" s="1"/>
  <c r="S41" i="25"/>
  <c r="S41" i="26" s="1"/>
  <c r="G41" i="25"/>
  <c r="G41" i="26" s="1"/>
  <c r="AA40" i="25"/>
  <c r="AA40" i="26" s="1"/>
  <c r="O40" i="25"/>
  <c r="O40" i="26" s="1"/>
  <c r="AI39" i="25"/>
  <c r="AI39" i="26" s="1"/>
  <c r="W39" i="25"/>
  <c r="W39" i="26" s="1"/>
  <c r="E39" i="25"/>
  <c r="E39" i="26" s="1"/>
  <c r="AE38" i="25"/>
  <c r="AE38" i="26" s="1"/>
  <c r="M38" i="25"/>
  <c r="M38" i="26" s="1"/>
  <c r="AG37" i="25"/>
  <c r="AG37" i="26" s="1"/>
  <c r="AC36" i="25"/>
  <c r="AC36" i="26" s="1"/>
  <c r="AD41" i="25"/>
  <c r="AD41" i="26" s="1"/>
  <c r="AN41" i="25"/>
  <c r="AN41" i="26" s="1"/>
  <c r="AH41" i="25"/>
  <c r="AH41" i="26" s="1"/>
  <c r="AB41" i="25"/>
  <c r="AB41" i="26" s="1"/>
  <c r="V41" i="25"/>
  <c r="V41" i="26" s="1"/>
  <c r="P41" i="25"/>
  <c r="P41" i="26" s="1"/>
  <c r="J41" i="25"/>
  <c r="J41" i="26" s="1"/>
  <c r="D41" i="25"/>
  <c r="D41" i="26" s="1"/>
  <c r="AJ40" i="25"/>
  <c r="AJ40" i="26" s="1"/>
  <c r="AD40" i="25"/>
  <c r="AD40" i="26" s="1"/>
  <c r="X40" i="25"/>
  <c r="X40" i="26" s="1"/>
  <c r="R40" i="25"/>
  <c r="R40" i="26" s="1"/>
  <c r="L40" i="25"/>
  <c r="L40" i="26" s="1"/>
  <c r="F40" i="25"/>
  <c r="F40" i="26" s="1"/>
  <c r="AL39" i="25"/>
  <c r="AL39" i="26" s="1"/>
  <c r="AF39" i="25"/>
  <c r="AF39" i="26" s="1"/>
  <c r="Z39" i="25"/>
  <c r="Z39" i="26" s="1"/>
  <c r="T39" i="25"/>
  <c r="T39" i="26" s="1"/>
  <c r="N39" i="25"/>
  <c r="N39" i="26" s="1"/>
  <c r="H39" i="25"/>
  <c r="H39" i="26" s="1"/>
  <c r="AN38" i="25"/>
  <c r="AN38" i="26" s="1"/>
  <c r="AH38" i="25"/>
  <c r="AH38" i="26" s="1"/>
  <c r="AB38" i="25"/>
  <c r="AB38" i="26" s="1"/>
  <c r="V38" i="25"/>
  <c r="V38" i="26" s="1"/>
  <c r="P38" i="25"/>
  <c r="P38" i="26" s="1"/>
  <c r="J38" i="25"/>
  <c r="J38" i="26" s="1"/>
  <c r="D38" i="25"/>
  <c r="D38" i="26" s="1"/>
  <c r="AJ37" i="25"/>
  <c r="AJ37" i="26" s="1"/>
  <c r="AD37" i="25"/>
  <c r="AD37" i="26" s="1"/>
  <c r="X37" i="25"/>
  <c r="X37" i="26" s="1"/>
  <c r="R37" i="25"/>
  <c r="R37" i="26" s="1"/>
  <c r="L37" i="25"/>
  <c r="L37" i="26" s="1"/>
  <c r="F37" i="25"/>
  <c r="F37" i="26" s="1"/>
  <c r="AL36" i="25"/>
  <c r="AL36" i="26" s="1"/>
  <c r="AF36" i="25"/>
  <c r="AF36" i="26" s="1"/>
  <c r="Z36" i="25"/>
  <c r="Z36" i="26" s="1"/>
  <c r="T36" i="25"/>
  <c r="T36" i="26" s="1"/>
  <c r="N36" i="25"/>
  <c r="N36" i="26" s="1"/>
  <c r="H36" i="25"/>
  <c r="H36" i="26" s="1"/>
  <c r="AN35" i="25"/>
  <c r="AN35" i="26" s="1"/>
  <c r="AG35" i="25"/>
  <c r="AG35" i="26" s="1"/>
  <c r="Z35" i="25"/>
  <c r="Z35" i="26" s="1"/>
  <c r="S35" i="25"/>
  <c r="S35" i="26" s="1"/>
  <c r="K35" i="25"/>
  <c r="K35" i="26" s="1"/>
  <c r="C35" i="25"/>
  <c r="C35" i="26" s="1"/>
  <c r="AE34" i="25"/>
  <c r="AE34" i="26" s="1"/>
  <c r="W34" i="25"/>
  <c r="W34" i="26" s="1"/>
  <c r="M34" i="25"/>
  <c r="M34" i="26" s="1"/>
  <c r="E34" i="25"/>
  <c r="E34" i="26" s="1"/>
  <c r="AG33" i="25"/>
  <c r="AG33" i="26" s="1"/>
  <c r="Y33" i="25"/>
  <c r="Y33" i="26" s="1"/>
  <c r="O33" i="25"/>
  <c r="O33" i="26" s="1"/>
  <c r="G33" i="25"/>
  <c r="G33" i="26" s="1"/>
  <c r="AI32" i="25"/>
  <c r="AI32" i="26" s="1"/>
  <c r="AA32" i="25"/>
  <c r="AA32" i="26" s="1"/>
  <c r="Q32" i="25"/>
  <c r="Q32" i="26" s="1"/>
  <c r="I32" i="25"/>
  <c r="I32" i="26" s="1"/>
  <c r="AJ31" i="25"/>
  <c r="AJ31" i="26" s="1"/>
  <c r="X31" i="25"/>
  <c r="X31" i="26" s="1"/>
  <c r="L31" i="25"/>
  <c r="L31" i="26" s="1"/>
  <c r="AL30" i="25"/>
  <c r="AL30" i="26" s="1"/>
  <c r="Z30" i="25"/>
  <c r="Z30" i="26" s="1"/>
  <c r="N30" i="25"/>
  <c r="N30" i="26" s="1"/>
  <c r="AN29" i="25"/>
  <c r="AN29" i="26" s="1"/>
  <c r="AB29" i="25"/>
  <c r="AB29" i="26" s="1"/>
  <c r="P29" i="25"/>
  <c r="P29" i="26" s="1"/>
  <c r="D29" i="25"/>
  <c r="D29" i="26" s="1"/>
  <c r="AD28" i="25"/>
  <c r="AD28" i="26" s="1"/>
  <c r="R28" i="25"/>
  <c r="R28" i="26" s="1"/>
  <c r="F28" i="25"/>
  <c r="F28" i="26" s="1"/>
  <c r="AA27" i="25"/>
  <c r="AA27" i="26" s="1"/>
  <c r="I27" i="25"/>
  <c r="I27" i="26" s="1"/>
  <c r="AC26" i="25"/>
  <c r="AC26" i="26" s="1"/>
  <c r="K26" i="25"/>
  <c r="K26" i="26" s="1"/>
  <c r="AE25" i="25"/>
  <c r="AE25" i="26" s="1"/>
  <c r="M25" i="25"/>
  <c r="M25" i="26" s="1"/>
  <c r="AG24" i="25"/>
  <c r="AG24" i="26" s="1"/>
  <c r="O24" i="25"/>
  <c r="O24" i="26" s="1"/>
  <c r="AI23" i="25"/>
  <c r="AI23" i="26" s="1"/>
  <c r="K23" i="25"/>
  <c r="K23" i="26" s="1"/>
  <c r="F22" i="25"/>
  <c r="F22" i="26" s="1"/>
  <c r="AB20" i="25"/>
  <c r="AB20" i="26" s="1"/>
  <c r="K19" i="25"/>
  <c r="K19" i="26" s="1"/>
  <c r="O17" i="25"/>
  <c r="O17" i="26" s="1"/>
  <c r="D15" i="25"/>
  <c r="D15" i="26" s="1"/>
  <c r="P12" i="25"/>
  <c r="P12" i="26" s="1"/>
  <c r="W8" i="25"/>
  <c r="W8" i="26" s="1"/>
  <c r="C6" i="25"/>
  <c r="C6" i="26" s="1"/>
  <c r="AI5" i="25"/>
  <c r="AI5" i="26" s="1"/>
  <c r="AC5" i="25"/>
  <c r="AC5" i="26" s="1"/>
  <c r="W5" i="25"/>
  <c r="W5" i="26" s="1"/>
  <c r="Q5" i="25"/>
  <c r="Q5" i="26" s="1"/>
  <c r="K5" i="25"/>
  <c r="K5" i="26" s="1"/>
  <c r="E5" i="25"/>
  <c r="E5" i="26" s="1"/>
  <c r="AK4" i="25"/>
  <c r="AK4" i="26" s="1"/>
  <c r="AE4" i="25"/>
  <c r="AE4" i="26" s="1"/>
  <c r="Y4" i="25"/>
  <c r="Y4" i="26" s="1"/>
  <c r="S4" i="25"/>
  <c r="S4" i="26" s="1"/>
  <c r="M4" i="25"/>
  <c r="M4" i="26" s="1"/>
  <c r="G4" i="25"/>
  <c r="G4" i="26" s="1"/>
  <c r="AH8" i="25"/>
  <c r="AH8" i="26" s="1"/>
  <c r="AB8" i="25"/>
  <c r="AB8" i="26" s="1"/>
  <c r="V8" i="25"/>
  <c r="V8" i="26" s="1"/>
  <c r="P8" i="25"/>
  <c r="P8" i="26" s="1"/>
  <c r="J8" i="25"/>
  <c r="J8" i="26" s="1"/>
  <c r="D8" i="25"/>
  <c r="D8" i="26" s="1"/>
  <c r="AJ7" i="25"/>
  <c r="AJ7" i="26" s="1"/>
  <c r="AD7" i="25"/>
  <c r="AD7" i="26" s="1"/>
  <c r="X7" i="25"/>
  <c r="X7" i="26" s="1"/>
  <c r="R7" i="25"/>
  <c r="R7" i="26" s="1"/>
  <c r="L7" i="25"/>
  <c r="L7" i="26" s="1"/>
  <c r="F7" i="25"/>
  <c r="F7" i="26" s="1"/>
  <c r="AL6" i="25"/>
  <c r="AL6" i="26" s="1"/>
  <c r="AF6" i="25"/>
  <c r="AF6" i="26" s="1"/>
  <c r="Z6" i="25"/>
  <c r="Z6" i="26" s="1"/>
  <c r="T6" i="25"/>
  <c r="T6" i="26" s="1"/>
  <c r="N6" i="25"/>
  <c r="N6" i="26" s="1"/>
  <c r="H6" i="25"/>
  <c r="H6" i="26" s="1"/>
  <c r="AN5" i="25"/>
  <c r="AN5" i="26" s="1"/>
  <c r="AH5" i="25"/>
  <c r="AH5" i="26" s="1"/>
  <c r="AB5" i="25"/>
  <c r="AB5" i="26" s="1"/>
  <c r="V5" i="25"/>
  <c r="V5" i="26" s="1"/>
  <c r="P5" i="25"/>
  <c r="P5" i="26" s="1"/>
  <c r="J5" i="25"/>
  <c r="J5" i="26" s="1"/>
  <c r="D5" i="25"/>
  <c r="D5" i="26" s="1"/>
  <c r="AJ4" i="25"/>
  <c r="AJ4" i="26" s="1"/>
  <c r="AD4" i="25"/>
  <c r="AD4" i="26" s="1"/>
  <c r="X4" i="25"/>
  <c r="X4" i="26" s="1"/>
  <c r="R4" i="25"/>
  <c r="R4" i="26" s="1"/>
  <c r="L4" i="25"/>
  <c r="L4" i="26" s="1"/>
  <c r="F4" i="25"/>
  <c r="F4" i="26" s="1"/>
  <c r="G12" i="25"/>
  <c r="G12" i="26" s="1"/>
  <c r="AM11" i="25"/>
  <c r="AM11" i="26" s="1"/>
  <c r="AG11" i="25"/>
  <c r="AG11" i="26" s="1"/>
  <c r="AA11" i="25"/>
  <c r="AA11" i="26" s="1"/>
  <c r="U11" i="25"/>
  <c r="U11" i="26" s="1"/>
  <c r="O11" i="25"/>
  <c r="O11" i="26" s="1"/>
  <c r="I11" i="25"/>
  <c r="I11" i="26" s="1"/>
  <c r="C11" i="25"/>
  <c r="C11" i="26" s="1"/>
  <c r="AI10" i="25"/>
  <c r="AI10" i="26" s="1"/>
  <c r="AC10" i="25"/>
  <c r="AC10" i="26" s="1"/>
  <c r="W10" i="25"/>
  <c r="W10" i="26" s="1"/>
  <c r="Q10" i="25"/>
  <c r="Q10" i="26" s="1"/>
  <c r="K10" i="25"/>
  <c r="K10" i="26" s="1"/>
  <c r="E10" i="25"/>
  <c r="E10" i="26" s="1"/>
  <c r="AK9" i="25"/>
  <c r="AK9" i="26" s="1"/>
  <c r="AE9" i="25"/>
  <c r="AE9" i="26" s="1"/>
  <c r="Y9" i="25"/>
  <c r="Y9" i="26" s="1"/>
  <c r="S9" i="25"/>
  <c r="S9" i="26" s="1"/>
  <c r="M9" i="25"/>
  <c r="M9" i="26" s="1"/>
  <c r="G9" i="25"/>
  <c r="G9" i="26" s="1"/>
  <c r="AM8" i="25"/>
  <c r="AM8" i="26" s="1"/>
  <c r="AG8" i="25"/>
  <c r="AG8" i="26" s="1"/>
  <c r="AA8" i="25"/>
  <c r="AA8" i="26" s="1"/>
  <c r="U8" i="25"/>
  <c r="U8" i="26" s="1"/>
  <c r="O8" i="25"/>
  <c r="O8" i="26" s="1"/>
  <c r="I8" i="25"/>
  <c r="I8" i="26" s="1"/>
  <c r="C8" i="25"/>
  <c r="C8" i="26" s="1"/>
  <c r="AI7" i="25"/>
  <c r="AI7" i="26" s="1"/>
  <c r="AC7" i="25"/>
  <c r="AC7" i="26" s="1"/>
  <c r="W7" i="25"/>
  <c r="W7" i="26" s="1"/>
  <c r="Q7" i="25"/>
  <c r="Q7" i="26" s="1"/>
  <c r="K7" i="25"/>
  <c r="K7" i="26" s="1"/>
  <c r="E7" i="25"/>
  <c r="E7" i="26" s="1"/>
  <c r="AK6" i="25"/>
  <c r="AK6" i="26" s="1"/>
  <c r="AE6" i="25"/>
  <c r="AE6" i="26" s="1"/>
  <c r="Y6" i="25"/>
  <c r="Y6" i="26" s="1"/>
  <c r="S6" i="25"/>
  <c r="S6" i="26" s="1"/>
  <c r="M6" i="25"/>
  <c r="M6" i="26" s="1"/>
  <c r="G6" i="25"/>
  <c r="G6" i="26" s="1"/>
  <c r="AM5" i="25"/>
  <c r="AM5" i="26" s="1"/>
  <c r="AG5" i="25"/>
  <c r="AG5" i="26" s="1"/>
  <c r="AA5" i="25"/>
  <c r="AA5" i="26" s="1"/>
  <c r="U5" i="25"/>
  <c r="U5" i="26" s="1"/>
  <c r="O5" i="25"/>
  <c r="O5" i="26" s="1"/>
  <c r="I5" i="25"/>
  <c r="I5" i="26" s="1"/>
  <c r="C5" i="25"/>
  <c r="C5" i="26" s="1"/>
  <c r="AI4" i="25"/>
  <c r="AI4" i="26" s="1"/>
  <c r="AC4" i="25"/>
  <c r="AC4" i="26" s="1"/>
  <c r="W4" i="25"/>
  <c r="W4" i="26" s="1"/>
  <c r="Q4" i="25"/>
  <c r="Q4" i="26" s="1"/>
  <c r="K4" i="25"/>
  <c r="K4" i="26" s="1"/>
  <c r="E4" i="25"/>
  <c r="E4" i="26" s="1"/>
  <c r="N14" i="25"/>
  <c r="N14" i="26" s="1"/>
  <c r="H14" i="25"/>
  <c r="H14" i="26" s="1"/>
  <c r="AN13" i="25"/>
  <c r="AN13" i="26" s="1"/>
  <c r="AH13" i="25"/>
  <c r="AH13" i="26" s="1"/>
  <c r="AB13" i="25"/>
  <c r="AB13" i="26" s="1"/>
  <c r="V13" i="25"/>
  <c r="V13" i="26" s="1"/>
  <c r="P13" i="25"/>
  <c r="P13" i="26" s="1"/>
  <c r="J13" i="25"/>
  <c r="J13" i="26" s="1"/>
  <c r="D13" i="25"/>
  <c r="D13" i="26" s="1"/>
  <c r="AJ12" i="25"/>
  <c r="AJ12" i="26" s="1"/>
  <c r="AD12" i="25"/>
  <c r="AD12" i="26" s="1"/>
  <c r="X12" i="25"/>
  <c r="X12" i="26" s="1"/>
  <c r="R12" i="25"/>
  <c r="R12" i="26" s="1"/>
  <c r="L12" i="25"/>
  <c r="L12" i="26" s="1"/>
  <c r="F12" i="25"/>
  <c r="F12" i="26" s="1"/>
  <c r="AL11" i="25"/>
  <c r="AL11" i="26" s="1"/>
  <c r="AF11" i="25"/>
  <c r="AF11" i="26" s="1"/>
  <c r="Z11" i="25"/>
  <c r="Z11" i="26" s="1"/>
  <c r="T11" i="25"/>
  <c r="T11" i="26" s="1"/>
  <c r="N11" i="25"/>
  <c r="N11" i="26" s="1"/>
  <c r="H11" i="25"/>
  <c r="H11" i="26" s="1"/>
  <c r="AN10" i="25"/>
  <c r="AN10" i="26" s="1"/>
  <c r="AH10" i="25"/>
  <c r="AH10" i="26" s="1"/>
  <c r="AB10" i="25"/>
  <c r="AB10" i="26" s="1"/>
  <c r="V10" i="25"/>
  <c r="V10" i="26" s="1"/>
  <c r="P10" i="25"/>
  <c r="P10" i="26" s="1"/>
  <c r="J10" i="25"/>
  <c r="J10" i="26" s="1"/>
  <c r="D10" i="25"/>
  <c r="D10" i="26" s="1"/>
  <c r="AJ9" i="25"/>
  <c r="AJ9" i="26" s="1"/>
  <c r="AD9" i="25"/>
  <c r="AD9" i="26" s="1"/>
  <c r="X9" i="25"/>
  <c r="X9" i="26" s="1"/>
  <c r="R9" i="25"/>
  <c r="R9" i="26" s="1"/>
  <c r="L9" i="25"/>
  <c r="L9" i="26" s="1"/>
  <c r="F9" i="25"/>
  <c r="F9" i="26" s="1"/>
  <c r="AL8" i="25"/>
  <c r="AL8" i="26" s="1"/>
  <c r="AF8" i="25"/>
  <c r="AF8" i="26" s="1"/>
  <c r="Z8" i="25"/>
  <c r="Z8" i="26" s="1"/>
  <c r="T8" i="25"/>
  <c r="T8" i="26" s="1"/>
  <c r="N8" i="25"/>
  <c r="N8" i="26" s="1"/>
  <c r="H8" i="25"/>
  <c r="H8" i="26" s="1"/>
  <c r="AN7" i="25"/>
  <c r="AN7" i="26" s="1"/>
  <c r="AH7" i="25"/>
  <c r="AH7" i="26" s="1"/>
  <c r="AB7" i="25"/>
  <c r="AB7" i="26" s="1"/>
  <c r="V7" i="25"/>
  <c r="V7" i="26" s="1"/>
  <c r="P7" i="25"/>
  <c r="P7" i="26" s="1"/>
  <c r="J7" i="25"/>
  <c r="J7" i="26" s="1"/>
  <c r="D7" i="25"/>
  <c r="D7" i="26" s="1"/>
  <c r="AJ6" i="25"/>
  <c r="AJ6" i="26" s="1"/>
  <c r="AD6" i="25"/>
  <c r="AD6" i="26" s="1"/>
  <c r="X6" i="25"/>
  <c r="X6" i="26" s="1"/>
  <c r="R6" i="25"/>
  <c r="R6" i="26" s="1"/>
  <c r="L6" i="25"/>
  <c r="L6" i="26" s="1"/>
  <c r="F6" i="25"/>
  <c r="F6" i="26" s="1"/>
  <c r="AL5" i="25"/>
  <c r="AL5" i="26" s="1"/>
  <c r="AF5" i="25"/>
  <c r="AF5" i="26" s="1"/>
  <c r="Z5" i="25"/>
  <c r="Z5" i="26" s="1"/>
  <c r="T5" i="25"/>
  <c r="T5" i="26" s="1"/>
  <c r="N5" i="25"/>
  <c r="N5" i="26" s="1"/>
  <c r="H5" i="25"/>
  <c r="H5" i="26" s="1"/>
  <c r="AN4" i="25"/>
  <c r="AN4" i="26" s="1"/>
  <c r="AH4" i="25"/>
  <c r="AH4" i="26" s="1"/>
  <c r="AB4" i="25"/>
  <c r="AB4" i="26" s="1"/>
  <c r="V4" i="25"/>
  <c r="V4" i="26" s="1"/>
  <c r="P4" i="25"/>
  <c r="P4" i="26" s="1"/>
  <c r="J4" i="25"/>
  <c r="J4" i="26" s="1"/>
  <c r="D4" i="25"/>
  <c r="D4" i="26" s="1"/>
  <c r="M17" i="25"/>
  <c r="M17" i="26" s="1"/>
  <c r="G17" i="25"/>
  <c r="G17" i="26" s="1"/>
  <c r="AM16" i="25"/>
  <c r="AM16" i="26" s="1"/>
  <c r="AG16" i="25"/>
  <c r="AG16" i="26" s="1"/>
  <c r="AA16" i="25"/>
  <c r="AA16" i="26" s="1"/>
  <c r="U16" i="25"/>
  <c r="U16" i="26" s="1"/>
  <c r="O16" i="25"/>
  <c r="O16" i="26" s="1"/>
  <c r="I16" i="25"/>
  <c r="I16" i="26" s="1"/>
  <c r="C16" i="25"/>
  <c r="C16" i="26" s="1"/>
  <c r="AI15" i="25"/>
  <c r="AI15" i="26" s="1"/>
  <c r="AC15" i="25"/>
  <c r="AC15" i="26" s="1"/>
  <c r="W15" i="25"/>
  <c r="W15" i="26" s="1"/>
  <c r="Q15" i="25"/>
  <c r="Q15" i="26" s="1"/>
  <c r="K15" i="25"/>
  <c r="K15" i="26" s="1"/>
  <c r="E15" i="25"/>
  <c r="E15" i="26" s="1"/>
  <c r="AK14" i="25"/>
  <c r="AK14" i="26" s="1"/>
  <c r="AE14" i="25"/>
  <c r="AE14" i="26" s="1"/>
  <c r="Y14" i="25"/>
  <c r="Y14" i="26" s="1"/>
  <c r="S14" i="25"/>
  <c r="S14" i="26" s="1"/>
  <c r="M14" i="25"/>
  <c r="M14" i="26" s="1"/>
  <c r="G14" i="25"/>
  <c r="G14" i="26" s="1"/>
  <c r="AM13" i="25"/>
  <c r="AM13" i="26" s="1"/>
  <c r="AG13" i="25"/>
  <c r="AG13" i="26" s="1"/>
  <c r="AA13" i="25"/>
  <c r="AA13" i="26" s="1"/>
  <c r="U13" i="25"/>
  <c r="U13" i="26" s="1"/>
  <c r="O13" i="25"/>
  <c r="O13" i="26" s="1"/>
  <c r="I13" i="25"/>
  <c r="I13" i="26" s="1"/>
  <c r="C13" i="25"/>
  <c r="C13" i="26" s="1"/>
  <c r="AI12" i="25"/>
  <c r="AI12" i="26" s="1"/>
  <c r="AC12" i="25"/>
  <c r="AC12" i="26" s="1"/>
  <c r="W12" i="25"/>
  <c r="W12" i="26" s="1"/>
  <c r="Q12" i="25"/>
  <c r="Q12" i="26" s="1"/>
  <c r="K12" i="25"/>
  <c r="K12" i="26" s="1"/>
  <c r="E12" i="25"/>
  <c r="E12" i="26" s="1"/>
  <c r="AK11" i="25"/>
  <c r="AK11" i="26" s="1"/>
  <c r="AE11" i="25"/>
  <c r="AE11" i="26" s="1"/>
  <c r="Y11" i="25"/>
  <c r="Y11" i="26" s="1"/>
  <c r="S11" i="25"/>
  <c r="S11" i="26" s="1"/>
  <c r="M11" i="25"/>
  <c r="M11" i="26" s="1"/>
  <c r="G11" i="25"/>
  <c r="G11" i="26" s="1"/>
  <c r="AM10" i="25"/>
  <c r="AM10" i="26" s="1"/>
  <c r="AG10" i="25"/>
  <c r="AG10" i="26" s="1"/>
  <c r="AA10" i="25"/>
  <c r="AA10" i="26" s="1"/>
  <c r="U10" i="25"/>
  <c r="U10" i="26" s="1"/>
  <c r="O10" i="25"/>
  <c r="O10" i="26" s="1"/>
  <c r="I10" i="25"/>
  <c r="I10" i="26" s="1"/>
  <c r="C10" i="25"/>
  <c r="C10" i="26" s="1"/>
  <c r="AI9" i="25"/>
  <c r="AI9" i="26" s="1"/>
  <c r="AC9" i="25"/>
  <c r="AC9" i="26" s="1"/>
  <c r="W9" i="25"/>
  <c r="W9" i="26" s="1"/>
  <c r="Q9" i="25"/>
  <c r="Q9" i="26" s="1"/>
  <c r="K9" i="25"/>
  <c r="K9" i="26" s="1"/>
  <c r="E9" i="25"/>
  <c r="E9" i="26" s="1"/>
  <c r="AK8" i="25"/>
  <c r="AK8" i="26" s="1"/>
  <c r="AE8" i="25"/>
  <c r="AE8" i="26" s="1"/>
  <c r="Y8" i="25"/>
  <c r="Y8" i="26" s="1"/>
  <c r="S8" i="25"/>
  <c r="S8" i="26" s="1"/>
  <c r="M8" i="25"/>
  <c r="M8" i="26" s="1"/>
  <c r="G8" i="25"/>
  <c r="G8" i="26" s="1"/>
  <c r="AM7" i="25"/>
  <c r="AM7" i="26" s="1"/>
  <c r="AG7" i="25"/>
  <c r="AG7" i="26" s="1"/>
  <c r="AA7" i="25"/>
  <c r="AA7" i="26" s="1"/>
  <c r="U7" i="25"/>
  <c r="U7" i="26" s="1"/>
  <c r="O7" i="25"/>
  <c r="O7" i="26" s="1"/>
  <c r="I7" i="25"/>
  <c r="I7" i="26" s="1"/>
  <c r="C7" i="25"/>
  <c r="C7" i="26" s="1"/>
  <c r="AI6" i="25"/>
  <c r="AI6" i="26" s="1"/>
  <c r="AC6" i="25"/>
  <c r="AC6" i="26" s="1"/>
  <c r="W6" i="25"/>
  <c r="W6" i="26" s="1"/>
  <c r="Q6" i="25"/>
  <c r="Q6" i="26" s="1"/>
  <c r="K6" i="25"/>
  <c r="K6" i="26" s="1"/>
  <c r="E6" i="25"/>
  <c r="E6" i="26" s="1"/>
  <c r="AK5" i="25"/>
  <c r="AK5" i="26" s="1"/>
  <c r="AE5" i="25"/>
  <c r="AE5" i="26" s="1"/>
  <c r="Y5" i="25"/>
  <c r="Y5" i="26" s="1"/>
  <c r="S5" i="25"/>
  <c r="S5" i="26" s="1"/>
  <c r="M5" i="25"/>
  <c r="M5" i="26" s="1"/>
  <c r="G5" i="25"/>
  <c r="G5" i="26" s="1"/>
  <c r="AM4" i="25"/>
  <c r="AM4" i="26" s="1"/>
  <c r="AG4" i="25"/>
  <c r="AG4" i="26" s="1"/>
  <c r="AA4" i="25"/>
  <c r="AA4" i="26" s="1"/>
  <c r="U4" i="25"/>
  <c r="U4" i="26" s="1"/>
  <c r="O4" i="25"/>
  <c r="O4" i="26" s="1"/>
  <c r="I4" i="25"/>
  <c r="I4" i="26" s="1"/>
  <c r="C4" i="27" l="1" a="1"/>
  <c r="C4" i="27" l="1"/>
  <c r="H4" i="27"/>
  <c r="F5" i="27"/>
  <c r="AJ5" i="27"/>
  <c r="P6" i="27"/>
  <c r="AH6" i="27"/>
  <c r="N7" i="27"/>
  <c r="AF7" i="27"/>
  <c r="L8" i="27"/>
  <c r="AD8" i="27"/>
  <c r="J9" i="27"/>
  <c r="Z9" i="27"/>
  <c r="AL9" i="27"/>
  <c r="L10" i="27"/>
  <c r="X10" i="27"/>
  <c r="AJ10" i="27"/>
  <c r="J11" i="27"/>
  <c r="V11" i="27"/>
  <c r="AH11" i="27"/>
  <c r="H12" i="27"/>
  <c r="T12" i="27"/>
  <c r="AF12" i="27"/>
  <c r="AN12" i="27"/>
  <c r="L13" i="27"/>
  <c r="T13" i="27"/>
  <c r="AD13" i="27"/>
  <c r="AL13" i="27"/>
  <c r="J14" i="27"/>
  <c r="R14" i="27"/>
  <c r="AA14" i="27"/>
  <c r="AH14" i="27"/>
  <c r="C15" i="27"/>
  <c r="J15" i="27"/>
  <c r="R15" i="27"/>
  <c r="Y15" i="27"/>
  <c r="AF15" i="27"/>
  <c r="AM15" i="27"/>
  <c r="H16" i="27"/>
  <c r="P16" i="27"/>
  <c r="W16" i="27"/>
  <c r="AD16" i="27"/>
  <c r="AK16" i="27"/>
  <c r="F17" i="27"/>
  <c r="N17" i="27"/>
  <c r="T17" i="27"/>
  <c r="Z17" i="27"/>
  <c r="AF17" i="27"/>
  <c r="AL17" i="27"/>
  <c r="F18" i="27"/>
  <c r="L18" i="27"/>
  <c r="R18" i="27"/>
  <c r="X18" i="27"/>
  <c r="AD18" i="27"/>
  <c r="AJ18" i="27"/>
  <c r="D19" i="27"/>
  <c r="J19" i="27"/>
  <c r="P19" i="27"/>
  <c r="V19" i="27"/>
  <c r="AB19" i="27"/>
  <c r="AH19" i="27"/>
  <c r="AN19" i="27"/>
  <c r="H20" i="27"/>
  <c r="N20" i="27"/>
  <c r="T20" i="27"/>
  <c r="Z20" i="27"/>
  <c r="AF20" i="27"/>
  <c r="AL20" i="27"/>
  <c r="F21" i="27"/>
  <c r="L21" i="27"/>
  <c r="R21" i="27"/>
  <c r="X21" i="27"/>
  <c r="AD21" i="27"/>
  <c r="AJ21" i="27"/>
  <c r="D22" i="27"/>
  <c r="J22" i="27"/>
  <c r="P22" i="27"/>
  <c r="V22" i="27"/>
  <c r="AB22" i="27"/>
  <c r="AH22" i="27"/>
  <c r="AN22" i="27"/>
  <c r="H23" i="27"/>
  <c r="N23" i="27"/>
  <c r="T23" i="27"/>
  <c r="Z23" i="27"/>
  <c r="AF23" i="27"/>
  <c r="AL23" i="27"/>
  <c r="AF4" i="27"/>
  <c r="N4" i="27"/>
  <c r="X5" i="27"/>
  <c r="J6" i="27"/>
  <c r="AG6" i="27"/>
  <c r="S7" i="27"/>
  <c r="AL7" i="27"/>
  <c r="W8" i="27"/>
  <c r="D9" i="27"/>
  <c r="V9" i="27"/>
  <c r="AM9" i="27"/>
  <c r="N10" i="27"/>
  <c r="AD10" i="27"/>
  <c r="E11" i="27"/>
  <c r="R11" i="27"/>
  <c r="AI11" i="27"/>
  <c r="J12" i="27"/>
  <c r="Z12" i="27"/>
  <c r="AL12" i="27"/>
  <c r="K13" i="27"/>
  <c r="W13" i="27"/>
  <c r="AF13" i="27"/>
  <c r="E14" i="27"/>
  <c r="P14" i="27"/>
  <c r="Z14" i="27"/>
  <c r="AI14" i="27"/>
  <c r="F15" i="27"/>
  <c r="N15" i="27"/>
  <c r="V15" i="27"/>
  <c r="AE15" i="27"/>
  <c r="AN15" i="27"/>
  <c r="K16" i="27"/>
  <c r="S16" i="27"/>
  <c r="AB16" i="27"/>
  <c r="AJ16" i="27"/>
  <c r="H17" i="27"/>
  <c r="P17" i="27"/>
  <c r="W17" i="27"/>
  <c r="AD17" i="27"/>
  <c r="AK17" i="27"/>
  <c r="G18" i="27"/>
  <c r="N18" i="27"/>
  <c r="U18" i="27"/>
  <c r="AB18" i="27"/>
  <c r="AI18" i="27"/>
  <c r="E19" i="27"/>
  <c r="L19" i="27"/>
  <c r="S19" i="27"/>
  <c r="Z19" i="27"/>
  <c r="AG19" i="27"/>
  <c r="C20" i="27"/>
  <c r="J20" i="27"/>
  <c r="Q20" i="27"/>
  <c r="X20" i="27"/>
  <c r="AE20" i="27"/>
  <c r="AM20" i="27"/>
  <c r="H21" i="27"/>
  <c r="O21" i="27"/>
  <c r="V21" i="27"/>
  <c r="AC21" i="27"/>
  <c r="AK21" i="27"/>
  <c r="F22" i="27"/>
  <c r="M22" i="27"/>
  <c r="T22" i="27"/>
  <c r="AA22" i="27"/>
  <c r="AI22" i="27"/>
  <c r="D23" i="27"/>
  <c r="K23" i="27"/>
  <c r="R23" i="27"/>
  <c r="Y23" i="27"/>
  <c r="AG23" i="27"/>
  <c r="AN23" i="27"/>
  <c r="H24" i="27"/>
  <c r="N24" i="27"/>
  <c r="T24" i="27"/>
  <c r="Z24" i="27"/>
  <c r="AF24" i="27"/>
  <c r="AL24" i="27"/>
  <c r="F25" i="27"/>
  <c r="L25" i="27"/>
  <c r="R25" i="27"/>
  <c r="X25" i="27"/>
  <c r="AD25" i="27"/>
  <c r="AJ25" i="27"/>
  <c r="D26" i="27"/>
  <c r="J26" i="27"/>
  <c r="T4" i="27"/>
  <c r="AD5" i="27"/>
  <c r="O6" i="27"/>
  <c r="AM6" i="27"/>
  <c r="T7" i="27"/>
  <c r="E8" i="27"/>
  <c r="X8" i="27"/>
  <c r="I9" i="27"/>
  <c r="AA9" i="27"/>
  <c r="AN9" i="27"/>
  <c r="R10" i="27"/>
  <c r="AE10" i="27"/>
  <c r="F11" i="27"/>
  <c r="W11" i="27"/>
  <c r="AJ11" i="27"/>
  <c r="N12" i="27"/>
  <c r="AA12" i="27"/>
  <c r="AM12" i="27"/>
  <c r="M13" i="27"/>
  <c r="X13" i="27"/>
  <c r="AI13" i="27"/>
  <c r="F14" i="27"/>
  <c r="Q14" i="27"/>
  <c r="AB14" i="27"/>
  <c r="AJ14" i="27"/>
  <c r="G15" i="27"/>
  <c r="O15" i="27"/>
  <c r="X15" i="27"/>
  <c r="AG15" i="27"/>
  <c r="D16" i="27"/>
  <c r="L16" i="27"/>
  <c r="T16" i="27"/>
  <c r="AC16" i="27"/>
  <c r="AL16" i="27"/>
  <c r="I17" i="27"/>
  <c r="Q17" i="27"/>
  <c r="X17" i="27"/>
  <c r="AE17" i="27"/>
  <c r="AM17" i="27"/>
  <c r="H18" i="27"/>
  <c r="O18" i="27"/>
  <c r="V18" i="27"/>
  <c r="AC18" i="27"/>
  <c r="AK18" i="27"/>
  <c r="F19" i="27"/>
  <c r="M19" i="27"/>
  <c r="T19" i="27"/>
  <c r="AA19" i="27"/>
  <c r="AI19" i="27"/>
  <c r="D20" i="27"/>
  <c r="K20" i="27"/>
  <c r="R20" i="27"/>
  <c r="Y20" i="27"/>
  <c r="AG20" i="27"/>
  <c r="AN20" i="27"/>
  <c r="I21" i="27"/>
  <c r="P21" i="27"/>
  <c r="W21" i="27"/>
  <c r="AE21" i="27"/>
  <c r="AL21" i="27"/>
  <c r="G22" i="27"/>
  <c r="N22" i="27"/>
  <c r="U22" i="27"/>
  <c r="AC22" i="27"/>
  <c r="AJ22" i="27"/>
  <c r="E23" i="27"/>
  <c r="L23" i="27"/>
  <c r="S23" i="27"/>
  <c r="AA23" i="27"/>
  <c r="AH23" i="27"/>
  <c r="C24" i="27"/>
  <c r="Z4" i="27"/>
  <c r="AI5" i="27"/>
  <c r="U6" i="27"/>
  <c r="AN6" i="27"/>
  <c r="Y7" i="27"/>
  <c r="F8" i="27"/>
  <c r="AC8" i="27"/>
  <c r="O9" i="27"/>
  <c r="AB9" i="27"/>
  <c r="F10" i="27"/>
  <c r="S10" i="27"/>
  <c r="AF10" i="27"/>
  <c r="K11" i="27"/>
  <c r="X11" i="27"/>
  <c r="AN11" i="27"/>
  <c r="O12" i="27"/>
  <c r="AB12" i="27"/>
  <c r="E13" i="27"/>
  <c r="N13" i="27"/>
  <c r="Y13" i="27"/>
  <c r="AJ13" i="27"/>
  <c r="I14" i="27"/>
  <c r="U14" i="27"/>
  <c r="AC14" i="27"/>
  <c r="AL14" i="27"/>
  <c r="H15" i="27"/>
  <c r="P15" i="27"/>
  <c r="Z15" i="27"/>
  <c r="AH15" i="27"/>
  <c r="E16" i="27"/>
  <c r="M16" i="27"/>
  <c r="V16" i="27"/>
  <c r="AE16" i="27"/>
  <c r="AN16" i="27"/>
  <c r="J17" i="27"/>
  <c r="R17" i="27"/>
  <c r="Y17" i="27"/>
  <c r="AG17" i="27"/>
  <c r="AN17" i="27"/>
  <c r="I18" i="27"/>
  <c r="P18" i="27"/>
  <c r="W18" i="27"/>
  <c r="AE18" i="27"/>
  <c r="AL18" i="27"/>
  <c r="G19" i="27"/>
  <c r="N19" i="27"/>
  <c r="U19" i="27"/>
  <c r="AC19" i="27"/>
  <c r="AJ19" i="27"/>
  <c r="E20" i="27"/>
  <c r="L20" i="27"/>
  <c r="S20" i="27"/>
  <c r="AL4" i="27"/>
  <c r="C6" i="27"/>
  <c r="V6" i="27"/>
  <c r="G7" i="27"/>
  <c r="Z7" i="27"/>
  <c r="K8" i="27"/>
  <c r="AI8" i="27"/>
  <c r="P9" i="27"/>
  <c r="AF9" i="27"/>
  <c r="G10" i="27"/>
  <c r="T10" i="27"/>
  <c r="AK10" i="27"/>
  <c r="L11" i="27"/>
  <c r="AB11" i="27"/>
  <c r="C12" i="27"/>
  <c r="P12" i="27"/>
  <c r="AG12" i="27"/>
  <c r="F13" i="27"/>
  <c r="Q13" i="27"/>
  <c r="Z13" i="27"/>
  <c r="AK13" i="27"/>
  <c r="K14" i="27"/>
  <c r="V14" i="27"/>
  <c r="AD14" i="27"/>
  <c r="AM14" i="27"/>
  <c r="I15" i="27"/>
  <c r="S15" i="27"/>
  <c r="AA15" i="27"/>
  <c r="AJ15" i="27"/>
  <c r="F16" i="27"/>
  <c r="N16" i="27"/>
  <c r="X16" i="27"/>
  <c r="AF16" i="27"/>
  <c r="L5" i="27"/>
  <c r="D6" i="27"/>
  <c r="AA6" i="27"/>
  <c r="H7" i="27"/>
  <c r="AE7" i="27"/>
  <c r="Q8" i="27"/>
  <c r="AJ8" i="27"/>
  <c r="T9" i="27"/>
  <c r="AG9" i="27"/>
  <c r="H10" i="27"/>
  <c r="Y10" i="27"/>
  <c r="AL10" i="27"/>
  <c r="P11" i="27"/>
  <c r="AC11" i="27"/>
  <c r="D12" i="27"/>
  <c r="R5" i="27"/>
  <c r="C9" i="27"/>
  <c r="Q11" i="27"/>
  <c r="AK12" i="27"/>
  <c r="AE13" i="27"/>
  <c r="X14" i="27"/>
  <c r="M15" i="27"/>
  <c r="AL15" i="27"/>
  <c r="Z16" i="27"/>
  <c r="K17" i="27"/>
  <c r="AA17" i="27"/>
  <c r="C18" i="27"/>
  <c r="Q18" i="27"/>
  <c r="AF18" i="27"/>
  <c r="H19" i="27"/>
  <c r="W19" i="27"/>
  <c r="AK19" i="27"/>
  <c r="M20" i="27"/>
  <c r="AA20" i="27"/>
  <c r="AJ20" i="27"/>
  <c r="J21" i="27"/>
  <c r="T21" i="27"/>
  <c r="AF21" i="27"/>
  <c r="C22" i="27"/>
  <c r="O22" i="27"/>
  <c r="Y22" i="27"/>
  <c r="AK22" i="27"/>
  <c r="I23" i="27"/>
  <c r="U23" i="27"/>
  <c r="AD23" i="27"/>
  <c r="D24" i="27"/>
  <c r="K24" i="27"/>
  <c r="R24" i="27"/>
  <c r="Y24" i="27"/>
  <c r="AG24" i="27"/>
  <c r="AN24" i="27"/>
  <c r="I25" i="27"/>
  <c r="P25" i="27"/>
  <c r="W25" i="27"/>
  <c r="AE25" i="27"/>
  <c r="AL25" i="27"/>
  <c r="G26" i="27"/>
  <c r="N26" i="27"/>
  <c r="T26" i="27"/>
  <c r="Z26" i="27"/>
  <c r="AF26" i="27"/>
  <c r="AL26" i="27"/>
  <c r="F27" i="27"/>
  <c r="L27" i="27"/>
  <c r="R27" i="27"/>
  <c r="X27" i="27"/>
  <c r="AD27" i="27"/>
  <c r="AJ27" i="27"/>
  <c r="D28" i="27"/>
  <c r="J28" i="27"/>
  <c r="P28" i="27"/>
  <c r="V28" i="27"/>
  <c r="AB28" i="27"/>
  <c r="AH28" i="27"/>
  <c r="AN28" i="27"/>
  <c r="H29" i="27"/>
  <c r="N29" i="27"/>
  <c r="T29" i="27"/>
  <c r="Z29" i="27"/>
  <c r="AF29" i="27"/>
  <c r="AL29" i="27"/>
  <c r="F30" i="27"/>
  <c r="L30" i="27"/>
  <c r="R30" i="27"/>
  <c r="X30" i="27"/>
  <c r="AD30" i="27"/>
  <c r="AJ30" i="27"/>
  <c r="D31" i="27"/>
  <c r="J31" i="27"/>
  <c r="P31" i="27"/>
  <c r="V31" i="27"/>
  <c r="AB31" i="27"/>
  <c r="AH31" i="27"/>
  <c r="AN31" i="27"/>
  <c r="H32" i="27"/>
  <c r="N32" i="27"/>
  <c r="T32" i="27"/>
  <c r="Z32" i="27"/>
  <c r="AF32" i="27"/>
  <c r="AL32" i="27"/>
  <c r="F33" i="27"/>
  <c r="L33" i="27"/>
  <c r="R33" i="27"/>
  <c r="X33" i="27"/>
  <c r="AD33" i="27"/>
  <c r="AJ33" i="27"/>
  <c r="D34" i="27"/>
  <c r="J34" i="27"/>
  <c r="P34" i="27"/>
  <c r="V34" i="27"/>
  <c r="AB34" i="27"/>
  <c r="AH34" i="27"/>
  <c r="AN34" i="27"/>
  <c r="H35" i="27"/>
  <c r="N35" i="27"/>
  <c r="T35" i="27"/>
  <c r="Z35" i="27"/>
  <c r="I6" i="27"/>
  <c r="U9" i="27"/>
  <c r="AD11" i="27"/>
  <c r="G13" i="27"/>
  <c r="C14" i="27"/>
  <c r="AF14" i="27"/>
  <c r="T15" i="27"/>
  <c r="G16" i="27"/>
  <c r="AH16" i="27"/>
  <c r="L17" i="27"/>
  <c r="AB17" i="27"/>
  <c r="D18" i="27"/>
  <c r="S18" i="27"/>
  <c r="AG18" i="27"/>
  <c r="I19" i="27"/>
  <c r="X19" i="27"/>
  <c r="AL19" i="27"/>
  <c r="O20" i="27"/>
  <c r="AB20" i="27"/>
  <c r="AK20" i="27"/>
  <c r="K21" i="27"/>
  <c r="U21" i="27"/>
  <c r="AG21" i="27"/>
  <c r="E22" i="27"/>
  <c r="Q22" i="27"/>
  <c r="Z22" i="27"/>
  <c r="AL22" i="27"/>
  <c r="J23" i="27"/>
  <c r="V23" i="27"/>
  <c r="AE23" i="27"/>
  <c r="E24" i="27"/>
  <c r="L24" i="27"/>
  <c r="S24" i="27"/>
  <c r="AA24" i="27"/>
  <c r="AH24" i="27"/>
  <c r="C25" i="27"/>
  <c r="J25" i="27"/>
  <c r="Q25" i="27"/>
  <c r="Y25" i="27"/>
  <c r="AF25" i="27"/>
  <c r="AM25" i="27"/>
  <c r="H26" i="27"/>
  <c r="O26" i="27"/>
  <c r="U26" i="27"/>
  <c r="AA26" i="27"/>
  <c r="AG26" i="27"/>
  <c r="AM26" i="27"/>
  <c r="G27" i="27"/>
  <c r="M27" i="27"/>
  <c r="S27" i="27"/>
  <c r="Y27" i="27"/>
  <c r="AE27" i="27"/>
  <c r="AK27" i="27"/>
  <c r="E28" i="27"/>
  <c r="K28" i="27"/>
  <c r="Q28" i="27"/>
  <c r="W28" i="27"/>
  <c r="AC28" i="27"/>
  <c r="AI28" i="27"/>
  <c r="C29" i="27"/>
  <c r="I29" i="27"/>
  <c r="O29" i="27"/>
  <c r="U29" i="27"/>
  <c r="AA29" i="27"/>
  <c r="AG29" i="27"/>
  <c r="AM29" i="27"/>
  <c r="G30" i="27"/>
  <c r="M30" i="27"/>
  <c r="S30" i="27"/>
  <c r="Y30" i="27"/>
  <c r="AE30" i="27"/>
  <c r="AK30" i="27"/>
  <c r="E31" i="27"/>
  <c r="K31" i="27"/>
  <c r="Q31" i="27"/>
  <c r="W31" i="27"/>
  <c r="AC31" i="27"/>
  <c r="AI31" i="27"/>
  <c r="C32" i="27"/>
  <c r="I32" i="27"/>
  <c r="O32" i="27"/>
  <c r="U32" i="27"/>
  <c r="AA32" i="27"/>
  <c r="AG32" i="27"/>
  <c r="AM32" i="27"/>
  <c r="G33" i="27"/>
  <c r="M33" i="27"/>
  <c r="S33" i="27"/>
  <c r="Y33" i="27"/>
  <c r="AE33" i="27"/>
  <c r="AK33" i="27"/>
  <c r="E34" i="27"/>
  <c r="K34" i="27"/>
  <c r="Q34" i="27"/>
  <c r="W34" i="27"/>
  <c r="AC34" i="27"/>
  <c r="AI34" i="27"/>
  <c r="AB6" i="27"/>
  <c r="AH9" i="27"/>
  <c r="I12" i="27"/>
  <c r="H13" i="27"/>
  <c r="D14" i="27"/>
  <c r="AG14" i="27"/>
  <c r="U15" i="27"/>
  <c r="J16" i="27"/>
  <c r="AI16" i="27"/>
  <c r="O17" i="27"/>
  <c r="AC17" i="27"/>
  <c r="E18" i="27"/>
  <c r="T18" i="27"/>
  <c r="AH18" i="27"/>
  <c r="K19" i="27"/>
  <c r="Y19" i="27"/>
  <c r="AM19" i="27"/>
  <c r="P20" i="27"/>
  <c r="AC20" i="27"/>
  <c r="C21" i="27"/>
  <c r="M21" i="27"/>
  <c r="Y21" i="27"/>
  <c r="AH21" i="27"/>
  <c r="H22" i="27"/>
  <c r="R22" i="27"/>
  <c r="AD22" i="27"/>
  <c r="AM22" i="27"/>
  <c r="M23" i="27"/>
  <c r="W23" i="27"/>
  <c r="AI23" i="27"/>
  <c r="F24" i="27"/>
  <c r="M24" i="27"/>
  <c r="U24" i="27"/>
  <c r="AB24" i="27"/>
  <c r="AI24" i="27"/>
  <c r="D25" i="27"/>
  <c r="K25" i="27"/>
  <c r="S25" i="27"/>
  <c r="Z25" i="27"/>
  <c r="AG25" i="27"/>
  <c r="AN25" i="27"/>
  <c r="I26" i="27"/>
  <c r="P26" i="27"/>
  <c r="V26" i="27"/>
  <c r="AB26" i="27"/>
  <c r="AH26" i="27"/>
  <c r="AN26" i="27"/>
  <c r="H27" i="27"/>
  <c r="N27" i="27"/>
  <c r="T27" i="27"/>
  <c r="Z27" i="27"/>
  <c r="AF27" i="27"/>
  <c r="AL27" i="27"/>
  <c r="F28" i="27"/>
  <c r="L28" i="27"/>
  <c r="R28" i="27"/>
  <c r="X28" i="27"/>
  <c r="AD28" i="27"/>
  <c r="AJ28" i="27"/>
  <c r="D29" i="27"/>
  <c r="J29" i="27"/>
  <c r="P29" i="27"/>
  <c r="V29" i="27"/>
  <c r="AB29" i="27"/>
  <c r="AH29" i="27"/>
  <c r="AN29" i="27"/>
  <c r="H30" i="27"/>
  <c r="N30" i="27"/>
  <c r="T30" i="27"/>
  <c r="Z30" i="27"/>
  <c r="AF30" i="27"/>
  <c r="AL30" i="27"/>
  <c r="F31" i="27"/>
  <c r="L31" i="27"/>
  <c r="R31" i="27"/>
  <c r="X31" i="27"/>
  <c r="AD31" i="27"/>
  <c r="AJ31" i="27"/>
  <c r="D32" i="27"/>
  <c r="J32" i="27"/>
  <c r="P32" i="27"/>
  <c r="V32" i="27"/>
  <c r="AB32" i="27"/>
  <c r="AH32" i="27"/>
  <c r="AN32" i="27"/>
  <c r="M7" i="27"/>
  <c r="M10" i="27"/>
  <c r="U12" i="27"/>
  <c r="R13" i="27"/>
  <c r="L14" i="27"/>
  <c r="AN14" i="27"/>
  <c r="AB15" i="27"/>
  <c r="Q16" i="27"/>
  <c r="C17" i="27"/>
  <c r="S17" i="27"/>
  <c r="AH17" i="27"/>
  <c r="J18" i="27"/>
  <c r="Y18" i="27"/>
  <c r="AM18" i="27"/>
  <c r="O19" i="27"/>
  <c r="AD19" i="27"/>
  <c r="F20" i="27"/>
  <c r="U20" i="27"/>
  <c r="AD20" i="27"/>
  <c r="D21" i="27"/>
  <c r="N21" i="27"/>
  <c r="Z21" i="27"/>
  <c r="AI21" i="27"/>
  <c r="I22" i="27"/>
  <c r="S22" i="27"/>
  <c r="AE22" i="27"/>
  <c r="C23" i="27"/>
  <c r="O23" i="27"/>
  <c r="X23" i="27"/>
  <c r="AJ23" i="27"/>
  <c r="G24" i="27"/>
  <c r="O24" i="27"/>
  <c r="V24" i="27"/>
  <c r="AC24" i="27"/>
  <c r="AJ24" i="27"/>
  <c r="E25" i="27"/>
  <c r="M25" i="27"/>
  <c r="T25" i="27"/>
  <c r="AA25" i="27"/>
  <c r="AH25" i="27"/>
  <c r="C26" i="27"/>
  <c r="K26" i="27"/>
  <c r="Q26" i="27"/>
  <c r="W26" i="27"/>
  <c r="AC26" i="27"/>
  <c r="AI26" i="27"/>
  <c r="C27" i="27"/>
  <c r="I27" i="27"/>
  <c r="O27" i="27"/>
  <c r="U27" i="27"/>
  <c r="AA27" i="27"/>
  <c r="AG27" i="27"/>
  <c r="AM27" i="27"/>
  <c r="G28" i="27"/>
  <c r="M28" i="27"/>
  <c r="S28" i="27"/>
  <c r="Y28" i="27"/>
  <c r="AE28" i="27"/>
  <c r="AK28" i="27"/>
  <c r="E29" i="27"/>
  <c r="K29" i="27"/>
  <c r="Q29" i="27"/>
  <c r="W29" i="27"/>
  <c r="AC29" i="27"/>
  <c r="AI29" i="27"/>
  <c r="C30" i="27"/>
  <c r="I30" i="27"/>
  <c r="O30" i="27"/>
  <c r="AK7" i="27"/>
  <c r="Z10" i="27"/>
  <c r="V12" i="27"/>
  <c r="S13" i="27"/>
  <c r="O14" i="27"/>
  <c r="D15" i="27"/>
  <c r="AD15" i="27"/>
  <c r="R16" i="27"/>
  <c r="D17" i="27"/>
  <c r="U17" i="27"/>
  <c r="AI17" i="27"/>
  <c r="K18" i="27"/>
  <c r="Z18" i="27"/>
  <c r="AN18" i="27"/>
  <c r="Q19" i="27"/>
  <c r="AE19" i="27"/>
  <c r="G20" i="27"/>
  <c r="V20" i="27"/>
  <c r="AH20" i="27"/>
  <c r="E21" i="27"/>
  <c r="Q21" i="27"/>
  <c r="AA21" i="27"/>
  <c r="AM21" i="27"/>
  <c r="K22" i="27"/>
  <c r="W22" i="27"/>
  <c r="AF22" i="27"/>
  <c r="F23" i="27"/>
  <c r="P23" i="27"/>
  <c r="AB23" i="27"/>
  <c r="AK23" i="27"/>
  <c r="I24" i="27"/>
  <c r="P24" i="27"/>
  <c r="W24" i="27"/>
  <c r="AD24" i="27"/>
  <c r="AK24" i="27"/>
  <c r="G25" i="27"/>
  <c r="N25" i="27"/>
  <c r="U25" i="27"/>
  <c r="AB25" i="27"/>
  <c r="AI25" i="27"/>
  <c r="E26" i="27"/>
  <c r="L26" i="27"/>
  <c r="R26" i="27"/>
  <c r="X26" i="27"/>
  <c r="AD26" i="27"/>
  <c r="AJ26" i="27"/>
  <c r="R8" i="27"/>
  <c r="AK15" i="27"/>
  <c r="AA18" i="27"/>
  <c r="AI20" i="27"/>
  <c r="X22" i="27"/>
  <c r="J24" i="27"/>
  <c r="O25" i="27"/>
  <c r="S26" i="27"/>
  <c r="J27" i="27"/>
  <c r="AB27" i="27"/>
  <c r="H28" i="27"/>
  <c r="Z28" i="27"/>
  <c r="F29" i="27"/>
  <c r="X29" i="27"/>
  <c r="D30" i="27"/>
  <c r="U30" i="27"/>
  <c r="AG30" i="27"/>
  <c r="G31" i="27"/>
  <c r="S31" i="27"/>
  <c r="AE31" i="27"/>
  <c r="E32" i="27"/>
  <c r="Q32" i="27"/>
  <c r="AC32" i="27"/>
  <c r="C33" i="27"/>
  <c r="K33" i="27"/>
  <c r="U33" i="27"/>
  <c r="AC33" i="27"/>
  <c r="AM33" i="27"/>
  <c r="I34" i="27"/>
  <c r="S34" i="27"/>
  <c r="AA34" i="27"/>
  <c r="AK34" i="27"/>
  <c r="F35" i="27"/>
  <c r="M35" i="27"/>
  <c r="U35" i="27"/>
  <c r="AB35" i="27"/>
  <c r="AH35" i="27"/>
  <c r="AN35" i="27"/>
  <c r="H36" i="27"/>
  <c r="N36" i="27"/>
  <c r="T36" i="27"/>
  <c r="Z36" i="27"/>
  <c r="AF36" i="27"/>
  <c r="AL36" i="27"/>
  <c r="F37" i="27"/>
  <c r="L37" i="27"/>
  <c r="R37" i="27"/>
  <c r="X37" i="27"/>
  <c r="AD37" i="27"/>
  <c r="AJ37" i="27"/>
  <c r="D38" i="27"/>
  <c r="J38" i="27"/>
  <c r="P38" i="27"/>
  <c r="V38" i="27"/>
  <c r="AB38" i="27"/>
  <c r="AH38" i="27"/>
  <c r="AN38" i="27"/>
  <c r="H39" i="27"/>
  <c r="N39" i="27"/>
  <c r="T39" i="27"/>
  <c r="Z39" i="27"/>
  <c r="AF39" i="27"/>
  <c r="AL39" i="27"/>
  <c r="F40" i="27"/>
  <c r="L40" i="27"/>
  <c r="R40" i="27"/>
  <c r="X40" i="27"/>
  <c r="AD40" i="27"/>
  <c r="AJ40" i="27"/>
  <c r="D41" i="27"/>
  <c r="J41" i="27"/>
  <c r="P41" i="27"/>
  <c r="V41" i="27"/>
  <c r="AB41" i="27"/>
  <c r="AH41" i="27"/>
  <c r="AN41" i="27"/>
  <c r="D11" i="27"/>
  <c r="Y16" i="27"/>
  <c r="C19" i="27"/>
  <c r="G21" i="27"/>
  <c r="AG22" i="27"/>
  <c r="Q24" i="27"/>
  <c r="V25" i="27"/>
  <c r="Y26" i="27"/>
  <c r="K27" i="27"/>
  <c r="AC27" i="27"/>
  <c r="I28" i="27"/>
  <c r="AA28" i="27"/>
  <c r="G29" i="27"/>
  <c r="Y29" i="27"/>
  <c r="E30" i="27"/>
  <c r="V30" i="27"/>
  <c r="AH30" i="27"/>
  <c r="H31" i="27"/>
  <c r="T31" i="27"/>
  <c r="AF31" i="27"/>
  <c r="F32" i="27"/>
  <c r="R32" i="27"/>
  <c r="AD32" i="27"/>
  <c r="D33" i="27"/>
  <c r="N33" i="27"/>
  <c r="V33" i="27"/>
  <c r="AF33" i="27"/>
  <c r="AN33" i="27"/>
  <c r="L34" i="27"/>
  <c r="T34" i="27"/>
  <c r="AD34" i="27"/>
  <c r="AL34" i="27"/>
  <c r="G35" i="27"/>
  <c r="O35" i="27"/>
  <c r="V35" i="27"/>
  <c r="AC35" i="27"/>
  <c r="AI35" i="27"/>
  <c r="C36" i="27"/>
  <c r="I36" i="27"/>
  <c r="O36" i="27"/>
  <c r="U36" i="27"/>
  <c r="AA36" i="27"/>
  <c r="AG36" i="27"/>
  <c r="AM36" i="27"/>
  <c r="G37" i="27"/>
  <c r="M37" i="27"/>
  <c r="S37" i="27"/>
  <c r="Y37" i="27"/>
  <c r="AE37" i="27"/>
  <c r="AK37" i="27"/>
  <c r="E38" i="27"/>
  <c r="K38" i="27"/>
  <c r="Q38" i="27"/>
  <c r="W38" i="27"/>
  <c r="AC38" i="27"/>
  <c r="AI38" i="27"/>
  <c r="C39" i="27"/>
  <c r="I39" i="27"/>
  <c r="O39" i="27"/>
  <c r="U39" i="27"/>
  <c r="AA39" i="27"/>
  <c r="AG39" i="27"/>
  <c r="AM39" i="27"/>
  <c r="G40" i="27"/>
  <c r="M40" i="27"/>
  <c r="S40" i="27"/>
  <c r="Y40" i="27"/>
  <c r="AE40" i="27"/>
  <c r="AK40" i="27"/>
  <c r="E41" i="27"/>
  <c r="K41" i="27"/>
  <c r="Q41" i="27"/>
  <c r="W41" i="27"/>
  <c r="AC41" i="27"/>
  <c r="AI41" i="27"/>
  <c r="AH12" i="27"/>
  <c r="E17" i="27"/>
  <c r="R19" i="27"/>
  <c r="S21" i="27"/>
  <c r="G23" i="27"/>
  <c r="X24" i="27"/>
  <c r="AC25" i="27"/>
  <c r="AE26" i="27"/>
  <c r="P27" i="27"/>
  <c r="AH27" i="27"/>
  <c r="N28" i="27"/>
  <c r="AF28" i="27"/>
  <c r="L29" i="27"/>
  <c r="AD29" i="27"/>
  <c r="J30" i="27"/>
  <c r="W30" i="27"/>
  <c r="AI30" i="27"/>
  <c r="I31" i="27"/>
  <c r="U31" i="27"/>
  <c r="AG31" i="27"/>
  <c r="G32" i="27"/>
  <c r="S32" i="27"/>
  <c r="AE32" i="27"/>
  <c r="E33" i="27"/>
  <c r="O33" i="27"/>
  <c r="W33" i="27"/>
  <c r="AG33" i="27"/>
  <c r="C34" i="27"/>
  <c r="M34" i="27"/>
  <c r="U34" i="27"/>
  <c r="AE34" i="27"/>
  <c r="AM34" i="27"/>
  <c r="I35" i="27"/>
  <c r="P35" i="27"/>
  <c r="W35" i="27"/>
  <c r="AD35" i="27"/>
  <c r="AJ35" i="27"/>
  <c r="D36" i="27"/>
  <c r="J36" i="27"/>
  <c r="P36" i="27"/>
  <c r="V36" i="27"/>
  <c r="AB36" i="27"/>
  <c r="AH36" i="27"/>
  <c r="AN36" i="27"/>
  <c r="H37" i="27"/>
  <c r="N37" i="27"/>
  <c r="T37" i="27"/>
  <c r="Z37" i="27"/>
  <c r="AF37" i="27"/>
  <c r="AL37" i="27"/>
  <c r="F38" i="27"/>
  <c r="L38" i="27"/>
  <c r="R38" i="27"/>
  <c r="X38" i="27"/>
  <c r="AD38" i="27"/>
  <c r="AJ38" i="27"/>
  <c r="D39" i="27"/>
  <c r="J39" i="27"/>
  <c r="P39" i="27"/>
  <c r="V39" i="27"/>
  <c r="AB39" i="27"/>
  <c r="AH39" i="27"/>
  <c r="AN39" i="27"/>
  <c r="H40" i="27"/>
  <c r="N40" i="27"/>
  <c r="T40" i="27"/>
  <c r="Z40" i="27"/>
  <c r="AF40" i="27"/>
  <c r="AL40" i="27"/>
  <c r="F41" i="27"/>
  <c r="L41" i="27"/>
  <c r="R41" i="27"/>
  <c r="X41" i="27"/>
  <c r="AD41" i="27"/>
  <c r="AJ41" i="27"/>
  <c r="AC13" i="27"/>
  <c r="V17" i="27"/>
  <c r="AF19" i="27"/>
  <c r="AB21" i="27"/>
  <c r="Q23" i="27"/>
  <c r="AE24" i="27"/>
  <c r="AK25" i="27"/>
  <c r="AK26" i="27"/>
  <c r="Q27" i="27"/>
  <c r="AI27" i="27"/>
  <c r="O28" i="27"/>
  <c r="AG28" i="27"/>
  <c r="M29" i="27"/>
  <c r="AE29" i="27"/>
  <c r="K30" i="27"/>
  <c r="AA30" i="27"/>
  <c r="AM30" i="27"/>
  <c r="M31" i="27"/>
  <c r="Y31" i="27"/>
  <c r="AK31" i="27"/>
  <c r="K32" i="27"/>
  <c r="W32" i="27"/>
  <c r="AI32" i="27"/>
  <c r="H33" i="27"/>
  <c r="P33" i="27"/>
  <c r="Z33" i="27"/>
  <c r="AH33" i="27"/>
  <c r="F34" i="27"/>
  <c r="N34" i="27"/>
  <c r="X34" i="27"/>
  <c r="AF34" i="27"/>
  <c r="C35" i="27"/>
  <c r="J35" i="27"/>
  <c r="Q35" i="27"/>
  <c r="X35" i="27"/>
  <c r="AE35" i="27"/>
  <c r="AK35" i="27"/>
  <c r="E36" i="27"/>
  <c r="K36" i="27"/>
  <c r="Q36" i="27"/>
  <c r="W36" i="27"/>
  <c r="AC36" i="27"/>
  <c r="AI36" i="27"/>
  <c r="C37" i="27"/>
  <c r="I37" i="27"/>
  <c r="O37" i="27"/>
  <c r="U37" i="27"/>
  <c r="AA37" i="27"/>
  <c r="AG37" i="27"/>
  <c r="AM37" i="27"/>
  <c r="G38" i="27"/>
  <c r="M38" i="27"/>
  <c r="S38" i="27"/>
  <c r="Y38" i="27"/>
  <c r="AE38" i="27"/>
  <c r="AK38" i="27"/>
  <c r="E39" i="27"/>
  <c r="K39" i="27"/>
  <c r="Q39" i="27"/>
  <c r="W39" i="27"/>
  <c r="AC39" i="27"/>
  <c r="AI39" i="27"/>
  <c r="C40" i="27"/>
  <c r="I40" i="27"/>
  <c r="O40" i="27"/>
  <c r="U40" i="27"/>
  <c r="AA40" i="27"/>
  <c r="AG40" i="27"/>
  <c r="AM40" i="27"/>
  <c r="G41" i="27"/>
  <c r="M41" i="27"/>
  <c r="S41" i="27"/>
  <c r="Y41" i="27"/>
  <c r="AE41" i="27"/>
  <c r="AK41" i="27"/>
  <c r="W14" i="27"/>
  <c r="AJ17" i="27"/>
  <c r="I20" i="27"/>
  <c r="AN21" i="27"/>
  <c r="AC23" i="27"/>
  <c r="AM24" i="27"/>
  <c r="F26" i="27"/>
  <c r="D27" i="27"/>
  <c r="V27" i="27"/>
  <c r="AN27" i="27"/>
  <c r="T28" i="27"/>
  <c r="AL28" i="27"/>
  <c r="R29" i="27"/>
  <c r="AJ29" i="27"/>
  <c r="P30" i="27"/>
  <c r="AB30" i="27"/>
  <c r="AN30" i="27"/>
  <c r="N31" i="27"/>
  <c r="Z31" i="27"/>
  <c r="AL31" i="27"/>
  <c r="L32" i="27"/>
  <c r="X32" i="27"/>
  <c r="AJ32" i="27"/>
  <c r="I33" i="27"/>
  <c r="Q33" i="27"/>
  <c r="AA33" i="27"/>
  <c r="AI33" i="27"/>
  <c r="G34" i="27"/>
  <c r="O34" i="27"/>
  <c r="Y34" i="27"/>
  <c r="AG34" i="27"/>
  <c r="D35" i="27"/>
  <c r="K35" i="27"/>
  <c r="R35" i="27"/>
  <c r="Y35" i="27"/>
  <c r="AF35" i="27"/>
  <c r="AL35" i="27"/>
  <c r="F36" i="27"/>
  <c r="L36" i="27"/>
  <c r="R36" i="27"/>
  <c r="X36" i="27"/>
  <c r="AD36" i="27"/>
  <c r="AJ36" i="27"/>
  <c r="D37" i="27"/>
  <c r="J37" i="27"/>
  <c r="P37" i="27"/>
  <c r="V37" i="27"/>
  <c r="AB37" i="27"/>
  <c r="AH37" i="27"/>
  <c r="AN37" i="27"/>
  <c r="H38" i="27"/>
  <c r="N38" i="27"/>
  <c r="T38" i="27"/>
  <c r="Z38" i="27"/>
  <c r="AF38" i="27"/>
  <c r="AL38" i="27"/>
  <c r="F39" i="27"/>
  <c r="L39" i="27"/>
  <c r="R39" i="27"/>
  <c r="X39" i="27"/>
  <c r="AD39" i="27"/>
  <c r="AJ39" i="27"/>
  <c r="D40" i="27"/>
  <c r="J40" i="27"/>
  <c r="P40" i="27"/>
  <c r="V40" i="27"/>
  <c r="AB40" i="27"/>
  <c r="AH40" i="27"/>
  <c r="AN40" i="27"/>
  <c r="H41" i="27"/>
  <c r="N41" i="27"/>
  <c r="T41" i="27"/>
  <c r="Z41" i="27"/>
  <c r="AF41" i="27"/>
  <c r="AL41" i="27"/>
  <c r="L15" i="27"/>
  <c r="M26" i="27"/>
  <c r="S29" i="27"/>
  <c r="AA31" i="27"/>
  <c r="T33" i="27"/>
  <c r="AJ34" i="27"/>
  <c r="AM35" i="27"/>
  <c r="AK36" i="27"/>
  <c r="AI37" i="27"/>
  <c r="AG38" i="27"/>
  <c r="AE39" i="27"/>
  <c r="AC40" i="27"/>
  <c r="AA41" i="27"/>
  <c r="M18" i="27"/>
  <c r="E27" i="27"/>
  <c r="AK29" i="27"/>
  <c r="AM31" i="27"/>
  <c r="AB33" i="27"/>
  <c r="E35" i="27"/>
  <c r="G36" i="27"/>
  <c r="E37" i="27"/>
  <c r="C38" i="27"/>
  <c r="AM38" i="27"/>
  <c r="AK39" i="27"/>
  <c r="AI40" i="27"/>
  <c r="AG41" i="27"/>
  <c r="W20" i="27"/>
  <c r="W27" i="27"/>
  <c r="Q30" i="27"/>
  <c r="M32" i="27"/>
  <c r="AL33" i="27"/>
  <c r="L35" i="27"/>
  <c r="M36" i="27"/>
  <c r="K37" i="27"/>
  <c r="I38" i="27"/>
  <c r="G39" i="27"/>
  <c r="E40" i="27"/>
  <c r="C41" i="27"/>
  <c r="AM41" i="27"/>
  <c r="L22" i="27"/>
  <c r="C28" i="27"/>
  <c r="AC30" i="27"/>
  <c r="Y32" i="27"/>
  <c r="H34" i="27"/>
  <c r="S35" i="27"/>
  <c r="S36" i="27"/>
  <c r="Q37" i="27"/>
  <c r="O38" i="27"/>
  <c r="M39" i="27"/>
  <c r="K40" i="27"/>
  <c r="I41" i="27"/>
  <c r="AM23" i="27"/>
  <c r="U28" i="27"/>
  <c r="C31" i="27"/>
  <c r="AK32" i="27"/>
  <c r="R34" i="27"/>
  <c r="AA35" i="27"/>
  <c r="Y36" i="27"/>
  <c r="W37" i="27"/>
  <c r="U38" i="27"/>
  <c r="S39" i="27"/>
  <c r="Q40" i="27"/>
  <c r="O41" i="27"/>
  <c r="H25" i="27"/>
  <c r="AE36" i="27"/>
  <c r="AM28" i="27"/>
  <c r="AC37" i="27"/>
  <c r="O31" i="27"/>
  <c r="AA38" i="27"/>
  <c r="J33" i="27"/>
  <c r="Y39" i="27"/>
  <c r="Z34" i="27"/>
  <c r="W40" i="27"/>
  <c r="AG35" i="27"/>
  <c r="U41" i="27"/>
  <c r="AC5" i="27"/>
  <c r="AE4" i="27"/>
  <c r="H9" i="27"/>
  <c r="J8" i="27"/>
  <c r="L7" i="27"/>
  <c r="N6" i="27"/>
  <c r="P5" i="27"/>
  <c r="R4" i="27"/>
  <c r="M12" i="27"/>
  <c r="O11" i="27"/>
  <c r="Q10" i="27"/>
  <c r="S9" i="27"/>
  <c r="U8" i="27"/>
  <c r="W7" i="27"/>
  <c r="Y6" i="27"/>
  <c r="AA5" i="27"/>
  <c r="AC4" i="27"/>
  <c r="N14" i="27"/>
  <c r="P13" i="27"/>
  <c r="R12" i="27"/>
  <c r="T11" i="27"/>
  <c r="V10" i="27"/>
  <c r="X9" i="27"/>
  <c r="Z8" i="27"/>
  <c r="AB7" i="27"/>
  <c r="AD6" i="27"/>
  <c r="AF5" i="27"/>
  <c r="AH4" i="27"/>
  <c r="M17" i="27"/>
  <c r="O16" i="27"/>
  <c r="Q15" i="27"/>
  <c r="S14" i="27"/>
  <c r="U13" i="27"/>
  <c r="W12" i="27"/>
  <c r="Y11" i="27"/>
  <c r="AA10" i="27"/>
  <c r="AC9" i="27"/>
  <c r="AE8" i="27"/>
  <c r="AG7" i="27"/>
  <c r="AI6" i="27"/>
  <c r="AK5" i="27"/>
  <c r="AM4" i="27"/>
  <c r="T6" i="27"/>
  <c r="AA8" i="27"/>
  <c r="V13" i="27"/>
  <c r="AJ6" i="27"/>
  <c r="Y14" i="27"/>
  <c r="AG10" i="27"/>
  <c r="E6" i="27"/>
  <c r="W5" i="27"/>
  <c r="Y4" i="27"/>
  <c r="AN8" i="27"/>
  <c r="D8" i="27"/>
  <c r="F7" i="27"/>
  <c r="H6" i="27"/>
  <c r="J5" i="27"/>
  <c r="L4" i="27"/>
  <c r="G12" i="27"/>
  <c r="I11" i="27"/>
  <c r="K10" i="27"/>
  <c r="M9" i="27"/>
  <c r="O8" i="27"/>
  <c r="Q7" i="27"/>
  <c r="S6" i="27"/>
  <c r="U5" i="27"/>
  <c r="W4" i="27"/>
  <c r="H14" i="27"/>
  <c r="J13" i="27"/>
  <c r="L12" i="27"/>
  <c r="N11" i="27"/>
  <c r="P10" i="27"/>
  <c r="R9" i="27"/>
  <c r="T8" i="27"/>
  <c r="V7" i="27"/>
  <c r="X6" i="27"/>
  <c r="Z5" i="27"/>
  <c r="AB4" i="27"/>
  <c r="G17" i="27"/>
  <c r="I16" i="27"/>
  <c r="K15" i="27"/>
  <c r="M14" i="27"/>
  <c r="O13" i="27"/>
  <c r="Q12" i="27"/>
  <c r="S11" i="27"/>
  <c r="U10" i="27"/>
  <c r="W9" i="27"/>
  <c r="Y8" i="27"/>
  <c r="AA7" i="27"/>
  <c r="AC6" i="27"/>
  <c r="AE5" i="27"/>
  <c r="AG4" i="27"/>
  <c r="R7" i="27"/>
  <c r="W10" i="27"/>
  <c r="AG5" i="27"/>
  <c r="X12" i="27"/>
  <c r="AF8" i="27"/>
  <c r="AN4" i="27"/>
  <c r="AA13" i="27"/>
  <c r="AK8" i="27"/>
  <c r="Q5" i="27"/>
  <c r="S4" i="27"/>
  <c r="AH8" i="27"/>
  <c r="AJ7" i="27"/>
  <c r="AL6" i="27"/>
  <c r="AN5" i="27"/>
  <c r="D5" i="27"/>
  <c r="F4" i="27"/>
  <c r="AM11" i="27"/>
  <c r="C11" i="27"/>
  <c r="E10" i="27"/>
  <c r="G9" i="27"/>
  <c r="I8" i="27"/>
  <c r="K7" i="27"/>
  <c r="M6" i="27"/>
  <c r="O5" i="27"/>
  <c r="Q4" i="27"/>
  <c r="AN13" i="27"/>
  <c r="D13" i="27"/>
  <c r="F12" i="27"/>
  <c r="H11" i="27"/>
  <c r="J10" i="27"/>
  <c r="L9" i="27"/>
  <c r="N8" i="27"/>
  <c r="P7" i="27"/>
  <c r="R6" i="27"/>
  <c r="T5" i="27"/>
  <c r="V4" i="27"/>
  <c r="AM16" i="27"/>
  <c r="C16" i="27"/>
  <c r="E15" i="27"/>
  <c r="G14" i="27"/>
  <c r="I13" i="27"/>
  <c r="K12" i="27"/>
  <c r="M11" i="27"/>
  <c r="O10" i="27"/>
  <c r="Q9" i="27"/>
  <c r="S8" i="27"/>
  <c r="U7" i="27"/>
  <c r="W6" i="27"/>
  <c r="Y5" i="27"/>
  <c r="AA4" i="27"/>
  <c r="N9" i="27"/>
  <c r="S12" i="27"/>
  <c r="AE6" i="27"/>
  <c r="Z11" i="27"/>
  <c r="AH7" i="27"/>
  <c r="D4" i="27"/>
  <c r="AC12" i="27"/>
  <c r="AM7" i="27"/>
  <c r="I4" i="27"/>
  <c r="K5" i="27"/>
  <c r="M4" i="27"/>
  <c r="AB8" i="27"/>
  <c r="AD7" i="27"/>
  <c r="AF6" i="27"/>
  <c r="AH5" i="27"/>
  <c r="AJ4" i="27"/>
  <c r="AE12" i="27"/>
  <c r="AG11" i="27"/>
  <c r="AI10" i="27"/>
  <c r="AK9" i="27"/>
  <c r="AM8" i="27"/>
  <c r="C8" i="27"/>
  <c r="E7" i="27"/>
  <c r="G6" i="27"/>
  <c r="I5" i="27"/>
  <c r="K4" i="27"/>
  <c r="AH13" i="27"/>
  <c r="AJ12" i="27"/>
  <c r="AL11" i="27"/>
  <c r="AN10" i="27"/>
  <c r="D10" i="27"/>
  <c r="F9" i="27"/>
  <c r="H8" i="27"/>
  <c r="J7" i="27"/>
  <c r="L6" i="27"/>
  <c r="N5" i="27"/>
  <c r="P4" i="27"/>
  <c r="AG16" i="27"/>
  <c r="AI15" i="27"/>
  <c r="AK14" i="27"/>
  <c r="AM13" i="27"/>
  <c r="C13" i="27"/>
  <c r="E12" i="27"/>
  <c r="G11" i="27"/>
  <c r="I10" i="27"/>
  <c r="K9" i="27"/>
  <c r="M8" i="27"/>
  <c r="O7" i="27"/>
  <c r="Q6" i="27"/>
  <c r="S5" i="27"/>
  <c r="U4" i="27"/>
  <c r="P8" i="27"/>
  <c r="V5" i="27"/>
  <c r="U11" i="27"/>
  <c r="AC7" i="27"/>
  <c r="T14" i="27"/>
  <c r="AB10" i="27"/>
  <c r="U16" i="27"/>
  <c r="AI9" i="27"/>
  <c r="G5" i="27"/>
  <c r="E5" i="27"/>
  <c r="G4" i="27"/>
  <c r="V8" i="27"/>
  <c r="X7" i="27"/>
  <c r="Z6" i="27"/>
  <c r="AB5" i="27"/>
  <c r="AD4" i="27"/>
  <c r="Y12" i="27"/>
  <c r="AA11" i="27"/>
  <c r="AC10" i="27"/>
  <c r="AE9" i="27"/>
  <c r="AG8" i="27"/>
  <c r="AI7" i="27"/>
  <c r="AK6" i="27"/>
  <c r="AM5" i="27"/>
  <c r="C5" i="27"/>
  <c r="E4" i="27"/>
  <c r="AB13" i="27"/>
  <c r="AD12" i="27"/>
  <c r="AF11" i="27"/>
  <c r="AH10" i="27"/>
  <c r="AJ9" i="27"/>
  <c r="AL8" i="27"/>
  <c r="AN7" i="27"/>
  <c r="D7" i="27"/>
  <c r="F6" i="27"/>
  <c r="H5" i="27"/>
  <c r="J4" i="27"/>
  <c r="AA16" i="27"/>
  <c r="AC15" i="27"/>
  <c r="AE14" i="27"/>
  <c r="AG13" i="27"/>
  <c r="AI12" i="27"/>
  <c r="AK11" i="27"/>
  <c r="AM10" i="27"/>
  <c r="C10" i="27"/>
  <c r="E9" i="27"/>
  <c r="G8" i="27"/>
  <c r="I7" i="27"/>
  <c r="K6" i="27"/>
  <c r="M5" i="27"/>
  <c r="O4" i="27"/>
  <c r="AK4" i="27"/>
  <c r="X4" i="27"/>
  <c r="Y9" i="27"/>
  <c r="AI4" i="27"/>
  <c r="AD9" i="27"/>
  <c r="AL5" i="27"/>
  <c r="W15" i="27"/>
  <c r="AE11" i="27"/>
  <c r="C7" i="27"/>
  <c r="I32" i="2"/>
  <c r="H35" i="3" s="1"/>
  <c r="I35" i="3" s="1"/>
  <c r="W35" i="3" l="1"/>
  <c r="S35" i="3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" i="1"/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3" i="2"/>
  <c r="D35" i="2"/>
  <c r="D36" i="2"/>
  <c r="D37" i="2"/>
  <c r="D38" i="2"/>
  <c r="D39" i="2"/>
  <c r="D40" i="2"/>
  <c r="D41" i="2"/>
  <c r="G41" i="2" s="1"/>
  <c r="D42" i="2"/>
  <c r="D43" i="2"/>
  <c r="D43" i="5"/>
  <c r="H36" i="2" l="1"/>
  <c r="H37" i="2"/>
  <c r="H38" i="2"/>
  <c r="H39" i="2"/>
  <c r="H40" i="2"/>
  <c r="H41" i="2"/>
  <c r="H42" i="2"/>
  <c r="H43" i="2"/>
  <c r="H35" i="2"/>
  <c r="G31" i="2"/>
  <c r="G33" i="2"/>
  <c r="I33" i="2" s="1"/>
  <c r="G35" i="2"/>
  <c r="G36" i="2"/>
  <c r="I36" i="2" s="1"/>
  <c r="H38" i="3" s="1"/>
  <c r="I38" i="3" s="1"/>
  <c r="G37" i="2"/>
  <c r="I37" i="2" s="1"/>
  <c r="H39" i="3" s="1"/>
  <c r="I39" i="3" s="1"/>
  <c r="G38" i="2"/>
  <c r="G39" i="2"/>
  <c r="G40" i="2"/>
  <c r="I40" i="2" s="1"/>
  <c r="H42" i="3" s="1"/>
  <c r="I42" i="3" s="1"/>
  <c r="G42" i="2"/>
  <c r="G43" i="2"/>
  <c r="G30" i="2"/>
  <c r="H29" i="2"/>
  <c r="H30" i="2"/>
  <c r="H31" i="2"/>
  <c r="G6" i="2"/>
  <c r="H6" i="2"/>
  <c r="G7" i="2"/>
  <c r="H7" i="2"/>
  <c r="G8" i="2"/>
  <c r="H8" i="2"/>
  <c r="G9" i="2"/>
  <c r="H9" i="2"/>
  <c r="G10" i="2"/>
  <c r="H10" i="2"/>
  <c r="G11" i="2"/>
  <c r="H11" i="2"/>
  <c r="G12" i="2"/>
  <c r="H12" i="2"/>
  <c r="G13" i="2"/>
  <c r="H13" i="2"/>
  <c r="G14" i="2"/>
  <c r="H14" i="2"/>
  <c r="G15" i="2"/>
  <c r="H15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G24" i="2"/>
  <c r="H24" i="2"/>
  <c r="G25" i="2"/>
  <c r="H25" i="2"/>
  <c r="G26" i="2"/>
  <c r="H26" i="2"/>
  <c r="G27" i="2"/>
  <c r="H27" i="2"/>
  <c r="G28" i="2"/>
  <c r="H28" i="2"/>
  <c r="H5" i="2"/>
  <c r="G5" i="2"/>
  <c r="D44" i="2"/>
  <c r="W39" i="3" l="1"/>
  <c r="S39" i="3"/>
  <c r="W38" i="3"/>
  <c r="S38" i="3"/>
  <c r="W42" i="3"/>
  <c r="S42" i="3"/>
  <c r="I35" i="2"/>
  <c r="H37" i="3" s="1"/>
  <c r="I37" i="3" s="1"/>
  <c r="G29" i="2"/>
  <c r="I29" i="2" s="1"/>
  <c r="H32" i="3" s="1"/>
  <c r="I42" i="2"/>
  <c r="H44" i="3" s="1"/>
  <c r="I44" i="3" s="1"/>
  <c r="I39" i="2"/>
  <c r="H41" i="3" s="1"/>
  <c r="I41" i="3" s="1"/>
  <c r="I43" i="2"/>
  <c r="H45" i="3" s="1"/>
  <c r="I45" i="3" s="1"/>
  <c r="I41" i="2"/>
  <c r="H43" i="3" s="1"/>
  <c r="I43" i="3" s="1"/>
  <c r="H34" i="2"/>
  <c r="I34" i="2" s="1"/>
  <c r="H36" i="3" s="1"/>
  <c r="I36" i="3" s="1"/>
  <c r="I31" i="2"/>
  <c r="H34" i="3" s="1"/>
  <c r="I34" i="3" s="1"/>
  <c r="I26" i="2"/>
  <c r="H29" i="3" s="1"/>
  <c r="I29" i="3" s="1"/>
  <c r="I28" i="2"/>
  <c r="H31" i="3" s="1"/>
  <c r="I31" i="3" s="1"/>
  <c r="I25" i="2"/>
  <c r="H28" i="3" s="1"/>
  <c r="I28" i="3" s="1"/>
  <c r="I30" i="2"/>
  <c r="H33" i="3" s="1"/>
  <c r="I33" i="3" s="1"/>
  <c r="I27" i="2"/>
  <c r="H30" i="3" s="1"/>
  <c r="I30" i="3" s="1"/>
  <c r="I20" i="2"/>
  <c r="H23" i="3" s="1"/>
  <c r="I23" i="3" s="1"/>
  <c r="I17" i="2"/>
  <c r="H20" i="3" s="1"/>
  <c r="I20" i="3" s="1"/>
  <c r="I14" i="2"/>
  <c r="H17" i="3" s="1"/>
  <c r="I17" i="3" s="1"/>
  <c r="I11" i="2"/>
  <c r="H14" i="3" s="1"/>
  <c r="I14" i="3" s="1"/>
  <c r="I23" i="2"/>
  <c r="H26" i="3" s="1"/>
  <c r="I26" i="3" s="1"/>
  <c r="I12" i="2"/>
  <c r="H15" i="3" s="1"/>
  <c r="I15" i="3" s="1"/>
  <c r="I24" i="2"/>
  <c r="H27" i="3" s="1"/>
  <c r="I27" i="3" s="1"/>
  <c r="I21" i="2"/>
  <c r="H24" i="3" s="1"/>
  <c r="I24" i="3" s="1"/>
  <c r="I19" i="2"/>
  <c r="H22" i="3" s="1"/>
  <c r="I22" i="3" s="1"/>
  <c r="I16" i="2"/>
  <c r="H19" i="3" s="1"/>
  <c r="I19" i="3" s="1"/>
  <c r="I7" i="2"/>
  <c r="H10" i="3" s="1"/>
  <c r="I10" i="3" s="1"/>
  <c r="I10" i="2"/>
  <c r="H13" i="3" s="1"/>
  <c r="I13" i="3" s="1"/>
  <c r="I22" i="2"/>
  <c r="H25" i="3" s="1"/>
  <c r="I25" i="3" s="1"/>
  <c r="I13" i="2"/>
  <c r="H16" i="3" s="1"/>
  <c r="I16" i="3" s="1"/>
  <c r="I15" i="2"/>
  <c r="H18" i="3" s="1"/>
  <c r="I18" i="3" s="1"/>
  <c r="I5" i="2"/>
  <c r="H8" i="3" s="1"/>
  <c r="I8" i="3" s="1"/>
  <c r="I18" i="2"/>
  <c r="H21" i="3" s="1"/>
  <c r="I21" i="3" s="1"/>
  <c r="I9" i="2"/>
  <c r="H12" i="3" s="1"/>
  <c r="I12" i="3" s="1"/>
  <c r="I8" i="2"/>
  <c r="H11" i="3" s="1"/>
  <c r="I11" i="3" s="1"/>
  <c r="I6" i="2"/>
  <c r="H9" i="3" s="1"/>
  <c r="I9" i="3" s="1"/>
  <c r="I38" i="2"/>
  <c r="H40" i="3" s="1"/>
  <c r="I40" i="3" s="1"/>
  <c r="S14" i="3" l="1"/>
  <c r="W14" i="3"/>
  <c r="S45" i="3"/>
  <c r="W45" i="3"/>
  <c r="S17" i="3"/>
  <c r="W17" i="3"/>
  <c r="W41" i="3"/>
  <c r="S41" i="3"/>
  <c r="W26" i="3"/>
  <c r="S26" i="3"/>
  <c r="S18" i="3"/>
  <c r="W18" i="3"/>
  <c r="S16" i="3"/>
  <c r="W16" i="3"/>
  <c r="S20" i="3"/>
  <c r="W20" i="3"/>
  <c r="S44" i="3"/>
  <c r="W44" i="3"/>
  <c r="W21" i="3"/>
  <c r="S21" i="3"/>
  <c r="S30" i="3"/>
  <c r="W30" i="3"/>
  <c r="W10" i="3"/>
  <c r="S10" i="3"/>
  <c r="S19" i="3"/>
  <c r="W19" i="3"/>
  <c r="W40" i="3"/>
  <c r="S40" i="3"/>
  <c r="W22" i="3"/>
  <c r="S22" i="3"/>
  <c r="S31" i="3"/>
  <c r="W31" i="3"/>
  <c r="S33" i="3"/>
  <c r="W33" i="3"/>
  <c r="S29" i="3"/>
  <c r="W29" i="3"/>
  <c r="W11" i="3"/>
  <c r="S11" i="3"/>
  <c r="S27" i="3"/>
  <c r="W27" i="3"/>
  <c r="S34" i="3"/>
  <c r="W34" i="3"/>
  <c r="W25" i="3"/>
  <c r="S25" i="3"/>
  <c r="W23" i="3"/>
  <c r="S23" i="3"/>
  <c r="W13" i="3"/>
  <c r="S13" i="3"/>
  <c r="W28" i="3"/>
  <c r="S28" i="3"/>
  <c r="W9" i="3"/>
  <c r="S9" i="3"/>
  <c r="W12" i="3"/>
  <c r="S12" i="3"/>
  <c r="S15" i="3"/>
  <c r="W15" i="3"/>
  <c r="W8" i="3"/>
  <c r="S8" i="3"/>
  <c r="S24" i="3"/>
  <c r="W24" i="3"/>
  <c r="W37" i="3"/>
  <c r="S37" i="3"/>
  <c r="S43" i="3"/>
  <c r="W43" i="3"/>
  <c r="H46" i="3"/>
  <c r="E8" i="18" s="1"/>
  <c r="I32" i="3"/>
  <c r="W36" i="3"/>
  <c r="S36" i="3"/>
  <c r="W32" i="3" l="1"/>
  <c r="S32" i="3"/>
  <c r="I46" i="3"/>
  <c r="K71" i="18" s="1"/>
  <c r="J8" i="3" a="1"/>
  <c r="I44" i="2"/>
  <c r="W46" i="3" l="1"/>
  <c r="R21" i="18" s="1"/>
  <c r="E13" i="18"/>
  <c r="S46" i="3"/>
  <c r="R19" i="18" s="1"/>
  <c r="J8" i="3"/>
  <c r="J19" i="3"/>
  <c r="K19" i="3" s="1"/>
  <c r="J34" i="3"/>
  <c r="K34" i="3" s="1"/>
  <c r="J31" i="3"/>
  <c r="K31" i="3" s="1"/>
  <c r="J39" i="3"/>
  <c r="K39" i="3" s="1"/>
  <c r="J13" i="3"/>
  <c r="K13" i="3" s="1"/>
  <c r="J26" i="3"/>
  <c r="K26" i="3" s="1"/>
  <c r="J28" i="3"/>
  <c r="K28" i="3" s="1"/>
  <c r="J42" i="3"/>
  <c r="K42" i="3" s="1"/>
  <c r="J24" i="3"/>
  <c r="K24" i="3" s="1"/>
  <c r="J20" i="3"/>
  <c r="K20" i="3" s="1"/>
  <c r="J12" i="3"/>
  <c r="K12" i="3" s="1"/>
  <c r="J18" i="3"/>
  <c r="K18" i="3" s="1"/>
  <c r="J14" i="3"/>
  <c r="K14" i="3" s="1"/>
  <c r="J35" i="3"/>
  <c r="K35" i="3" s="1"/>
  <c r="J21" i="3"/>
  <c r="K21" i="3" s="1"/>
  <c r="J17" i="3"/>
  <c r="K17" i="3" s="1"/>
  <c r="J15" i="3"/>
  <c r="K15" i="3" s="1"/>
  <c r="J40" i="3"/>
  <c r="K40" i="3" s="1"/>
  <c r="J36" i="3"/>
  <c r="K36" i="3" s="1"/>
  <c r="J33" i="3"/>
  <c r="K33" i="3" s="1"/>
  <c r="J30" i="3"/>
  <c r="K30" i="3" s="1"/>
  <c r="J22" i="3"/>
  <c r="K22" i="3" s="1"/>
  <c r="J29" i="3"/>
  <c r="K29" i="3" s="1"/>
  <c r="J16" i="3"/>
  <c r="K16" i="3" s="1"/>
  <c r="J44" i="3"/>
  <c r="K44" i="3" s="1"/>
  <c r="J11" i="3"/>
  <c r="K11" i="3" s="1"/>
  <c r="J23" i="3"/>
  <c r="K23" i="3" s="1"/>
  <c r="J43" i="3"/>
  <c r="K43" i="3" s="1"/>
  <c r="J27" i="3"/>
  <c r="K27" i="3" s="1"/>
  <c r="J25" i="3"/>
  <c r="K25" i="3" s="1"/>
  <c r="J41" i="3"/>
  <c r="K41" i="3" s="1"/>
  <c r="J38" i="3"/>
  <c r="K38" i="3" s="1"/>
  <c r="J37" i="3"/>
  <c r="K37" i="3" s="1"/>
  <c r="J9" i="3"/>
  <c r="K9" i="3" s="1"/>
  <c r="J10" i="3"/>
  <c r="K10" i="3" s="1"/>
  <c r="J45" i="3"/>
  <c r="K45" i="3" s="1"/>
  <c r="J32" i="3"/>
  <c r="K32" i="3" s="1"/>
  <c r="J46" i="3" l="1"/>
  <c r="E19" i="18" s="1"/>
  <c r="K8" i="3"/>
  <c r="K46" i="3" l="1"/>
  <c r="E26" i="18" s="1"/>
  <c r="L8" i="3" a="1"/>
  <c r="L8" i="3" l="1"/>
  <c r="L43" i="3"/>
  <c r="L34" i="3"/>
  <c r="L31" i="3"/>
  <c r="L33" i="3"/>
  <c r="L30" i="3"/>
  <c r="L20" i="3"/>
  <c r="L14" i="3"/>
  <c r="L22" i="3"/>
  <c r="L44" i="3"/>
  <c r="L36" i="3"/>
  <c r="L15" i="3"/>
  <c r="L29" i="3"/>
  <c r="L9" i="3"/>
  <c r="L37" i="3"/>
  <c r="L12" i="3"/>
  <c r="L13" i="3"/>
  <c r="L28" i="3"/>
  <c r="L42" i="3"/>
  <c r="L27" i="3"/>
  <c r="L35" i="3"/>
  <c r="L24" i="3"/>
  <c r="L18" i="3"/>
  <c r="L16" i="3"/>
  <c r="L38" i="3"/>
  <c r="L45" i="3"/>
  <c r="L39" i="3"/>
  <c r="L19" i="3"/>
  <c r="L21" i="3"/>
  <c r="L41" i="3"/>
  <c r="L17" i="3"/>
  <c r="L40" i="3"/>
  <c r="L23" i="3"/>
  <c r="L32" i="3"/>
  <c r="L11" i="3"/>
  <c r="L25" i="3"/>
  <c r="L10" i="3"/>
  <c r="L26" i="3"/>
  <c r="X25" i="3" l="1"/>
  <c r="T25" i="3"/>
  <c r="M25" i="3"/>
  <c r="M16" i="3"/>
  <c r="X16" i="3"/>
  <c r="T16" i="3"/>
  <c r="X13" i="3"/>
  <c r="T13" i="3"/>
  <c r="M13" i="3"/>
  <c r="X41" i="3"/>
  <c r="T41" i="3"/>
  <c r="M41" i="3"/>
  <c r="M28" i="3"/>
  <c r="X28" i="3"/>
  <c r="T28" i="3"/>
  <c r="M30" i="3"/>
  <c r="X30" i="3"/>
  <c r="T30" i="3"/>
  <c r="M11" i="3"/>
  <c r="X11" i="3"/>
  <c r="T11" i="3"/>
  <c r="M18" i="3"/>
  <c r="X18" i="3"/>
  <c r="T18" i="3"/>
  <c r="X36" i="3"/>
  <c r="T36" i="3"/>
  <c r="M36" i="3"/>
  <c r="X33" i="3"/>
  <c r="T33" i="3"/>
  <c r="M33" i="3"/>
  <c r="X32" i="3"/>
  <c r="T32" i="3"/>
  <c r="M32" i="3"/>
  <c r="X19" i="3"/>
  <c r="T19" i="3"/>
  <c r="M19" i="3"/>
  <c r="M24" i="3"/>
  <c r="X24" i="3"/>
  <c r="T24" i="3"/>
  <c r="M12" i="3"/>
  <c r="X12" i="3"/>
  <c r="T12" i="3"/>
  <c r="M44" i="3"/>
  <c r="X44" i="3"/>
  <c r="T44" i="3"/>
  <c r="X31" i="3"/>
  <c r="T31" i="3"/>
  <c r="M31" i="3"/>
  <c r="M40" i="3"/>
  <c r="X40" i="3"/>
  <c r="T40" i="3"/>
  <c r="X15" i="3"/>
  <c r="T15" i="3"/>
  <c r="M15" i="3"/>
  <c r="X21" i="3"/>
  <c r="T21" i="3"/>
  <c r="M21" i="3"/>
  <c r="X23" i="3"/>
  <c r="T23" i="3"/>
  <c r="M23" i="3"/>
  <c r="M39" i="3"/>
  <c r="X39" i="3"/>
  <c r="T39" i="3"/>
  <c r="M35" i="3"/>
  <c r="X35" i="3"/>
  <c r="T35" i="3"/>
  <c r="X37" i="3"/>
  <c r="T37" i="3"/>
  <c r="M37" i="3"/>
  <c r="M22" i="3"/>
  <c r="X22" i="3"/>
  <c r="T22" i="3"/>
  <c r="M34" i="3"/>
  <c r="X34" i="3"/>
  <c r="T34" i="3"/>
  <c r="M26" i="3"/>
  <c r="X26" i="3"/>
  <c r="T26" i="3"/>
  <c r="X45" i="3"/>
  <c r="T45" i="3"/>
  <c r="M45" i="3"/>
  <c r="X27" i="3"/>
  <c r="T27" i="3"/>
  <c r="M27" i="3"/>
  <c r="X9" i="3"/>
  <c r="T9" i="3"/>
  <c r="M9" i="3"/>
  <c r="M14" i="3"/>
  <c r="X14" i="3"/>
  <c r="T14" i="3"/>
  <c r="X43" i="3"/>
  <c r="T43" i="3"/>
  <c r="M43" i="3"/>
  <c r="M10" i="3"/>
  <c r="X10" i="3"/>
  <c r="T10" i="3"/>
  <c r="M17" i="3"/>
  <c r="X17" i="3"/>
  <c r="T17" i="3"/>
  <c r="M38" i="3"/>
  <c r="X38" i="3"/>
  <c r="T38" i="3"/>
  <c r="M42" i="3"/>
  <c r="X42" i="3"/>
  <c r="T42" i="3"/>
  <c r="M29" i="3"/>
  <c r="X29" i="3"/>
  <c r="T29" i="3"/>
  <c r="M20" i="3"/>
  <c r="X20" i="3"/>
  <c r="T20" i="3"/>
  <c r="M8" i="3"/>
  <c r="L46" i="3"/>
  <c r="X8" i="3"/>
  <c r="T8" i="3"/>
  <c r="M46" i="3" l="1"/>
  <c r="T46" i="3"/>
  <c r="R39" i="18" s="1"/>
  <c r="X46" i="3"/>
  <c r="R41" i="18" s="1"/>
  <c r="AC71" i="18"/>
  <c r="E33" i="18"/>
  <c r="N46" i="3" l="1"/>
  <c r="V46" i="18"/>
  <c r="O12" i="3" l="1"/>
  <c r="P12" i="3" s="1"/>
  <c r="O11" i="3"/>
  <c r="P11" i="3" s="1"/>
  <c r="O18" i="3"/>
  <c r="P18" i="3" s="1"/>
  <c r="O24" i="3"/>
  <c r="P24" i="3" s="1"/>
  <c r="O30" i="3"/>
  <c r="P30" i="3" s="1"/>
  <c r="O36" i="3"/>
  <c r="P36" i="3" s="1"/>
  <c r="O42" i="3"/>
  <c r="P42" i="3" s="1"/>
  <c r="O19" i="3"/>
  <c r="P19" i="3" s="1"/>
  <c r="O43" i="3"/>
  <c r="P43" i="3" s="1"/>
  <c r="O38" i="3"/>
  <c r="P38" i="3" s="1"/>
  <c r="O9" i="3"/>
  <c r="P9" i="3" s="1"/>
  <c r="O41" i="3"/>
  <c r="P41" i="3" s="1"/>
  <c r="O13" i="3"/>
  <c r="P13" i="3" s="1"/>
  <c r="O25" i="3"/>
  <c r="P25" i="3" s="1"/>
  <c r="O31" i="3"/>
  <c r="P31" i="3" s="1"/>
  <c r="O37" i="3"/>
  <c r="P37" i="3" s="1"/>
  <c r="O22" i="3"/>
  <c r="P22" i="3" s="1"/>
  <c r="O40" i="3"/>
  <c r="P40" i="3" s="1"/>
  <c r="O17" i="3"/>
  <c r="P17" i="3" s="1"/>
  <c r="O14" i="3"/>
  <c r="P14" i="3" s="1"/>
  <c r="O20" i="3"/>
  <c r="P20" i="3" s="1"/>
  <c r="O26" i="3"/>
  <c r="P26" i="3" s="1"/>
  <c r="O32" i="3"/>
  <c r="P32" i="3" s="1"/>
  <c r="O44" i="3"/>
  <c r="P44" i="3" s="1"/>
  <c r="O28" i="3"/>
  <c r="P28" i="3" s="1"/>
  <c r="O10" i="3"/>
  <c r="P10" i="3" s="1"/>
  <c r="O15" i="3"/>
  <c r="P15" i="3" s="1"/>
  <c r="O21" i="3"/>
  <c r="P21" i="3" s="1"/>
  <c r="O27" i="3"/>
  <c r="P27" i="3" s="1"/>
  <c r="O33" i="3"/>
  <c r="P33" i="3" s="1"/>
  <c r="O39" i="3"/>
  <c r="P39" i="3" s="1"/>
  <c r="O45" i="3"/>
  <c r="P45" i="3" s="1"/>
  <c r="O8" i="3"/>
  <c r="O23" i="3"/>
  <c r="P23" i="3" s="1"/>
  <c r="O16" i="3"/>
  <c r="P16" i="3" s="1"/>
  <c r="O34" i="3"/>
  <c r="P34" i="3" s="1"/>
  <c r="O35" i="3"/>
  <c r="P35" i="3" s="1"/>
  <c r="O29" i="3"/>
  <c r="P29" i="3" s="1"/>
  <c r="E46" i="18"/>
  <c r="P8" i="3" l="1"/>
  <c r="O46" i="3"/>
  <c r="Q8" i="3" l="1" a="1"/>
  <c r="P46" i="3"/>
  <c r="E51" i="18" s="1"/>
  <c r="Q8" i="3" l="1"/>
  <c r="Q32" i="3"/>
  <c r="Q33" i="3"/>
  <c r="Q38" i="3"/>
  <c r="Q22" i="3"/>
  <c r="Q17" i="3"/>
  <c r="Q27" i="3"/>
  <c r="Q41" i="3"/>
  <c r="Q29" i="3"/>
  <c r="Q35" i="3"/>
  <c r="Q23" i="3"/>
  <c r="Q34" i="3"/>
  <c r="Q31" i="3"/>
  <c r="Q16" i="3"/>
  <c r="Q18" i="3"/>
  <c r="Q25" i="3"/>
  <c r="Q9" i="3"/>
  <c r="Q26" i="3"/>
  <c r="Q28" i="3"/>
  <c r="Q19" i="3"/>
  <c r="Q10" i="3"/>
  <c r="Q11" i="3"/>
  <c r="Q36" i="3"/>
  <c r="Q13" i="3"/>
  <c r="Q24" i="3"/>
  <c r="Q42" i="3"/>
  <c r="Q14" i="3"/>
  <c r="Q12" i="3"/>
  <c r="Q45" i="3"/>
  <c r="Q44" i="3"/>
  <c r="Q20" i="3"/>
  <c r="Q37" i="3"/>
  <c r="Q43" i="3"/>
  <c r="Q40" i="3"/>
  <c r="Q21" i="3"/>
  <c r="Q15" i="3"/>
  <c r="Q30" i="3"/>
  <c r="Q39" i="3"/>
  <c r="Y15" i="3" l="1"/>
  <c r="Z15" i="3" s="1"/>
  <c r="U15" i="3"/>
  <c r="V15" i="3" s="1"/>
  <c r="R15" i="3"/>
  <c r="Y26" i="3"/>
  <c r="Z26" i="3" s="1"/>
  <c r="U26" i="3"/>
  <c r="V26" i="3" s="1"/>
  <c r="R26" i="3"/>
  <c r="U44" i="3"/>
  <c r="V44" i="3" s="1"/>
  <c r="Y44" i="3"/>
  <c r="Z44" i="3" s="1"/>
  <c r="R44" i="3"/>
  <c r="Y13" i="3"/>
  <c r="Z13" i="3" s="1"/>
  <c r="U13" i="3"/>
  <c r="V13" i="3" s="1"/>
  <c r="R13" i="3"/>
  <c r="Y34" i="3"/>
  <c r="Z34" i="3" s="1"/>
  <c r="U34" i="3"/>
  <c r="V34" i="3" s="1"/>
  <c r="R34" i="3"/>
  <c r="Y17" i="3"/>
  <c r="Z17" i="3" s="1"/>
  <c r="U17" i="3"/>
  <c r="V17" i="3" s="1"/>
  <c r="R17" i="3"/>
  <c r="Y21" i="3"/>
  <c r="Z21" i="3" s="1"/>
  <c r="U21" i="3"/>
  <c r="V21" i="3" s="1"/>
  <c r="R21" i="3"/>
  <c r="Y45" i="3"/>
  <c r="Z45" i="3" s="1"/>
  <c r="U45" i="3"/>
  <c r="V45" i="3" s="1"/>
  <c r="R45" i="3"/>
  <c r="U36" i="3"/>
  <c r="V36" i="3" s="1"/>
  <c r="Y36" i="3"/>
  <c r="Z36" i="3" s="1"/>
  <c r="R36" i="3"/>
  <c r="Y9" i="3"/>
  <c r="Z9" i="3" s="1"/>
  <c r="U9" i="3"/>
  <c r="V9" i="3" s="1"/>
  <c r="R9" i="3"/>
  <c r="Y23" i="3"/>
  <c r="Z23" i="3" s="1"/>
  <c r="U23" i="3"/>
  <c r="V23" i="3" s="1"/>
  <c r="R23" i="3"/>
  <c r="Y22" i="3"/>
  <c r="Z22" i="3" s="1"/>
  <c r="U22" i="3"/>
  <c r="V22" i="3" s="1"/>
  <c r="R22" i="3"/>
  <c r="U40" i="3"/>
  <c r="V40" i="3" s="1"/>
  <c r="Y40" i="3"/>
  <c r="Z40" i="3" s="1"/>
  <c r="R40" i="3"/>
  <c r="Y12" i="3"/>
  <c r="Z12" i="3" s="1"/>
  <c r="U12" i="3"/>
  <c r="V12" i="3" s="1"/>
  <c r="R12" i="3"/>
  <c r="Y11" i="3"/>
  <c r="Z11" i="3" s="1"/>
  <c r="U11" i="3"/>
  <c r="V11" i="3" s="1"/>
  <c r="R11" i="3"/>
  <c r="Y25" i="3"/>
  <c r="Z25" i="3" s="1"/>
  <c r="U25" i="3"/>
  <c r="V25" i="3" s="1"/>
  <c r="R25" i="3"/>
  <c r="Y35" i="3"/>
  <c r="Z35" i="3" s="1"/>
  <c r="U35" i="3"/>
  <c r="V35" i="3" s="1"/>
  <c r="R35" i="3"/>
  <c r="Y38" i="3"/>
  <c r="Z38" i="3" s="1"/>
  <c r="U38" i="3"/>
  <c r="V38" i="3" s="1"/>
  <c r="R38" i="3"/>
  <c r="Y43" i="3"/>
  <c r="Z43" i="3" s="1"/>
  <c r="U43" i="3"/>
  <c r="V43" i="3" s="1"/>
  <c r="R43" i="3"/>
  <c r="U14" i="3"/>
  <c r="V14" i="3" s="1"/>
  <c r="Y14" i="3"/>
  <c r="Z14" i="3" s="1"/>
  <c r="R14" i="3"/>
  <c r="U10" i="3"/>
  <c r="V10" i="3" s="1"/>
  <c r="Y10" i="3"/>
  <c r="Z10" i="3" s="1"/>
  <c r="R10" i="3"/>
  <c r="Y18" i="3"/>
  <c r="Z18" i="3" s="1"/>
  <c r="U18" i="3"/>
  <c r="V18" i="3" s="1"/>
  <c r="R18" i="3"/>
  <c r="Y29" i="3"/>
  <c r="Z29" i="3" s="1"/>
  <c r="U29" i="3"/>
  <c r="V29" i="3" s="1"/>
  <c r="R29" i="3"/>
  <c r="Y33" i="3"/>
  <c r="Z33" i="3" s="1"/>
  <c r="U33" i="3"/>
  <c r="V33" i="3" s="1"/>
  <c r="R33" i="3"/>
  <c r="Y39" i="3"/>
  <c r="Z39" i="3" s="1"/>
  <c r="U39" i="3"/>
  <c r="V39" i="3" s="1"/>
  <c r="R39" i="3"/>
  <c r="Y37" i="3"/>
  <c r="Z37" i="3" s="1"/>
  <c r="U37" i="3"/>
  <c r="V37" i="3" s="1"/>
  <c r="R37" i="3"/>
  <c r="U42" i="3"/>
  <c r="V42" i="3" s="1"/>
  <c r="Y42" i="3"/>
  <c r="Z42" i="3" s="1"/>
  <c r="R42" i="3"/>
  <c r="Y19" i="3"/>
  <c r="Z19" i="3" s="1"/>
  <c r="U19" i="3"/>
  <c r="V19" i="3" s="1"/>
  <c r="R19" i="3"/>
  <c r="U16" i="3"/>
  <c r="V16" i="3" s="1"/>
  <c r="Y16" i="3"/>
  <c r="Z16" i="3" s="1"/>
  <c r="R16" i="3"/>
  <c r="Y41" i="3"/>
  <c r="Z41" i="3" s="1"/>
  <c r="U41" i="3"/>
  <c r="V41" i="3" s="1"/>
  <c r="R41" i="3"/>
  <c r="Y32" i="3"/>
  <c r="Z32" i="3" s="1"/>
  <c r="U32" i="3"/>
  <c r="V32" i="3" s="1"/>
  <c r="R32" i="3"/>
  <c r="Y30" i="3"/>
  <c r="Z30" i="3" s="1"/>
  <c r="U30" i="3"/>
  <c r="V30" i="3" s="1"/>
  <c r="R30" i="3"/>
  <c r="Y20" i="3"/>
  <c r="Z20" i="3" s="1"/>
  <c r="U20" i="3"/>
  <c r="V20" i="3" s="1"/>
  <c r="R20" i="3"/>
  <c r="Y24" i="3"/>
  <c r="Z24" i="3" s="1"/>
  <c r="U24" i="3"/>
  <c r="V24" i="3" s="1"/>
  <c r="R24" i="3"/>
  <c r="Y28" i="3"/>
  <c r="Z28" i="3" s="1"/>
  <c r="U28" i="3"/>
  <c r="V28" i="3" s="1"/>
  <c r="R28" i="3"/>
  <c r="Y31" i="3"/>
  <c r="Z31" i="3" s="1"/>
  <c r="U31" i="3"/>
  <c r="V31" i="3" s="1"/>
  <c r="R31" i="3"/>
  <c r="Y27" i="3"/>
  <c r="Z27" i="3" s="1"/>
  <c r="U27" i="3"/>
  <c r="V27" i="3" s="1"/>
  <c r="R27" i="3"/>
  <c r="Y8" i="3"/>
  <c r="U8" i="3"/>
  <c r="Q46" i="3"/>
  <c r="R8" i="3"/>
  <c r="E58" i="18" l="1"/>
  <c r="K73" i="18"/>
  <c r="Y46" i="3"/>
  <c r="R67" i="18" s="1"/>
  <c r="Z8" i="3"/>
  <c r="Z46" i="3" s="1"/>
  <c r="U46" i="3"/>
  <c r="R65" i="18" s="1"/>
  <c r="V8" i="3"/>
  <c r="V46" i="3" s="1"/>
  <c r="R46" i="3"/>
  <c r="AC73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 AYA</author>
  </authors>
  <commentList>
    <comment ref="G5" authorId="0" shapeId="0" xr:uid="{00000000-0006-0000-0900-000001000000}">
      <text>
        <r>
          <rPr>
            <b/>
            <sz val="9"/>
            <color indexed="81"/>
            <rFont val="MS P ゴシック"/>
            <family val="3"/>
            <charset val="128"/>
          </rPr>
          <t>粗付加価値計の率から家計外消費支出（行）の率を除いている。
経済計算の概念に塚づけた</t>
        </r>
      </text>
    </comment>
    <comment ref="D17" authorId="0" shapeId="0" xr:uid="{00000000-0006-0000-0900-000002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  <comment ref="D18" authorId="0" shapeId="0" xr:uid="{00000000-0006-0000-0900-000003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9900558</author>
  </authors>
  <commentList>
    <comment ref="Q18" authorId="0" shapeId="0" xr:uid="{00000000-0006-0000-0B00-000001000000}">
      <text>
        <r>
          <rPr>
            <sz val="9"/>
            <color indexed="81"/>
            <rFont val="ＭＳ Ｐゴシック"/>
            <family val="3"/>
            <charset val="128"/>
          </rPr>
          <t>生産活動によって生じる
付加価値（賃金・利益等）
※家計外消費支出（行）は除く</t>
        </r>
      </text>
    </comment>
  </commentList>
</comments>
</file>

<file path=xl/sharedStrings.xml><?xml version="1.0" encoding="utf-8"?>
<sst xmlns="http://schemas.openxmlformats.org/spreadsheetml/2006/main" count="875" uniqueCount="241">
  <si>
    <t>(単位 : 100万円)</t>
  </si>
  <si>
    <t>鉱業</t>
  </si>
  <si>
    <t>飲食料品</t>
  </si>
  <si>
    <t>繊維製品</t>
  </si>
  <si>
    <t>パルプ・紙・木製品</t>
  </si>
  <si>
    <t>化学製品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</si>
  <si>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</si>
  <si>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</si>
  <si>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</si>
  <si>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</si>
  <si>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</si>
  <si>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</si>
  <si>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</si>
  <si>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</si>
  <si>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</si>
  <si>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</si>
  <si>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</si>
  <si>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</si>
  <si>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</si>
  <si>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電力・ガス・熱供給</t>
  </si>
  <si>
    <t>水道</t>
  </si>
  <si>
    <t>廃棄物処理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</si>
  <si>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</si>
  <si>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</si>
  <si>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</si>
  <si>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</si>
  <si>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</si>
  <si>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</si>
  <si>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</si>
  <si>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</si>
  <si>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</si>
  <si>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</si>
  <si>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</si>
  <si>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</si>
  <si>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</si>
  <si>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</si>
  <si>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一般政府消費支出</t>
  </si>
  <si>
    <t>市内総固定資本形成（公的）</t>
    <rPh sb="0" eb="1">
      <t>シ</t>
    </rPh>
    <phoneticPr fontId="1"/>
  </si>
  <si>
    <t>市内総固定資本形成（民間）</t>
    <rPh sb="0" eb="1">
      <t>シ</t>
    </rPh>
    <phoneticPr fontId="1"/>
  </si>
  <si>
    <t>在庫純増</t>
  </si>
  <si>
    <t>市内最終需要計</t>
  </si>
  <si>
    <t>市内需要合計</t>
  </si>
  <si>
    <t>移輸出計</t>
    <rPh sb="0" eb="1">
      <t>イ</t>
    </rPh>
    <phoneticPr fontId="1"/>
  </si>
  <si>
    <t>最終需要計</t>
  </si>
  <si>
    <t>需要合計</t>
  </si>
  <si>
    <t>（控除）移輸入計</t>
    <rPh sb="4" eb="5">
      <t>イ</t>
    </rPh>
    <phoneticPr fontId="1"/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</si>
  <si>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</si>
  <si>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</si>
  <si>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</si>
  <si>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</si>
  <si>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</si>
  <si>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</si>
  <si>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</si>
  <si>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</si>
  <si>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農業</t>
    <rPh sb="0" eb="2">
      <t>ノウギョウ</t>
    </rPh>
    <phoneticPr fontId="1"/>
  </si>
  <si>
    <t>林業</t>
    <rPh sb="0" eb="2">
      <t>リンギョウ</t>
    </rPh>
    <phoneticPr fontId="1"/>
  </si>
  <si>
    <t>漁業</t>
    <rPh sb="0" eb="2">
      <t>ギョギョウ</t>
    </rPh>
    <phoneticPr fontId="1"/>
  </si>
  <si>
    <t>社会保険料（雇用主負担）</t>
  </si>
  <si>
    <t>その他の給与及び手当</t>
  </si>
  <si>
    <t>家計消費支出</t>
  </si>
  <si>
    <t>対家計民間非営利団体消費支出</t>
  </si>
  <si>
    <t>【価格変換】需要増加</t>
    <rPh sb="1" eb="3">
      <t>カカク</t>
    </rPh>
    <rPh sb="3" eb="5">
      <t>ヘンカン</t>
    </rPh>
    <rPh sb="6" eb="8">
      <t>ジュヨウ</t>
    </rPh>
    <rPh sb="8" eb="10">
      <t>ゾウカ</t>
    </rPh>
    <phoneticPr fontId="3"/>
  </si>
  <si>
    <t>購入者価格
需要額</t>
    <rPh sb="0" eb="3">
      <t>コウニュウシャ</t>
    </rPh>
    <rPh sb="3" eb="5">
      <t>カカク</t>
    </rPh>
    <rPh sb="6" eb="9">
      <t>ジュヨウガク</t>
    </rPh>
    <phoneticPr fontId="3"/>
  </si>
  <si>
    <t>商業マージン率</t>
    <rPh sb="0" eb="2">
      <t>ショウギョウ</t>
    </rPh>
    <rPh sb="6" eb="7">
      <t>リツ</t>
    </rPh>
    <phoneticPr fontId="3"/>
  </si>
  <si>
    <t>貨物運賃率</t>
    <rPh sb="0" eb="2">
      <t>カモツ</t>
    </rPh>
    <rPh sb="2" eb="4">
      <t>ウンチン</t>
    </rPh>
    <rPh sb="4" eb="5">
      <t>リツ</t>
    </rPh>
    <phoneticPr fontId="3"/>
  </si>
  <si>
    <t xml:space="preserve">商業マージン </t>
    <rPh sb="0" eb="2">
      <t>ショウギョウ</t>
    </rPh>
    <phoneticPr fontId="3"/>
  </si>
  <si>
    <t>貨物運賃</t>
    <rPh sb="0" eb="2">
      <t>カモツ</t>
    </rPh>
    <rPh sb="2" eb="4">
      <t>ウンチン</t>
    </rPh>
    <phoneticPr fontId="3"/>
  </si>
  <si>
    <t>生産者価格
需要額</t>
    <rPh sb="0" eb="3">
      <t>セイサンシャ</t>
    </rPh>
    <rPh sb="3" eb="5">
      <t>カカク</t>
    </rPh>
    <rPh sb="6" eb="9">
      <t>ジュヨウガク</t>
    </rPh>
    <phoneticPr fontId="3"/>
  </si>
  <si>
    <t>①</t>
    <phoneticPr fontId="3"/>
  </si>
  <si>
    <t>a</t>
    <phoneticPr fontId="3"/>
  </si>
  <si>
    <t>b</t>
    <phoneticPr fontId="3"/>
  </si>
  <si>
    <t>②＝①×a</t>
    <phoneticPr fontId="3"/>
  </si>
  <si>
    <t>③＝①×b</t>
    <phoneticPr fontId="3"/>
  </si>
  <si>
    <t>①－（②+③）</t>
    <phoneticPr fontId="3"/>
  </si>
  <si>
    <t>合計</t>
    <rPh sb="0" eb="2">
      <t>ゴウケイ</t>
    </rPh>
    <phoneticPr fontId="3"/>
  </si>
  <si>
    <t>部　門　名</t>
    <phoneticPr fontId="8"/>
  </si>
  <si>
    <t>各種計数</t>
    <rPh sb="0" eb="2">
      <t>カクシュ</t>
    </rPh>
    <rPh sb="2" eb="4">
      <t>ケイスウ</t>
    </rPh>
    <phoneticPr fontId="3"/>
  </si>
  <si>
    <t>第１次波及効果</t>
    <rPh sb="0" eb="1">
      <t>ダイ</t>
    </rPh>
    <rPh sb="2" eb="3">
      <t>ジ</t>
    </rPh>
    <rPh sb="3" eb="7">
      <t>ハキュウコウカ</t>
    </rPh>
    <phoneticPr fontId="8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</si>
  <si>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8"/>
  </si>
  <si>
    <t>総合効果</t>
    <phoneticPr fontId="8"/>
  </si>
  <si>
    <t>粗付加価値誘発額</t>
    <phoneticPr fontId="8"/>
  </si>
  <si>
    <t>自給率</t>
    <rPh sb="0" eb="3">
      <t>ジキュウリツ</t>
    </rPh>
    <phoneticPr fontId="3"/>
  </si>
  <si>
    <t>粗付加
価値率</t>
    <rPh sb="0" eb="1">
      <t>アラ</t>
    </rPh>
    <rPh sb="1" eb="3">
      <t>フカ</t>
    </rPh>
    <rPh sb="4" eb="6">
      <t>カチ</t>
    </rPh>
    <rPh sb="6" eb="7">
      <t>リツ</t>
    </rPh>
    <phoneticPr fontId="3"/>
  </si>
  <si>
    <t>原材料
投入額</t>
    <rPh sb="4" eb="6">
      <t>トウニュウ</t>
    </rPh>
    <rPh sb="6" eb="7">
      <t>ガク</t>
    </rPh>
    <phoneticPr fontId="8"/>
  </si>
  <si>
    <t>市内需要
増加額</t>
    <rPh sb="0" eb="1">
      <t>シ</t>
    </rPh>
    <rPh sb="5" eb="7">
      <t>ゾウカ</t>
    </rPh>
    <phoneticPr fontId="8"/>
  </si>
  <si>
    <t>生産誘発額</t>
    <rPh sb="0" eb="2">
      <t>セイサン</t>
    </rPh>
    <rPh sb="2" eb="5">
      <t>ユウハツガク</t>
    </rPh>
    <phoneticPr fontId="8"/>
  </si>
  <si>
    <t>消費増加額</t>
    <rPh sb="0" eb="2">
      <t>ショウヒ</t>
    </rPh>
    <rPh sb="2" eb="4">
      <t>ゾウカ</t>
    </rPh>
    <rPh sb="4" eb="5">
      <t>ガク</t>
    </rPh>
    <phoneticPr fontId="8"/>
  </si>
  <si>
    <t>部門別
消費額</t>
    <rPh sb="0" eb="2">
      <t>ブモン</t>
    </rPh>
    <rPh sb="2" eb="3">
      <t>ベツ</t>
    </rPh>
    <rPh sb="4" eb="6">
      <t>ショウヒ</t>
    </rPh>
    <rPh sb="6" eb="7">
      <t>ガク</t>
    </rPh>
    <phoneticPr fontId="8"/>
  </si>
  <si>
    <t>市内需要
増加額</t>
    <rPh sb="0" eb="1">
      <t>シ</t>
    </rPh>
    <rPh sb="1" eb="2">
      <t>ナイ</t>
    </rPh>
    <rPh sb="2" eb="4">
      <t>ジュヨウ</t>
    </rPh>
    <rPh sb="5" eb="7">
      <t>ゾウカ</t>
    </rPh>
    <rPh sb="7" eb="8">
      <t>ガク</t>
    </rPh>
    <phoneticPr fontId="8"/>
  </si>
  <si>
    <t>直接効果</t>
  </si>
  <si>
    <t>第１次波及</t>
    <rPh sb="0" eb="1">
      <t>ダイ</t>
    </rPh>
    <phoneticPr fontId="8"/>
  </si>
  <si>
    <t>第２次波及</t>
    <rPh sb="0" eb="1">
      <t>ダイ</t>
    </rPh>
    <phoneticPr fontId="8"/>
  </si>
  <si>
    <t>総合波及</t>
  </si>
  <si>
    <t>Ａ</t>
    <phoneticPr fontId="3"/>
  </si>
  <si>
    <t>Ｂ</t>
    <phoneticPr fontId="3"/>
  </si>
  <si>
    <t>Ｃ</t>
  </si>
  <si>
    <t>Ｄ</t>
    <phoneticPr fontId="3"/>
  </si>
  <si>
    <t>②</t>
    <phoneticPr fontId="8"/>
  </si>
  <si>
    <t>③</t>
    <phoneticPr fontId="8"/>
  </si>
  <si>
    <t>④</t>
    <phoneticPr fontId="8"/>
  </si>
  <si>
    <t>⑤</t>
    <phoneticPr fontId="8"/>
  </si>
  <si>
    <t>⑥</t>
    <phoneticPr fontId="8"/>
  </si>
  <si>
    <t>⑦</t>
    <phoneticPr fontId="8"/>
  </si>
  <si>
    <t>⑧</t>
    <phoneticPr fontId="8"/>
  </si>
  <si>
    <t>⑨</t>
    <phoneticPr fontId="8"/>
  </si>
  <si>
    <t>⑩</t>
    <phoneticPr fontId="8"/>
  </si>
  <si>
    <t>⑪</t>
    <phoneticPr fontId="8"/>
  </si>
  <si>
    <t>⑫</t>
    <phoneticPr fontId="8"/>
  </si>
  <si>
    <t>⑬</t>
    <phoneticPr fontId="8"/>
  </si>
  <si>
    <t>⑭</t>
    <phoneticPr fontId="8"/>
  </si>
  <si>
    <t>⑮</t>
    <phoneticPr fontId="8"/>
  </si>
  <si>
    <t>⑯</t>
    <phoneticPr fontId="8"/>
  </si>
  <si>
    <t>投入係数表
より</t>
    <rPh sb="0" eb="1">
      <t>トウニュウ</t>
    </rPh>
    <rPh sb="1" eb="3">
      <t>ケイスウ</t>
    </rPh>
    <rPh sb="3" eb="4">
      <t>ヒョウ</t>
    </rPh>
    <phoneticPr fontId="3"/>
  </si>
  <si>
    <t>投入係数×②</t>
    <rPh sb="0" eb="2">
      <t>トウニュウ</t>
    </rPh>
    <rPh sb="2" eb="4">
      <t>ケイスウ</t>
    </rPh>
    <phoneticPr fontId="8"/>
  </si>
  <si>
    <t>③×Ａ</t>
    <phoneticPr fontId="8"/>
  </si>
  <si>
    <t>逆行列係数×④</t>
    <rPh sb="0" eb="3">
      <t>ギャクギョウレツ</t>
    </rPh>
    <rPh sb="3" eb="5">
      <t>ケイスウ</t>
    </rPh>
    <phoneticPr fontId="8"/>
  </si>
  <si>
    <t>⑥×
消費係数</t>
    <rPh sb="3" eb="5">
      <t>ショウヒ</t>
    </rPh>
    <rPh sb="5" eb="7">
      <t>ケイスウ</t>
    </rPh>
    <phoneticPr fontId="8"/>
  </si>
  <si>
    <t>⑦×Ｃ</t>
    <phoneticPr fontId="8"/>
  </si>
  <si>
    <t>⑧×Ａ</t>
    <phoneticPr fontId="8"/>
  </si>
  <si>
    <t>逆行列係数×⑨</t>
    <rPh sb="0" eb="3">
      <t>ギャクギョウレツ</t>
    </rPh>
    <rPh sb="3" eb="5">
      <t>ケイスウ</t>
    </rPh>
    <phoneticPr fontId="8"/>
  </si>
  <si>
    <t>②+⑤+⑩</t>
    <phoneticPr fontId="8"/>
  </si>
  <si>
    <t>②×Ｄ</t>
    <phoneticPr fontId="8"/>
  </si>
  <si>
    <t>⑤×Ｄ</t>
    <phoneticPr fontId="8"/>
  </si>
  <si>
    <t>⑩×Ｄ</t>
    <phoneticPr fontId="8"/>
  </si>
  <si>
    <t>⑪+⑫+⑬</t>
    <phoneticPr fontId="8"/>
  </si>
  <si>
    <t>②×Ｂ</t>
    <phoneticPr fontId="8"/>
  </si>
  <si>
    <t>⑤×Ｂ</t>
    <phoneticPr fontId="8"/>
  </si>
  <si>
    <t>⑩×Ｂ</t>
    <phoneticPr fontId="8"/>
  </si>
  <si>
    <t>⑭+⑮+⑯</t>
    <phoneticPr fontId="8"/>
  </si>
  <si>
    <t>賃金・俸給</t>
    <phoneticPr fontId="1"/>
  </si>
  <si>
    <t>賃金・俸給誘発額</t>
    <rPh sb="5" eb="8">
      <t>ユウハツガク</t>
    </rPh>
    <phoneticPr fontId="8"/>
  </si>
  <si>
    <t>家計消費
支出構成比</t>
    <rPh sb="0" eb="2">
      <t>カケイ</t>
    </rPh>
    <phoneticPr fontId="1"/>
  </si>
  <si>
    <t>家計消費支出
の構成比</t>
    <rPh sb="0" eb="2">
      <t>カケイ</t>
    </rPh>
    <rPh sb="7" eb="10">
      <t>コウセイヒ</t>
    </rPh>
    <phoneticPr fontId="3"/>
  </si>
  <si>
    <t>1-(移輸入/
(市内需要合計）</t>
    <rPh sb="3" eb="5">
      <t>ユニュウ</t>
    </rPh>
    <rPh sb="9" eb="11">
      <t>シナイ</t>
    </rPh>
    <rPh sb="10" eb="12">
      <t>ジュヨウ</t>
    </rPh>
    <rPh sb="13" eb="15">
      <t>ゴウケイ</t>
    </rPh>
    <phoneticPr fontId="3"/>
  </si>
  <si>
    <t>（百万円）</t>
    <rPh sb="1" eb="4">
      <t>ヒャクマンエン</t>
    </rPh>
    <phoneticPr fontId="3"/>
  </si>
  <si>
    <t>産業部門</t>
    <rPh sb="0" eb="2">
      <t>サンギョウ</t>
    </rPh>
    <rPh sb="2" eb="4">
      <t>ブモン</t>
    </rPh>
    <phoneticPr fontId="3"/>
  </si>
  <si>
    <t>与件データ</t>
    <rPh sb="0" eb="2">
      <t>ヨケン</t>
    </rPh>
    <phoneticPr fontId="3"/>
  </si>
  <si>
    <t>備　　　　　考</t>
    <rPh sb="0" eb="1">
      <t>ソナエ</t>
    </rPh>
    <rPh sb="6" eb="7">
      <t>コウ</t>
    </rPh>
    <phoneticPr fontId="15"/>
  </si>
  <si>
    <t>獣医業、農業サービス（土地改良区、青果物共同選果場、航空防除、種付業、ふ卵業など）を含む</t>
    <rPh sb="0" eb="2">
      <t>ジュウイ</t>
    </rPh>
    <rPh sb="2" eb="3">
      <t>ギョウ</t>
    </rPh>
    <rPh sb="4" eb="6">
      <t>ノウギョウ</t>
    </rPh>
    <rPh sb="11" eb="13">
      <t>トチ</t>
    </rPh>
    <rPh sb="13" eb="15">
      <t>カイリョウ</t>
    </rPh>
    <rPh sb="15" eb="16">
      <t>ク</t>
    </rPh>
    <rPh sb="17" eb="20">
      <t>セイカブツ</t>
    </rPh>
    <rPh sb="20" eb="22">
      <t>キョウドウ</t>
    </rPh>
    <rPh sb="22" eb="23">
      <t>セン</t>
    </rPh>
    <rPh sb="23" eb="24">
      <t>カ</t>
    </rPh>
    <rPh sb="24" eb="25">
      <t>ジョウ</t>
    </rPh>
    <rPh sb="26" eb="28">
      <t>コウクウ</t>
    </rPh>
    <rPh sb="28" eb="30">
      <t>ボウジョ</t>
    </rPh>
    <rPh sb="31" eb="33">
      <t>タネツ</t>
    </rPh>
    <rPh sb="33" eb="34">
      <t>ギョウ</t>
    </rPh>
    <rPh sb="36" eb="37">
      <t>ラン</t>
    </rPh>
    <rPh sb="37" eb="38">
      <t>ギョウ</t>
    </rPh>
    <rPh sb="42" eb="43">
      <t>フク</t>
    </rPh>
    <phoneticPr fontId="17"/>
  </si>
  <si>
    <t>砂利・採石、砕石など</t>
    <rPh sb="0" eb="2">
      <t>ジャリ</t>
    </rPh>
    <rPh sb="3" eb="5">
      <t>サイセキ</t>
    </rPh>
    <rPh sb="6" eb="8">
      <t>サイセキ</t>
    </rPh>
    <phoneticPr fontId="17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</si>
  <si>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17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</si>
  <si>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17"/>
  </si>
  <si>
    <t>金属製家具を含む</t>
    <rPh sb="0" eb="3">
      <t>キンゾクセイ</t>
    </rPh>
    <rPh sb="3" eb="5">
      <t>カグ</t>
    </rPh>
    <rPh sb="6" eb="7">
      <t>フク</t>
    </rPh>
    <phoneticPr fontId="17"/>
  </si>
  <si>
    <t>化学肥料、無機化学工業製品、化学繊維、医薬品など</t>
    <rPh sb="0" eb="2">
      <t>カガク</t>
    </rPh>
    <rPh sb="2" eb="4">
      <t>ヒリョウ</t>
    </rPh>
    <rPh sb="5" eb="7">
      <t>ムキ</t>
    </rPh>
    <rPh sb="7" eb="9">
      <t>カガク</t>
    </rPh>
    <rPh sb="9" eb="11">
      <t>コウギョウ</t>
    </rPh>
    <rPh sb="11" eb="13">
      <t>セイヒン</t>
    </rPh>
    <rPh sb="14" eb="16">
      <t>カガク</t>
    </rPh>
    <rPh sb="16" eb="18">
      <t>センイ</t>
    </rPh>
    <rPh sb="19" eb="22">
      <t>イヤクヒン</t>
    </rPh>
    <phoneticPr fontId="17"/>
  </si>
  <si>
    <t>ガラス製品、セメント製品、陶磁器など</t>
    <rPh sb="3" eb="5">
      <t>セイヒン</t>
    </rPh>
    <rPh sb="10" eb="12">
      <t>セイヒン</t>
    </rPh>
    <rPh sb="13" eb="16">
      <t>トウジキ</t>
    </rPh>
    <phoneticPr fontId="17"/>
  </si>
  <si>
    <t>銑鉄・粗鋼、鋼材、鋳鍛造品など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phoneticPr fontId="17"/>
  </si>
  <si>
    <t>銅、アルミニウム、電線・ケーブルなど</t>
    <rPh sb="0" eb="1">
      <t>ドウ</t>
    </rPh>
    <rPh sb="9" eb="11">
      <t>デンセン</t>
    </rPh>
    <phoneticPr fontId="17"/>
  </si>
  <si>
    <t>ガス・石油機器・暖厨房機器を含む</t>
    <rPh sb="3" eb="5">
      <t>セキユ</t>
    </rPh>
    <rPh sb="5" eb="7">
      <t>キキ</t>
    </rPh>
    <rPh sb="8" eb="9">
      <t>ダン</t>
    </rPh>
    <rPh sb="9" eb="11">
      <t>チュウボウ</t>
    </rPh>
    <rPh sb="11" eb="13">
      <t>キキ</t>
    </rPh>
    <rPh sb="14" eb="15">
      <t>フク</t>
    </rPh>
    <phoneticPr fontId="17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</si>
  <si>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17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</si>
  <si>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17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</si>
  <si>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17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</si>
  <si>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17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</si>
  <si>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17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</si>
  <si>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17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</si>
  <si>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17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</si>
  <si>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17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</si>
  <si>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17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</si>
  <si>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17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</si>
  <si>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17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</si>
  <si>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17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</si>
  <si>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17"/>
  </si>
  <si>
    <t>鉄道、バス、タクシー、貨物自動車、船舶、航空機などによる旅客・貨物の輸送、輸送に附帯するサービス及び施設管理、倉庫、高速道路、バス・トラックターミナルなど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8" eb="49">
      <t>オヨ</t>
    </rPh>
    <rPh sb="50" eb="52">
      <t>シセツ</t>
    </rPh>
    <rPh sb="52" eb="54">
      <t>カンリ</t>
    </rPh>
    <rPh sb="55" eb="57">
      <t>ソウコ</t>
    </rPh>
    <rPh sb="58" eb="60">
      <t>コウソク</t>
    </rPh>
    <rPh sb="60" eb="62">
      <t>ドウロ</t>
    </rPh>
    <phoneticPr fontId="17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</si>
  <si>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17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</si>
  <si>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17"/>
  </si>
  <si>
    <t>社会教育（公民館、図書館、美術館、動植物園など）を含む</t>
    <rPh sb="0" eb="2">
      <t>シャカイ</t>
    </rPh>
    <rPh sb="2" eb="4">
      <t>キョウイク</t>
    </rPh>
    <rPh sb="5" eb="8">
      <t>コウミンカン</t>
    </rPh>
    <rPh sb="9" eb="12">
      <t>トショカン</t>
    </rPh>
    <rPh sb="13" eb="16">
      <t>ビジュツカン</t>
    </rPh>
    <rPh sb="17" eb="20">
      <t>ドウショクブツ</t>
    </rPh>
    <rPh sb="20" eb="21">
      <t>エン</t>
    </rPh>
    <rPh sb="25" eb="26">
      <t>フク</t>
    </rPh>
    <phoneticPr fontId="17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</si>
  <si>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17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</si>
  <si>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17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</si>
  <si>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17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</si>
  <si>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"/>
  </si>
  <si>
    <t>不動産（帰属家賃を除く）</t>
    <rPh sb="4" eb="6">
      <t>キゾク</t>
    </rPh>
    <rPh sb="6" eb="8">
      <t>ヤチン</t>
    </rPh>
    <rPh sb="9" eb="10">
      <t>ノゾ</t>
    </rPh>
    <phoneticPr fontId="1"/>
  </si>
  <si>
    <t>自給率</t>
    <rPh sb="0" eb="3">
      <t>ジキュウリツ</t>
    </rPh>
    <phoneticPr fontId="1"/>
  </si>
  <si>
    <t>家計消費支出構成比</t>
    <rPh sb="0" eb="6">
      <t>カケイショウヒシシュツ</t>
    </rPh>
    <rPh sb="6" eb="9">
      <t>コウセイヒ</t>
    </rPh>
    <phoneticPr fontId="1"/>
  </si>
  <si>
    <t>運賃マージン</t>
    <rPh sb="0" eb="2">
      <t>ウンチン</t>
    </rPh>
    <phoneticPr fontId="3"/>
  </si>
  <si>
    <t>直接効果</t>
    <rPh sb="0" eb="4">
      <t>チョクセツコウカ</t>
    </rPh>
    <phoneticPr fontId="1"/>
  </si>
  <si>
    <t>賃金・俸給
計</t>
    <rPh sb="0" eb="2">
      <t>チンギン</t>
    </rPh>
    <rPh sb="3" eb="5">
      <t>ホウキュウ</t>
    </rPh>
    <rPh sb="6" eb="7">
      <t>ケイ</t>
    </rPh>
    <phoneticPr fontId="8"/>
  </si>
  <si>
    <t>賃金・俸給
率</t>
    <rPh sb="0" eb="2">
      <t>チンギン</t>
    </rPh>
    <rPh sb="3" eb="5">
      <t>ホウキュウ</t>
    </rPh>
    <rPh sb="6" eb="7">
      <t>トクリツ</t>
    </rPh>
    <phoneticPr fontId="3"/>
  </si>
  <si>
    <t>家計調査から福岡市「二人以上の世帯のうち勤労者世帯」を用いる。</t>
    <rPh sb="0" eb="2">
      <t>カケイ</t>
    </rPh>
    <rPh sb="2" eb="4">
      <t>チョウサ</t>
    </rPh>
    <rPh sb="6" eb="8">
      <t>フクオカ</t>
    </rPh>
    <rPh sb="8" eb="9">
      <t>シ</t>
    </rPh>
    <rPh sb="10" eb="11">
      <t>ニ</t>
    </rPh>
    <rPh sb="15" eb="17">
      <t>セタイ</t>
    </rPh>
    <rPh sb="27" eb="28">
      <t>モチ</t>
    </rPh>
    <phoneticPr fontId="19"/>
  </si>
  <si>
    <t>５か年
平均</t>
    <rPh sb="2" eb="3">
      <t>ネン</t>
    </rPh>
    <rPh sb="4" eb="5">
      <t>ヒラ</t>
    </rPh>
    <rPh sb="5" eb="6">
      <t>ヒトシ</t>
    </rPh>
    <phoneticPr fontId="19"/>
  </si>
  <si>
    <t>実収入（円）　　　Ａ</t>
    <rPh sb="0" eb="1">
      <t>ジツ</t>
    </rPh>
    <rPh sb="1" eb="2">
      <t>オサム</t>
    </rPh>
    <rPh sb="2" eb="3">
      <t>イリ</t>
    </rPh>
    <rPh sb="4" eb="5">
      <t>エン</t>
    </rPh>
    <phoneticPr fontId="19"/>
  </si>
  <si>
    <t>消費支出（円）　　Ｂ</t>
    <rPh sb="0" eb="1">
      <t>ケ</t>
    </rPh>
    <rPh sb="1" eb="2">
      <t>ヒ</t>
    </rPh>
    <rPh sb="2" eb="3">
      <t>ササ</t>
    </rPh>
    <rPh sb="3" eb="4">
      <t>デ</t>
    </rPh>
    <rPh sb="5" eb="6">
      <t>エン</t>
    </rPh>
    <phoneticPr fontId="19"/>
  </si>
  <si>
    <t>消費転換係数　Ｂ／Ａ</t>
    <rPh sb="0" eb="2">
      <t>ショウヒ</t>
    </rPh>
    <rPh sb="2" eb="4">
      <t>テンカン</t>
    </rPh>
    <rPh sb="4" eb="6">
      <t>ケイスウ</t>
    </rPh>
    <phoneticPr fontId="19"/>
  </si>
  <si>
    <t>（注１）実収入：一般に言われる税込み収入で、世帯員全員の現金収入を合計したもの。</t>
    <rPh sb="1" eb="2">
      <t>チュウ</t>
    </rPh>
    <rPh sb="4" eb="5">
      <t>ジツ</t>
    </rPh>
    <rPh sb="5" eb="7">
      <t>シュウニュウ</t>
    </rPh>
    <phoneticPr fontId="19"/>
  </si>
  <si>
    <t>（注２）消費支出：いわゆる生活費のことで、日常の生活を営むに当たり必要な商品や</t>
    <rPh sb="1" eb="2">
      <t>チュウ</t>
    </rPh>
    <rPh sb="4" eb="6">
      <t>ショウヒ</t>
    </rPh>
    <rPh sb="6" eb="8">
      <t>シシュツ</t>
    </rPh>
    <phoneticPr fontId="19"/>
  </si>
  <si>
    <t>　　　　サービスを購入して実際に支払った金額。</t>
    <phoneticPr fontId="3"/>
  </si>
  <si>
    <t>フローチャート</t>
    <phoneticPr fontId="3"/>
  </si>
  <si>
    <t>需要増加額 ①</t>
    <phoneticPr fontId="3"/>
  </si>
  <si>
    <t>生産増加額 ②</t>
    <rPh sb="0" eb="2">
      <t>セイサン</t>
    </rPh>
    <rPh sb="2" eb="5">
      <t>ゾウカガク</t>
    </rPh>
    <phoneticPr fontId="3"/>
  </si>
  <si>
    <t>※需要増加額のうち市内で生産する分</t>
    <rPh sb="1" eb="3">
      <t>ジュヨウ</t>
    </rPh>
    <rPh sb="3" eb="5">
      <t>ゾウカ</t>
    </rPh>
    <rPh sb="5" eb="6">
      <t>ガク</t>
    </rPh>
    <rPh sb="9" eb="10">
      <t>シ</t>
    </rPh>
    <rPh sb="10" eb="11">
      <t>ナイ</t>
    </rPh>
    <rPh sb="12" eb="14">
      <t>セイサン</t>
    </rPh>
    <rPh sb="16" eb="17">
      <t>ブン</t>
    </rPh>
    <phoneticPr fontId="19"/>
  </si>
  <si>
    <t xml:space="preserve"> ×投入係数</t>
    <rPh sb="2" eb="4">
      <t>トウニュウ</t>
    </rPh>
    <rPh sb="4" eb="6">
      <t>ケイスウ</t>
    </rPh>
    <phoneticPr fontId="3"/>
  </si>
  <si>
    <t xml:space="preserve"> ×粗付加価値率</t>
    <rPh sb="2" eb="5">
      <t>ソフカ</t>
    </rPh>
    <rPh sb="5" eb="7">
      <t>カチ</t>
    </rPh>
    <rPh sb="7" eb="8">
      <t>リツ</t>
    </rPh>
    <phoneticPr fontId="3"/>
  </si>
  <si>
    <t>うち原材料 ③</t>
    <rPh sb="2" eb="5">
      <t>ゲンザイリョウ</t>
    </rPh>
    <phoneticPr fontId="3"/>
  </si>
  <si>
    <t>うち粗付加価値誘発額 ⑪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</si>
  <si>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※生産増加のため新た</t>
    <rPh sb="1" eb="3">
      <t>セイサン</t>
    </rPh>
    <rPh sb="3" eb="5">
      <t>ゾウカ</t>
    </rPh>
    <rPh sb="8" eb="9">
      <t>アラ</t>
    </rPh>
    <phoneticPr fontId="3"/>
  </si>
  <si>
    <t>に調達する原材料</t>
    <rPh sb="1" eb="3">
      <t>チョウタツ</t>
    </rPh>
    <rPh sb="5" eb="8">
      <t>ゲンザイリョウ</t>
    </rPh>
    <phoneticPr fontId="3"/>
  </si>
  <si>
    <t xml:space="preserve"> ×自給率</t>
    <rPh sb="2" eb="5">
      <t>ジキュウリツ</t>
    </rPh>
    <phoneticPr fontId="3"/>
  </si>
  <si>
    <t>市内需要増加額 ④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</si>
  <si>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 xml:space="preserve"> ※原材料投入のうち市内でまかなえる分</t>
    <rPh sb="2" eb="5">
      <t>ゲンザイリョウ</t>
    </rPh>
    <rPh sb="5" eb="7">
      <t>トウニュウ</t>
    </rPh>
    <rPh sb="10" eb="12">
      <t>シナイ</t>
    </rPh>
    <rPh sb="18" eb="19">
      <t>ブン</t>
    </rPh>
    <phoneticPr fontId="3"/>
  </si>
  <si>
    <t xml:space="preserve"> ×逆行列係数</t>
    <rPh sb="2" eb="5">
      <t>ギャクギョウレツ</t>
    </rPh>
    <rPh sb="5" eb="7">
      <t>ケイスウ</t>
    </rPh>
    <phoneticPr fontId="3"/>
  </si>
  <si>
    <t>生産誘発額 ⑤</t>
    <rPh sb="0" eb="2">
      <t>セイサン</t>
    </rPh>
    <rPh sb="2" eb="5">
      <t>ユウハツガク</t>
    </rPh>
    <phoneticPr fontId="3"/>
  </si>
  <si>
    <t>うち粗付加価値誘発額 ⑫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</si>
  <si>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消費増加額 ⑦</t>
    <rPh sb="0" eb="2">
      <t>ショウヒ</t>
    </rPh>
    <rPh sb="2" eb="4">
      <t>ゾウカ</t>
    </rPh>
    <rPh sb="4" eb="5">
      <t>ガク</t>
    </rPh>
    <phoneticPr fontId="3"/>
  </si>
  <si>
    <t>×消費係数</t>
    <rPh sb="1" eb="3">
      <t>ショウヒ</t>
    </rPh>
    <rPh sb="3" eb="5">
      <t>ケイスウ</t>
    </rPh>
    <phoneticPr fontId="3"/>
  </si>
  <si>
    <t>消費に回る分</t>
    <rPh sb="3" eb="4">
      <t>マワ</t>
    </rPh>
    <phoneticPr fontId="3"/>
  </si>
  <si>
    <r>
      <t xml:space="preserve"> ×</t>
    </r>
    <r>
      <rPr>
        <sz val="11"/>
        <color theme="1"/>
        <rFont val="ＭＳ Ｐゴシック"/>
        <family val="2"/>
        <charset val="128"/>
        <scheme val="minor"/>
      </rPr>
      <t>自給率</t>
    </r>
    <rPh sb="2" eb="5">
      <t>ジキュウリツ</t>
    </rPh>
    <phoneticPr fontId="3"/>
  </si>
  <si>
    <t>市内需要増加額 ⑨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</si>
  <si>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 xml:space="preserve"> ※消費増加額のうち市内でまかなえる分</t>
    <rPh sb="2" eb="4">
      <t>ショウヒ</t>
    </rPh>
    <rPh sb="4" eb="7">
      <t>ゾウカガク</t>
    </rPh>
    <rPh sb="10" eb="12">
      <t>シナイ</t>
    </rPh>
    <rPh sb="18" eb="19">
      <t>ブン</t>
    </rPh>
    <phoneticPr fontId="3"/>
  </si>
  <si>
    <r>
      <t xml:space="preserve"> ×</t>
    </r>
    <r>
      <rPr>
        <sz val="11"/>
        <color theme="1"/>
        <rFont val="ＭＳ Ｐゴシック"/>
        <family val="2"/>
        <charset val="128"/>
        <scheme val="minor"/>
      </rPr>
      <t>逆行列係数</t>
    </r>
    <rPh sb="2" eb="5">
      <t>ギャクギョウレツ</t>
    </rPh>
    <rPh sb="5" eb="7">
      <t>ケイスウ</t>
    </rPh>
    <phoneticPr fontId="3"/>
  </si>
  <si>
    <t>生産誘発額 ⑩</t>
    <rPh sb="0" eb="2">
      <t>セイサン</t>
    </rPh>
    <rPh sb="2" eb="5">
      <t>ユウハツガク</t>
    </rPh>
    <phoneticPr fontId="3"/>
  </si>
  <si>
    <t>うち粗付加価値誘発額 ⑬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</si>
  <si>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直接効果</t>
    <rPh sb="0" eb="2">
      <t>チョクセツ</t>
    </rPh>
    <rPh sb="2" eb="4">
      <t>コウカ</t>
    </rPh>
    <phoneticPr fontId="19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</si>
  <si>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19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</si>
  <si>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19"/>
  </si>
  <si>
    <t>総合（経済波及効果）</t>
    <rPh sb="0" eb="2">
      <t>ソウゴウ</t>
    </rPh>
    <rPh sb="3" eb="5">
      <t>ケイザイ</t>
    </rPh>
    <rPh sb="5" eb="7">
      <t>ハキュウ</t>
    </rPh>
    <rPh sb="7" eb="9">
      <t>コウカ</t>
    </rPh>
    <phoneticPr fontId="19"/>
  </si>
  <si>
    <t>うち賃金・俸給誘発額 ⑭</t>
    <rPh sb="2" eb="4">
      <t>チンギン</t>
    </rPh>
    <rPh sb="5" eb="7">
      <t>ホウキュウ</t>
    </rPh>
    <rPh sb="7" eb="10">
      <t>ユウハツガク</t>
    </rPh>
    <phoneticPr fontId="3"/>
  </si>
  <si>
    <t>家計外消費支出（行）を除いた率</t>
    <rPh sb="0" eb="6">
      <t>カケイガイショウヒシシュツ</t>
    </rPh>
    <rPh sb="8" eb="9">
      <t>ギョウ</t>
    </rPh>
    <rPh sb="11" eb="12">
      <t>ノゾ</t>
    </rPh>
    <rPh sb="14" eb="15">
      <t>リツ</t>
    </rPh>
    <phoneticPr fontId="1"/>
  </si>
  <si>
    <t>うち賃金・俸給誘発額 ⑮</t>
    <rPh sb="2" eb="4">
      <t>チンギン</t>
    </rPh>
    <rPh sb="5" eb="7">
      <t>ホウキュウ</t>
    </rPh>
    <rPh sb="7" eb="10">
      <t>ユウハツガク</t>
    </rPh>
    <phoneticPr fontId="3"/>
  </si>
  <si>
    <t>賃金・俸給誘発額合計 ⑥（⑭＋⑮）</t>
    <rPh sb="0" eb="2">
      <t>チンギン</t>
    </rPh>
    <rPh sb="3" eb="5">
      <t>ホウキュウ</t>
    </rPh>
    <rPh sb="5" eb="7">
      <t>ユウハツ</t>
    </rPh>
    <rPh sb="7" eb="8">
      <t>ガク</t>
    </rPh>
    <rPh sb="8" eb="10">
      <t>ゴウケイ</t>
    </rPh>
    <phoneticPr fontId="3"/>
  </si>
  <si>
    <t>うち賃金・俸給誘発額 ⑯</t>
    <rPh sb="2" eb="4">
      <t>チンギン</t>
    </rPh>
    <rPh sb="5" eb="7">
      <t>ホウキュウ</t>
    </rPh>
    <rPh sb="7" eb="10">
      <t>ユウハツガク</t>
    </rPh>
    <phoneticPr fontId="3"/>
  </si>
  <si>
    <t>育林業、素材性産業、野菜作農業（きのこ類の栽培を含む）、狩猟業など</t>
    <rPh sb="0" eb="1">
      <t>ソダ</t>
    </rPh>
    <rPh sb="1" eb="3">
      <t>リンギョウ</t>
    </rPh>
    <rPh sb="4" eb="6">
      <t>ソザイ</t>
    </rPh>
    <rPh sb="6" eb="9">
      <t>セイサンギョウ</t>
    </rPh>
    <rPh sb="28" eb="31">
      <t>シュリョウギョウ</t>
    </rPh>
    <phoneticPr fontId="1"/>
  </si>
  <si>
    <t>海面漁業、海面養殖業、内水面漁業、内水面養殖業など</t>
    <rPh sb="0" eb="2">
      <t>カイメン</t>
    </rPh>
    <rPh sb="2" eb="4">
      <t>ギョギョウ</t>
    </rPh>
    <rPh sb="5" eb="7">
      <t>カイメン</t>
    </rPh>
    <rPh sb="7" eb="10">
      <t>ヨウショクギョウ</t>
    </rPh>
    <rPh sb="11" eb="14">
      <t>ナイスイメン</t>
    </rPh>
    <rPh sb="14" eb="16">
      <t>ギョギョウ</t>
    </rPh>
    <rPh sb="17" eb="20">
      <t>ナイスイメン</t>
    </rPh>
    <rPh sb="20" eb="23">
      <t>ヨウショクギョウ</t>
    </rPh>
    <phoneticPr fontId="1"/>
  </si>
  <si>
    <t xml:space="preserve"> ×賃金・俸給率</t>
    <rPh sb="2" eb="4">
      <t>チンギン</t>
    </rPh>
    <rPh sb="5" eb="7">
      <t>ホウキュウ</t>
    </rPh>
    <rPh sb="7" eb="8">
      <t>リツ</t>
    </rPh>
    <phoneticPr fontId="3"/>
  </si>
  <si>
    <t>商業</t>
    <rPh sb="0" eb="2">
      <t>ショウギョウ</t>
    </rPh>
    <phoneticPr fontId="1"/>
  </si>
  <si>
    <t>合計</t>
    <rPh sb="0" eb="2">
      <t>ゴウケイ</t>
    </rPh>
    <phoneticPr fontId="1"/>
  </si>
  <si>
    <t>需要増加額</t>
    <rPh sb="0" eb="2">
      <t>ジュヨウ</t>
    </rPh>
    <rPh sb="2" eb="4">
      <t>ゾウカ</t>
    </rPh>
    <rPh sb="4" eb="5">
      <t>ガク</t>
    </rPh>
    <phoneticPr fontId="8"/>
  </si>
  <si>
    <t>市内生産
増加額</t>
    <rPh sb="0" eb="1">
      <t>シ</t>
    </rPh>
    <rPh sb="1" eb="2">
      <t>ナイ</t>
    </rPh>
    <rPh sb="2" eb="4">
      <t>セイサン</t>
    </rPh>
    <rPh sb="5" eb="7">
      <t>ゾウカ</t>
    </rPh>
    <rPh sb="7" eb="8">
      <t>ガク</t>
    </rPh>
    <phoneticPr fontId="8"/>
  </si>
  <si>
    <t>①</t>
    <phoneticPr fontId="1"/>
  </si>
  <si>
    <t>①×Ａ</t>
    <phoneticPr fontId="3"/>
  </si>
  <si>
    <t>卸売業、小売業のマージン額（販売額－仕入額）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phoneticPr fontId="17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</si>
  <si>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2"/>
  </si>
  <si>
    <t>石油・石炭製品、プラスチック・ゴム製品、印刷・製版・製本、製革・毛皮、革製履物・手袋、かばん、がん具、運動用品、身辺細貨品（貴金属・宝石、装飾品など）、時計、楽器、筆記具・文具、畳・わら加工品、清掃用品、傘、眼鏡、など
再生資源回収・加工処理を含む</t>
    <rPh sb="0" eb="2">
      <t>セキユ</t>
    </rPh>
    <rPh sb="3" eb="5">
      <t>セキタン</t>
    </rPh>
    <rPh sb="5" eb="7">
      <t>セイヒン</t>
    </rPh>
    <rPh sb="17" eb="19">
      <t>セイヒン</t>
    </rPh>
    <rPh sb="29" eb="31">
      <t>セイカク</t>
    </rPh>
    <rPh sb="32" eb="34">
      <t>ケガワ</t>
    </rPh>
    <rPh sb="37" eb="39">
      <t>ハキモノ</t>
    </rPh>
    <rPh sb="40" eb="42">
      <t>テブクロ</t>
    </rPh>
    <rPh sb="49" eb="50">
      <t>グ</t>
    </rPh>
    <rPh sb="51" eb="53">
      <t>ウンドウ</t>
    </rPh>
    <rPh sb="53" eb="55">
      <t>ヨウヒン</t>
    </rPh>
    <rPh sb="56" eb="58">
      <t>シンペン</t>
    </rPh>
    <rPh sb="58" eb="59">
      <t>サイ</t>
    </rPh>
    <rPh sb="59" eb="60">
      <t>カ</t>
    </rPh>
    <rPh sb="60" eb="61">
      <t>ヒン</t>
    </rPh>
    <rPh sb="62" eb="65">
      <t>キキンゾク</t>
    </rPh>
    <rPh sb="66" eb="68">
      <t>ホウセキ</t>
    </rPh>
    <rPh sb="69" eb="71">
      <t>ソウショク</t>
    </rPh>
    <rPh sb="71" eb="72">
      <t>ヒン</t>
    </rPh>
    <rPh sb="76" eb="78">
      <t>トケイ</t>
    </rPh>
    <rPh sb="79" eb="81">
      <t>ガッキ</t>
    </rPh>
    <rPh sb="82" eb="85">
      <t>ヒッキグ</t>
    </rPh>
    <rPh sb="86" eb="88">
      <t>ブング</t>
    </rPh>
    <rPh sb="89" eb="90">
      <t>タタミ</t>
    </rPh>
    <rPh sb="93" eb="95">
      <t>カコウ</t>
    </rPh>
    <rPh sb="95" eb="96">
      <t>ヒン</t>
    </rPh>
    <rPh sb="97" eb="99">
      <t>セイソウ</t>
    </rPh>
    <rPh sb="99" eb="101">
      <t>ヨウヒン</t>
    </rPh>
    <rPh sb="102" eb="103">
      <t>カサ</t>
    </rPh>
    <rPh sb="104" eb="106">
      <t>メガネ</t>
    </rPh>
    <rPh sb="110" eb="112">
      <t>サイセイ</t>
    </rPh>
    <rPh sb="112" eb="114">
      <t>シゲン</t>
    </rPh>
    <rPh sb="114" eb="116">
      <t>カイシュウ</t>
    </rPh>
    <rPh sb="117" eb="119">
      <t>カコウ</t>
    </rPh>
    <rPh sb="119" eb="121">
      <t>ショリ</t>
    </rPh>
    <rPh sb="122" eb="123">
      <t>フク</t>
    </rPh>
    <phoneticPr fontId="17"/>
  </si>
  <si>
    <t>(②+⑤)×Ｂ</t>
    <phoneticPr fontId="8"/>
  </si>
  <si>
    <t>需要増加額（与件データ）を該当する産業部門に直接入力</t>
    <rPh sb="0" eb="5">
      <t>ジュヨウゾウカガク</t>
    </rPh>
    <rPh sb="6" eb="8">
      <t>ヨケン</t>
    </rPh>
    <rPh sb="13" eb="15">
      <t>ガイトウ</t>
    </rPh>
    <rPh sb="17" eb="19">
      <t>サンギョウ</t>
    </rPh>
    <rPh sb="19" eb="21">
      <t>ブモン</t>
    </rPh>
    <rPh sb="22" eb="24">
      <t>チョクセツ</t>
    </rPh>
    <rPh sb="24" eb="26">
      <t>ニュウリョク</t>
    </rPh>
    <phoneticPr fontId="3"/>
  </si>
  <si>
    <t>需要増加</t>
    <rPh sb="0" eb="4">
      <t>ジュヨウゾウカ</t>
    </rPh>
    <phoneticPr fontId="3"/>
  </si>
  <si>
    <t>※賃金・俸給のうち</t>
    <rPh sb="1" eb="3">
      <t>チンキン</t>
    </rPh>
    <rPh sb="4" eb="5">
      <t>ボウ</t>
    </rPh>
    <rPh sb="5" eb="6">
      <t>キュウ</t>
    </rPh>
    <phoneticPr fontId="3"/>
  </si>
  <si>
    <t>【計算過程】需要増加</t>
    <rPh sb="1" eb="3">
      <t>ケイサン</t>
    </rPh>
    <rPh sb="3" eb="5">
      <t>カテイ</t>
    </rPh>
    <rPh sb="6" eb="8">
      <t>ジュヨウ</t>
    </rPh>
    <rPh sb="8" eb="10">
      <t>ゾウカ</t>
    </rPh>
    <phoneticPr fontId="3"/>
  </si>
  <si>
    <t>【消費係数】需要増加</t>
    <rPh sb="1" eb="3">
      <t>ショウヒ</t>
    </rPh>
    <rPh sb="3" eb="5">
      <t>ケイスウ</t>
    </rPh>
    <rPh sb="6" eb="8">
      <t>ジュヨウ</t>
    </rPh>
    <rPh sb="8" eb="10">
      <t>ゾウカ</t>
    </rPh>
    <phoneticPr fontId="19"/>
  </si>
  <si>
    <t>令和２年
（2020）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</si>
  <si>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令和３年
（2021）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</si>
  <si>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令和４年
（2022）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</si>
  <si>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令和５年
（2024）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</si>
  <si>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令和6年
（2025）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</si>
</sst>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 ;[Red]\-0\ "/>
    <numFmt numFmtId="177" formatCode="#,##0.00000;[Red]\-#,##0.00000"/>
    <numFmt numFmtId="178" formatCode="0.00000_ "/>
    <numFmt numFmtId="179" formatCode="#,##0.0;[Red]\-#,##0.0"/>
    <numFmt numFmtId="180" formatCode="#,##0.000000;[Red]\-#,##0.000000"/>
    <numFmt numFmtId="181" formatCode="#,##0.00000_ ;[Red]\-#,##0.00000\ "/>
    <numFmt numFmtId="182" formatCode="0.000000_ "/>
    <numFmt numFmtId="183" formatCode="#,###&quot;百万円&quot;"/>
    <numFmt numFmtId="184" formatCode="#,##0&quot;百&quot;&quot;万&quot;&quot;円&quot;;[Red]\-#,##0"/>
  </numFmts>
  <fonts count="2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8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明朝"/>
      <family val="1"/>
      <charset val="128"/>
    </font>
    <font>
      <u/>
      <sz val="9"/>
      <color indexed="12"/>
      <name val="ＭＳ 明朝"/>
      <family val="1"/>
      <charset val="128"/>
    </font>
    <font>
      <b/>
      <u/>
      <sz val="10"/>
      <color indexed="12"/>
      <name val="ＭＳ 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9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1"/>
      <color indexed="8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/>
      <diagonal/>
    </border>
    <border>
      <left/>
      <right style="thick">
        <color indexed="55"/>
      </right>
      <top style="thick">
        <color indexed="55"/>
      </top>
      <bottom/>
      <diagonal/>
    </border>
    <border>
      <left style="thick">
        <color indexed="55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/>
      <right style="thick">
        <color indexed="55"/>
      </right>
      <top/>
      <bottom style="thick">
        <color indexed="55"/>
      </bottom>
      <diagonal/>
    </border>
    <border>
      <left style="mediumDashDotDot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 style="thin">
        <color indexed="64"/>
      </bottom>
      <diagonal/>
    </border>
    <border>
      <left/>
      <right style="mediumDashDotDot">
        <color indexed="55"/>
      </right>
      <top style="thick">
        <color indexed="55"/>
      </top>
      <bottom/>
      <diagonal/>
    </border>
    <border>
      <left style="mediumDashDotDot">
        <color indexed="55"/>
      </left>
      <right/>
      <top/>
      <bottom/>
      <diagonal/>
    </border>
    <border>
      <left/>
      <right style="mediumDashDotDot">
        <color indexed="55"/>
      </right>
      <top/>
      <bottom/>
      <diagonal/>
    </border>
    <border>
      <left style="mediumDashDotDot">
        <color indexed="55"/>
      </left>
      <right/>
      <top/>
      <bottom style="mediumDashDotDot">
        <color indexed="55"/>
      </bottom>
      <diagonal/>
    </border>
    <border>
      <left/>
      <right/>
      <top/>
      <bottom style="mediumDashDotDot">
        <color indexed="55"/>
      </bottom>
      <diagonal/>
    </border>
    <border>
      <left/>
      <right style="mediumDashDotDot">
        <color indexed="55"/>
      </right>
      <top/>
      <bottom style="mediumDashDotDot">
        <color indexed="55"/>
      </bottom>
      <diagonal/>
    </border>
    <border>
      <left/>
      <right/>
      <top style="mediumDashDotDot">
        <color indexed="55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6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38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6" fillId="0" borderId="0">
      <alignment vertical="center"/>
    </xf>
    <xf numFmtId="38" fontId="26" fillId="0" borderId="0" applyFont="0" applyFill="0" applyBorder="0" applyAlignment="0" applyProtection="0">
      <alignment vertical="center"/>
    </xf>
  </cellStyleXfs>
  <cellXfs count="30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176" fontId="0" fillId="0" borderId="9" xfId="0" applyNumberFormat="1" applyBorder="1">
      <alignment vertical="center"/>
    </xf>
    <xf numFmtId="176" fontId="0" fillId="0" borderId="0" xfId="0" applyNumberFormat="1">
      <alignment vertical="center"/>
    </xf>
    <xf numFmtId="176" fontId="0" fillId="0" borderId="10" xfId="0" applyNumberFormat="1" applyBorder="1">
      <alignment vertical="center"/>
    </xf>
    <xf numFmtId="176" fontId="0" fillId="0" borderId="11" xfId="0" applyNumberFormat="1" applyBorder="1">
      <alignment vertical="center"/>
    </xf>
    <xf numFmtId="0" fontId="0" fillId="0" borderId="9" xfId="0" applyBorder="1">
      <alignment vertical="center"/>
    </xf>
    <xf numFmtId="176" fontId="0" fillId="0" borderId="2" xfId="0" applyNumberFormat="1" applyBorder="1">
      <alignment vertical="center"/>
    </xf>
    <xf numFmtId="176" fontId="0" fillId="0" borderId="3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5" xfId="0" applyNumberFormat="1" applyBorder="1">
      <alignment vertical="center"/>
    </xf>
    <xf numFmtId="176" fontId="0" fillId="0" borderId="12" xfId="0" applyNumberFormat="1" applyBorder="1">
      <alignment vertical="center"/>
    </xf>
    <xf numFmtId="0" fontId="0" fillId="0" borderId="4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176" fontId="0" fillId="0" borderId="6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7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0" borderId="13" xfId="0" applyBorder="1">
      <alignment vertical="center"/>
    </xf>
    <xf numFmtId="0" fontId="0" fillId="0" borderId="12" xfId="0" applyBorder="1" applyAlignment="1">
      <alignment vertical="center" wrapText="1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15" xfId="0" applyNumberFormat="1" applyBorder="1">
      <alignment vertical="center"/>
    </xf>
    <xf numFmtId="0" fontId="0" fillId="0" borderId="12" xfId="0" applyBorder="1">
      <alignment vertical="center"/>
    </xf>
    <xf numFmtId="176" fontId="0" fillId="0" borderId="0" xfId="0" applyNumberFormat="1" applyBorder="1">
      <alignment vertical="center"/>
    </xf>
    <xf numFmtId="0" fontId="0" fillId="0" borderId="0" xfId="0" applyBorder="1" applyAlignment="1">
      <alignment vertical="center" wrapText="1"/>
    </xf>
    <xf numFmtId="0" fontId="2" fillId="0" borderId="0" xfId="1" applyAlignment="1">
      <alignment vertical="center"/>
    </xf>
    <xf numFmtId="0" fontId="2" fillId="0" borderId="2" xfId="1" applyBorder="1" applyAlignment="1">
      <alignment vertical="center"/>
    </xf>
    <xf numFmtId="0" fontId="2" fillId="0" borderId="4" xfId="1" applyBorder="1" applyAlignment="1">
      <alignment vertical="center"/>
    </xf>
    <xf numFmtId="0" fontId="4" fillId="0" borderId="5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2" fillId="0" borderId="6" xfId="1" applyBorder="1" applyAlignment="1">
      <alignment vertical="center"/>
    </xf>
    <xf numFmtId="0" fontId="2" fillId="0" borderId="7" xfId="1" applyBorder="1" applyAlignment="1">
      <alignment vertical="center"/>
    </xf>
    <xf numFmtId="0" fontId="4" fillId="0" borderId="11" xfId="1" applyFont="1" applyBorder="1" applyAlignment="1">
      <alignment horizontal="center" vertical="center" wrapText="1"/>
    </xf>
    <xf numFmtId="0" fontId="4" fillId="0" borderId="8" xfId="2" applyNumberFormat="1" applyFont="1" applyFill="1" applyBorder="1" applyAlignment="1" applyProtection="1">
      <alignment horizontal="center" vertical="center"/>
    </xf>
    <xf numFmtId="0" fontId="2" fillId="0" borderId="10" xfId="1" applyBorder="1" applyAlignment="1">
      <alignment vertical="center"/>
    </xf>
    <xf numFmtId="38" fontId="2" fillId="0" borderId="5" xfId="1" applyNumberFormat="1" applyBorder="1" applyAlignment="1">
      <alignment vertical="center"/>
    </xf>
    <xf numFmtId="177" fontId="0" fillId="0" borderId="11" xfId="2" applyNumberFormat="1" applyFont="1" applyFill="1" applyBorder="1" applyAlignment="1">
      <alignment vertical="center"/>
    </xf>
    <xf numFmtId="0" fontId="2" fillId="0" borderId="9" xfId="1" applyBorder="1" applyAlignment="1">
      <alignment vertical="center"/>
    </xf>
    <xf numFmtId="38" fontId="2" fillId="0" borderId="11" xfId="1" applyNumberFormat="1" applyBorder="1" applyAlignment="1">
      <alignment vertical="center"/>
    </xf>
    <xf numFmtId="177" fontId="0" fillId="2" borderId="11" xfId="2" applyNumberFormat="1" applyFont="1" applyFill="1" applyBorder="1" applyAlignment="1">
      <alignment vertical="center"/>
    </xf>
    <xf numFmtId="38" fontId="2" fillId="0" borderId="15" xfId="2" applyFont="1" applyBorder="1" applyAlignment="1">
      <alignment vertical="center"/>
    </xf>
    <xf numFmtId="0" fontId="2" fillId="0" borderId="16" xfId="1" applyBorder="1" applyAlignment="1">
      <alignment vertical="center"/>
    </xf>
    <xf numFmtId="178" fontId="2" fillId="0" borderId="16" xfId="1" applyNumberFormat="1" applyBorder="1" applyAlignment="1">
      <alignment vertical="center"/>
    </xf>
    <xf numFmtId="0" fontId="4" fillId="0" borderId="0" xfId="1" applyFont="1"/>
    <xf numFmtId="0" fontId="7" fillId="0" borderId="25" xfId="3" applyFont="1" applyBorder="1" applyAlignment="1">
      <alignment horizontal="center" vertical="center"/>
    </xf>
    <xf numFmtId="0" fontId="7" fillId="0" borderId="26" xfId="3" applyFont="1" applyBorder="1" applyAlignment="1">
      <alignment horizontal="center" vertical="center" wrapText="1"/>
    </xf>
    <xf numFmtId="0" fontId="7" fillId="0" borderId="27" xfId="3" applyFont="1" applyBorder="1" applyAlignment="1">
      <alignment horizontal="center" vertical="center" wrapText="1"/>
    </xf>
    <xf numFmtId="179" fontId="7" fillId="0" borderId="27" xfId="2" applyNumberFormat="1" applyFont="1" applyFill="1" applyBorder="1" applyAlignment="1" applyProtection="1">
      <alignment horizontal="center" vertical="center" wrapText="1"/>
    </xf>
    <xf numFmtId="179" fontId="7" fillId="0" borderId="25" xfId="2" applyNumberFormat="1" applyFont="1" applyFill="1" applyBorder="1" applyAlignment="1" applyProtection="1">
      <alignment horizontal="center" vertical="center" wrapText="1"/>
    </xf>
    <xf numFmtId="179" fontId="7" fillId="0" borderId="26" xfId="2" applyNumberFormat="1" applyFont="1" applyFill="1" applyBorder="1" applyAlignment="1" applyProtection="1">
      <alignment horizontal="center" vertical="center" wrapText="1"/>
    </xf>
    <xf numFmtId="179" fontId="7" fillId="0" borderId="25" xfId="2" applyNumberFormat="1" applyFont="1" applyFill="1" applyBorder="1" applyAlignment="1" applyProtection="1">
      <alignment horizontal="center" vertical="center"/>
    </xf>
    <xf numFmtId="179" fontId="7" fillId="0" borderId="26" xfId="2" applyNumberFormat="1" applyFont="1" applyFill="1" applyBorder="1" applyAlignment="1" applyProtection="1">
      <alignment horizontal="center" vertical="center"/>
    </xf>
    <xf numFmtId="179" fontId="7" fillId="0" borderId="27" xfId="2" applyNumberFormat="1" applyFont="1" applyFill="1" applyBorder="1" applyAlignment="1" applyProtection="1">
      <alignment horizontal="center" vertical="center"/>
    </xf>
    <xf numFmtId="0" fontId="7" fillId="0" borderId="29" xfId="3" applyFont="1" applyBorder="1" applyAlignment="1">
      <alignment horizontal="center" vertical="center"/>
    </xf>
    <xf numFmtId="0" fontId="7" fillId="0" borderId="15" xfId="3" applyFont="1" applyBorder="1" applyAlignment="1">
      <alignment horizontal="center" vertical="center"/>
    </xf>
    <xf numFmtId="0" fontId="7" fillId="0" borderId="30" xfId="3" applyFont="1" applyBorder="1" applyAlignment="1">
      <alignment horizontal="center" vertical="center"/>
    </xf>
    <xf numFmtId="179" fontId="7" fillId="0" borderId="30" xfId="2" applyNumberFormat="1" applyFont="1" applyFill="1" applyBorder="1" applyAlignment="1" applyProtection="1">
      <alignment horizontal="center" vertical="center" wrapText="1"/>
    </xf>
    <xf numFmtId="179" fontId="7" fillId="0" borderId="29" xfId="2" applyNumberFormat="1" applyFont="1" applyFill="1" applyBorder="1" applyAlignment="1" applyProtection="1">
      <alignment horizontal="center" vertical="center" wrapText="1"/>
    </xf>
    <xf numFmtId="179" fontId="7" fillId="0" borderId="15" xfId="2" applyNumberFormat="1" applyFont="1" applyFill="1" applyBorder="1" applyAlignment="1" applyProtection="1">
      <alignment horizontal="center" vertical="center" wrapText="1"/>
    </xf>
    <xf numFmtId="179" fontId="7" fillId="0" borderId="15" xfId="2" applyNumberFormat="1" applyFont="1" applyFill="1" applyBorder="1" applyAlignment="1" applyProtection="1">
      <alignment horizontal="center" vertical="center"/>
    </xf>
    <xf numFmtId="179" fontId="7" fillId="0" borderId="31" xfId="2" applyNumberFormat="1" applyFont="1" applyFill="1" applyBorder="1" applyAlignment="1" applyProtection="1">
      <alignment horizontal="center" vertical="center"/>
    </xf>
    <xf numFmtId="179" fontId="7" fillId="0" borderId="29" xfId="2" applyNumberFormat="1" applyFont="1" applyFill="1" applyBorder="1" applyAlignment="1" applyProtection="1">
      <alignment horizontal="center" vertical="center"/>
    </xf>
    <xf numFmtId="179" fontId="7" fillId="0" borderId="30" xfId="2" applyNumberFormat="1" applyFont="1" applyFill="1" applyBorder="1" applyAlignment="1" applyProtection="1">
      <alignment horizontal="center" vertical="center"/>
    </xf>
    <xf numFmtId="0" fontId="10" fillId="0" borderId="33" xfId="3" quotePrefix="1" applyFont="1" applyBorder="1" applyAlignment="1">
      <alignment horizontal="center" vertical="center" wrapText="1"/>
    </xf>
    <xf numFmtId="0" fontId="7" fillId="0" borderId="34" xfId="3" quotePrefix="1" applyFont="1" applyBorder="1" applyAlignment="1">
      <alignment horizontal="center" vertical="center" wrapText="1"/>
    </xf>
    <xf numFmtId="0" fontId="10" fillId="0" borderId="34" xfId="3" quotePrefix="1" applyFont="1" applyBorder="1" applyAlignment="1">
      <alignment horizontal="center" vertical="center" wrapText="1"/>
    </xf>
    <xf numFmtId="179" fontId="7" fillId="0" borderId="35" xfId="2" applyNumberFormat="1" applyFont="1" applyFill="1" applyBorder="1" applyAlignment="1" applyProtection="1">
      <alignment horizontal="center" vertical="center" wrapText="1"/>
    </xf>
    <xf numFmtId="179" fontId="7" fillId="0" borderId="36" xfId="2" applyNumberFormat="1" applyFont="1" applyFill="1" applyBorder="1" applyAlignment="1" applyProtection="1">
      <alignment horizontal="center" vertical="center" wrapText="1"/>
    </xf>
    <xf numFmtId="179" fontId="7" fillId="0" borderId="37" xfId="2" applyNumberFormat="1" applyFont="1" applyFill="1" applyBorder="1" applyAlignment="1" applyProtection="1">
      <alignment horizontal="center" vertical="center" wrapText="1"/>
    </xf>
    <xf numFmtId="179" fontId="7" fillId="0" borderId="37" xfId="2" applyNumberFormat="1" applyFont="1" applyFill="1" applyBorder="1" applyAlignment="1" applyProtection="1">
      <alignment horizontal="center" vertical="center" wrapText="1" shrinkToFit="1"/>
    </xf>
    <xf numFmtId="179" fontId="7" fillId="0" borderId="38" xfId="2" applyNumberFormat="1" applyFont="1" applyFill="1" applyBorder="1" applyAlignment="1" applyProtection="1">
      <alignment horizontal="center" vertical="center"/>
    </xf>
    <xf numFmtId="179" fontId="7" fillId="0" borderId="36" xfId="2" applyNumberFormat="1" applyFont="1" applyFill="1" applyBorder="1" applyAlignment="1" applyProtection="1">
      <alignment horizontal="center" vertical="center"/>
    </xf>
    <xf numFmtId="179" fontId="7" fillId="0" borderId="37" xfId="2" applyNumberFormat="1" applyFont="1" applyFill="1" applyBorder="1" applyAlignment="1" applyProtection="1">
      <alignment horizontal="center" vertical="center"/>
    </xf>
    <xf numFmtId="179" fontId="7" fillId="0" borderId="35" xfId="2" applyNumberFormat="1" applyFont="1" applyFill="1" applyBorder="1" applyAlignment="1" applyProtection="1">
      <alignment horizontal="center" vertical="center"/>
    </xf>
    <xf numFmtId="0" fontId="4" fillId="0" borderId="17" xfId="1" applyFont="1" applyBorder="1" applyAlignment="1">
      <alignment vertical="center"/>
    </xf>
    <xf numFmtId="0" fontId="7" fillId="0" borderId="24" xfId="4" applyFont="1" applyBorder="1" applyAlignment="1">
      <alignment vertical="center" shrinkToFit="1"/>
    </xf>
    <xf numFmtId="181" fontId="4" fillId="0" borderId="25" xfId="1" applyNumberFormat="1" applyFont="1" applyBorder="1"/>
    <xf numFmtId="181" fontId="4" fillId="0" borderId="26" xfId="1" applyNumberFormat="1" applyFont="1" applyBorder="1"/>
    <xf numFmtId="181" fontId="4" fillId="0" borderId="27" xfId="1" applyNumberFormat="1" applyFont="1" applyBorder="1"/>
    <xf numFmtId="179" fontId="4" fillId="0" borderId="40" xfId="2" applyNumberFormat="1" applyFont="1" applyBorder="1"/>
    <xf numFmtId="179" fontId="4" fillId="0" borderId="25" xfId="2" applyNumberFormat="1" applyFont="1" applyBorder="1"/>
    <xf numFmtId="179" fontId="4" fillId="0" borderId="39" xfId="2" applyNumberFormat="1" applyFont="1" applyBorder="1"/>
    <xf numFmtId="179" fontId="4" fillId="0" borderId="11" xfId="2" applyNumberFormat="1" applyFont="1" applyBorder="1"/>
    <xf numFmtId="0" fontId="4" fillId="4" borderId="11" xfId="1" applyFont="1" applyFill="1" applyBorder="1"/>
    <xf numFmtId="179" fontId="4" fillId="0" borderId="22" xfId="1" applyNumberFormat="1" applyFont="1" applyBorder="1"/>
    <xf numFmtId="179" fontId="4" fillId="0" borderId="40" xfId="1" applyNumberFormat="1" applyFont="1" applyBorder="1"/>
    <xf numFmtId="0" fontId="4" fillId="0" borderId="23" xfId="1" applyFont="1" applyBorder="1" applyAlignment="1">
      <alignment vertical="center"/>
    </xf>
    <xf numFmtId="181" fontId="4" fillId="0" borderId="39" xfId="1" applyNumberFormat="1" applyFont="1" applyBorder="1"/>
    <xf numFmtId="181" fontId="4" fillId="0" borderId="11" xfId="1" applyNumberFormat="1" applyFont="1" applyBorder="1"/>
    <xf numFmtId="181" fontId="4" fillId="0" borderId="40" xfId="1" applyNumberFormat="1" applyFont="1" applyBorder="1"/>
    <xf numFmtId="179" fontId="4" fillId="0" borderId="28" xfId="1" applyNumberFormat="1" applyFont="1" applyBorder="1"/>
    <xf numFmtId="0" fontId="4" fillId="0" borderId="41" xfId="1" applyFont="1" applyBorder="1" applyAlignment="1">
      <alignment vertical="center"/>
    </xf>
    <xf numFmtId="181" fontId="4" fillId="0" borderId="42" xfId="1" applyNumberFormat="1" applyFont="1" applyBorder="1"/>
    <xf numFmtId="181" fontId="4" fillId="0" borderId="8" xfId="1" applyNumberFormat="1" applyFont="1" applyBorder="1"/>
    <xf numFmtId="181" fontId="4" fillId="0" borderId="43" xfId="1" applyNumberFormat="1" applyFont="1" applyBorder="1"/>
    <xf numFmtId="38" fontId="4" fillId="0" borderId="44" xfId="1" applyNumberFormat="1" applyFont="1" applyBorder="1"/>
    <xf numFmtId="38" fontId="4" fillId="0" borderId="46" xfId="1" applyNumberFormat="1" applyFont="1" applyBorder="1"/>
    <xf numFmtId="38" fontId="4" fillId="0" borderId="45" xfId="1" applyNumberFormat="1" applyFont="1" applyBorder="1"/>
    <xf numFmtId="179" fontId="4" fillId="0" borderId="36" xfId="1" applyNumberFormat="1" applyFont="1" applyBorder="1"/>
    <xf numFmtId="179" fontId="4" fillId="0" borderId="35" xfId="1" applyNumberFormat="1" applyFont="1" applyBorder="1"/>
    <xf numFmtId="179" fontId="4" fillId="0" borderId="37" xfId="1" applyNumberFormat="1" applyFont="1" applyBorder="1"/>
    <xf numFmtId="179" fontId="4" fillId="0" borderId="37" xfId="2" applyNumberFormat="1" applyFont="1" applyBorder="1"/>
    <xf numFmtId="179" fontId="4" fillId="0" borderId="38" xfId="1" applyNumberFormat="1" applyFont="1" applyBorder="1"/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/>
    </xf>
    <xf numFmtId="38" fontId="16" fillId="6" borderId="5" xfId="2" applyFont="1" applyFill="1" applyBorder="1" applyAlignment="1" applyProtection="1">
      <alignment horizontal="right" vertical="center"/>
      <protection locked="0"/>
    </xf>
    <xf numFmtId="38" fontId="16" fillId="6" borderId="51" xfId="2" applyFont="1" applyFill="1" applyBorder="1" applyAlignment="1" applyProtection="1">
      <alignment horizontal="right" vertical="center"/>
      <protection locked="0"/>
    </xf>
    <xf numFmtId="38" fontId="16" fillId="6" borderId="54" xfId="2" applyFont="1" applyFill="1" applyBorder="1" applyAlignment="1" applyProtection="1">
      <alignment horizontal="right" vertical="center"/>
      <protection locked="0"/>
    </xf>
    <xf numFmtId="38" fontId="2" fillId="2" borderId="11" xfId="1" applyNumberFormat="1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81" fontId="4" fillId="2" borderId="11" xfId="1" applyNumberFormat="1" applyFont="1" applyFill="1" applyBorder="1"/>
    <xf numFmtId="0" fontId="5" fillId="0" borderId="0" xfId="0" applyFont="1">
      <alignment vertical="center"/>
    </xf>
    <xf numFmtId="0" fontId="7" fillId="0" borderId="0" xfId="3" applyFont="1" applyBorder="1" applyAlignment="1">
      <alignment horizontal="center" vertical="center"/>
    </xf>
    <xf numFmtId="179" fontId="7" fillId="0" borderId="55" xfId="2" applyNumberFormat="1" applyFont="1" applyFill="1" applyBorder="1" applyAlignment="1" applyProtection="1">
      <alignment horizontal="center" vertical="center"/>
    </xf>
    <xf numFmtId="0" fontId="10" fillId="0" borderId="56" xfId="3" quotePrefix="1" applyFont="1" applyBorder="1" applyAlignment="1">
      <alignment horizontal="center" vertical="center" wrapText="1"/>
    </xf>
    <xf numFmtId="0" fontId="2" fillId="0" borderId="0" xfId="6" applyFont="1" applyAlignment="1">
      <alignment vertical="center"/>
    </xf>
    <xf numFmtId="177" fontId="0" fillId="3" borderId="11" xfId="2" applyNumberFormat="1" applyFont="1" applyFill="1" applyBorder="1" applyAlignment="1">
      <alignment vertical="center"/>
    </xf>
    <xf numFmtId="181" fontId="4" fillId="0" borderId="11" xfId="1" applyNumberFormat="1" applyFont="1" applyFill="1" applyBorder="1"/>
    <xf numFmtId="0" fontId="7" fillId="0" borderId="0" xfId="4" applyFont="1" applyAlignment="1">
      <alignment vertical="center"/>
    </xf>
    <xf numFmtId="0" fontId="18" fillId="0" borderId="0" xfId="4" applyFont="1" applyAlignment="1">
      <alignment vertical="center"/>
    </xf>
    <xf numFmtId="0" fontId="7" fillId="0" borderId="0" xfId="7" applyFont="1" applyAlignment="1">
      <alignment horizontal="left" vertical="center" shrinkToFit="1"/>
    </xf>
    <xf numFmtId="0" fontId="7" fillId="0" borderId="0" xfId="7" applyFont="1" applyAlignment="1">
      <alignment vertical="center" shrinkToFit="1"/>
    </xf>
    <xf numFmtId="0" fontId="7" fillId="0" borderId="0" xfId="4" applyFont="1" applyAlignment="1">
      <alignment horizontal="right" vertical="center"/>
    </xf>
    <xf numFmtId="49" fontId="7" fillId="0" borderId="0" xfId="4" applyNumberFormat="1" applyFont="1" applyAlignment="1">
      <alignment horizontal="justify" vertical="center" wrapText="1"/>
    </xf>
    <xf numFmtId="0" fontId="7" fillId="0" borderId="0" xfId="4" applyFont="1" applyAlignment="1">
      <alignment horizontal="center" vertical="center"/>
    </xf>
    <xf numFmtId="0" fontId="7" fillId="0" borderId="15" xfId="8" applyFont="1" applyBorder="1" applyAlignment="1">
      <alignment horizontal="center" vertical="center" wrapText="1"/>
    </xf>
    <xf numFmtId="0" fontId="7" fillId="0" borderId="15" xfId="4" applyFont="1" applyBorder="1" applyAlignment="1">
      <alignment horizontal="center" vertical="center" wrapText="1"/>
    </xf>
    <xf numFmtId="0" fontId="7" fillId="6" borderId="15" xfId="4" applyFont="1" applyFill="1" applyBorder="1" applyAlignment="1">
      <alignment horizontal="center" vertical="center" wrapText="1"/>
    </xf>
    <xf numFmtId="0" fontId="7" fillId="0" borderId="15" xfId="4" applyFont="1" applyBorder="1" applyAlignment="1">
      <alignment horizontal="left" vertical="center"/>
    </xf>
    <xf numFmtId="38" fontId="7" fillId="0" borderId="15" xfId="9" applyFont="1" applyFill="1" applyBorder="1" applyAlignment="1">
      <alignment vertical="center"/>
    </xf>
    <xf numFmtId="38" fontId="7" fillId="6" borderId="16" xfId="9" applyFont="1" applyFill="1" applyBorder="1" applyAlignment="1">
      <alignment vertical="center"/>
    </xf>
    <xf numFmtId="38" fontId="7" fillId="0" borderId="15" xfId="9" applyFont="1" applyBorder="1" applyAlignment="1">
      <alignment vertical="center"/>
    </xf>
    <xf numFmtId="38" fontId="7" fillId="6" borderId="16" xfId="4" applyNumberFormat="1" applyFont="1" applyFill="1" applyBorder="1" applyAlignment="1">
      <alignment vertical="center"/>
    </xf>
    <xf numFmtId="177" fontId="7" fillId="0" borderId="15" xfId="9" applyNumberFormat="1" applyFont="1" applyBorder="1" applyAlignment="1">
      <alignment vertical="center"/>
    </xf>
    <xf numFmtId="177" fontId="7" fillId="6" borderId="15" xfId="4" applyNumberFormat="1" applyFont="1" applyFill="1" applyBorder="1" applyAlignment="1">
      <alignment vertical="center"/>
    </xf>
    <xf numFmtId="0" fontId="7" fillId="0" borderId="0" xfId="4" applyFont="1" applyAlignment="1">
      <alignment horizontal="left" vertical="center"/>
    </xf>
    <xf numFmtId="177" fontId="7" fillId="0" borderId="0" xfId="9" applyNumberFormat="1" applyFont="1" applyBorder="1" applyAlignment="1">
      <alignment vertical="center"/>
    </xf>
    <xf numFmtId="177" fontId="7" fillId="0" borderId="0" xfId="4" applyNumberFormat="1" applyFont="1" applyAlignment="1">
      <alignment vertical="center"/>
    </xf>
    <xf numFmtId="0" fontId="22" fillId="0" borderId="0" xfId="10" applyFont="1" applyFill="1" applyAlignment="1" applyProtection="1">
      <alignment horizontal="center" vertical="center"/>
    </xf>
    <xf numFmtId="49" fontId="7" fillId="0" borderId="0" xfId="4" applyNumberFormat="1" applyFont="1" applyAlignment="1">
      <alignment horizontal="left" vertical="center"/>
    </xf>
    <xf numFmtId="49" fontId="7" fillId="0" borderId="0" xfId="4" applyNumberFormat="1" applyFont="1" applyAlignment="1">
      <alignment horizontal="left" vertical="center" wrapText="1"/>
    </xf>
    <xf numFmtId="49" fontId="7" fillId="0" borderId="0" xfId="4" applyNumberFormat="1" applyFont="1" applyAlignment="1">
      <alignment vertical="center"/>
    </xf>
    <xf numFmtId="183" fontId="2" fillId="0" borderId="57" xfId="9" applyNumberFormat="1" applyFont="1" applyBorder="1" applyAlignment="1" applyProtection="1">
      <alignment vertical="center"/>
    </xf>
    <xf numFmtId="183" fontId="2" fillId="0" borderId="59" xfId="9" applyNumberFormat="1" applyFont="1" applyBorder="1" applyAlignment="1" applyProtection="1">
      <alignment vertical="center"/>
    </xf>
    <xf numFmtId="184" fontId="2" fillId="0" borderId="0" xfId="9" applyNumberFormat="1" applyFont="1" applyBorder="1" applyAlignment="1" applyProtection="1">
      <alignment vertical="center"/>
    </xf>
    <xf numFmtId="179" fontId="4" fillId="0" borderId="0" xfId="2" applyNumberFormat="1" applyFont="1" applyFill="1" applyBorder="1" applyAlignment="1">
      <alignment vertical="center"/>
    </xf>
    <xf numFmtId="0" fontId="10" fillId="0" borderId="35" xfId="3" quotePrefix="1" applyFont="1" applyBorder="1" applyAlignment="1">
      <alignment horizontal="left" vertical="center" wrapText="1"/>
    </xf>
    <xf numFmtId="179" fontId="7" fillId="0" borderId="18" xfId="2" applyNumberFormat="1" applyFont="1" applyFill="1" applyBorder="1" applyAlignment="1" applyProtection="1">
      <alignment horizontal="center" vertical="center" wrapText="1"/>
    </xf>
    <xf numFmtId="179" fontId="7" fillId="0" borderId="80" xfId="2" applyNumberFormat="1" applyFont="1" applyFill="1" applyBorder="1" applyAlignment="1" applyProtection="1">
      <alignment horizontal="center" vertical="center" wrapText="1"/>
    </xf>
    <xf numFmtId="179" fontId="7" fillId="0" borderId="45" xfId="2" applyNumberFormat="1" applyFont="1" applyFill="1" applyBorder="1" applyAlignment="1" applyProtection="1">
      <alignment horizontal="center" vertical="center" wrapText="1"/>
    </xf>
    <xf numFmtId="179" fontId="4" fillId="0" borderId="24" xfId="2" applyNumberFormat="1" applyFont="1" applyBorder="1"/>
    <xf numFmtId="179" fontId="4" fillId="2" borderId="24" xfId="2" applyNumberFormat="1" applyFont="1" applyFill="1" applyBorder="1"/>
    <xf numFmtId="179" fontId="4" fillId="0" borderId="45" xfId="1" applyNumberFormat="1" applyFont="1" applyBorder="1"/>
    <xf numFmtId="0" fontId="7" fillId="0" borderId="25" xfId="3" applyFont="1" applyBorder="1" applyAlignment="1">
      <alignment horizontal="center" vertical="center" wrapText="1"/>
    </xf>
    <xf numFmtId="0" fontId="10" fillId="0" borderId="36" xfId="3" quotePrefix="1" applyFont="1" applyBorder="1" applyAlignment="1">
      <alignment horizontal="left" vertical="center" wrapText="1"/>
    </xf>
    <xf numFmtId="0" fontId="0" fillId="0" borderId="9" xfId="0" applyNumberFormat="1" applyBorder="1">
      <alignment vertical="center"/>
    </xf>
    <xf numFmtId="0" fontId="0" fillId="0" borderId="0" xfId="0" applyNumberFormat="1" applyBorder="1">
      <alignment vertical="center"/>
    </xf>
    <xf numFmtId="0" fontId="0" fillId="0" borderId="0" xfId="0" applyNumberFormat="1">
      <alignment vertical="center"/>
    </xf>
    <xf numFmtId="0" fontId="0" fillId="0" borderId="10" xfId="0" applyNumberFormat="1" applyBorder="1">
      <alignment vertical="center"/>
    </xf>
    <xf numFmtId="0" fontId="0" fillId="0" borderId="2" xfId="0" applyNumberFormat="1" applyBorder="1">
      <alignment vertical="center"/>
    </xf>
    <xf numFmtId="0" fontId="0" fillId="0" borderId="3" xfId="0" applyNumberFormat="1" applyBorder="1">
      <alignment vertical="center"/>
    </xf>
    <xf numFmtId="0" fontId="0" fillId="0" borderId="4" xfId="0" applyNumberFormat="1" applyBorder="1">
      <alignment vertical="center"/>
    </xf>
    <xf numFmtId="0" fontId="0" fillId="0" borderId="6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7" xfId="0" applyNumberFormat="1" applyBorder="1">
      <alignment vertical="center"/>
    </xf>
    <xf numFmtId="0" fontId="0" fillId="0" borderId="13" xfId="0" applyNumberFormat="1" applyBorder="1">
      <alignment vertical="center"/>
    </xf>
    <xf numFmtId="0" fontId="0" fillId="0" borderId="14" xfId="0" applyNumberFormat="1" applyBorder="1">
      <alignment vertical="center"/>
    </xf>
    <xf numFmtId="0" fontId="0" fillId="0" borderId="12" xfId="0" applyNumberFormat="1" applyBorder="1">
      <alignment vertical="center"/>
    </xf>
    <xf numFmtId="182" fontId="0" fillId="0" borderId="2" xfId="0" applyNumberFormat="1" applyBorder="1">
      <alignment vertical="center"/>
    </xf>
    <xf numFmtId="182" fontId="0" fillId="0" borderId="0" xfId="0" applyNumberFormat="1" applyBorder="1">
      <alignment vertical="center"/>
    </xf>
    <xf numFmtId="182" fontId="0" fillId="0" borderId="0" xfId="0" applyNumberFormat="1">
      <alignment vertical="center"/>
    </xf>
    <xf numFmtId="182" fontId="0" fillId="0" borderId="10" xfId="0" applyNumberFormat="1" applyBorder="1">
      <alignment vertical="center"/>
    </xf>
    <xf numFmtId="182" fontId="0" fillId="0" borderId="9" xfId="0" applyNumberFormat="1" applyBorder="1">
      <alignment vertical="center"/>
    </xf>
    <xf numFmtId="182" fontId="0" fillId="0" borderId="6" xfId="0" applyNumberFormat="1" applyBorder="1">
      <alignment vertical="center"/>
    </xf>
    <xf numFmtId="182" fontId="0" fillId="0" borderId="1" xfId="0" applyNumberFormat="1" applyBorder="1">
      <alignment vertical="center"/>
    </xf>
    <xf numFmtId="182" fontId="0" fillId="0" borderId="7" xfId="0" applyNumberFormat="1" applyBorder="1">
      <alignment vertical="center"/>
    </xf>
    <xf numFmtId="179" fontId="4" fillId="0" borderId="39" xfId="1" applyNumberFormat="1" applyFont="1" applyBorder="1"/>
    <xf numFmtId="179" fontId="4" fillId="2" borderId="39" xfId="1" applyNumberFormat="1" applyFont="1" applyFill="1" applyBorder="1"/>
    <xf numFmtId="179" fontId="2" fillId="0" borderId="2" xfId="2" applyNumberFormat="1" applyFont="1" applyFill="1" applyBorder="1" applyAlignment="1">
      <alignment vertical="center"/>
    </xf>
    <xf numFmtId="179" fontId="2" fillId="0" borderId="5" xfId="2" applyNumberFormat="1" applyFont="1" applyFill="1" applyBorder="1" applyAlignment="1">
      <alignment vertical="center"/>
    </xf>
    <xf numFmtId="179" fontId="2" fillId="0" borderId="9" xfId="2" applyNumberFormat="1" applyFont="1" applyFill="1" applyBorder="1" applyAlignment="1">
      <alignment vertical="center"/>
    </xf>
    <xf numFmtId="179" fontId="2" fillId="0" borderId="11" xfId="2" applyNumberFormat="1" applyFont="1" applyFill="1" applyBorder="1" applyAlignment="1">
      <alignment vertical="center"/>
    </xf>
    <xf numFmtId="179" fontId="2" fillId="3" borderId="9" xfId="2" applyNumberFormat="1" applyFont="1" applyFill="1" applyBorder="1" applyAlignment="1">
      <alignment vertical="center"/>
    </xf>
    <xf numFmtId="179" fontId="2" fillId="2" borderId="9" xfId="2" applyNumberFormat="1" applyFont="1" applyFill="1" applyBorder="1" applyAlignment="1">
      <alignment vertical="center"/>
    </xf>
    <xf numFmtId="179" fontId="2" fillId="2" borderId="11" xfId="2" applyNumberFormat="1" applyFont="1" applyFill="1" applyBorder="1" applyAlignment="1">
      <alignment vertical="center"/>
    </xf>
    <xf numFmtId="179" fontId="2" fillId="3" borderId="11" xfId="2" applyNumberFormat="1" applyFont="1" applyFill="1" applyBorder="1" applyAlignment="1">
      <alignment vertical="center"/>
    </xf>
    <xf numFmtId="0" fontId="2" fillId="0" borderId="0" xfId="1" applyProtection="1"/>
    <xf numFmtId="0" fontId="12" fillId="0" borderId="0" xfId="1" applyFont="1" applyAlignment="1" applyProtection="1">
      <alignment horizontal="right" vertical="center"/>
    </xf>
    <xf numFmtId="0" fontId="2" fillId="0" borderId="0" xfId="1" applyAlignment="1" applyProtection="1">
      <alignment vertical="center"/>
    </xf>
    <xf numFmtId="0" fontId="14" fillId="0" borderId="0" xfId="1" applyFont="1" applyAlignment="1" applyProtection="1">
      <alignment horizontal="center" vertical="center"/>
    </xf>
    <xf numFmtId="0" fontId="4" fillId="0" borderId="0" xfId="1" applyFont="1" applyProtection="1"/>
    <xf numFmtId="0" fontId="4" fillId="0" borderId="0" xfId="1" applyFont="1" applyAlignment="1" applyProtection="1">
      <alignment horizontal="right" vertical="center" wrapText="1" shrinkToFit="1"/>
    </xf>
    <xf numFmtId="0" fontId="4" fillId="6" borderId="15" xfId="1" applyFont="1" applyFill="1" applyBorder="1" applyAlignment="1" applyProtection="1">
      <alignment horizontal="center" vertical="center" wrapText="1"/>
    </xf>
    <xf numFmtId="0" fontId="4" fillId="0" borderId="15" xfId="1" applyFont="1" applyBorder="1" applyAlignment="1" applyProtection="1">
      <alignment horizontal="center" vertical="center"/>
    </xf>
    <xf numFmtId="0" fontId="4" fillId="0" borderId="47" xfId="1" applyFont="1" applyBorder="1" applyAlignment="1" applyProtection="1">
      <alignment horizontal="center" vertical="center"/>
    </xf>
    <xf numFmtId="0" fontId="16" fillId="0" borderId="4" xfId="1" applyFont="1" applyBorder="1" applyAlignment="1" applyProtection="1">
      <alignment horizontal="left" vertical="center"/>
    </xf>
    <xf numFmtId="38" fontId="16" fillId="0" borderId="48" xfId="1" applyNumberFormat="1" applyFont="1" applyBorder="1" applyAlignment="1" applyProtection="1">
      <alignment vertical="center" wrapText="1"/>
    </xf>
    <xf numFmtId="0" fontId="4" fillId="0" borderId="49" xfId="1" applyFont="1" applyBorder="1" applyAlignment="1" applyProtection="1">
      <alignment horizontal="center" vertical="center"/>
    </xf>
    <xf numFmtId="0" fontId="16" fillId="0" borderId="50" xfId="1" applyFont="1" applyBorder="1" applyAlignment="1" applyProtection="1">
      <alignment horizontal="left" vertical="center"/>
    </xf>
    <xf numFmtId="38" fontId="16" fillId="0" borderId="51" xfId="1" applyNumberFormat="1" applyFont="1" applyBorder="1" applyAlignment="1" applyProtection="1">
      <alignment vertical="center" wrapText="1"/>
    </xf>
    <xf numFmtId="0" fontId="4" fillId="0" borderId="52" xfId="1" applyFont="1" applyBorder="1" applyAlignment="1" applyProtection="1">
      <alignment horizontal="center" vertical="center"/>
    </xf>
    <xf numFmtId="0" fontId="16" fillId="0" borderId="53" xfId="1" applyFont="1" applyBorder="1" applyAlignment="1" applyProtection="1">
      <alignment horizontal="left" vertical="center"/>
    </xf>
    <xf numFmtId="38" fontId="16" fillId="0" borderId="54" xfId="1" applyNumberFormat="1" applyFont="1" applyBorder="1" applyAlignment="1" applyProtection="1">
      <alignment vertical="center" wrapText="1"/>
    </xf>
    <xf numFmtId="38" fontId="4" fillId="6" borderId="15" xfId="2" applyFont="1" applyFill="1" applyBorder="1" applyAlignment="1" applyProtection="1">
      <alignment vertical="center"/>
    </xf>
    <xf numFmtId="38" fontId="4" fillId="0" borderId="15" xfId="1" applyNumberFormat="1" applyFont="1" applyBorder="1" applyProtection="1"/>
    <xf numFmtId="0" fontId="2" fillId="0" borderId="0" xfId="11" applyProtection="1">
      <alignment vertical="center"/>
    </xf>
    <xf numFmtId="0" fontId="2" fillId="0" borderId="57" xfId="11" applyBorder="1" applyProtection="1">
      <alignment vertical="center"/>
    </xf>
    <xf numFmtId="0" fontId="2" fillId="0" borderId="58" xfId="11" applyBorder="1" applyProtection="1">
      <alignment vertical="center"/>
    </xf>
    <xf numFmtId="0" fontId="2" fillId="0" borderId="59" xfId="11" applyBorder="1" applyProtection="1">
      <alignment vertical="center"/>
    </xf>
    <xf numFmtId="0" fontId="2" fillId="0" borderId="60" xfId="11" applyBorder="1" applyProtection="1">
      <alignment vertical="center"/>
    </xf>
    <xf numFmtId="0" fontId="2" fillId="0" borderId="61" xfId="11" applyBorder="1" applyProtection="1">
      <alignment vertical="center"/>
    </xf>
    <xf numFmtId="0" fontId="7" fillId="0" borderId="0" xfId="4" applyFont="1" applyAlignment="1" applyProtection="1">
      <alignment vertical="center"/>
    </xf>
    <xf numFmtId="0" fontId="2" fillId="0" borderId="65" xfId="11" applyBorder="1" applyProtection="1">
      <alignment vertical="center"/>
    </xf>
    <xf numFmtId="0" fontId="2" fillId="0" borderId="69" xfId="11" applyBorder="1" applyProtection="1">
      <alignment vertical="center"/>
    </xf>
    <xf numFmtId="0" fontId="2" fillId="0" borderId="70" xfId="11" applyBorder="1" applyProtection="1">
      <alignment vertical="center"/>
    </xf>
    <xf numFmtId="0" fontId="2" fillId="0" borderId="71" xfId="11" applyBorder="1" applyProtection="1">
      <alignment vertical="center"/>
    </xf>
    <xf numFmtId="0" fontId="2" fillId="0" borderId="72" xfId="11" applyBorder="1" applyProtection="1">
      <alignment vertical="center"/>
    </xf>
    <xf numFmtId="0" fontId="2" fillId="0" borderId="73" xfId="11" applyBorder="1" applyProtection="1">
      <alignment vertical="center"/>
    </xf>
    <xf numFmtId="0" fontId="2" fillId="0" borderId="74" xfId="11" applyBorder="1" applyProtection="1">
      <alignment vertical="center"/>
    </xf>
    <xf numFmtId="0" fontId="2" fillId="0" borderId="75" xfId="11" applyBorder="1" applyProtection="1">
      <alignment vertical="center"/>
    </xf>
    <xf numFmtId="0" fontId="2" fillId="0" borderId="0" xfId="11" applyAlignment="1" applyProtection="1">
      <alignment horizontal="center" vertical="center"/>
    </xf>
    <xf numFmtId="0" fontId="2" fillId="0" borderId="9" xfId="11" applyBorder="1" applyProtection="1">
      <alignment vertical="center"/>
    </xf>
    <xf numFmtId="0" fontId="2" fillId="0" borderId="6" xfId="11" applyBorder="1" applyProtection="1">
      <alignment vertical="center"/>
    </xf>
    <xf numFmtId="0" fontId="2" fillId="0" borderId="1" xfId="11" applyBorder="1" applyProtection="1">
      <alignment vertical="center"/>
    </xf>
    <xf numFmtId="0" fontId="2" fillId="0" borderId="8" xfId="11" applyBorder="1" applyProtection="1">
      <alignment vertical="center"/>
    </xf>
    <xf numFmtId="0" fontId="2" fillId="0" borderId="76" xfId="11" applyBorder="1" applyProtection="1">
      <alignment vertical="center"/>
    </xf>
    <xf numFmtId="0" fontId="2" fillId="0" borderId="77" xfId="11" applyBorder="1" applyProtection="1">
      <alignment vertical="center"/>
    </xf>
    <xf numFmtId="0" fontId="2" fillId="0" borderId="78" xfId="11" applyBorder="1" applyProtection="1">
      <alignment vertical="center"/>
    </xf>
    <xf numFmtId="0" fontId="2" fillId="0" borderId="79" xfId="11" applyBorder="1" applyProtection="1">
      <alignment vertical="center"/>
    </xf>
    <xf numFmtId="183" fontId="2" fillId="0" borderId="0" xfId="11" applyNumberFormat="1" applyProtection="1">
      <alignment vertical="center"/>
    </xf>
    <xf numFmtId="183" fontId="2" fillId="0" borderId="57" xfId="11" applyNumberFormat="1" applyBorder="1" applyProtection="1">
      <alignment vertical="center"/>
    </xf>
    <xf numFmtId="183" fontId="2" fillId="0" borderId="59" xfId="11" applyNumberFormat="1" applyBorder="1" applyProtection="1">
      <alignment vertical="center"/>
    </xf>
    <xf numFmtId="0" fontId="17" fillId="8" borderId="0" xfId="4" applyFont="1" applyFill="1" applyAlignment="1" applyProtection="1">
      <alignment vertical="center"/>
    </xf>
    <xf numFmtId="0" fontId="24" fillId="8" borderId="0" xfId="4" applyFont="1" applyFill="1" applyAlignment="1" applyProtection="1">
      <alignment vertical="center"/>
    </xf>
    <xf numFmtId="0" fontId="9" fillId="8" borderId="0" xfId="4" applyFill="1" applyAlignment="1" applyProtection="1">
      <alignment vertical="center"/>
    </xf>
    <xf numFmtId="0" fontId="13" fillId="5" borderId="0" xfId="5" applyFont="1" applyFill="1" applyAlignment="1" applyProtection="1">
      <alignment horizontal="center" vertical="center"/>
    </xf>
    <xf numFmtId="0" fontId="4" fillId="0" borderId="13" xfId="1" applyFont="1" applyBorder="1" applyAlignment="1" applyProtection="1">
      <alignment horizontal="center" vertical="center"/>
    </xf>
    <xf numFmtId="0" fontId="2" fillId="0" borderId="12" xfId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2" fillId="0" borderId="13" xfId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180" fontId="7" fillId="0" borderId="19" xfId="2" applyNumberFormat="1" applyFont="1" applyFill="1" applyBorder="1" applyAlignment="1" applyProtection="1">
      <alignment horizontal="center" vertical="center"/>
    </xf>
    <xf numFmtId="180" fontId="7" fillId="0" borderId="20" xfId="2" applyNumberFormat="1" applyFont="1" applyFill="1" applyBorder="1" applyAlignment="1" applyProtection="1">
      <alignment horizontal="center" vertical="center"/>
    </xf>
    <xf numFmtId="180" fontId="7" fillId="0" borderId="21" xfId="2" applyNumberFormat="1" applyFont="1" applyFill="1" applyBorder="1" applyAlignment="1" applyProtection="1">
      <alignment horizontal="center" vertical="center"/>
    </xf>
    <xf numFmtId="0" fontId="7" fillId="0" borderId="19" xfId="4" applyFont="1" applyBorder="1" applyAlignment="1">
      <alignment horizontal="center" vertical="center"/>
    </xf>
    <xf numFmtId="0" fontId="7" fillId="0" borderId="20" xfId="4" applyFont="1" applyBorder="1" applyAlignment="1">
      <alignment horizontal="center" vertical="center"/>
    </xf>
    <xf numFmtId="0" fontId="7" fillId="0" borderId="21" xfId="4" applyFont="1" applyBorder="1" applyAlignment="1">
      <alignment horizontal="center" vertical="center"/>
    </xf>
    <xf numFmtId="0" fontId="7" fillId="0" borderId="18" xfId="3" applyFont="1" applyBorder="1" applyAlignment="1">
      <alignment horizontal="center" vertical="center"/>
    </xf>
    <xf numFmtId="0" fontId="7" fillId="0" borderId="24" xfId="3" applyFont="1" applyBorder="1" applyAlignment="1">
      <alignment horizontal="center" vertical="center"/>
    </xf>
    <xf numFmtId="0" fontId="7" fillId="0" borderId="32" xfId="3" applyFont="1" applyBorder="1" applyAlignment="1">
      <alignment horizontal="center" vertical="center"/>
    </xf>
    <xf numFmtId="179" fontId="7" fillId="0" borderId="19" xfId="2" applyNumberFormat="1" applyFont="1" applyFill="1" applyBorder="1" applyAlignment="1" applyProtection="1">
      <alignment horizontal="center" vertical="center"/>
    </xf>
    <xf numFmtId="179" fontId="7" fillId="0" borderId="20" xfId="2" applyNumberFormat="1" applyFont="1" applyFill="1" applyBorder="1" applyAlignment="1" applyProtection="1">
      <alignment horizontal="center" vertical="center"/>
    </xf>
    <xf numFmtId="179" fontId="7" fillId="0" borderId="21" xfId="2" applyNumberFormat="1" applyFont="1" applyFill="1" applyBorder="1" applyAlignment="1" applyProtection="1">
      <alignment horizontal="center" vertical="center"/>
    </xf>
    <xf numFmtId="179" fontId="7" fillId="0" borderId="22" xfId="2" applyNumberFormat="1" applyFont="1" applyFill="1" applyBorder="1" applyAlignment="1" applyProtection="1">
      <alignment horizontal="center" vertical="center" wrapText="1"/>
    </xf>
    <xf numFmtId="179" fontId="7" fillId="0" borderId="28" xfId="2" applyNumberFormat="1" applyFont="1" applyFill="1" applyBorder="1" applyAlignment="1" applyProtection="1">
      <alignment horizontal="center" vertical="center" wrapText="1"/>
    </xf>
    <xf numFmtId="183" fontId="2" fillId="0" borderId="14" xfId="11" applyNumberFormat="1" applyBorder="1" applyAlignment="1" applyProtection="1">
      <alignment horizontal="right" vertical="center"/>
    </xf>
    <xf numFmtId="183" fontId="2" fillId="0" borderId="12" xfId="11" applyNumberFormat="1" applyBorder="1" applyAlignment="1" applyProtection="1">
      <alignment horizontal="right" vertical="center"/>
    </xf>
    <xf numFmtId="0" fontId="0" fillId="0" borderId="2" xfId="4" applyFont="1" applyBorder="1" applyAlignment="1" applyProtection="1">
      <alignment vertical="center"/>
    </xf>
    <xf numFmtId="0" fontId="2" fillId="0" borderId="3" xfId="4" applyFont="1" applyBorder="1" applyAlignment="1" applyProtection="1">
      <alignment vertical="center"/>
    </xf>
    <xf numFmtId="0" fontId="2" fillId="0" borderId="4" xfId="4" applyFont="1" applyBorder="1" applyAlignment="1" applyProtection="1">
      <alignment vertical="center"/>
    </xf>
    <xf numFmtId="183" fontId="2" fillId="0" borderId="1" xfId="11" applyNumberFormat="1" applyBorder="1" applyProtection="1">
      <alignment vertical="center"/>
    </xf>
    <xf numFmtId="183" fontId="2" fillId="0" borderId="7" xfId="11" applyNumberFormat="1" applyBorder="1" applyProtection="1">
      <alignment vertical="center"/>
    </xf>
    <xf numFmtId="0" fontId="0" fillId="0" borderId="2" xfId="4" applyFont="1" applyBorder="1" applyAlignment="1" applyProtection="1">
      <alignment vertical="center" shrinkToFit="1"/>
    </xf>
    <xf numFmtId="0" fontId="2" fillId="0" borderId="3" xfId="4" applyFont="1" applyBorder="1" applyAlignment="1" applyProtection="1">
      <alignment vertical="center" shrinkToFit="1"/>
    </xf>
    <xf numFmtId="0" fontId="2" fillId="0" borderId="4" xfId="4" applyFont="1" applyBorder="1" applyAlignment="1" applyProtection="1">
      <alignment vertical="center" shrinkToFit="1"/>
    </xf>
    <xf numFmtId="183" fontId="2" fillId="0" borderId="6" xfId="11" applyNumberFormat="1" applyBorder="1" applyProtection="1">
      <alignment vertical="center"/>
    </xf>
    <xf numFmtId="183" fontId="2" fillId="0" borderId="66" xfId="11" applyNumberFormat="1" applyBorder="1" applyProtection="1">
      <alignment vertical="center"/>
    </xf>
    <xf numFmtId="183" fontId="2" fillId="0" borderId="67" xfId="11" applyNumberFormat="1" applyBorder="1" applyProtection="1">
      <alignment vertical="center"/>
    </xf>
    <xf numFmtId="183" fontId="2" fillId="0" borderId="68" xfId="11" applyNumberFormat="1" applyBorder="1" applyProtection="1">
      <alignment vertical="center"/>
    </xf>
    <xf numFmtId="183" fontId="2" fillId="0" borderId="0" xfId="11" applyNumberFormat="1" applyProtection="1">
      <alignment vertical="center"/>
    </xf>
    <xf numFmtId="183" fontId="2" fillId="0" borderId="10" xfId="11" applyNumberFormat="1" applyBorder="1" applyProtection="1">
      <alignment vertical="center"/>
    </xf>
    <xf numFmtId="0" fontId="2" fillId="0" borderId="2" xfId="4" applyFont="1" applyBorder="1" applyAlignment="1" applyProtection="1">
      <alignment vertical="center"/>
    </xf>
    <xf numFmtId="0" fontId="2" fillId="0" borderId="3" xfId="11" applyBorder="1" applyProtection="1">
      <alignment vertical="center"/>
    </xf>
    <xf numFmtId="0" fontId="2" fillId="0" borderId="4" xfId="11" applyBorder="1" applyProtection="1">
      <alignment vertical="center"/>
    </xf>
    <xf numFmtId="0" fontId="2" fillId="0" borderId="62" xfId="4" applyFont="1" applyBorder="1" applyAlignment="1" applyProtection="1">
      <alignment vertical="center"/>
    </xf>
    <xf numFmtId="0" fontId="2" fillId="0" borderId="63" xfId="4" applyFont="1" applyBorder="1" applyAlignment="1" applyProtection="1">
      <alignment vertical="center"/>
    </xf>
    <xf numFmtId="0" fontId="2" fillId="0" borderId="64" xfId="4" applyFont="1" applyBorder="1" applyAlignment="1" applyProtection="1">
      <alignment vertical="center"/>
    </xf>
    <xf numFmtId="183" fontId="2" fillId="0" borderId="66" xfId="9" applyNumberFormat="1" applyFont="1" applyBorder="1" applyAlignment="1" applyProtection="1">
      <alignment vertical="center"/>
    </xf>
    <xf numFmtId="183" fontId="2" fillId="0" borderId="67" xfId="9" applyNumberFormat="1" applyFont="1" applyBorder="1" applyAlignment="1" applyProtection="1">
      <alignment vertical="center"/>
    </xf>
    <xf numFmtId="183" fontId="2" fillId="0" borderId="68" xfId="9" applyNumberFormat="1" applyFont="1" applyBorder="1" applyAlignment="1" applyProtection="1">
      <alignment vertical="center"/>
    </xf>
    <xf numFmtId="0" fontId="2" fillId="0" borderId="3" xfId="11" applyBorder="1" applyAlignment="1" applyProtection="1">
      <alignment horizontal="left" vertical="center"/>
    </xf>
    <xf numFmtId="0" fontId="2" fillId="0" borderId="0" xfId="11" applyAlignment="1" applyProtection="1">
      <alignment horizontal="left" vertical="center"/>
    </xf>
    <xf numFmtId="183" fontId="2" fillId="0" borderId="6" xfId="9" applyNumberFormat="1" applyFont="1" applyBorder="1" applyAlignment="1" applyProtection="1">
      <alignment vertical="center"/>
    </xf>
    <xf numFmtId="183" fontId="0" fillId="0" borderId="1" xfId="9" applyNumberFormat="1" applyFont="1" applyBorder="1" applyAlignment="1" applyProtection="1">
      <alignment vertical="center"/>
    </xf>
    <xf numFmtId="183" fontId="0" fillId="0" borderId="7" xfId="9" applyNumberFormat="1" applyFont="1" applyBorder="1" applyAlignment="1" applyProtection="1">
      <alignment vertical="center"/>
    </xf>
    <xf numFmtId="183" fontId="2" fillId="0" borderId="1" xfId="9" applyNumberFormat="1" applyFont="1" applyBorder="1" applyAlignment="1" applyProtection="1">
      <alignment vertical="center"/>
    </xf>
    <xf numFmtId="183" fontId="2" fillId="0" borderId="7" xfId="9" applyNumberFormat="1" applyFont="1" applyBorder="1" applyAlignment="1" applyProtection="1">
      <alignment vertical="center"/>
    </xf>
    <xf numFmtId="0" fontId="2" fillId="0" borderId="79" xfId="11" applyBorder="1" applyAlignment="1" applyProtection="1">
      <alignment horizontal="left" vertical="center"/>
    </xf>
    <xf numFmtId="0" fontId="23" fillId="7" borderId="0" xfId="11" applyFont="1" applyFill="1" applyAlignment="1" applyProtection="1">
      <alignment horizontal="center" vertical="center"/>
    </xf>
    <xf numFmtId="0" fontId="2" fillId="0" borderId="0" xfId="11" applyAlignment="1" applyProtection="1">
      <alignment horizontal="center" vertical="center"/>
    </xf>
    <xf numFmtId="0" fontId="2" fillId="0" borderId="57" xfId="11" applyBorder="1" applyAlignment="1" applyProtection="1">
      <alignment horizontal="left" vertical="center"/>
    </xf>
  </cellXfs>
  <cellStyles count="14">
    <cellStyle name="ハイパーリンク_③民間消費外需要増加（39部門）修正案(2)" xfId="10" xr:uid="{00000000-0005-0000-0000-000000000000}"/>
    <cellStyle name="桁区切り 2" xfId="2" xr:uid="{00000000-0005-0000-0000-000001000000}"/>
    <cellStyle name="桁区切り 2 2" xfId="13" xr:uid="{00000000-0005-0000-0000-000002000000}"/>
    <cellStyle name="桁区切り 3" xfId="9" xr:uid="{00000000-0005-0000-0000-000003000000}"/>
    <cellStyle name="標準" xfId="0" builtinId="0"/>
    <cellStyle name="標準 2" xfId="1" xr:uid="{00000000-0005-0000-0000-000005000000}"/>
    <cellStyle name="標準 2 2" xfId="12" xr:uid="{00000000-0005-0000-0000-000006000000}"/>
    <cellStyle name="標準 3" xfId="11" xr:uid="{00000000-0005-0000-0000-000007000000}"/>
    <cellStyle name="標準_1040058_1070187_misc" xfId="5" xr:uid="{00000000-0005-0000-0000-000008000000}"/>
    <cellStyle name="標準_③民間消費外需要増加（39部門）修正案(2)" xfId="4" xr:uid="{00000000-0005-0000-0000-000009000000}"/>
    <cellStyle name="標準_a101" xfId="7" xr:uid="{00000000-0005-0000-0000-00000A000000}"/>
    <cellStyle name="標準_Ｈ７年３４部門" xfId="6" xr:uid="{00000000-0005-0000-0000-00000B000000}"/>
    <cellStyle name="標準_部門統合" xfId="3" xr:uid="{00000000-0005-0000-0000-00000C000000}"/>
    <cellStyle name="標準_用途分勤(案2）" xfId="8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104775</xdr:rowOff>
    </xdr:from>
    <xdr:to>
      <xdr:col>5</xdr:col>
      <xdr:colOff>161925</xdr:colOff>
      <xdr:row>5</xdr:row>
      <xdr:rowOff>66675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FBB16C74-D26A-4CD5-A41A-646860CA71DA}"/>
            </a:ext>
          </a:extLst>
        </xdr:cNvPr>
        <xdr:cNvSpPr>
          <a:spLocks noChangeArrowheads="1"/>
        </xdr:cNvSpPr>
      </xdr:nvSpPr>
      <xdr:spPr bwMode="auto">
        <a:xfrm>
          <a:off x="171450" y="628650"/>
          <a:ext cx="847725" cy="3048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需要発生</a:t>
          </a:r>
          <a:endParaRPr lang="ja-JP" altLang="en-US"/>
        </a:p>
      </xdr:txBody>
    </xdr:sp>
    <xdr:clientData/>
  </xdr:twoCellAnchor>
  <xdr:twoCellAnchor>
    <xdr:from>
      <xdr:col>1</xdr:col>
      <xdr:colOff>9525</xdr:colOff>
      <xdr:row>9</xdr:row>
      <xdr:rowOff>28575</xdr:rowOff>
    </xdr:from>
    <xdr:to>
      <xdr:col>6</xdr:col>
      <xdr:colOff>9525</xdr:colOff>
      <xdr:row>10</xdr:row>
      <xdr:rowOff>123825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84F2259-1933-4FE9-9E7A-7FF6CE2D8D98}"/>
            </a:ext>
          </a:extLst>
        </xdr:cNvPr>
        <xdr:cNvSpPr>
          <a:spLocks noChangeArrowheads="1"/>
        </xdr:cNvSpPr>
      </xdr:nvSpPr>
      <xdr:spPr bwMode="auto">
        <a:xfrm>
          <a:off x="180975" y="1581150"/>
          <a:ext cx="857250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直接効果</a:t>
          </a:r>
          <a:endParaRPr lang="ja-JP" altLang="en-US"/>
        </a:p>
      </xdr:txBody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10</xdr:row>
      <xdr:rowOff>161925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3909D137-63DA-4DE5-B7ED-26575DEEADFC}"/>
            </a:ext>
          </a:extLst>
        </xdr:cNvPr>
        <xdr:cNvSpPr>
          <a:spLocks noChangeShapeType="1"/>
        </xdr:cNvSpPr>
      </xdr:nvSpPr>
      <xdr:spPr bwMode="auto">
        <a:xfrm>
          <a:off x="2057400" y="138112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13</xdr:row>
      <xdr:rowOff>19050</xdr:rowOff>
    </xdr:from>
    <xdr:to>
      <xdr:col>12</xdr:col>
      <xdr:colOff>0</xdr:colOff>
      <xdr:row>17</xdr:row>
      <xdr:rowOff>0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65ABA1DA-5ED1-4D43-A686-EED126E098B9}"/>
            </a:ext>
          </a:extLst>
        </xdr:cNvPr>
        <xdr:cNvSpPr>
          <a:spLocks noChangeShapeType="1"/>
        </xdr:cNvSpPr>
      </xdr:nvSpPr>
      <xdr:spPr bwMode="auto">
        <a:xfrm>
          <a:off x="2057400" y="2305050"/>
          <a:ext cx="0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15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4B747C57-8C9E-4433-9CBA-4A087274B980}"/>
            </a:ext>
          </a:extLst>
        </xdr:cNvPr>
        <xdr:cNvSpPr>
          <a:spLocks noChangeShapeType="1"/>
        </xdr:cNvSpPr>
      </xdr:nvSpPr>
      <xdr:spPr bwMode="auto">
        <a:xfrm>
          <a:off x="3429000" y="2657475"/>
          <a:ext cx="0" cy="342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19</xdr:row>
      <xdr:rowOff>9525</xdr:rowOff>
    </xdr:from>
    <xdr:to>
      <xdr:col>12</xdr:col>
      <xdr:colOff>0</xdr:colOff>
      <xdr:row>23</xdr:row>
      <xdr:rowOff>161925</xdr:rowOff>
    </xdr:to>
    <xdr:sp macro="" textlink="">
      <xdr:nvSpPr>
        <xdr:cNvPr id="7" name="Line 9">
          <a:extLst>
            <a:ext uri="{FF2B5EF4-FFF2-40B4-BE49-F238E27FC236}">
              <a16:creationId xmlns:a16="http://schemas.microsoft.com/office/drawing/2014/main" id="{3D851872-C0F1-47BD-9FCD-73D274204A5B}"/>
            </a:ext>
          </a:extLst>
        </xdr:cNvPr>
        <xdr:cNvSpPr>
          <a:spLocks noChangeShapeType="1"/>
        </xdr:cNvSpPr>
      </xdr:nvSpPr>
      <xdr:spPr bwMode="auto">
        <a:xfrm>
          <a:off x="2057400" y="3352800"/>
          <a:ext cx="0" cy="8477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38100</xdr:rowOff>
    </xdr:from>
    <xdr:to>
      <xdr:col>8</xdr:col>
      <xdr:colOff>161925</xdr:colOff>
      <xdr:row>29</xdr:row>
      <xdr:rowOff>152400</xdr:rowOff>
    </xdr:to>
    <xdr:sp macro="" textlink="">
      <xdr:nvSpPr>
        <xdr:cNvPr id="8" name="AutoShape 28">
          <a:extLst>
            <a:ext uri="{FF2B5EF4-FFF2-40B4-BE49-F238E27FC236}">
              <a16:creationId xmlns:a16="http://schemas.microsoft.com/office/drawing/2014/main" id="{C93ED443-814B-4F88-BB92-0C151EB8A29D}"/>
            </a:ext>
          </a:extLst>
        </xdr:cNvPr>
        <xdr:cNvSpPr>
          <a:spLocks noChangeArrowheads="1"/>
        </xdr:cNvSpPr>
      </xdr:nvSpPr>
      <xdr:spPr bwMode="auto">
        <a:xfrm>
          <a:off x="171450" y="4933950"/>
          <a:ext cx="1362075" cy="29527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</a:t>
          </a:r>
        </a:p>
      </xdr:txBody>
    </xdr:sp>
    <xdr:clientData/>
  </xdr:twoCellAnchor>
  <xdr:twoCellAnchor>
    <xdr:from>
      <xdr:col>12</xdr:col>
      <xdr:colOff>0</xdr:colOff>
      <xdr:row>26</xdr:row>
      <xdr:rowOff>9525</xdr:rowOff>
    </xdr:from>
    <xdr:to>
      <xdr:col>12</xdr:col>
      <xdr:colOff>0</xdr:colOff>
      <xdr:row>30</xdr:row>
      <xdr:rowOff>161925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4168324C-C232-4FCE-BEFE-FBFC85D437AB}"/>
            </a:ext>
          </a:extLst>
        </xdr:cNvPr>
        <xdr:cNvSpPr>
          <a:spLocks noChangeShapeType="1"/>
        </xdr:cNvSpPr>
      </xdr:nvSpPr>
      <xdr:spPr bwMode="auto">
        <a:xfrm>
          <a:off x="2057400" y="4562475"/>
          <a:ext cx="0" cy="857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32</xdr:row>
      <xdr:rowOff>0</xdr:rowOff>
    </xdr:from>
    <xdr:to>
      <xdr:col>20</xdr:col>
      <xdr:colOff>0</xdr:colOff>
      <xdr:row>36</xdr:row>
      <xdr:rowOff>161925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E2936883-CB76-44CC-B36D-826CF46587B5}"/>
            </a:ext>
          </a:extLst>
        </xdr:cNvPr>
        <xdr:cNvSpPr>
          <a:spLocks noChangeShapeType="1"/>
        </xdr:cNvSpPr>
      </xdr:nvSpPr>
      <xdr:spPr bwMode="auto">
        <a:xfrm>
          <a:off x="3429000" y="56197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20</xdr:row>
      <xdr:rowOff>0</xdr:rowOff>
    </xdr:from>
    <xdr:to>
      <xdr:col>29</xdr:col>
      <xdr:colOff>0</xdr:colOff>
      <xdr:row>44</xdr:row>
      <xdr:rowOff>0</xdr:rowOff>
    </xdr:to>
    <xdr:sp macro="" textlink="">
      <xdr:nvSpPr>
        <xdr:cNvPr id="11" name="Line 16">
          <a:extLst>
            <a:ext uri="{FF2B5EF4-FFF2-40B4-BE49-F238E27FC236}">
              <a16:creationId xmlns:a16="http://schemas.microsoft.com/office/drawing/2014/main" id="{C2277B12-13A5-4F12-8FD4-EBB3D284F6FB}"/>
            </a:ext>
          </a:extLst>
        </xdr:cNvPr>
        <xdr:cNvSpPr>
          <a:spLocks noChangeShapeType="1"/>
        </xdr:cNvSpPr>
      </xdr:nvSpPr>
      <xdr:spPr bwMode="auto">
        <a:xfrm>
          <a:off x="4972050" y="3514725"/>
          <a:ext cx="0" cy="42100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40</xdr:row>
      <xdr:rowOff>9525</xdr:rowOff>
    </xdr:from>
    <xdr:to>
      <xdr:col>27</xdr:col>
      <xdr:colOff>0</xdr:colOff>
      <xdr:row>43</xdr:row>
      <xdr:rowOff>161925</xdr:rowOff>
    </xdr:to>
    <xdr:sp macro="" textlink="">
      <xdr:nvSpPr>
        <xdr:cNvPr id="12" name="Line 17">
          <a:extLst>
            <a:ext uri="{FF2B5EF4-FFF2-40B4-BE49-F238E27FC236}">
              <a16:creationId xmlns:a16="http://schemas.microsoft.com/office/drawing/2014/main" id="{14A0C3C5-67BE-418B-AF65-9EB68C550084}"/>
            </a:ext>
          </a:extLst>
        </xdr:cNvPr>
        <xdr:cNvSpPr>
          <a:spLocks noChangeShapeType="1"/>
        </xdr:cNvSpPr>
      </xdr:nvSpPr>
      <xdr:spPr bwMode="auto">
        <a:xfrm>
          <a:off x="4629150" y="7038975"/>
          <a:ext cx="0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45</xdr:row>
      <xdr:rowOff>0</xdr:rowOff>
    </xdr:from>
    <xdr:to>
      <xdr:col>20</xdr:col>
      <xdr:colOff>161925</xdr:colOff>
      <xdr:row>45</xdr:row>
      <xdr:rowOff>0</xdr:rowOff>
    </xdr:to>
    <xdr:sp macro="" textlink="">
      <xdr:nvSpPr>
        <xdr:cNvPr id="13" name="Line 18">
          <a:extLst>
            <a:ext uri="{FF2B5EF4-FFF2-40B4-BE49-F238E27FC236}">
              <a16:creationId xmlns:a16="http://schemas.microsoft.com/office/drawing/2014/main" id="{01B75E8C-130E-464F-AACB-BC44159CE51F}"/>
            </a:ext>
          </a:extLst>
        </xdr:cNvPr>
        <xdr:cNvSpPr>
          <a:spLocks noChangeShapeType="1"/>
        </xdr:cNvSpPr>
      </xdr:nvSpPr>
      <xdr:spPr bwMode="auto">
        <a:xfrm flipH="1">
          <a:off x="2238375" y="7896225"/>
          <a:ext cx="1352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46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14" name="Line 19">
          <a:extLst>
            <a:ext uri="{FF2B5EF4-FFF2-40B4-BE49-F238E27FC236}">
              <a16:creationId xmlns:a16="http://schemas.microsoft.com/office/drawing/2014/main" id="{DB35F398-1863-41E1-AD7F-BCF2C0F30A11}"/>
            </a:ext>
          </a:extLst>
        </xdr:cNvPr>
        <xdr:cNvSpPr>
          <a:spLocks noChangeShapeType="1"/>
        </xdr:cNvSpPr>
      </xdr:nvSpPr>
      <xdr:spPr bwMode="auto">
        <a:xfrm>
          <a:off x="2057400" y="806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53</xdr:row>
      <xdr:rowOff>38100</xdr:rowOff>
    </xdr:from>
    <xdr:to>
      <xdr:col>9</xdr:col>
      <xdr:colOff>0</xdr:colOff>
      <xdr:row>54</xdr:row>
      <xdr:rowOff>133350</xdr:rowOff>
    </xdr:to>
    <xdr:sp macro="" textlink="">
      <xdr:nvSpPr>
        <xdr:cNvPr id="15" name="AutoShape 29">
          <a:extLst>
            <a:ext uri="{FF2B5EF4-FFF2-40B4-BE49-F238E27FC236}">
              <a16:creationId xmlns:a16="http://schemas.microsoft.com/office/drawing/2014/main" id="{1F82FC61-50CE-46CB-953E-C9E597A41A1A}"/>
            </a:ext>
          </a:extLst>
        </xdr:cNvPr>
        <xdr:cNvSpPr>
          <a:spLocks noChangeArrowheads="1"/>
        </xdr:cNvSpPr>
      </xdr:nvSpPr>
      <xdr:spPr bwMode="auto">
        <a:xfrm>
          <a:off x="180975" y="9305925"/>
          <a:ext cx="13620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第２次波及効果</a:t>
          </a:r>
        </a:p>
      </xdr:txBody>
    </xdr:sp>
    <xdr:clientData/>
  </xdr:twoCellAnchor>
  <xdr:twoCellAnchor>
    <xdr:from>
      <xdr:col>20</xdr:col>
      <xdr:colOff>0</xdr:colOff>
      <xdr:row>57</xdr:row>
      <xdr:rowOff>0</xdr:rowOff>
    </xdr:from>
    <xdr:to>
      <xdr:col>20</xdr:col>
      <xdr:colOff>0</xdr:colOff>
      <xdr:row>63</xdr:row>
      <xdr:rowOff>0</xdr:rowOff>
    </xdr:to>
    <xdr:sp macro="" textlink="">
      <xdr:nvSpPr>
        <xdr:cNvPr id="16" name="Line 22">
          <a:extLst>
            <a:ext uri="{FF2B5EF4-FFF2-40B4-BE49-F238E27FC236}">
              <a16:creationId xmlns:a16="http://schemas.microsoft.com/office/drawing/2014/main" id="{40736BFE-7F25-4E78-9226-D83AA448C45D}"/>
            </a:ext>
          </a:extLst>
        </xdr:cNvPr>
        <xdr:cNvSpPr>
          <a:spLocks noChangeShapeType="1"/>
        </xdr:cNvSpPr>
      </xdr:nvSpPr>
      <xdr:spPr bwMode="auto">
        <a:xfrm>
          <a:off x="3429000" y="9991725"/>
          <a:ext cx="0" cy="1066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51</xdr:row>
      <xdr:rowOff>9525</xdr:rowOff>
    </xdr:from>
    <xdr:to>
      <xdr:col>12</xdr:col>
      <xdr:colOff>0</xdr:colOff>
      <xdr:row>56</xdr:row>
      <xdr:rowOff>9525</xdr:rowOff>
    </xdr:to>
    <xdr:sp macro="" textlink="">
      <xdr:nvSpPr>
        <xdr:cNvPr id="17" name="Line 23">
          <a:extLst>
            <a:ext uri="{FF2B5EF4-FFF2-40B4-BE49-F238E27FC236}">
              <a16:creationId xmlns:a16="http://schemas.microsoft.com/office/drawing/2014/main" id="{FA8D09C4-A91C-4766-8B30-C0E5CB0E0B55}"/>
            </a:ext>
          </a:extLst>
        </xdr:cNvPr>
        <xdr:cNvSpPr>
          <a:spLocks noChangeShapeType="1"/>
        </xdr:cNvSpPr>
      </xdr:nvSpPr>
      <xdr:spPr bwMode="auto">
        <a:xfrm>
          <a:off x="2057400" y="89344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025227/&#12487;&#12473;&#12463;&#12488;&#12483;&#12503;/&#31119;&#23713;&#30476;&#20998;&#26512;&#12484;&#12540;&#12523;/&#23567;&#20013;&#23398;&#26657;&#32784;&#38663;&#25913;&#20462;&#65288;&#25945;&#32946;&#22996;&#21729;&#20250;&#65289;/&#29066;&#26412;&#30476;1040058_1070186_mi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シート"/>
      <sheetName val="入力シート "/>
      <sheetName val="計算シート "/>
      <sheetName val="関係係数シート"/>
      <sheetName val="マージンシート"/>
      <sheetName val="出力シー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4"/>
  <sheetViews>
    <sheetView showGridLines="0" tabSelected="1" zoomScaleNormal="100" workbookViewId="0">
      <pane ySplit="5" topLeftCell="A6" activePane="bottomLeft" state="frozen"/>
      <selection pane="bottomLeft" activeCell="D6" sqref="D6"/>
    </sheetView>
  </sheetViews>
  <sheetFormatPr defaultRowHeight="13.5"/>
  <cols>
    <col min="1" max="2" width="3.625" style="198" customWidth="1"/>
    <col min="3" max="3" width="23" style="198" customWidth="1"/>
    <col min="4" max="4" width="16.75" style="198" customWidth="1"/>
    <col min="5" max="5" width="68.625" style="198" customWidth="1"/>
    <col min="6" max="6" width="11.25" style="198" customWidth="1"/>
    <col min="7" max="7" width="9.75" style="198" customWidth="1"/>
    <col min="8" max="8" width="9.5" style="198" bestFit="1" customWidth="1"/>
    <col min="9" max="16384" width="9" style="198"/>
  </cols>
  <sheetData>
    <row r="1" spans="2:10" ht="18" customHeight="1">
      <c r="E1" s="199"/>
    </row>
    <row r="2" spans="2:10" ht="18" customHeight="1">
      <c r="B2" s="200"/>
    </row>
    <row r="3" spans="2:10" ht="34.5" customHeight="1">
      <c r="B3" s="247" t="s">
        <v>231</v>
      </c>
      <c r="C3" s="247"/>
      <c r="D3" s="247"/>
      <c r="E3" s="247"/>
      <c r="F3" s="201"/>
      <c r="G3" s="200"/>
      <c r="H3" s="200"/>
      <c r="I3" s="200"/>
      <c r="J3" s="200"/>
    </row>
    <row r="4" spans="2:10" s="202" customFormat="1" ht="22.5" customHeight="1">
      <c r="D4" s="203" t="s">
        <v>134</v>
      </c>
    </row>
    <row r="5" spans="2:10" s="202" customFormat="1" ht="22.5" customHeight="1">
      <c r="B5" s="248" t="s">
        <v>135</v>
      </c>
      <c r="C5" s="249"/>
      <c r="D5" s="204" t="s">
        <v>136</v>
      </c>
      <c r="E5" s="205" t="s">
        <v>137</v>
      </c>
    </row>
    <row r="6" spans="2:10" s="202" customFormat="1" ht="22.5" customHeight="1">
      <c r="B6" s="206">
        <v>1</v>
      </c>
      <c r="C6" s="207" t="s">
        <v>54</v>
      </c>
      <c r="D6" s="117"/>
      <c r="E6" s="208" t="s">
        <v>138</v>
      </c>
    </row>
    <row r="7" spans="2:10" s="202" customFormat="1" ht="22.5" customHeight="1">
      <c r="B7" s="209">
        <v>2</v>
      </c>
      <c r="C7" s="210" t="s">
        <v>55</v>
      </c>
      <c r="D7" s="118"/>
      <c r="E7" s="211" t="s">
        <v>218</v>
      </c>
    </row>
    <row r="8" spans="2:10" s="202" customFormat="1" ht="22.5" customHeight="1">
      <c r="B8" s="209">
        <v>3</v>
      </c>
      <c r="C8" s="210" t="s">
        <v>56</v>
      </c>
      <c r="D8" s="118"/>
      <c r="E8" s="211" t="s">
        <v>219</v>
      </c>
    </row>
    <row r="9" spans="2:10" s="202" customFormat="1" ht="22.5" customHeight="1">
      <c r="B9" s="209">
        <v>4</v>
      </c>
      <c r="C9" s="210" t="s">
        <v>1</v>
      </c>
      <c r="D9" s="118"/>
      <c r="E9" s="211" t="s">
        <v>139</v>
      </c>
    </row>
    <row r="10" spans="2:10" s="202" customFormat="1" ht="22.5" customHeight="1">
      <c r="B10" s="209">
        <v>5</v>
      </c>
      <c r="C10" s="210" t="s">
        <v>2</v>
      </c>
      <c r="D10" s="118"/>
      <c r="E10" s="211" t="s">
        <v>140</v>
      </c>
    </row>
    <row r="11" spans="2:10" s="202" customFormat="1" ht="22.5" customHeight="1">
      <c r="B11" s="209">
        <v>6</v>
      </c>
      <c r="C11" s="210" t="s">
        <v>3</v>
      </c>
      <c r="D11" s="118"/>
      <c r="E11" s="211" t="s">
        <v>141</v>
      </c>
    </row>
    <row r="12" spans="2:10" s="202" customFormat="1" ht="22.5" customHeight="1">
      <c r="B12" s="209">
        <v>7</v>
      </c>
      <c r="C12" s="210" t="s">
        <v>4</v>
      </c>
      <c r="D12" s="118"/>
      <c r="E12" s="211" t="s">
        <v>142</v>
      </c>
    </row>
    <row r="13" spans="2:10" s="202" customFormat="1" ht="22.5" customHeight="1">
      <c r="B13" s="209">
        <v>8</v>
      </c>
      <c r="C13" s="210" t="s">
        <v>5</v>
      </c>
      <c r="D13" s="118"/>
      <c r="E13" s="211" t="s">
        <v>143</v>
      </c>
    </row>
    <row r="14" spans="2:10" s="202" customFormat="1" ht="22.5" customHeight="1">
      <c r="B14" s="209">
        <v>9</v>
      </c>
      <c r="C14" s="210" t="s">
        <v>6</v>
      </c>
      <c r="D14" s="118"/>
      <c r="E14" s="211" t="s">
        <v>144</v>
      </c>
    </row>
    <row r="15" spans="2:10" s="202" customFormat="1" ht="22.5" customHeight="1">
      <c r="B15" s="209">
        <v>10</v>
      </c>
      <c r="C15" s="210" t="s">
        <v>7</v>
      </c>
      <c r="D15" s="118"/>
      <c r="E15" s="211" t="s">
        <v>145</v>
      </c>
    </row>
    <row r="16" spans="2:10" s="202" customFormat="1" ht="22.5" customHeight="1">
      <c r="B16" s="209">
        <v>11</v>
      </c>
      <c r="C16" s="210" t="s">
        <v>8</v>
      </c>
      <c r="D16" s="118"/>
      <c r="E16" s="211" t="s">
        <v>146</v>
      </c>
    </row>
    <row r="17" spans="2:5" s="202" customFormat="1" ht="22.5" customHeight="1">
      <c r="B17" s="209">
        <v>12</v>
      </c>
      <c r="C17" s="210" t="s">
        <v>9</v>
      </c>
      <c r="D17" s="118"/>
      <c r="E17" s="211" t="s">
        <v>147</v>
      </c>
    </row>
    <row r="18" spans="2:5" s="202" customFormat="1" ht="22.5" customHeight="1">
      <c r="B18" s="209">
        <v>13</v>
      </c>
      <c r="C18" s="210" t="s">
        <v>10</v>
      </c>
      <c r="D18" s="118"/>
      <c r="E18" s="211" t="s">
        <v>148</v>
      </c>
    </row>
    <row r="19" spans="2:5" s="202" customFormat="1" ht="22.5" customHeight="1">
      <c r="B19" s="209">
        <v>14</v>
      </c>
      <c r="C19" s="210" t="s">
        <v>11</v>
      </c>
      <c r="D19" s="118"/>
      <c r="E19" s="211" t="s">
        <v>149</v>
      </c>
    </row>
    <row r="20" spans="2:5" s="202" customFormat="1" ht="22.5" customHeight="1">
      <c r="B20" s="209">
        <v>15</v>
      </c>
      <c r="C20" s="210" t="s">
        <v>12</v>
      </c>
      <c r="D20" s="118"/>
      <c r="E20" s="211" t="s">
        <v>150</v>
      </c>
    </row>
    <row r="21" spans="2:5" s="202" customFormat="1" ht="22.5" customHeight="1">
      <c r="B21" s="209">
        <v>16</v>
      </c>
      <c r="C21" s="210" t="s">
        <v>13</v>
      </c>
      <c r="D21" s="118"/>
      <c r="E21" s="211" t="s">
        <v>151</v>
      </c>
    </row>
    <row r="22" spans="2:5" s="202" customFormat="1" ht="22.5" customHeight="1">
      <c r="B22" s="209">
        <v>17</v>
      </c>
      <c r="C22" s="210" t="s">
        <v>14</v>
      </c>
      <c r="D22" s="118"/>
      <c r="E22" s="211" t="s">
        <v>152</v>
      </c>
    </row>
    <row r="23" spans="2:5" s="202" customFormat="1" ht="22.5" customHeight="1">
      <c r="B23" s="209">
        <v>18</v>
      </c>
      <c r="C23" s="210" t="s">
        <v>15</v>
      </c>
      <c r="D23" s="118"/>
      <c r="E23" s="211" t="s">
        <v>153</v>
      </c>
    </row>
    <row r="24" spans="2:5" s="202" customFormat="1" ht="22.5" customHeight="1">
      <c r="B24" s="209">
        <v>19</v>
      </c>
      <c r="C24" s="210" t="s">
        <v>16</v>
      </c>
      <c r="D24" s="118"/>
      <c r="E24" s="211" t="s">
        <v>154</v>
      </c>
    </row>
    <row r="25" spans="2:5" s="202" customFormat="1" ht="45" customHeight="1">
      <c r="B25" s="209">
        <v>20</v>
      </c>
      <c r="C25" s="210" t="s">
        <v>17</v>
      </c>
      <c r="D25" s="118"/>
      <c r="E25" s="211" t="s">
        <v>229</v>
      </c>
    </row>
    <row r="26" spans="2:5" s="202" customFormat="1" ht="22.5" customHeight="1">
      <c r="B26" s="209">
        <v>21</v>
      </c>
      <c r="C26" s="210" t="s">
        <v>18</v>
      </c>
      <c r="D26" s="118"/>
      <c r="E26" s="211" t="s">
        <v>155</v>
      </c>
    </row>
    <row r="27" spans="2:5" s="202" customFormat="1" ht="22.5" customHeight="1">
      <c r="B27" s="209">
        <v>22</v>
      </c>
      <c r="C27" s="210" t="s">
        <v>19</v>
      </c>
      <c r="D27" s="118"/>
      <c r="E27" s="211" t="s">
        <v>156</v>
      </c>
    </row>
    <row r="28" spans="2:5" s="202" customFormat="1" ht="22.5" customHeight="1">
      <c r="B28" s="209">
        <v>23</v>
      </c>
      <c r="C28" s="210" t="s">
        <v>20</v>
      </c>
      <c r="D28" s="118"/>
      <c r="E28" s="211" t="s">
        <v>157</v>
      </c>
    </row>
    <row r="29" spans="2:5" s="202" customFormat="1" ht="22.5" customHeight="1">
      <c r="B29" s="209">
        <v>24</v>
      </c>
      <c r="C29" s="210" t="s">
        <v>21</v>
      </c>
      <c r="D29" s="118"/>
      <c r="E29" s="211" t="s">
        <v>158</v>
      </c>
    </row>
    <row r="30" spans="2:5" s="202" customFormat="1" ht="22.5" customHeight="1">
      <c r="B30" s="209">
        <v>25</v>
      </c>
      <c r="C30" s="210" t="s">
        <v>221</v>
      </c>
      <c r="D30" s="118"/>
      <c r="E30" s="211" t="s">
        <v>227</v>
      </c>
    </row>
    <row r="31" spans="2:5" s="202" customFormat="1" ht="22.5" customHeight="1">
      <c r="B31" s="209">
        <v>26</v>
      </c>
      <c r="C31" s="210" t="s">
        <v>22</v>
      </c>
      <c r="D31" s="118"/>
      <c r="E31" s="211" t="s">
        <v>159</v>
      </c>
    </row>
    <row r="32" spans="2:5" s="202" customFormat="1" ht="22.5" customHeight="1">
      <c r="B32" s="209">
        <v>27</v>
      </c>
      <c r="C32" s="210" t="s">
        <v>23</v>
      </c>
      <c r="D32" s="118"/>
      <c r="E32" s="211" t="s">
        <v>160</v>
      </c>
    </row>
    <row r="33" spans="2:5" s="202" customFormat="1" ht="22.5" customHeight="1">
      <c r="B33" s="209">
        <v>28</v>
      </c>
      <c r="C33" s="210" t="s">
        <v>24</v>
      </c>
      <c r="D33" s="118"/>
      <c r="E33" s="211" t="s">
        <v>161</v>
      </c>
    </row>
    <row r="34" spans="2:5" s="202" customFormat="1" ht="22.5" customHeight="1">
      <c r="B34" s="209">
        <v>29</v>
      </c>
      <c r="C34" s="210" t="s">
        <v>25</v>
      </c>
      <c r="D34" s="118"/>
      <c r="E34" s="211" t="s">
        <v>162</v>
      </c>
    </row>
    <row r="35" spans="2:5" s="202" customFormat="1" ht="22.5" customHeight="1">
      <c r="B35" s="209">
        <v>30</v>
      </c>
      <c r="C35" s="210" t="s">
        <v>26</v>
      </c>
      <c r="D35" s="118"/>
      <c r="E35" s="211" t="s">
        <v>163</v>
      </c>
    </row>
    <row r="36" spans="2:5" s="202" customFormat="1" ht="22.5" customHeight="1">
      <c r="B36" s="209">
        <v>31</v>
      </c>
      <c r="C36" s="210" t="s">
        <v>27</v>
      </c>
      <c r="D36" s="118"/>
      <c r="E36" s="211" t="s">
        <v>164</v>
      </c>
    </row>
    <row r="37" spans="2:5" s="202" customFormat="1" ht="22.5" customHeight="1">
      <c r="B37" s="209">
        <v>32</v>
      </c>
      <c r="C37" s="210" t="s">
        <v>28</v>
      </c>
      <c r="D37" s="118"/>
      <c r="E37" s="211" t="s">
        <v>165</v>
      </c>
    </row>
    <row r="38" spans="2:5" s="202" customFormat="1" ht="22.5" customHeight="1">
      <c r="B38" s="209">
        <v>33</v>
      </c>
      <c r="C38" s="210" t="s">
        <v>29</v>
      </c>
      <c r="D38" s="118"/>
      <c r="E38" s="211" t="s">
        <v>166</v>
      </c>
    </row>
    <row r="39" spans="2:5" s="202" customFormat="1" ht="22.5" customHeight="1">
      <c r="B39" s="209">
        <v>34</v>
      </c>
      <c r="C39" s="210" t="s">
        <v>30</v>
      </c>
      <c r="D39" s="118"/>
      <c r="E39" s="211" t="s">
        <v>167</v>
      </c>
    </row>
    <row r="40" spans="2:5" s="202" customFormat="1" ht="22.5" customHeight="1">
      <c r="B40" s="209">
        <v>35</v>
      </c>
      <c r="C40" s="210" t="s">
        <v>31</v>
      </c>
      <c r="D40" s="118"/>
      <c r="E40" s="211" t="s">
        <v>228</v>
      </c>
    </row>
    <row r="41" spans="2:5" s="202" customFormat="1" ht="22.5" customHeight="1">
      <c r="B41" s="209">
        <v>36</v>
      </c>
      <c r="C41" s="210" t="s">
        <v>32</v>
      </c>
      <c r="D41" s="118"/>
      <c r="E41" s="211" t="s">
        <v>32</v>
      </c>
    </row>
    <row r="42" spans="2:5" s="202" customFormat="1" ht="22.5" customHeight="1">
      <c r="B42" s="212">
        <v>37</v>
      </c>
      <c r="C42" s="213" t="s">
        <v>33</v>
      </c>
      <c r="D42" s="119"/>
      <c r="E42" s="214" t="s">
        <v>33</v>
      </c>
    </row>
    <row r="43" spans="2:5" s="202" customFormat="1" ht="22.5" customHeight="1">
      <c r="B43" s="248" t="s">
        <v>74</v>
      </c>
      <c r="C43" s="250"/>
      <c r="D43" s="215">
        <f>SUM(D6:D42)</f>
        <v>0</v>
      </c>
      <c r="E43" s="216"/>
    </row>
    <row r="44" spans="2:5" ht="24.75" customHeight="1"/>
  </sheetData>
  <sheetProtection algorithmName="SHA-512" hashValue="li/mXGaY9RL+uzI0idQJkttSdu/VAAovjbDRWXYJno5WPY+1+ABn4N6q2RHiJjni2Wece5f8lCJOyKHGaosG9g==" saltValue="RV9lVKx6ADykXDPPV73VEw==" spinCount="100000" sheet="1" selectLockedCells="1"/>
  <mergeCells count="3">
    <mergeCell ref="B3:E3"/>
    <mergeCell ref="B5:C5"/>
    <mergeCell ref="B43:C43"/>
  </mergeCells>
  <phoneticPr fontId="1"/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Z51"/>
  <sheetViews>
    <sheetView zoomScaleNormal="100" workbookViewId="0">
      <pane xSplit="3" ySplit="7" topLeftCell="I30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2"/>
  <cols>
    <col min="1" max="2" width="3.625" style="55" customWidth="1"/>
    <col min="3" max="3" width="24.625" style="55" customWidth="1"/>
    <col min="4" max="30" width="10.625" style="55" customWidth="1"/>
    <col min="31" max="16384" width="9" style="55"/>
  </cols>
  <sheetData>
    <row r="2" spans="2:26" ht="21" customHeight="1">
      <c r="B2" s="123" t="s">
        <v>234</v>
      </c>
    </row>
    <row r="3" spans="2:26" ht="15" customHeight="1" thickBot="1"/>
    <row r="4" spans="2:26" ht="16.5" customHeight="1" thickBot="1">
      <c r="B4" s="125"/>
      <c r="C4" s="260" t="s">
        <v>75</v>
      </c>
      <c r="D4" s="263" t="s">
        <v>76</v>
      </c>
      <c r="E4" s="264"/>
      <c r="F4" s="264"/>
      <c r="G4" s="265"/>
      <c r="H4" s="263" t="s">
        <v>173</v>
      </c>
      <c r="I4" s="265"/>
      <c r="J4" s="263" t="s">
        <v>77</v>
      </c>
      <c r="K4" s="264"/>
      <c r="L4" s="265"/>
      <c r="M4" s="263" t="s">
        <v>78</v>
      </c>
      <c r="N4" s="264"/>
      <c r="O4" s="264"/>
      <c r="P4" s="264"/>
      <c r="Q4" s="265"/>
      <c r="R4" s="266" t="s">
        <v>79</v>
      </c>
      <c r="S4" s="254" t="s">
        <v>80</v>
      </c>
      <c r="T4" s="255"/>
      <c r="U4" s="255"/>
      <c r="V4" s="256"/>
      <c r="W4" s="257" t="s">
        <v>130</v>
      </c>
      <c r="X4" s="258"/>
      <c r="Y4" s="258"/>
      <c r="Z4" s="259"/>
    </row>
    <row r="5" spans="2:26" ht="36" customHeight="1">
      <c r="B5" s="124"/>
      <c r="C5" s="261"/>
      <c r="D5" s="56" t="s">
        <v>81</v>
      </c>
      <c r="E5" s="57" t="s">
        <v>175</v>
      </c>
      <c r="F5" s="57" t="s">
        <v>131</v>
      </c>
      <c r="G5" s="58" t="s">
        <v>82</v>
      </c>
      <c r="H5" s="165" t="s">
        <v>223</v>
      </c>
      <c r="I5" s="159" t="s">
        <v>224</v>
      </c>
      <c r="J5" s="60" t="s">
        <v>83</v>
      </c>
      <c r="K5" s="61" t="s">
        <v>84</v>
      </c>
      <c r="L5" s="59" t="s">
        <v>85</v>
      </c>
      <c r="M5" s="60" t="s">
        <v>174</v>
      </c>
      <c r="N5" s="61" t="s">
        <v>86</v>
      </c>
      <c r="O5" s="61" t="s">
        <v>87</v>
      </c>
      <c r="P5" s="61" t="s">
        <v>88</v>
      </c>
      <c r="Q5" s="59" t="s">
        <v>85</v>
      </c>
      <c r="R5" s="267"/>
      <c r="S5" s="62" t="s">
        <v>89</v>
      </c>
      <c r="T5" s="63" t="s">
        <v>90</v>
      </c>
      <c r="U5" s="63" t="s">
        <v>91</v>
      </c>
      <c r="V5" s="64" t="s">
        <v>92</v>
      </c>
      <c r="W5" s="62" t="s">
        <v>89</v>
      </c>
      <c r="X5" s="63" t="s">
        <v>90</v>
      </c>
      <c r="Y5" s="63" t="s">
        <v>91</v>
      </c>
      <c r="Z5" s="64" t="s">
        <v>92</v>
      </c>
    </row>
    <row r="6" spans="2:26" ht="15" customHeight="1">
      <c r="B6" s="124"/>
      <c r="C6" s="261"/>
      <c r="D6" s="65" t="s">
        <v>93</v>
      </c>
      <c r="E6" s="66" t="s">
        <v>94</v>
      </c>
      <c r="F6" s="66" t="s">
        <v>95</v>
      </c>
      <c r="G6" s="67" t="s">
        <v>96</v>
      </c>
      <c r="H6" s="65" t="s">
        <v>225</v>
      </c>
      <c r="I6" s="160" t="s">
        <v>97</v>
      </c>
      <c r="J6" s="69" t="s">
        <v>98</v>
      </c>
      <c r="K6" s="70" t="s">
        <v>99</v>
      </c>
      <c r="L6" s="68" t="s">
        <v>100</v>
      </c>
      <c r="M6" s="69" t="s">
        <v>101</v>
      </c>
      <c r="N6" s="70" t="s">
        <v>102</v>
      </c>
      <c r="O6" s="71" t="s">
        <v>103</v>
      </c>
      <c r="P6" s="70" t="s">
        <v>104</v>
      </c>
      <c r="Q6" s="68" t="s">
        <v>105</v>
      </c>
      <c r="R6" s="72"/>
      <c r="S6" s="73" t="s">
        <v>106</v>
      </c>
      <c r="T6" s="71" t="s">
        <v>107</v>
      </c>
      <c r="U6" s="71" t="s">
        <v>108</v>
      </c>
      <c r="V6" s="74"/>
      <c r="W6" s="73" t="s">
        <v>109</v>
      </c>
      <c r="X6" s="71" t="s">
        <v>110</v>
      </c>
      <c r="Y6" s="71" t="s">
        <v>111</v>
      </c>
      <c r="Z6" s="74"/>
    </row>
    <row r="7" spans="2:26" ht="30" customHeight="1" thickBot="1">
      <c r="B7" s="126"/>
      <c r="C7" s="262"/>
      <c r="D7" s="75" t="s">
        <v>133</v>
      </c>
      <c r="E7" s="76" t="s">
        <v>112</v>
      </c>
      <c r="F7" s="77" t="s">
        <v>132</v>
      </c>
      <c r="G7" s="158" t="s">
        <v>214</v>
      </c>
      <c r="H7" s="166"/>
      <c r="I7" s="161" t="s">
        <v>226</v>
      </c>
      <c r="J7" s="79" t="s">
        <v>113</v>
      </c>
      <c r="K7" s="80" t="s">
        <v>114</v>
      </c>
      <c r="L7" s="78" t="s">
        <v>115</v>
      </c>
      <c r="M7" s="79" t="s">
        <v>230</v>
      </c>
      <c r="N7" s="80" t="s">
        <v>116</v>
      </c>
      <c r="O7" s="81" t="s">
        <v>117</v>
      </c>
      <c r="P7" s="80" t="s">
        <v>118</v>
      </c>
      <c r="Q7" s="78" t="s">
        <v>119</v>
      </c>
      <c r="R7" s="82" t="s">
        <v>120</v>
      </c>
      <c r="S7" s="83" t="s">
        <v>121</v>
      </c>
      <c r="T7" s="84" t="s">
        <v>122</v>
      </c>
      <c r="U7" s="84" t="s">
        <v>123</v>
      </c>
      <c r="V7" s="85" t="s">
        <v>124</v>
      </c>
      <c r="W7" s="83" t="s">
        <v>125</v>
      </c>
      <c r="X7" s="84" t="s">
        <v>126</v>
      </c>
      <c r="Y7" s="84" t="s">
        <v>127</v>
      </c>
      <c r="Z7" s="85" t="s">
        <v>128</v>
      </c>
    </row>
    <row r="8" spans="2:26" ht="18" customHeight="1">
      <c r="B8" s="86">
        <v>1</v>
      </c>
      <c r="C8" s="87" t="s">
        <v>54</v>
      </c>
      <c r="D8" s="88">
        <v>5.797430347042809E-2</v>
      </c>
      <c r="E8" s="89">
        <v>0.20300238826339134</v>
      </c>
      <c r="F8" s="89">
        <v>1.195167328855465E-2</v>
      </c>
      <c r="G8" s="90">
        <v>0.54691231661548967</v>
      </c>
      <c r="H8" s="188">
        <f>価格変換!I5</f>
        <v>0</v>
      </c>
      <c r="I8" s="162">
        <f>H8*D8</f>
        <v>0</v>
      </c>
      <c r="J8" s="92">
        <f t="array" ref="J8:J45">MMULT('38A'!C4:AN41,計算過程!I8:I45)</f>
        <v>0</v>
      </c>
      <c r="K8" s="94">
        <f>J8*D8</f>
        <v>0</v>
      </c>
      <c r="L8" s="91">
        <f t="array" ref="L8:L45">MMULT('38(I-(I-M)A)-1'!C4:AN41,計算過程!K8:K45)</f>
        <v>0</v>
      </c>
      <c r="M8" s="93">
        <f>(I8+L8)*E8</f>
        <v>0</v>
      </c>
      <c r="N8" s="95"/>
      <c r="O8" s="94">
        <f>N$46*F8</f>
        <v>0</v>
      </c>
      <c r="P8" s="94">
        <f>O8*D8</f>
        <v>0</v>
      </c>
      <c r="Q8" s="91">
        <f t="array" ref="Q8:Q45">MMULT('38(I-(I-M)A)-1'!C4:AN41,計算過程!P8:P45)</f>
        <v>0</v>
      </c>
      <c r="R8" s="96">
        <f>I8+L8+Q8</f>
        <v>0</v>
      </c>
      <c r="S8" s="93">
        <f>I8*G8</f>
        <v>0</v>
      </c>
      <c r="T8" s="94">
        <f>L8*G8</f>
        <v>0</v>
      </c>
      <c r="U8" s="94">
        <f>Q8*G8</f>
        <v>0</v>
      </c>
      <c r="V8" s="97">
        <f>SUM(S8:U8)</f>
        <v>0</v>
      </c>
      <c r="W8" s="93">
        <f>I8*E8</f>
        <v>0</v>
      </c>
      <c r="X8" s="94">
        <f>L8*E8</f>
        <v>0</v>
      </c>
      <c r="Y8" s="94">
        <f>Q8*E8</f>
        <v>0</v>
      </c>
      <c r="Z8" s="97">
        <f>SUM(W8:Y8)</f>
        <v>0</v>
      </c>
    </row>
    <row r="9" spans="2:26" ht="18" customHeight="1">
      <c r="B9" s="98">
        <v>2</v>
      </c>
      <c r="C9" s="87" t="s">
        <v>55</v>
      </c>
      <c r="D9" s="99">
        <v>0.18417266187050363</v>
      </c>
      <c r="E9" s="100">
        <v>0.18206521739130435</v>
      </c>
      <c r="F9" s="100">
        <v>0</v>
      </c>
      <c r="G9" s="101">
        <v>0.51086956521739135</v>
      </c>
      <c r="H9" s="188">
        <f>価格変換!I6</f>
        <v>0</v>
      </c>
      <c r="I9" s="162">
        <f t="shared" ref="I9:I45" si="0">H9*D9</f>
        <v>0</v>
      </c>
      <c r="J9" s="93">
        <v>0</v>
      </c>
      <c r="K9" s="94">
        <f t="shared" ref="K9:K45" si="1">J9*D9</f>
        <v>0</v>
      </c>
      <c r="L9" s="91">
        <v>0</v>
      </c>
      <c r="M9" s="93">
        <f t="shared" ref="M9:M45" si="2">(I9+L9)*E9</f>
        <v>0</v>
      </c>
      <c r="N9" s="95"/>
      <c r="O9" s="94">
        <f t="shared" ref="O9:O45" si="3">N$46*F9</f>
        <v>0</v>
      </c>
      <c r="P9" s="94">
        <f t="shared" ref="P9:P45" si="4">O9*D9</f>
        <v>0</v>
      </c>
      <c r="Q9" s="91">
        <v>0</v>
      </c>
      <c r="R9" s="102">
        <f t="shared" ref="R9:R45" si="5">I9+L9+Q9</f>
        <v>0</v>
      </c>
      <c r="S9" s="93">
        <f t="shared" ref="S9:S45" si="6">I9*G9</f>
        <v>0</v>
      </c>
      <c r="T9" s="94">
        <f t="shared" ref="T9:T45" si="7">L9*G9</f>
        <v>0</v>
      </c>
      <c r="U9" s="94">
        <f t="shared" ref="U9:U45" si="8">Q9*G9</f>
        <v>0</v>
      </c>
      <c r="V9" s="97">
        <f t="shared" ref="V9:V45" si="9">SUM(S9:U9)</f>
        <v>0</v>
      </c>
      <c r="W9" s="93">
        <f t="shared" ref="W9:W45" si="10">I9*E9</f>
        <v>0</v>
      </c>
      <c r="X9" s="94">
        <f t="shared" ref="X9:X45" si="11">L9*E9</f>
        <v>0</v>
      </c>
      <c r="Y9" s="94">
        <f t="shared" ref="Y9:Y45" si="12">Q9*E9</f>
        <v>0</v>
      </c>
      <c r="Z9" s="97">
        <f t="shared" ref="Z9:Z45" si="13">SUM(W9:Y9)</f>
        <v>0</v>
      </c>
    </row>
    <row r="10" spans="2:26" ht="18" customHeight="1">
      <c r="B10" s="98">
        <v>3</v>
      </c>
      <c r="C10" s="87" t="s">
        <v>56</v>
      </c>
      <c r="D10" s="99">
        <v>9.6575277487904398E-2</v>
      </c>
      <c r="E10" s="100">
        <v>0.17904509283819628</v>
      </c>
      <c r="F10" s="100">
        <v>1.177582023534749E-3</v>
      </c>
      <c r="G10" s="101">
        <v>0.59734748010610073</v>
      </c>
      <c r="H10" s="188">
        <f>価格変換!I7</f>
        <v>0</v>
      </c>
      <c r="I10" s="162">
        <f t="shared" si="0"/>
        <v>0</v>
      </c>
      <c r="J10" s="93">
        <v>0</v>
      </c>
      <c r="K10" s="94">
        <f t="shared" si="1"/>
        <v>0</v>
      </c>
      <c r="L10" s="91">
        <v>0</v>
      </c>
      <c r="M10" s="93">
        <f t="shared" si="2"/>
        <v>0</v>
      </c>
      <c r="N10" s="95"/>
      <c r="O10" s="94">
        <f t="shared" si="3"/>
        <v>0</v>
      </c>
      <c r="P10" s="94">
        <f t="shared" si="4"/>
        <v>0</v>
      </c>
      <c r="Q10" s="91">
        <v>0</v>
      </c>
      <c r="R10" s="102">
        <f t="shared" si="5"/>
        <v>0</v>
      </c>
      <c r="S10" s="93">
        <f t="shared" si="6"/>
        <v>0</v>
      </c>
      <c r="T10" s="94">
        <f t="shared" si="7"/>
        <v>0</v>
      </c>
      <c r="U10" s="94">
        <f t="shared" si="8"/>
        <v>0</v>
      </c>
      <c r="V10" s="97">
        <f t="shared" si="9"/>
        <v>0</v>
      </c>
      <c r="W10" s="93">
        <f t="shared" si="10"/>
        <v>0</v>
      </c>
      <c r="X10" s="94">
        <f t="shared" si="11"/>
        <v>0</v>
      </c>
      <c r="Y10" s="94">
        <f t="shared" si="12"/>
        <v>0</v>
      </c>
      <c r="Z10" s="97">
        <f t="shared" si="13"/>
        <v>0</v>
      </c>
    </row>
    <row r="11" spans="2:26" ht="18" customHeight="1">
      <c r="B11" s="98">
        <v>4</v>
      </c>
      <c r="C11" s="87" t="s">
        <v>1</v>
      </c>
      <c r="D11" s="99">
        <v>1.4661029427231242E-2</v>
      </c>
      <c r="E11" s="100">
        <v>0.23442622950819672</v>
      </c>
      <c r="F11" s="100">
        <v>-2.2622605472619407E-5</v>
      </c>
      <c r="G11" s="101">
        <v>0.5131147540983606</v>
      </c>
      <c r="H11" s="188">
        <f>価格変換!I8</f>
        <v>0</v>
      </c>
      <c r="I11" s="162">
        <f t="shared" si="0"/>
        <v>0</v>
      </c>
      <c r="J11" s="93">
        <v>0</v>
      </c>
      <c r="K11" s="94">
        <f t="shared" si="1"/>
        <v>0</v>
      </c>
      <c r="L11" s="91">
        <v>0</v>
      </c>
      <c r="M11" s="93">
        <f t="shared" si="2"/>
        <v>0</v>
      </c>
      <c r="N11" s="95"/>
      <c r="O11" s="94">
        <f t="shared" si="3"/>
        <v>0</v>
      </c>
      <c r="P11" s="94">
        <f t="shared" si="4"/>
        <v>0</v>
      </c>
      <c r="Q11" s="91">
        <v>0</v>
      </c>
      <c r="R11" s="102">
        <f t="shared" si="5"/>
        <v>0</v>
      </c>
      <c r="S11" s="93">
        <f t="shared" si="6"/>
        <v>0</v>
      </c>
      <c r="T11" s="94">
        <f t="shared" si="7"/>
        <v>0</v>
      </c>
      <c r="U11" s="94">
        <f t="shared" si="8"/>
        <v>0</v>
      </c>
      <c r="V11" s="97">
        <f t="shared" si="9"/>
        <v>0</v>
      </c>
      <c r="W11" s="93">
        <f t="shared" si="10"/>
        <v>0</v>
      </c>
      <c r="X11" s="94">
        <f t="shared" si="11"/>
        <v>0</v>
      </c>
      <c r="Y11" s="94">
        <f t="shared" si="12"/>
        <v>0</v>
      </c>
      <c r="Z11" s="97">
        <f t="shared" si="13"/>
        <v>0</v>
      </c>
    </row>
    <row r="12" spans="2:26" ht="18" customHeight="1">
      <c r="B12" s="98">
        <v>5</v>
      </c>
      <c r="C12" s="87" t="s">
        <v>2</v>
      </c>
      <c r="D12" s="99">
        <v>0.15668374492782844</v>
      </c>
      <c r="E12" s="100">
        <v>8.8454904287779496E-2</v>
      </c>
      <c r="F12" s="100">
        <v>0.10578330318996836</v>
      </c>
      <c r="G12" s="101">
        <v>0.42789369122519205</v>
      </c>
      <c r="H12" s="188">
        <f>価格変換!I9</f>
        <v>0</v>
      </c>
      <c r="I12" s="162">
        <f t="shared" si="0"/>
        <v>0</v>
      </c>
      <c r="J12" s="93">
        <v>0</v>
      </c>
      <c r="K12" s="94">
        <f t="shared" si="1"/>
        <v>0</v>
      </c>
      <c r="L12" s="91">
        <v>0</v>
      </c>
      <c r="M12" s="93">
        <f t="shared" si="2"/>
        <v>0</v>
      </c>
      <c r="N12" s="95"/>
      <c r="O12" s="94">
        <f>N$46*F12</f>
        <v>0</v>
      </c>
      <c r="P12" s="94">
        <f t="shared" si="4"/>
        <v>0</v>
      </c>
      <c r="Q12" s="91">
        <v>0</v>
      </c>
      <c r="R12" s="102">
        <f t="shared" si="5"/>
        <v>0</v>
      </c>
      <c r="S12" s="93">
        <f t="shared" si="6"/>
        <v>0</v>
      </c>
      <c r="T12" s="94">
        <f t="shared" si="7"/>
        <v>0</v>
      </c>
      <c r="U12" s="94">
        <f t="shared" si="8"/>
        <v>0</v>
      </c>
      <c r="V12" s="97">
        <f t="shared" si="9"/>
        <v>0</v>
      </c>
      <c r="W12" s="93">
        <f t="shared" si="10"/>
        <v>0</v>
      </c>
      <c r="X12" s="94">
        <f t="shared" si="11"/>
        <v>0</v>
      </c>
      <c r="Y12" s="94">
        <f t="shared" si="12"/>
        <v>0</v>
      </c>
      <c r="Z12" s="97">
        <f t="shared" si="13"/>
        <v>0</v>
      </c>
    </row>
    <row r="13" spans="2:26" ht="18" customHeight="1">
      <c r="B13" s="98">
        <v>6</v>
      </c>
      <c r="C13" s="87" t="s">
        <v>3</v>
      </c>
      <c r="D13" s="99">
        <v>1.995384668373501E-2</v>
      </c>
      <c r="E13" s="100">
        <v>0.22272531263475637</v>
      </c>
      <c r="F13" s="100">
        <v>1.5387594607736086E-2</v>
      </c>
      <c r="G13" s="101">
        <v>0.4085812850366537</v>
      </c>
      <c r="H13" s="188">
        <f>価格変換!I10</f>
        <v>0</v>
      </c>
      <c r="I13" s="162">
        <f t="shared" si="0"/>
        <v>0</v>
      </c>
      <c r="J13" s="93">
        <v>0</v>
      </c>
      <c r="K13" s="94">
        <f t="shared" si="1"/>
        <v>0</v>
      </c>
      <c r="L13" s="91">
        <v>0</v>
      </c>
      <c r="M13" s="93">
        <f t="shared" si="2"/>
        <v>0</v>
      </c>
      <c r="N13" s="95"/>
      <c r="O13" s="94">
        <f t="shared" si="3"/>
        <v>0</v>
      </c>
      <c r="P13" s="94">
        <f t="shared" si="4"/>
        <v>0</v>
      </c>
      <c r="Q13" s="91">
        <v>0</v>
      </c>
      <c r="R13" s="102">
        <f t="shared" si="5"/>
        <v>0</v>
      </c>
      <c r="S13" s="93">
        <f t="shared" si="6"/>
        <v>0</v>
      </c>
      <c r="T13" s="94">
        <f t="shared" si="7"/>
        <v>0</v>
      </c>
      <c r="U13" s="94">
        <f t="shared" si="8"/>
        <v>0</v>
      </c>
      <c r="V13" s="97">
        <f t="shared" si="9"/>
        <v>0</v>
      </c>
      <c r="W13" s="93">
        <f t="shared" si="10"/>
        <v>0</v>
      </c>
      <c r="X13" s="94">
        <f t="shared" si="11"/>
        <v>0</v>
      </c>
      <c r="Y13" s="94">
        <f t="shared" si="12"/>
        <v>0</v>
      </c>
      <c r="Z13" s="97">
        <f t="shared" si="13"/>
        <v>0</v>
      </c>
    </row>
    <row r="14" spans="2:26" ht="18" customHeight="1">
      <c r="B14" s="98">
        <v>7</v>
      </c>
      <c r="C14" s="87" t="s">
        <v>4</v>
      </c>
      <c r="D14" s="99">
        <v>2.0266674337988899E-2</v>
      </c>
      <c r="E14" s="100">
        <v>0.18539541305515073</v>
      </c>
      <c r="F14" s="100">
        <v>1.1392744116011135E-3</v>
      </c>
      <c r="G14" s="101">
        <v>0.4154329983892</v>
      </c>
      <c r="H14" s="188">
        <f>価格変換!I11</f>
        <v>0</v>
      </c>
      <c r="I14" s="162">
        <f t="shared" si="0"/>
        <v>0</v>
      </c>
      <c r="J14" s="93">
        <v>0</v>
      </c>
      <c r="K14" s="94">
        <f t="shared" si="1"/>
        <v>0</v>
      </c>
      <c r="L14" s="91">
        <v>0</v>
      </c>
      <c r="M14" s="93">
        <f t="shared" si="2"/>
        <v>0</v>
      </c>
      <c r="N14" s="95"/>
      <c r="O14" s="94">
        <f t="shared" si="3"/>
        <v>0</v>
      </c>
      <c r="P14" s="94">
        <f t="shared" si="4"/>
        <v>0</v>
      </c>
      <c r="Q14" s="91">
        <v>0</v>
      </c>
      <c r="R14" s="102">
        <f t="shared" si="5"/>
        <v>0</v>
      </c>
      <c r="S14" s="93">
        <f t="shared" si="6"/>
        <v>0</v>
      </c>
      <c r="T14" s="94">
        <f t="shared" si="7"/>
        <v>0</v>
      </c>
      <c r="U14" s="94">
        <f t="shared" si="8"/>
        <v>0</v>
      </c>
      <c r="V14" s="97">
        <f t="shared" si="9"/>
        <v>0</v>
      </c>
      <c r="W14" s="93">
        <f t="shared" si="10"/>
        <v>0</v>
      </c>
      <c r="X14" s="94">
        <f t="shared" si="11"/>
        <v>0</v>
      </c>
      <c r="Y14" s="94">
        <f t="shared" si="12"/>
        <v>0</v>
      </c>
      <c r="Z14" s="97">
        <f t="shared" si="13"/>
        <v>0</v>
      </c>
    </row>
    <row r="15" spans="2:26" ht="18" customHeight="1">
      <c r="B15" s="98">
        <v>8</v>
      </c>
      <c r="C15" s="87" t="s">
        <v>5</v>
      </c>
      <c r="D15" s="99">
        <v>6.8704580474879817E-3</v>
      </c>
      <c r="E15" s="100">
        <v>9.2962069721552285E-2</v>
      </c>
      <c r="F15" s="100">
        <v>9.5283397903276595E-3</v>
      </c>
      <c r="G15" s="101">
        <v>0.33479500109625082</v>
      </c>
      <c r="H15" s="188">
        <f>価格変換!I12</f>
        <v>0</v>
      </c>
      <c r="I15" s="162">
        <f t="shared" si="0"/>
        <v>0</v>
      </c>
      <c r="J15" s="93">
        <v>0</v>
      </c>
      <c r="K15" s="94">
        <f t="shared" si="1"/>
        <v>0</v>
      </c>
      <c r="L15" s="91">
        <v>0</v>
      </c>
      <c r="M15" s="93">
        <f t="shared" si="2"/>
        <v>0</v>
      </c>
      <c r="N15" s="95"/>
      <c r="O15" s="94">
        <f t="shared" si="3"/>
        <v>0</v>
      </c>
      <c r="P15" s="94">
        <f t="shared" si="4"/>
        <v>0</v>
      </c>
      <c r="Q15" s="91">
        <v>0</v>
      </c>
      <c r="R15" s="102">
        <f t="shared" si="5"/>
        <v>0</v>
      </c>
      <c r="S15" s="93">
        <f t="shared" si="6"/>
        <v>0</v>
      </c>
      <c r="T15" s="94">
        <f t="shared" si="7"/>
        <v>0</v>
      </c>
      <c r="U15" s="94">
        <f t="shared" si="8"/>
        <v>0</v>
      </c>
      <c r="V15" s="97">
        <f t="shared" si="9"/>
        <v>0</v>
      </c>
      <c r="W15" s="93">
        <f t="shared" si="10"/>
        <v>0</v>
      </c>
      <c r="X15" s="94">
        <f t="shared" si="11"/>
        <v>0</v>
      </c>
      <c r="Y15" s="94">
        <f t="shared" si="12"/>
        <v>0</v>
      </c>
      <c r="Z15" s="97">
        <f t="shared" si="13"/>
        <v>0</v>
      </c>
    </row>
    <row r="16" spans="2:26" ht="18" customHeight="1">
      <c r="B16" s="98">
        <v>9</v>
      </c>
      <c r="C16" s="87" t="s">
        <v>6</v>
      </c>
      <c r="D16" s="99">
        <v>8.0252996721076442E-2</v>
      </c>
      <c r="E16" s="100">
        <v>0.18214235771220808</v>
      </c>
      <c r="F16" s="100">
        <v>4.970940509183571E-4</v>
      </c>
      <c r="G16" s="101">
        <v>0.47559781848692489</v>
      </c>
      <c r="H16" s="188">
        <f>価格変換!I13</f>
        <v>0</v>
      </c>
      <c r="I16" s="162">
        <f t="shared" si="0"/>
        <v>0</v>
      </c>
      <c r="J16" s="93">
        <v>0</v>
      </c>
      <c r="K16" s="94">
        <f t="shared" si="1"/>
        <v>0</v>
      </c>
      <c r="L16" s="91">
        <v>0</v>
      </c>
      <c r="M16" s="93">
        <f t="shared" si="2"/>
        <v>0</v>
      </c>
      <c r="N16" s="95"/>
      <c r="O16" s="94">
        <f t="shared" si="3"/>
        <v>0</v>
      </c>
      <c r="P16" s="94">
        <f t="shared" si="4"/>
        <v>0</v>
      </c>
      <c r="Q16" s="91">
        <v>0</v>
      </c>
      <c r="R16" s="102">
        <f t="shared" si="5"/>
        <v>0</v>
      </c>
      <c r="S16" s="93">
        <f t="shared" si="6"/>
        <v>0</v>
      </c>
      <c r="T16" s="94">
        <f t="shared" si="7"/>
        <v>0</v>
      </c>
      <c r="U16" s="94">
        <f t="shared" si="8"/>
        <v>0</v>
      </c>
      <c r="V16" s="97">
        <f t="shared" si="9"/>
        <v>0</v>
      </c>
      <c r="W16" s="93">
        <f t="shared" si="10"/>
        <v>0</v>
      </c>
      <c r="X16" s="94">
        <f t="shared" si="11"/>
        <v>0</v>
      </c>
      <c r="Y16" s="94">
        <f t="shared" si="12"/>
        <v>0</v>
      </c>
      <c r="Z16" s="97">
        <f t="shared" si="13"/>
        <v>0</v>
      </c>
    </row>
    <row r="17" spans="2:26" ht="18" customHeight="1">
      <c r="B17" s="98">
        <v>10</v>
      </c>
      <c r="C17" s="87" t="s">
        <v>7</v>
      </c>
      <c r="D17" s="99">
        <v>0</v>
      </c>
      <c r="E17" s="100">
        <v>6.1934422376307439E-2</v>
      </c>
      <c r="F17" s="100">
        <v>-1.2638495590703376E-4</v>
      </c>
      <c r="G17" s="101">
        <v>0.29251380890821482</v>
      </c>
      <c r="H17" s="188">
        <f>価格変換!I14</f>
        <v>0</v>
      </c>
      <c r="I17" s="162">
        <f t="shared" si="0"/>
        <v>0</v>
      </c>
      <c r="J17" s="93">
        <v>0</v>
      </c>
      <c r="K17" s="94">
        <f t="shared" si="1"/>
        <v>0</v>
      </c>
      <c r="L17" s="91">
        <v>0</v>
      </c>
      <c r="M17" s="93">
        <f t="shared" si="2"/>
        <v>0</v>
      </c>
      <c r="N17" s="95"/>
      <c r="O17" s="94">
        <f t="shared" si="3"/>
        <v>0</v>
      </c>
      <c r="P17" s="94">
        <f t="shared" si="4"/>
        <v>0</v>
      </c>
      <c r="Q17" s="91">
        <v>0</v>
      </c>
      <c r="R17" s="102">
        <f t="shared" si="5"/>
        <v>0</v>
      </c>
      <c r="S17" s="93">
        <f t="shared" si="6"/>
        <v>0</v>
      </c>
      <c r="T17" s="94">
        <f t="shared" si="7"/>
        <v>0</v>
      </c>
      <c r="U17" s="94">
        <f t="shared" si="8"/>
        <v>0</v>
      </c>
      <c r="V17" s="97">
        <f t="shared" si="9"/>
        <v>0</v>
      </c>
      <c r="W17" s="93">
        <f t="shared" si="10"/>
        <v>0</v>
      </c>
      <c r="X17" s="94">
        <f t="shared" si="11"/>
        <v>0</v>
      </c>
      <c r="Y17" s="94">
        <f t="shared" si="12"/>
        <v>0</v>
      </c>
      <c r="Z17" s="97">
        <f t="shared" si="13"/>
        <v>0</v>
      </c>
    </row>
    <row r="18" spans="2:26" ht="18" customHeight="1">
      <c r="B18" s="98">
        <v>11</v>
      </c>
      <c r="C18" s="87" t="s">
        <v>8</v>
      </c>
      <c r="D18" s="99">
        <v>0</v>
      </c>
      <c r="E18" s="100">
        <v>0.17632850241545894</v>
      </c>
      <c r="F18" s="100">
        <v>6.1654140781378759E-4</v>
      </c>
      <c r="G18" s="101">
        <v>0.18719806763285024</v>
      </c>
      <c r="H18" s="188">
        <f>価格変換!I15</f>
        <v>0</v>
      </c>
      <c r="I18" s="162">
        <f t="shared" si="0"/>
        <v>0</v>
      </c>
      <c r="J18" s="93">
        <v>0</v>
      </c>
      <c r="K18" s="94">
        <f t="shared" si="1"/>
        <v>0</v>
      </c>
      <c r="L18" s="91">
        <v>0</v>
      </c>
      <c r="M18" s="93">
        <f t="shared" si="2"/>
        <v>0</v>
      </c>
      <c r="N18" s="95"/>
      <c r="O18" s="94">
        <f t="shared" si="3"/>
        <v>0</v>
      </c>
      <c r="P18" s="94">
        <f t="shared" si="4"/>
        <v>0</v>
      </c>
      <c r="Q18" s="91">
        <v>0</v>
      </c>
      <c r="R18" s="102">
        <f t="shared" si="5"/>
        <v>0</v>
      </c>
      <c r="S18" s="93">
        <f t="shared" si="6"/>
        <v>0</v>
      </c>
      <c r="T18" s="94">
        <f t="shared" si="7"/>
        <v>0</v>
      </c>
      <c r="U18" s="94">
        <f t="shared" si="8"/>
        <v>0</v>
      </c>
      <c r="V18" s="97">
        <f t="shared" si="9"/>
        <v>0</v>
      </c>
      <c r="W18" s="93">
        <f t="shared" si="10"/>
        <v>0</v>
      </c>
      <c r="X18" s="94">
        <f t="shared" si="11"/>
        <v>0</v>
      </c>
      <c r="Y18" s="94">
        <f t="shared" si="12"/>
        <v>0</v>
      </c>
      <c r="Z18" s="97">
        <f t="shared" si="13"/>
        <v>0</v>
      </c>
    </row>
    <row r="19" spans="2:26" ht="18" customHeight="1">
      <c r="B19" s="98">
        <v>12</v>
      </c>
      <c r="C19" s="87" t="s">
        <v>9</v>
      </c>
      <c r="D19" s="99">
        <v>3.6040820300399123E-2</v>
      </c>
      <c r="E19" s="100">
        <v>0.24481878509443594</v>
      </c>
      <c r="F19" s="100">
        <v>1.0137943599129843E-3</v>
      </c>
      <c r="G19" s="101">
        <v>0.42848392036753447</v>
      </c>
      <c r="H19" s="188">
        <f>価格変換!I16</f>
        <v>0</v>
      </c>
      <c r="I19" s="162">
        <f t="shared" si="0"/>
        <v>0</v>
      </c>
      <c r="J19" s="93">
        <v>0</v>
      </c>
      <c r="K19" s="94">
        <f t="shared" si="1"/>
        <v>0</v>
      </c>
      <c r="L19" s="91">
        <v>0</v>
      </c>
      <c r="M19" s="93">
        <f t="shared" si="2"/>
        <v>0</v>
      </c>
      <c r="N19" s="95"/>
      <c r="O19" s="94">
        <f t="shared" si="3"/>
        <v>0</v>
      </c>
      <c r="P19" s="94">
        <f t="shared" si="4"/>
        <v>0</v>
      </c>
      <c r="Q19" s="91">
        <v>0</v>
      </c>
      <c r="R19" s="102">
        <f t="shared" si="5"/>
        <v>0</v>
      </c>
      <c r="S19" s="93">
        <f t="shared" si="6"/>
        <v>0</v>
      </c>
      <c r="T19" s="94">
        <f t="shared" si="7"/>
        <v>0</v>
      </c>
      <c r="U19" s="94">
        <f t="shared" si="8"/>
        <v>0</v>
      </c>
      <c r="V19" s="97">
        <f t="shared" si="9"/>
        <v>0</v>
      </c>
      <c r="W19" s="93">
        <f t="shared" si="10"/>
        <v>0</v>
      </c>
      <c r="X19" s="94">
        <f t="shared" si="11"/>
        <v>0</v>
      </c>
      <c r="Y19" s="94">
        <f t="shared" si="12"/>
        <v>0</v>
      </c>
      <c r="Z19" s="97">
        <f t="shared" si="13"/>
        <v>0</v>
      </c>
    </row>
    <row r="20" spans="2:26" ht="18" customHeight="1">
      <c r="B20" s="98">
        <v>13</v>
      </c>
      <c r="C20" s="87" t="s">
        <v>10</v>
      </c>
      <c r="D20" s="99">
        <v>4.0765130134838845E-3</v>
      </c>
      <c r="E20" s="100">
        <v>0.2212313619176714</v>
      </c>
      <c r="F20" s="100">
        <v>4.8563193081222996E-5</v>
      </c>
      <c r="G20" s="101">
        <v>0.40764785617464505</v>
      </c>
      <c r="H20" s="188">
        <f>価格変換!I17</f>
        <v>0</v>
      </c>
      <c r="I20" s="162">
        <f t="shared" si="0"/>
        <v>0</v>
      </c>
      <c r="J20" s="93">
        <v>0</v>
      </c>
      <c r="K20" s="94">
        <f t="shared" si="1"/>
        <v>0</v>
      </c>
      <c r="L20" s="91">
        <v>0</v>
      </c>
      <c r="M20" s="93">
        <f t="shared" si="2"/>
        <v>0</v>
      </c>
      <c r="N20" s="95"/>
      <c r="O20" s="94">
        <f t="shared" si="3"/>
        <v>0</v>
      </c>
      <c r="P20" s="94">
        <f t="shared" si="4"/>
        <v>0</v>
      </c>
      <c r="Q20" s="91">
        <v>0</v>
      </c>
      <c r="R20" s="102">
        <f t="shared" si="5"/>
        <v>0</v>
      </c>
      <c r="S20" s="93">
        <f t="shared" si="6"/>
        <v>0</v>
      </c>
      <c r="T20" s="94">
        <f t="shared" si="7"/>
        <v>0</v>
      </c>
      <c r="U20" s="94">
        <f t="shared" si="8"/>
        <v>0</v>
      </c>
      <c r="V20" s="97">
        <f t="shared" si="9"/>
        <v>0</v>
      </c>
      <c r="W20" s="93">
        <f t="shared" si="10"/>
        <v>0</v>
      </c>
      <c r="X20" s="94">
        <f t="shared" si="11"/>
        <v>0</v>
      </c>
      <c r="Y20" s="94">
        <f t="shared" si="12"/>
        <v>0</v>
      </c>
      <c r="Z20" s="97">
        <f t="shared" si="13"/>
        <v>0</v>
      </c>
    </row>
    <row r="21" spans="2:26" ht="18" customHeight="1">
      <c r="B21" s="98">
        <v>14</v>
      </c>
      <c r="C21" s="87" t="s">
        <v>11</v>
      </c>
      <c r="D21" s="99">
        <v>1.6016310688079849E-2</v>
      </c>
      <c r="E21" s="100">
        <v>0.22773175990014752</v>
      </c>
      <c r="F21" s="100">
        <v>2.8353665525682993E-5</v>
      </c>
      <c r="G21" s="101">
        <v>0.46703733121525021</v>
      </c>
      <c r="H21" s="188">
        <f>価格変換!I18</f>
        <v>0</v>
      </c>
      <c r="I21" s="162">
        <f t="shared" si="0"/>
        <v>0</v>
      </c>
      <c r="J21" s="93">
        <v>0</v>
      </c>
      <c r="K21" s="94">
        <f t="shared" si="1"/>
        <v>0</v>
      </c>
      <c r="L21" s="91">
        <v>0</v>
      </c>
      <c r="M21" s="93">
        <f t="shared" si="2"/>
        <v>0</v>
      </c>
      <c r="N21" s="95"/>
      <c r="O21" s="94">
        <f t="shared" si="3"/>
        <v>0</v>
      </c>
      <c r="P21" s="94">
        <f t="shared" si="4"/>
        <v>0</v>
      </c>
      <c r="Q21" s="91">
        <v>0</v>
      </c>
      <c r="R21" s="102">
        <f t="shared" si="5"/>
        <v>0</v>
      </c>
      <c r="S21" s="93">
        <f t="shared" si="6"/>
        <v>0</v>
      </c>
      <c r="T21" s="94">
        <f t="shared" si="7"/>
        <v>0</v>
      </c>
      <c r="U21" s="94">
        <f t="shared" si="8"/>
        <v>0</v>
      </c>
      <c r="V21" s="97">
        <f t="shared" si="9"/>
        <v>0</v>
      </c>
      <c r="W21" s="93">
        <f t="shared" si="10"/>
        <v>0</v>
      </c>
      <c r="X21" s="94">
        <f t="shared" si="11"/>
        <v>0</v>
      </c>
      <c r="Y21" s="94">
        <f t="shared" si="12"/>
        <v>0</v>
      </c>
      <c r="Z21" s="97">
        <f t="shared" si="13"/>
        <v>0</v>
      </c>
    </row>
    <row r="22" spans="2:26" ht="18" customHeight="1">
      <c r="B22" s="98">
        <v>15</v>
      </c>
      <c r="C22" s="87" t="s">
        <v>12</v>
      </c>
      <c r="D22" s="99">
        <v>5.1565453200755895E-3</v>
      </c>
      <c r="E22" s="100">
        <v>0.18363743378457917</v>
      </c>
      <c r="F22" s="100">
        <v>3.6497803495825977E-4</v>
      </c>
      <c r="G22" s="101">
        <v>0.41907004120070629</v>
      </c>
      <c r="H22" s="188">
        <f>価格変換!I19</f>
        <v>0</v>
      </c>
      <c r="I22" s="162">
        <f t="shared" si="0"/>
        <v>0</v>
      </c>
      <c r="J22" s="93">
        <v>0</v>
      </c>
      <c r="K22" s="94">
        <f t="shared" si="1"/>
        <v>0</v>
      </c>
      <c r="L22" s="91">
        <v>0</v>
      </c>
      <c r="M22" s="93">
        <f t="shared" si="2"/>
        <v>0</v>
      </c>
      <c r="N22" s="95"/>
      <c r="O22" s="94">
        <f t="shared" si="3"/>
        <v>0</v>
      </c>
      <c r="P22" s="94">
        <f t="shared" si="4"/>
        <v>0</v>
      </c>
      <c r="Q22" s="91">
        <v>0</v>
      </c>
      <c r="R22" s="102">
        <f t="shared" si="5"/>
        <v>0</v>
      </c>
      <c r="S22" s="93">
        <f t="shared" si="6"/>
        <v>0</v>
      </c>
      <c r="T22" s="94">
        <f t="shared" si="7"/>
        <v>0</v>
      </c>
      <c r="U22" s="94">
        <f t="shared" si="8"/>
        <v>0</v>
      </c>
      <c r="V22" s="97">
        <f t="shared" si="9"/>
        <v>0</v>
      </c>
      <c r="W22" s="93">
        <f t="shared" si="10"/>
        <v>0</v>
      </c>
      <c r="X22" s="94">
        <f t="shared" si="11"/>
        <v>0</v>
      </c>
      <c r="Y22" s="94">
        <f t="shared" si="12"/>
        <v>0</v>
      </c>
      <c r="Z22" s="97">
        <f t="shared" si="13"/>
        <v>0</v>
      </c>
    </row>
    <row r="23" spans="2:26" ht="18" customHeight="1">
      <c r="B23" s="98">
        <v>16</v>
      </c>
      <c r="C23" s="87" t="s">
        <v>13</v>
      </c>
      <c r="D23" s="99">
        <v>3.5674099249087154E-2</v>
      </c>
      <c r="E23" s="100">
        <v>0.17541562079377204</v>
      </c>
      <c r="F23" s="100">
        <v>5.82456682235041E-4</v>
      </c>
      <c r="G23" s="101">
        <v>0.35539064110492685</v>
      </c>
      <c r="H23" s="188">
        <f>価格変換!I20</f>
        <v>0</v>
      </c>
      <c r="I23" s="162">
        <f t="shared" si="0"/>
        <v>0</v>
      </c>
      <c r="J23" s="93">
        <v>0</v>
      </c>
      <c r="K23" s="94">
        <f t="shared" si="1"/>
        <v>0</v>
      </c>
      <c r="L23" s="91">
        <v>0</v>
      </c>
      <c r="M23" s="93">
        <f t="shared" si="2"/>
        <v>0</v>
      </c>
      <c r="N23" s="95"/>
      <c r="O23" s="94">
        <f t="shared" si="3"/>
        <v>0</v>
      </c>
      <c r="P23" s="94">
        <f t="shared" si="4"/>
        <v>0</v>
      </c>
      <c r="Q23" s="91">
        <v>0</v>
      </c>
      <c r="R23" s="102">
        <f t="shared" si="5"/>
        <v>0</v>
      </c>
      <c r="S23" s="93">
        <f t="shared" si="6"/>
        <v>0</v>
      </c>
      <c r="T23" s="94">
        <f t="shared" si="7"/>
        <v>0</v>
      </c>
      <c r="U23" s="94">
        <f t="shared" si="8"/>
        <v>0</v>
      </c>
      <c r="V23" s="97">
        <f t="shared" si="9"/>
        <v>0</v>
      </c>
      <c r="W23" s="93">
        <f t="shared" si="10"/>
        <v>0</v>
      </c>
      <c r="X23" s="94">
        <f t="shared" si="11"/>
        <v>0</v>
      </c>
      <c r="Y23" s="94">
        <f t="shared" si="12"/>
        <v>0</v>
      </c>
      <c r="Z23" s="97">
        <f t="shared" si="13"/>
        <v>0</v>
      </c>
    </row>
    <row r="24" spans="2:26" ht="18" customHeight="1">
      <c r="B24" s="98">
        <v>17</v>
      </c>
      <c r="C24" s="87" t="s">
        <v>14</v>
      </c>
      <c r="D24" s="99">
        <v>3.599280615089806E-2</v>
      </c>
      <c r="E24" s="100">
        <v>0.17886266479864929</v>
      </c>
      <c r="F24" s="100">
        <v>1.1560151396508518E-2</v>
      </c>
      <c r="G24" s="101">
        <v>0.36523332255630991</v>
      </c>
      <c r="H24" s="188">
        <f>価格変換!I21</f>
        <v>0</v>
      </c>
      <c r="I24" s="162">
        <f t="shared" si="0"/>
        <v>0</v>
      </c>
      <c r="J24" s="93">
        <v>0</v>
      </c>
      <c r="K24" s="94">
        <f t="shared" si="1"/>
        <v>0</v>
      </c>
      <c r="L24" s="91">
        <v>0</v>
      </c>
      <c r="M24" s="93">
        <f t="shared" si="2"/>
        <v>0</v>
      </c>
      <c r="N24" s="95"/>
      <c r="O24" s="94">
        <f t="shared" si="3"/>
        <v>0</v>
      </c>
      <c r="P24" s="94">
        <f t="shared" si="4"/>
        <v>0</v>
      </c>
      <c r="Q24" s="91">
        <v>0</v>
      </c>
      <c r="R24" s="102">
        <f t="shared" si="5"/>
        <v>0</v>
      </c>
      <c r="S24" s="93">
        <f t="shared" si="6"/>
        <v>0</v>
      </c>
      <c r="T24" s="94">
        <f t="shared" si="7"/>
        <v>0</v>
      </c>
      <c r="U24" s="94">
        <f t="shared" si="8"/>
        <v>0</v>
      </c>
      <c r="V24" s="97">
        <f t="shared" si="9"/>
        <v>0</v>
      </c>
      <c r="W24" s="93">
        <f t="shared" si="10"/>
        <v>0</v>
      </c>
      <c r="X24" s="94">
        <f t="shared" si="11"/>
        <v>0</v>
      </c>
      <c r="Y24" s="94">
        <f t="shared" si="12"/>
        <v>0</v>
      </c>
      <c r="Z24" s="97">
        <f t="shared" si="13"/>
        <v>0</v>
      </c>
    </row>
    <row r="25" spans="2:26" ht="18" customHeight="1">
      <c r="B25" s="98">
        <v>18</v>
      </c>
      <c r="C25" s="87" t="s">
        <v>15</v>
      </c>
      <c r="D25" s="99">
        <v>1.3315665298471169E-3</v>
      </c>
      <c r="E25" s="100">
        <v>0.1807909604519774</v>
      </c>
      <c r="F25" s="100">
        <v>1.3167562924023036E-2</v>
      </c>
      <c r="G25" s="101">
        <v>0.35781544256120523</v>
      </c>
      <c r="H25" s="188">
        <f>価格変換!I22</f>
        <v>0</v>
      </c>
      <c r="I25" s="162">
        <f t="shared" si="0"/>
        <v>0</v>
      </c>
      <c r="J25" s="93">
        <v>0</v>
      </c>
      <c r="K25" s="94">
        <f t="shared" si="1"/>
        <v>0</v>
      </c>
      <c r="L25" s="91">
        <v>0</v>
      </c>
      <c r="M25" s="93">
        <f t="shared" si="2"/>
        <v>0</v>
      </c>
      <c r="N25" s="95"/>
      <c r="O25" s="94">
        <f t="shared" si="3"/>
        <v>0</v>
      </c>
      <c r="P25" s="94">
        <f t="shared" si="4"/>
        <v>0</v>
      </c>
      <c r="Q25" s="91">
        <v>0</v>
      </c>
      <c r="R25" s="102">
        <f t="shared" si="5"/>
        <v>0</v>
      </c>
      <c r="S25" s="93">
        <f t="shared" si="6"/>
        <v>0</v>
      </c>
      <c r="T25" s="94">
        <f t="shared" si="7"/>
        <v>0</v>
      </c>
      <c r="U25" s="94">
        <f t="shared" si="8"/>
        <v>0</v>
      </c>
      <c r="V25" s="97">
        <f t="shared" si="9"/>
        <v>0</v>
      </c>
      <c r="W25" s="93">
        <f t="shared" si="10"/>
        <v>0</v>
      </c>
      <c r="X25" s="94">
        <f t="shared" si="11"/>
        <v>0</v>
      </c>
      <c r="Y25" s="94">
        <f t="shared" si="12"/>
        <v>0</v>
      </c>
      <c r="Z25" s="97">
        <f t="shared" si="13"/>
        <v>0</v>
      </c>
    </row>
    <row r="26" spans="2:26" ht="18" customHeight="1">
      <c r="B26" s="98">
        <v>19</v>
      </c>
      <c r="C26" s="87" t="s">
        <v>16</v>
      </c>
      <c r="D26" s="99">
        <v>1.4683284267736352E-2</v>
      </c>
      <c r="E26" s="100">
        <v>0.13394053040450041</v>
      </c>
      <c r="F26" s="100">
        <v>1.3029715848009875E-2</v>
      </c>
      <c r="G26" s="101">
        <v>0.29779444593267257</v>
      </c>
      <c r="H26" s="188">
        <f>価格変換!I23</f>
        <v>0</v>
      </c>
      <c r="I26" s="162">
        <f t="shared" si="0"/>
        <v>0</v>
      </c>
      <c r="J26" s="93">
        <v>0</v>
      </c>
      <c r="K26" s="94">
        <f t="shared" si="1"/>
        <v>0</v>
      </c>
      <c r="L26" s="91">
        <v>0</v>
      </c>
      <c r="M26" s="93">
        <f t="shared" si="2"/>
        <v>0</v>
      </c>
      <c r="N26" s="95"/>
      <c r="O26" s="94">
        <f t="shared" si="3"/>
        <v>0</v>
      </c>
      <c r="P26" s="94">
        <f t="shared" si="4"/>
        <v>0</v>
      </c>
      <c r="Q26" s="91">
        <v>0</v>
      </c>
      <c r="R26" s="102">
        <f t="shared" si="5"/>
        <v>0</v>
      </c>
      <c r="S26" s="93">
        <f t="shared" si="6"/>
        <v>0</v>
      </c>
      <c r="T26" s="94">
        <f t="shared" si="7"/>
        <v>0</v>
      </c>
      <c r="U26" s="94">
        <f t="shared" si="8"/>
        <v>0</v>
      </c>
      <c r="V26" s="97">
        <f t="shared" si="9"/>
        <v>0</v>
      </c>
      <c r="W26" s="93">
        <f t="shared" si="10"/>
        <v>0</v>
      </c>
      <c r="X26" s="94">
        <f t="shared" si="11"/>
        <v>0</v>
      </c>
      <c r="Y26" s="94">
        <f t="shared" si="12"/>
        <v>0</v>
      </c>
      <c r="Z26" s="97">
        <f t="shared" si="13"/>
        <v>0</v>
      </c>
    </row>
    <row r="27" spans="2:26" ht="18" customHeight="1">
      <c r="B27" s="98">
        <v>20</v>
      </c>
      <c r="C27" s="87" t="s">
        <v>17</v>
      </c>
      <c r="D27" s="99">
        <v>9.1290981251084147E-2</v>
      </c>
      <c r="E27" s="100">
        <v>0.21496776764241293</v>
      </c>
      <c r="F27" s="100">
        <v>3.5106965711369335E-2</v>
      </c>
      <c r="G27" s="101">
        <v>0.47083434133568614</v>
      </c>
      <c r="H27" s="188">
        <f>価格変換!I24</f>
        <v>0</v>
      </c>
      <c r="I27" s="162">
        <f t="shared" si="0"/>
        <v>0</v>
      </c>
      <c r="J27" s="93">
        <v>0</v>
      </c>
      <c r="K27" s="94">
        <f t="shared" si="1"/>
        <v>0</v>
      </c>
      <c r="L27" s="91">
        <v>0</v>
      </c>
      <c r="M27" s="93">
        <f t="shared" si="2"/>
        <v>0</v>
      </c>
      <c r="N27" s="95"/>
      <c r="O27" s="94">
        <f t="shared" si="3"/>
        <v>0</v>
      </c>
      <c r="P27" s="94">
        <f t="shared" si="4"/>
        <v>0</v>
      </c>
      <c r="Q27" s="91">
        <v>0</v>
      </c>
      <c r="R27" s="102">
        <f t="shared" si="5"/>
        <v>0</v>
      </c>
      <c r="S27" s="93">
        <f t="shared" si="6"/>
        <v>0</v>
      </c>
      <c r="T27" s="94">
        <f t="shared" si="7"/>
        <v>0</v>
      </c>
      <c r="U27" s="94">
        <f t="shared" si="8"/>
        <v>0</v>
      </c>
      <c r="V27" s="97">
        <f t="shared" si="9"/>
        <v>0</v>
      </c>
      <c r="W27" s="93">
        <f t="shared" si="10"/>
        <v>0</v>
      </c>
      <c r="X27" s="94">
        <f t="shared" si="11"/>
        <v>0</v>
      </c>
      <c r="Y27" s="94">
        <f t="shared" si="12"/>
        <v>0</v>
      </c>
      <c r="Z27" s="97">
        <f t="shared" si="13"/>
        <v>0</v>
      </c>
    </row>
    <row r="28" spans="2:26" ht="18" customHeight="1">
      <c r="B28" s="98">
        <v>21</v>
      </c>
      <c r="C28" s="87" t="s">
        <v>18</v>
      </c>
      <c r="D28" s="99">
        <v>1</v>
      </c>
      <c r="E28" s="100">
        <v>0.29671725604999538</v>
      </c>
      <c r="F28" s="100">
        <v>0</v>
      </c>
      <c r="G28" s="101">
        <v>0.44496057405486739</v>
      </c>
      <c r="H28" s="188">
        <f>価格変換!I25</f>
        <v>0</v>
      </c>
      <c r="I28" s="162">
        <f t="shared" si="0"/>
        <v>0</v>
      </c>
      <c r="J28" s="93">
        <v>0</v>
      </c>
      <c r="K28" s="94">
        <f t="shared" si="1"/>
        <v>0</v>
      </c>
      <c r="L28" s="91">
        <v>0</v>
      </c>
      <c r="M28" s="93">
        <f t="shared" si="2"/>
        <v>0</v>
      </c>
      <c r="N28" s="95"/>
      <c r="O28" s="94">
        <f t="shared" si="3"/>
        <v>0</v>
      </c>
      <c r="P28" s="94">
        <f t="shared" si="4"/>
        <v>0</v>
      </c>
      <c r="Q28" s="91">
        <v>0</v>
      </c>
      <c r="R28" s="102">
        <f t="shared" si="5"/>
        <v>0</v>
      </c>
      <c r="S28" s="93">
        <f t="shared" si="6"/>
        <v>0</v>
      </c>
      <c r="T28" s="94">
        <f t="shared" si="7"/>
        <v>0</v>
      </c>
      <c r="U28" s="94">
        <f t="shared" si="8"/>
        <v>0</v>
      </c>
      <c r="V28" s="97">
        <f t="shared" si="9"/>
        <v>0</v>
      </c>
      <c r="W28" s="93">
        <f t="shared" si="10"/>
        <v>0</v>
      </c>
      <c r="X28" s="94">
        <f t="shared" si="11"/>
        <v>0</v>
      </c>
      <c r="Y28" s="94">
        <f t="shared" si="12"/>
        <v>0</v>
      </c>
      <c r="Z28" s="97">
        <f t="shared" si="13"/>
        <v>0</v>
      </c>
    </row>
    <row r="29" spans="2:26" ht="18" customHeight="1">
      <c r="B29" s="98">
        <v>22</v>
      </c>
      <c r="C29" s="87" t="s">
        <v>19</v>
      </c>
      <c r="D29" s="99">
        <v>0.6181746894811988</v>
      </c>
      <c r="E29" s="100">
        <v>6.3136945168350112E-2</v>
      </c>
      <c r="F29" s="100">
        <v>2.5749652818414681E-2</v>
      </c>
      <c r="G29" s="101">
        <v>0.35118838441652428</v>
      </c>
      <c r="H29" s="188">
        <f>価格変換!I26</f>
        <v>0</v>
      </c>
      <c r="I29" s="162">
        <f t="shared" si="0"/>
        <v>0</v>
      </c>
      <c r="J29" s="93">
        <v>0</v>
      </c>
      <c r="K29" s="94">
        <f t="shared" si="1"/>
        <v>0</v>
      </c>
      <c r="L29" s="91">
        <v>0</v>
      </c>
      <c r="M29" s="93">
        <f t="shared" si="2"/>
        <v>0</v>
      </c>
      <c r="N29" s="95"/>
      <c r="O29" s="94">
        <f t="shared" si="3"/>
        <v>0</v>
      </c>
      <c r="P29" s="94">
        <f t="shared" si="4"/>
        <v>0</v>
      </c>
      <c r="Q29" s="91">
        <v>0</v>
      </c>
      <c r="R29" s="102">
        <f t="shared" si="5"/>
        <v>0</v>
      </c>
      <c r="S29" s="93">
        <f t="shared" si="6"/>
        <v>0</v>
      </c>
      <c r="T29" s="94">
        <f t="shared" si="7"/>
        <v>0</v>
      </c>
      <c r="U29" s="94">
        <f t="shared" si="8"/>
        <v>0</v>
      </c>
      <c r="V29" s="97">
        <f t="shared" si="9"/>
        <v>0</v>
      </c>
      <c r="W29" s="93">
        <f t="shared" si="10"/>
        <v>0</v>
      </c>
      <c r="X29" s="94">
        <f t="shared" si="11"/>
        <v>0</v>
      </c>
      <c r="Y29" s="94">
        <f t="shared" si="12"/>
        <v>0</v>
      </c>
      <c r="Z29" s="97">
        <f t="shared" si="13"/>
        <v>0</v>
      </c>
    </row>
    <row r="30" spans="2:26" ht="18" customHeight="1">
      <c r="B30" s="98">
        <v>23</v>
      </c>
      <c r="C30" s="87" t="s">
        <v>20</v>
      </c>
      <c r="D30" s="99">
        <v>0.97552305504773518</v>
      </c>
      <c r="E30" s="100">
        <v>0.11069346198241928</v>
      </c>
      <c r="F30" s="100">
        <v>1.0082744441776653E-2</v>
      </c>
      <c r="G30" s="101">
        <v>0.42948471305531716</v>
      </c>
      <c r="H30" s="188">
        <f>価格変換!I27</f>
        <v>0</v>
      </c>
      <c r="I30" s="162">
        <f t="shared" si="0"/>
        <v>0</v>
      </c>
      <c r="J30" s="93">
        <v>0</v>
      </c>
      <c r="K30" s="94">
        <f t="shared" si="1"/>
        <v>0</v>
      </c>
      <c r="L30" s="91">
        <v>0</v>
      </c>
      <c r="M30" s="93">
        <f t="shared" si="2"/>
        <v>0</v>
      </c>
      <c r="N30" s="95"/>
      <c r="O30" s="94">
        <f t="shared" si="3"/>
        <v>0</v>
      </c>
      <c r="P30" s="94">
        <f t="shared" si="4"/>
        <v>0</v>
      </c>
      <c r="Q30" s="91">
        <v>0</v>
      </c>
      <c r="R30" s="102">
        <f t="shared" si="5"/>
        <v>0</v>
      </c>
      <c r="S30" s="93">
        <f t="shared" si="6"/>
        <v>0</v>
      </c>
      <c r="T30" s="94">
        <f t="shared" si="7"/>
        <v>0</v>
      </c>
      <c r="U30" s="94">
        <f t="shared" si="8"/>
        <v>0</v>
      </c>
      <c r="V30" s="97">
        <f t="shared" si="9"/>
        <v>0</v>
      </c>
      <c r="W30" s="93">
        <f t="shared" si="10"/>
        <v>0</v>
      </c>
      <c r="X30" s="94">
        <f t="shared" si="11"/>
        <v>0</v>
      </c>
      <c r="Y30" s="94">
        <f t="shared" si="12"/>
        <v>0</v>
      </c>
      <c r="Z30" s="97">
        <f t="shared" si="13"/>
        <v>0</v>
      </c>
    </row>
    <row r="31" spans="2:26" ht="18" customHeight="1">
      <c r="B31" s="98">
        <v>24</v>
      </c>
      <c r="C31" s="87" t="s">
        <v>21</v>
      </c>
      <c r="D31" s="99">
        <v>0.68850114851605637</v>
      </c>
      <c r="E31" s="100">
        <v>0.41753248185648423</v>
      </c>
      <c r="F31" s="100">
        <v>1.0813605415912076E-3</v>
      </c>
      <c r="G31" s="101">
        <v>0.63326936227472264</v>
      </c>
      <c r="H31" s="188">
        <f>価格変換!I28</f>
        <v>0</v>
      </c>
      <c r="I31" s="162">
        <f t="shared" si="0"/>
        <v>0</v>
      </c>
      <c r="J31" s="93">
        <v>0</v>
      </c>
      <c r="K31" s="94">
        <f t="shared" si="1"/>
        <v>0</v>
      </c>
      <c r="L31" s="91">
        <v>0</v>
      </c>
      <c r="M31" s="93">
        <f t="shared" si="2"/>
        <v>0</v>
      </c>
      <c r="N31" s="95"/>
      <c r="O31" s="94">
        <f t="shared" si="3"/>
        <v>0</v>
      </c>
      <c r="P31" s="94">
        <f t="shared" si="4"/>
        <v>0</v>
      </c>
      <c r="Q31" s="91">
        <v>0</v>
      </c>
      <c r="R31" s="102">
        <f t="shared" si="5"/>
        <v>0</v>
      </c>
      <c r="S31" s="93">
        <f t="shared" si="6"/>
        <v>0</v>
      </c>
      <c r="T31" s="94">
        <f t="shared" si="7"/>
        <v>0</v>
      </c>
      <c r="U31" s="94">
        <f t="shared" si="8"/>
        <v>0</v>
      </c>
      <c r="V31" s="97">
        <f t="shared" si="9"/>
        <v>0</v>
      </c>
      <c r="W31" s="93">
        <f t="shared" si="10"/>
        <v>0</v>
      </c>
      <c r="X31" s="94">
        <f t="shared" si="11"/>
        <v>0</v>
      </c>
      <c r="Y31" s="94">
        <f t="shared" si="12"/>
        <v>0</v>
      </c>
      <c r="Z31" s="97">
        <f t="shared" si="13"/>
        <v>0</v>
      </c>
    </row>
    <row r="32" spans="2:26" ht="18" customHeight="1">
      <c r="B32" s="98">
        <v>25</v>
      </c>
      <c r="C32" s="87" t="s">
        <v>221</v>
      </c>
      <c r="D32" s="99">
        <v>0.66824108382954384</v>
      </c>
      <c r="E32" s="100">
        <v>0.29731305128489638</v>
      </c>
      <c r="F32" s="100">
        <v>4.6056005125377497E-2</v>
      </c>
      <c r="G32" s="101">
        <v>0.69677799601410473</v>
      </c>
      <c r="H32" s="188">
        <f>価格変換!I29</f>
        <v>0</v>
      </c>
      <c r="I32" s="162">
        <f t="shared" si="0"/>
        <v>0</v>
      </c>
      <c r="J32" s="93">
        <v>0</v>
      </c>
      <c r="K32" s="94">
        <f t="shared" si="1"/>
        <v>0</v>
      </c>
      <c r="L32" s="91">
        <v>0</v>
      </c>
      <c r="M32" s="93">
        <f t="shared" si="2"/>
        <v>0</v>
      </c>
      <c r="N32" s="95"/>
      <c r="O32" s="94">
        <f t="shared" si="3"/>
        <v>0</v>
      </c>
      <c r="P32" s="94">
        <f t="shared" si="4"/>
        <v>0</v>
      </c>
      <c r="Q32" s="91">
        <v>0</v>
      </c>
      <c r="R32" s="102">
        <f t="shared" si="5"/>
        <v>0</v>
      </c>
      <c r="S32" s="93">
        <f t="shared" si="6"/>
        <v>0</v>
      </c>
      <c r="T32" s="94">
        <f t="shared" si="7"/>
        <v>0</v>
      </c>
      <c r="U32" s="94">
        <f t="shared" si="8"/>
        <v>0</v>
      </c>
      <c r="V32" s="97">
        <f t="shared" si="9"/>
        <v>0</v>
      </c>
      <c r="W32" s="93">
        <f t="shared" si="10"/>
        <v>0</v>
      </c>
      <c r="X32" s="94">
        <f t="shared" si="11"/>
        <v>0</v>
      </c>
      <c r="Y32" s="94">
        <f t="shared" si="12"/>
        <v>0</v>
      </c>
      <c r="Z32" s="97">
        <f t="shared" si="13"/>
        <v>0</v>
      </c>
    </row>
    <row r="33" spans="2:26" ht="18" customHeight="1">
      <c r="B33" s="98">
        <v>26</v>
      </c>
      <c r="C33" s="87" t="s">
        <v>22</v>
      </c>
      <c r="D33" s="99">
        <v>0.74997424047565442</v>
      </c>
      <c r="E33" s="100">
        <v>0.23493195557011406</v>
      </c>
      <c r="F33" s="100">
        <v>7.989972454715577E-2</v>
      </c>
      <c r="G33" s="101">
        <v>0.64449577141836156</v>
      </c>
      <c r="H33" s="188">
        <f>価格変換!I30</f>
        <v>0</v>
      </c>
      <c r="I33" s="162">
        <f t="shared" si="0"/>
        <v>0</v>
      </c>
      <c r="J33" s="93">
        <v>0</v>
      </c>
      <c r="K33" s="94">
        <f t="shared" si="1"/>
        <v>0</v>
      </c>
      <c r="L33" s="91">
        <v>0</v>
      </c>
      <c r="M33" s="93">
        <f t="shared" si="2"/>
        <v>0</v>
      </c>
      <c r="N33" s="95"/>
      <c r="O33" s="94">
        <f t="shared" si="3"/>
        <v>0</v>
      </c>
      <c r="P33" s="94">
        <f t="shared" si="4"/>
        <v>0</v>
      </c>
      <c r="Q33" s="91">
        <v>0</v>
      </c>
      <c r="R33" s="102">
        <f t="shared" si="5"/>
        <v>0</v>
      </c>
      <c r="S33" s="93">
        <f t="shared" si="6"/>
        <v>0</v>
      </c>
      <c r="T33" s="94">
        <f t="shared" si="7"/>
        <v>0</v>
      </c>
      <c r="U33" s="94">
        <f t="shared" si="8"/>
        <v>0</v>
      </c>
      <c r="V33" s="97">
        <f t="shared" si="9"/>
        <v>0</v>
      </c>
      <c r="W33" s="93">
        <f t="shared" si="10"/>
        <v>0</v>
      </c>
      <c r="X33" s="94">
        <f t="shared" si="11"/>
        <v>0</v>
      </c>
      <c r="Y33" s="94">
        <f t="shared" si="12"/>
        <v>0</v>
      </c>
      <c r="Z33" s="97">
        <f t="shared" si="13"/>
        <v>0</v>
      </c>
    </row>
    <row r="34" spans="2:26" ht="18" customHeight="1">
      <c r="B34" s="98">
        <v>27</v>
      </c>
      <c r="C34" s="87" t="s">
        <v>169</v>
      </c>
      <c r="D34" s="99">
        <v>0.99993170179817292</v>
      </c>
      <c r="E34" s="100">
        <v>0.14542290930513813</v>
      </c>
      <c r="F34" s="100">
        <v>0.11306386090053655</v>
      </c>
      <c r="G34" s="101">
        <v>0.72022807919997911</v>
      </c>
      <c r="H34" s="188">
        <f>価格変換!I31</f>
        <v>0</v>
      </c>
      <c r="I34" s="162">
        <f t="shared" si="0"/>
        <v>0</v>
      </c>
      <c r="J34" s="93">
        <v>0</v>
      </c>
      <c r="K34" s="94">
        <f t="shared" si="1"/>
        <v>0</v>
      </c>
      <c r="L34" s="91">
        <v>0</v>
      </c>
      <c r="M34" s="93">
        <f t="shared" si="2"/>
        <v>0</v>
      </c>
      <c r="N34" s="95"/>
      <c r="O34" s="94">
        <f t="shared" si="3"/>
        <v>0</v>
      </c>
      <c r="P34" s="94">
        <f t="shared" si="4"/>
        <v>0</v>
      </c>
      <c r="Q34" s="91">
        <v>0</v>
      </c>
      <c r="R34" s="102">
        <f t="shared" si="5"/>
        <v>0</v>
      </c>
      <c r="S34" s="93">
        <f t="shared" si="6"/>
        <v>0</v>
      </c>
      <c r="T34" s="94">
        <f t="shared" si="7"/>
        <v>0</v>
      </c>
      <c r="U34" s="94">
        <f t="shared" si="8"/>
        <v>0</v>
      </c>
      <c r="V34" s="97">
        <f t="shared" si="9"/>
        <v>0</v>
      </c>
      <c r="W34" s="93">
        <f t="shared" si="10"/>
        <v>0</v>
      </c>
      <c r="X34" s="94">
        <f t="shared" si="11"/>
        <v>0</v>
      </c>
      <c r="Y34" s="94">
        <f t="shared" si="12"/>
        <v>0</v>
      </c>
      <c r="Z34" s="97">
        <f t="shared" si="13"/>
        <v>0</v>
      </c>
    </row>
    <row r="35" spans="2:26" ht="18" customHeight="1">
      <c r="B35" s="98"/>
      <c r="C35" s="87" t="s">
        <v>168</v>
      </c>
      <c r="D35" s="99">
        <v>1</v>
      </c>
      <c r="E35" s="100">
        <v>0</v>
      </c>
      <c r="F35" s="122">
        <v>0</v>
      </c>
      <c r="G35" s="101">
        <v>0.90244169025917109</v>
      </c>
      <c r="H35" s="189">
        <f>価格変換!I32</f>
        <v>0</v>
      </c>
      <c r="I35" s="163">
        <f t="shared" si="0"/>
        <v>0</v>
      </c>
      <c r="J35" s="93">
        <v>0</v>
      </c>
      <c r="K35" s="94">
        <f t="shared" si="1"/>
        <v>0</v>
      </c>
      <c r="L35" s="91">
        <v>0</v>
      </c>
      <c r="M35" s="93">
        <f t="shared" si="2"/>
        <v>0</v>
      </c>
      <c r="N35" s="95"/>
      <c r="O35" s="94">
        <f t="shared" si="3"/>
        <v>0</v>
      </c>
      <c r="P35" s="94">
        <f t="shared" si="4"/>
        <v>0</v>
      </c>
      <c r="Q35" s="91">
        <v>0</v>
      </c>
      <c r="R35" s="102">
        <f t="shared" si="5"/>
        <v>0</v>
      </c>
      <c r="S35" s="93">
        <f t="shared" si="6"/>
        <v>0</v>
      </c>
      <c r="T35" s="94">
        <f t="shared" si="7"/>
        <v>0</v>
      </c>
      <c r="U35" s="94">
        <f t="shared" si="8"/>
        <v>0</v>
      </c>
      <c r="V35" s="97">
        <f t="shared" si="9"/>
        <v>0</v>
      </c>
      <c r="W35" s="93">
        <f t="shared" si="10"/>
        <v>0</v>
      </c>
      <c r="X35" s="94">
        <f t="shared" si="11"/>
        <v>0</v>
      </c>
      <c r="Y35" s="94">
        <f t="shared" si="12"/>
        <v>0</v>
      </c>
      <c r="Z35" s="97">
        <f t="shared" si="13"/>
        <v>0</v>
      </c>
    </row>
    <row r="36" spans="2:26" ht="18" customHeight="1">
      <c r="B36" s="98">
        <v>28</v>
      </c>
      <c r="C36" s="87" t="s">
        <v>24</v>
      </c>
      <c r="D36" s="99">
        <v>0.66527963259925371</v>
      </c>
      <c r="E36" s="100">
        <v>0.2550708098917025</v>
      </c>
      <c r="F36" s="129">
        <v>6.1890320782512907E-2</v>
      </c>
      <c r="G36" s="101">
        <v>0.52710974677332845</v>
      </c>
      <c r="H36" s="188">
        <f>価格変換!I33+価格変換!I34</f>
        <v>0</v>
      </c>
      <c r="I36" s="162">
        <f t="shared" si="0"/>
        <v>0</v>
      </c>
      <c r="J36" s="93">
        <v>0</v>
      </c>
      <c r="K36" s="94">
        <f t="shared" si="1"/>
        <v>0</v>
      </c>
      <c r="L36" s="91">
        <v>0</v>
      </c>
      <c r="M36" s="93">
        <f t="shared" si="2"/>
        <v>0</v>
      </c>
      <c r="N36" s="95"/>
      <c r="O36" s="94">
        <f t="shared" si="3"/>
        <v>0</v>
      </c>
      <c r="P36" s="94">
        <f t="shared" si="4"/>
        <v>0</v>
      </c>
      <c r="Q36" s="91">
        <v>0</v>
      </c>
      <c r="R36" s="102">
        <f t="shared" si="5"/>
        <v>0</v>
      </c>
      <c r="S36" s="93">
        <f t="shared" si="6"/>
        <v>0</v>
      </c>
      <c r="T36" s="94">
        <f t="shared" si="7"/>
        <v>0</v>
      </c>
      <c r="U36" s="94">
        <f t="shared" si="8"/>
        <v>0</v>
      </c>
      <c r="V36" s="97">
        <f t="shared" si="9"/>
        <v>0</v>
      </c>
      <c r="W36" s="93">
        <f t="shared" si="10"/>
        <v>0</v>
      </c>
      <c r="X36" s="94">
        <f t="shared" si="11"/>
        <v>0</v>
      </c>
      <c r="Y36" s="94">
        <f t="shared" si="12"/>
        <v>0</v>
      </c>
      <c r="Z36" s="97">
        <f t="shared" si="13"/>
        <v>0</v>
      </c>
    </row>
    <row r="37" spans="2:26" ht="18" customHeight="1">
      <c r="B37" s="98">
        <v>29</v>
      </c>
      <c r="C37" s="87" t="s">
        <v>25</v>
      </c>
      <c r="D37" s="99">
        <v>0.74775144008230054</v>
      </c>
      <c r="E37" s="100">
        <v>0.18886312009688008</v>
      </c>
      <c r="F37" s="100">
        <v>5.0983510232053636E-2</v>
      </c>
      <c r="G37" s="101">
        <v>0.47234015382634098</v>
      </c>
      <c r="H37" s="188">
        <f>価格変換!I35</f>
        <v>0</v>
      </c>
      <c r="I37" s="162">
        <f t="shared" si="0"/>
        <v>0</v>
      </c>
      <c r="J37" s="93">
        <v>0</v>
      </c>
      <c r="K37" s="94">
        <f t="shared" si="1"/>
        <v>0</v>
      </c>
      <c r="L37" s="91">
        <v>0</v>
      </c>
      <c r="M37" s="93">
        <f t="shared" si="2"/>
        <v>0</v>
      </c>
      <c r="N37" s="95"/>
      <c r="O37" s="94">
        <f t="shared" si="3"/>
        <v>0</v>
      </c>
      <c r="P37" s="94">
        <f t="shared" si="4"/>
        <v>0</v>
      </c>
      <c r="Q37" s="91">
        <v>0</v>
      </c>
      <c r="R37" s="102">
        <f t="shared" si="5"/>
        <v>0</v>
      </c>
      <c r="S37" s="93">
        <f t="shared" si="6"/>
        <v>0</v>
      </c>
      <c r="T37" s="94">
        <f t="shared" si="7"/>
        <v>0</v>
      </c>
      <c r="U37" s="94">
        <f t="shared" si="8"/>
        <v>0</v>
      </c>
      <c r="V37" s="97">
        <f t="shared" si="9"/>
        <v>0</v>
      </c>
      <c r="W37" s="93">
        <f t="shared" si="10"/>
        <v>0</v>
      </c>
      <c r="X37" s="94">
        <f t="shared" si="11"/>
        <v>0</v>
      </c>
      <c r="Y37" s="94">
        <f t="shared" si="12"/>
        <v>0</v>
      </c>
      <c r="Z37" s="97">
        <f t="shared" si="13"/>
        <v>0</v>
      </c>
    </row>
    <row r="38" spans="2:26" ht="18" customHeight="1">
      <c r="B38" s="98">
        <v>30</v>
      </c>
      <c r="C38" s="87" t="s">
        <v>26</v>
      </c>
      <c r="D38" s="99">
        <v>1</v>
      </c>
      <c r="E38" s="100">
        <v>0.26721023433952579</v>
      </c>
      <c r="F38" s="100">
        <v>4.2645119489585761E-3</v>
      </c>
      <c r="G38" s="101">
        <v>0.6905356049987168</v>
      </c>
      <c r="H38" s="188">
        <f>価格変換!I36</f>
        <v>0</v>
      </c>
      <c r="I38" s="162">
        <f t="shared" si="0"/>
        <v>0</v>
      </c>
      <c r="J38" s="93">
        <v>0</v>
      </c>
      <c r="K38" s="94">
        <f t="shared" si="1"/>
        <v>0</v>
      </c>
      <c r="L38" s="91">
        <v>0</v>
      </c>
      <c r="M38" s="93">
        <f t="shared" si="2"/>
        <v>0</v>
      </c>
      <c r="N38" s="95"/>
      <c r="O38" s="94">
        <f t="shared" si="3"/>
        <v>0</v>
      </c>
      <c r="P38" s="94">
        <f t="shared" si="4"/>
        <v>0</v>
      </c>
      <c r="Q38" s="91">
        <v>0</v>
      </c>
      <c r="R38" s="102">
        <f t="shared" si="5"/>
        <v>0</v>
      </c>
      <c r="S38" s="93">
        <f t="shared" si="6"/>
        <v>0</v>
      </c>
      <c r="T38" s="94">
        <f t="shared" si="7"/>
        <v>0</v>
      </c>
      <c r="U38" s="94">
        <f t="shared" si="8"/>
        <v>0</v>
      </c>
      <c r="V38" s="97">
        <f t="shared" si="9"/>
        <v>0</v>
      </c>
      <c r="W38" s="93">
        <f t="shared" si="10"/>
        <v>0</v>
      </c>
      <c r="X38" s="94">
        <f t="shared" si="11"/>
        <v>0</v>
      </c>
      <c r="Y38" s="94">
        <f t="shared" si="12"/>
        <v>0</v>
      </c>
      <c r="Z38" s="97">
        <f t="shared" si="13"/>
        <v>0</v>
      </c>
    </row>
    <row r="39" spans="2:26" ht="18" customHeight="1">
      <c r="B39" s="98">
        <v>31</v>
      </c>
      <c r="C39" s="87" t="s">
        <v>27</v>
      </c>
      <c r="D39" s="99">
        <v>0.93108935765216772</v>
      </c>
      <c r="E39" s="100">
        <v>0.41365790655350398</v>
      </c>
      <c r="F39" s="100">
        <v>1.7423025830792565E-2</v>
      </c>
      <c r="G39" s="101">
        <v>0.74249138824231287</v>
      </c>
      <c r="H39" s="188">
        <f>価格変換!I37</f>
        <v>0</v>
      </c>
      <c r="I39" s="162">
        <f t="shared" si="0"/>
        <v>0</v>
      </c>
      <c r="J39" s="93">
        <v>0</v>
      </c>
      <c r="K39" s="94">
        <f t="shared" si="1"/>
        <v>0</v>
      </c>
      <c r="L39" s="91">
        <v>0</v>
      </c>
      <c r="M39" s="93">
        <f t="shared" si="2"/>
        <v>0</v>
      </c>
      <c r="N39" s="95"/>
      <c r="O39" s="94">
        <f t="shared" si="3"/>
        <v>0</v>
      </c>
      <c r="P39" s="94">
        <f t="shared" si="4"/>
        <v>0</v>
      </c>
      <c r="Q39" s="91">
        <v>0</v>
      </c>
      <c r="R39" s="102">
        <f t="shared" si="5"/>
        <v>0</v>
      </c>
      <c r="S39" s="93">
        <f t="shared" si="6"/>
        <v>0</v>
      </c>
      <c r="T39" s="94">
        <f t="shared" si="7"/>
        <v>0</v>
      </c>
      <c r="U39" s="94">
        <f t="shared" si="8"/>
        <v>0</v>
      </c>
      <c r="V39" s="97">
        <f t="shared" si="9"/>
        <v>0</v>
      </c>
      <c r="W39" s="93">
        <f t="shared" si="10"/>
        <v>0</v>
      </c>
      <c r="X39" s="94">
        <f t="shared" si="11"/>
        <v>0</v>
      </c>
      <c r="Y39" s="94">
        <f t="shared" si="12"/>
        <v>0</v>
      </c>
      <c r="Z39" s="97">
        <f t="shared" si="13"/>
        <v>0</v>
      </c>
    </row>
    <row r="40" spans="2:26" ht="18" customHeight="1">
      <c r="B40" s="98">
        <v>32</v>
      </c>
      <c r="C40" s="87" t="s">
        <v>28</v>
      </c>
      <c r="D40" s="99">
        <v>0.92515241363227507</v>
      </c>
      <c r="E40" s="100">
        <v>0.41905863876864929</v>
      </c>
      <c r="F40" s="100">
        <v>4.7026062448043415E-2</v>
      </c>
      <c r="G40" s="101">
        <v>0.59249894463777564</v>
      </c>
      <c r="H40" s="188">
        <f>価格変換!I38</f>
        <v>0</v>
      </c>
      <c r="I40" s="162">
        <f t="shared" si="0"/>
        <v>0</v>
      </c>
      <c r="J40" s="93">
        <v>0</v>
      </c>
      <c r="K40" s="94">
        <f t="shared" si="1"/>
        <v>0</v>
      </c>
      <c r="L40" s="91">
        <v>0</v>
      </c>
      <c r="M40" s="93">
        <f t="shared" si="2"/>
        <v>0</v>
      </c>
      <c r="N40" s="95"/>
      <c r="O40" s="94">
        <f t="shared" si="3"/>
        <v>0</v>
      </c>
      <c r="P40" s="94">
        <f t="shared" si="4"/>
        <v>0</v>
      </c>
      <c r="Q40" s="91">
        <v>0</v>
      </c>
      <c r="R40" s="102">
        <f t="shared" si="5"/>
        <v>0</v>
      </c>
      <c r="S40" s="93">
        <f t="shared" si="6"/>
        <v>0</v>
      </c>
      <c r="T40" s="94">
        <f t="shared" si="7"/>
        <v>0</v>
      </c>
      <c r="U40" s="94">
        <f t="shared" si="8"/>
        <v>0</v>
      </c>
      <c r="V40" s="97">
        <f t="shared" si="9"/>
        <v>0</v>
      </c>
      <c r="W40" s="93">
        <f t="shared" si="10"/>
        <v>0</v>
      </c>
      <c r="X40" s="94">
        <f t="shared" si="11"/>
        <v>0</v>
      </c>
      <c r="Y40" s="94">
        <f t="shared" si="12"/>
        <v>0</v>
      </c>
      <c r="Z40" s="97">
        <f t="shared" si="13"/>
        <v>0</v>
      </c>
    </row>
    <row r="41" spans="2:26" ht="18" customHeight="1">
      <c r="B41" s="98">
        <v>33</v>
      </c>
      <c r="C41" s="87" t="s">
        <v>29</v>
      </c>
      <c r="D41" s="99">
        <v>0.75671625424905886</v>
      </c>
      <c r="E41" s="100">
        <v>0.44691539674198633</v>
      </c>
      <c r="F41" s="100">
        <v>7.7523144433572187E-3</v>
      </c>
      <c r="G41" s="101">
        <v>0.55812926957435638</v>
      </c>
      <c r="H41" s="188">
        <f>価格変換!I39</f>
        <v>0</v>
      </c>
      <c r="I41" s="162">
        <f t="shared" si="0"/>
        <v>0</v>
      </c>
      <c r="J41" s="93">
        <v>0</v>
      </c>
      <c r="K41" s="94">
        <f t="shared" si="1"/>
        <v>0</v>
      </c>
      <c r="L41" s="91">
        <v>0</v>
      </c>
      <c r="M41" s="93">
        <f t="shared" si="2"/>
        <v>0</v>
      </c>
      <c r="N41" s="95"/>
      <c r="O41" s="94">
        <f t="shared" si="3"/>
        <v>0</v>
      </c>
      <c r="P41" s="94">
        <f t="shared" si="4"/>
        <v>0</v>
      </c>
      <c r="Q41" s="91">
        <v>0</v>
      </c>
      <c r="R41" s="102">
        <f t="shared" si="5"/>
        <v>0</v>
      </c>
      <c r="S41" s="93">
        <f t="shared" si="6"/>
        <v>0</v>
      </c>
      <c r="T41" s="94">
        <f t="shared" si="7"/>
        <v>0</v>
      </c>
      <c r="U41" s="94">
        <f t="shared" si="8"/>
        <v>0</v>
      </c>
      <c r="V41" s="97">
        <f t="shared" si="9"/>
        <v>0</v>
      </c>
      <c r="W41" s="93">
        <f t="shared" si="10"/>
        <v>0</v>
      </c>
      <c r="X41" s="94">
        <f t="shared" si="11"/>
        <v>0</v>
      </c>
      <c r="Y41" s="94">
        <f t="shared" si="12"/>
        <v>0</v>
      </c>
      <c r="Z41" s="97">
        <f t="shared" si="13"/>
        <v>0</v>
      </c>
    </row>
    <row r="42" spans="2:26" ht="18" customHeight="1">
      <c r="B42" s="98">
        <v>34</v>
      </c>
      <c r="C42" s="87" t="s">
        <v>30</v>
      </c>
      <c r="D42" s="99">
        <v>0.85340142790490026</v>
      </c>
      <c r="E42" s="100">
        <v>0.2901876667706963</v>
      </c>
      <c r="F42" s="100">
        <v>1.5294992742668165E-2</v>
      </c>
      <c r="G42" s="101">
        <v>0.60936617648141655</v>
      </c>
      <c r="H42" s="188">
        <f>価格変換!I40</f>
        <v>0</v>
      </c>
      <c r="I42" s="162">
        <f t="shared" si="0"/>
        <v>0</v>
      </c>
      <c r="J42" s="93">
        <v>0</v>
      </c>
      <c r="K42" s="94">
        <f t="shared" si="1"/>
        <v>0</v>
      </c>
      <c r="L42" s="91">
        <v>0</v>
      </c>
      <c r="M42" s="93">
        <f t="shared" si="2"/>
        <v>0</v>
      </c>
      <c r="N42" s="95"/>
      <c r="O42" s="94">
        <f t="shared" si="3"/>
        <v>0</v>
      </c>
      <c r="P42" s="94">
        <f t="shared" si="4"/>
        <v>0</v>
      </c>
      <c r="Q42" s="91">
        <v>0</v>
      </c>
      <c r="R42" s="102">
        <f t="shared" si="5"/>
        <v>0</v>
      </c>
      <c r="S42" s="93">
        <f t="shared" si="6"/>
        <v>0</v>
      </c>
      <c r="T42" s="94">
        <f t="shared" si="7"/>
        <v>0</v>
      </c>
      <c r="U42" s="94">
        <f t="shared" si="8"/>
        <v>0</v>
      </c>
      <c r="V42" s="97">
        <f t="shared" si="9"/>
        <v>0</v>
      </c>
      <c r="W42" s="93">
        <f t="shared" si="10"/>
        <v>0</v>
      </c>
      <c r="X42" s="94">
        <f t="shared" si="11"/>
        <v>0</v>
      </c>
      <c r="Y42" s="94">
        <f t="shared" si="12"/>
        <v>0</v>
      </c>
      <c r="Z42" s="97">
        <f t="shared" si="13"/>
        <v>0</v>
      </c>
    </row>
    <row r="43" spans="2:26" ht="18" customHeight="1">
      <c r="B43" s="98">
        <v>35</v>
      </c>
      <c r="C43" s="87" t="s">
        <v>31</v>
      </c>
      <c r="D43" s="99">
        <v>0.81933246629082956</v>
      </c>
      <c r="E43" s="100">
        <v>0.23299364599467964</v>
      </c>
      <c r="F43" s="100">
        <v>7.5060598419192659E-2</v>
      </c>
      <c r="G43" s="101">
        <v>0.67298756204234556</v>
      </c>
      <c r="H43" s="188">
        <f>価格変換!I41</f>
        <v>0</v>
      </c>
      <c r="I43" s="162">
        <f t="shared" si="0"/>
        <v>0</v>
      </c>
      <c r="J43" s="93">
        <v>0</v>
      </c>
      <c r="K43" s="94">
        <f t="shared" si="1"/>
        <v>0</v>
      </c>
      <c r="L43" s="91">
        <v>0</v>
      </c>
      <c r="M43" s="93">
        <f t="shared" si="2"/>
        <v>0</v>
      </c>
      <c r="N43" s="95"/>
      <c r="O43" s="94">
        <f t="shared" si="3"/>
        <v>0</v>
      </c>
      <c r="P43" s="94">
        <f t="shared" si="4"/>
        <v>0</v>
      </c>
      <c r="Q43" s="91">
        <v>0</v>
      </c>
      <c r="R43" s="102">
        <f t="shared" si="5"/>
        <v>0</v>
      </c>
      <c r="S43" s="93">
        <f t="shared" si="6"/>
        <v>0</v>
      </c>
      <c r="T43" s="94">
        <f t="shared" si="7"/>
        <v>0</v>
      </c>
      <c r="U43" s="94">
        <f t="shared" si="8"/>
        <v>0</v>
      </c>
      <c r="V43" s="97">
        <f t="shared" si="9"/>
        <v>0</v>
      </c>
      <c r="W43" s="93">
        <f t="shared" si="10"/>
        <v>0</v>
      </c>
      <c r="X43" s="94">
        <f t="shared" si="11"/>
        <v>0</v>
      </c>
      <c r="Y43" s="94">
        <f t="shared" si="12"/>
        <v>0</v>
      </c>
      <c r="Z43" s="97">
        <f t="shared" si="13"/>
        <v>0</v>
      </c>
    </row>
    <row r="44" spans="2:26" ht="18" customHeight="1">
      <c r="B44" s="98">
        <v>36</v>
      </c>
      <c r="C44" s="87" t="s">
        <v>32</v>
      </c>
      <c r="D44" s="99">
        <v>1</v>
      </c>
      <c r="E44" s="100">
        <v>0</v>
      </c>
      <c r="F44" s="100">
        <v>0</v>
      </c>
      <c r="G44" s="101">
        <v>0</v>
      </c>
      <c r="H44" s="188">
        <f>価格変換!I42</f>
        <v>0</v>
      </c>
      <c r="I44" s="162">
        <f t="shared" si="0"/>
        <v>0</v>
      </c>
      <c r="J44" s="93">
        <v>0</v>
      </c>
      <c r="K44" s="94">
        <f t="shared" si="1"/>
        <v>0</v>
      </c>
      <c r="L44" s="91">
        <v>0</v>
      </c>
      <c r="M44" s="93">
        <f t="shared" si="2"/>
        <v>0</v>
      </c>
      <c r="N44" s="95"/>
      <c r="O44" s="94">
        <f t="shared" si="3"/>
        <v>0</v>
      </c>
      <c r="P44" s="94">
        <f t="shared" si="4"/>
        <v>0</v>
      </c>
      <c r="Q44" s="91">
        <v>0</v>
      </c>
      <c r="R44" s="102">
        <f t="shared" si="5"/>
        <v>0</v>
      </c>
      <c r="S44" s="93">
        <f t="shared" si="6"/>
        <v>0</v>
      </c>
      <c r="T44" s="94">
        <f t="shared" si="7"/>
        <v>0</v>
      </c>
      <c r="U44" s="94">
        <f t="shared" si="8"/>
        <v>0</v>
      </c>
      <c r="V44" s="97">
        <f t="shared" si="9"/>
        <v>0</v>
      </c>
      <c r="W44" s="93">
        <f t="shared" si="10"/>
        <v>0</v>
      </c>
      <c r="X44" s="94">
        <f t="shared" si="11"/>
        <v>0</v>
      </c>
      <c r="Y44" s="94">
        <f t="shared" si="12"/>
        <v>0</v>
      </c>
      <c r="Z44" s="97">
        <f t="shared" si="13"/>
        <v>0</v>
      </c>
    </row>
    <row r="45" spans="2:26" ht="18" customHeight="1">
      <c r="B45" s="103">
        <v>37</v>
      </c>
      <c r="C45" s="87" t="s">
        <v>33</v>
      </c>
      <c r="D45" s="104">
        <v>0.99076369216241733</v>
      </c>
      <c r="E45" s="105">
        <v>1.0601757542414466E-2</v>
      </c>
      <c r="F45" s="105">
        <v>3.6799438235460905E-5</v>
      </c>
      <c r="G45" s="106">
        <v>0.4077290232405989</v>
      </c>
      <c r="H45" s="188">
        <f>価格変換!I43</f>
        <v>0</v>
      </c>
      <c r="I45" s="162">
        <f t="shared" si="0"/>
        <v>0</v>
      </c>
      <c r="J45" s="93">
        <v>0</v>
      </c>
      <c r="K45" s="94">
        <f t="shared" si="1"/>
        <v>0</v>
      </c>
      <c r="L45" s="91">
        <v>0</v>
      </c>
      <c r="M45" s="93">
        <f t="shared" si="2"/>
        <v>0</v>
      </c>
      <c r="N45" s="95"/>
      <c r="O45" s="94">
        <f t="shared" si="3"/>
        <v>0</v>
      </c>
      <c r="P45" s="94">
        <f t="shared" si="4"/>
        <v>0</v>
      </c>
      <c r="Q45" s="91">
        <v>0</v>
      </c>
      <c r="R45" s="102">
        <f t="shared" si="5"/>
        <v>0</v>
      </c>
      <c r="S45" s="93">
        <f t="shared" si="6"/>
        <v>0</v>
      </c>
      <c r="T45" s="94">
        <f t="shared" si="7"/>
        <v>0</v>
      </c>
      <c r="U45" s="94">
        <f t="shared" si="8"/>
        <v>0</v>
      </c>
      <c r="V45" s="97">
        <f t="shared" si="9"/>
        <v>0</v>
      </c>
      <c r="W45" s="93">
        <f t="shared" si="10"/>
        <v>0</v>
      </c>
      <c r="X45" s="94">
        <f t="shared" si="11"/>
        <v>0</v>
      </c>
      <c r="Y45" s="94">
        <f t="shared" si="12"/>
        <v>0</v>
      </c>
      <c r="Z45" s="97">
        <f t="shared" si="13"/>
        <v>0</v>
      </c>
    </row>
    <row r="46" spans="2:26" ht="18" customHeight="1" thickBot="1">
      <c r="B46" s="107"/>
      <c r="C46" s="108" t="s">
        <v>222</v>
      </c>
      <c r="D46" s="107"/>
      <c r="E46" s="108"/>
      <c r="F46" s="108"/>
      <c r="G46" s="109"/>
      <c r="H46" s="110">
        <f>SUM(H8:H45)</f>
        <v>0</v>
      </c>
      <c r="I46" s="164">
        <f t="shared" ref="I46:O46" si="14">SUM(I8:I45)</f>
        <v>0</v>
      </c>
      <c r="J46" s="110">
        <f t="shared" si="14"/>
        <v>0</v>
      </c>
      <c r="K46" s="112">
        <f t="shared" si="14"/>
        <v>0</v>
      </c>
      <c r="L46" s="111">
        <f t="shared" si="14"/>
        <v>0</v>
      </c>
      <c r="M46" s="110">
        <f t="shared" si="14"/>
        <v>0</v>
      </c>
      <c r="N46" s="113">
        <f>M46*消費係数!H9</f>
        <v>0</v>
      </c>
      <c r="O46" s="112">
        <f t="shared" si="14"/>
        <v>0</v>
      </c>
      <c r="P46" s="112">
        <f t="shared" ref="P46" si="15">SUM(P8:P45)</f>
        <v>0</v>
      </c>
      <c r="Q46" s="111">
        <f t="shared" ref="Q46:R46" si="16">SUM(Q8:Q45)</f>
        <v>0</v>
      </c>
      <c r="R46" s="114">
        <f t="shared" si="16"/>
        <v>0</v>
      </c>
      <c r="S46" s="110">
        <f t="shared" ref="S46" si="17">SUM(S8:S45)</f>
        <v>0</v>
      </c>
      <c r="T46" s="112">
        <f t="shared" ref="T46" si="18">SUM(T8:T45)</f>
        <v>0</v>
      </c>
      <c r="U46" s="112">
        <f t="shared" ref="U46" si="19">SUM(U8:U45)</f>
        <v>0</v>
      </c>
      <c r="V46" s="111">
        <f t="shared" ref="V46" si="20">SUM(V8:V45)</f>
        <v>0</v>
      </c>
      <c r="W46" s="110">
        <f t="shared" ref="W46" si="21">SUM(W8:W45)</f>
        <v>0</v>
      </c>
      <c r="X46" s="112">
        <f t="shared" ref="X46" si="22">SUM(X8:X45)</f>
        <v>0</v>
      </c>
      <c r="Y46" s="112">
        <f t="shared" ref="Y46" si="23">SUM(Y8:Y45)</f>
        <v>0</v>
      </c>
      <c r="Z46" s="111">
        <f t="shared" ref="Z46" si="24">SUM(Z8:Z45)</f>
        <v>0</v>
      </c>
    </row>
    <row r="47" spans="2:26" ht="18" customHeight="1"/>
    <row r="48" spans="2:26" ht="18" customHeight="1">
      <c r="M48" s="115"/>
    </row>
    <row r="49" spans="17:17" ht="18" customHeight="1">
      <c r="Q49" s="116"/>
    </row>
    <row r="50" spans="17:17" ht="18" customHeight="1">
      <c r="Q50" s="157"/>
    </row>
    <row r="51" spans="17:17" ht="18" customHeight="1"/>
  </sheetData>
  <mergeCells count="8">
    <mergeCell ref="S4:V4"/>
    <mergeCell ref="W4:Z4"/>
    <mergeCell ref="C4:C7"/>
    <mergeCell ref="D4:G4"/>
    <mergeCell ref="J4:L4"/>
    <mergeCell ref="M4:Q4"/>
    <mergeCell ref="R4:R5"/>
    <mergeCell ref="H4:I4"/>
  </mergeCells>
  <phoneticPr fontId="1"/>
  <pageMargins left="0.98425196850393704" right="0.39370078740157483" top="0.98425196850393704" bottom="0.59055118110236227" header="0.51181102362204722" footer="0.51181102362204722"/>
  <headerFooter alignWithMargins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P18"/>
  <sheetViews>
    <sheetView workbookViewId="0">
      <selection activeCell="C4" sqref="C4:C7"/>
    </sheetView>
  </sheetViews>
  <sheetFormatPr defaultRowHeight="12"/>
  <cols>
    <col min="1" max="1" width="3.625" style="153" customWidth="1"/>
    <col min="2" max="2" width="21.625" style="153" customWidth="1"/>
    <col min="3" max="41" width="9.625" style="130" customWidth="1"/>
    <col min="42" max="42" width="10.5" style="130" customWidth="1"/>
    <col min="43" max="56" width="10.875" style="130" customWidth="1"/>
    <col min="57" max="57" width="2.125" style="130" customWidth="1"/>
    <col min="58" max="58" width="12.875" style="130" customWidth="1"/>
    <col min="59" max="59" width="10.5" style="130" customWidth="1"/>
    <col min="60" max="60" width="2.5" style="130" customWidth="1"/>
    <col min="61" max="61" width="15.625" style="130" customWidth="1"/>
    <col min="62" max="16384" width="9" style="130"/>
  </cols>
  <sheetData>
    <row r="2" spans="1:16" ht="21.2" customHeight="1">
      <c r="A2" s="130"/>
      <c r="B2" s="131" t="s">
        <v>235</v>
      </c>
    </row>
    <row r="3" spans="1:16" ht="16.5" customHeight="1">
      <c r="A3" s="130"/>
      <c r="B3" s="130"/>
    </row>
    <row r="4" spans="1:16" ht="16.5" customHeight="1">
      <c r="A4" s="130"/>
      <c r="B4" s="130" t="s">
        <v>176</v>
      </c>
    </row>
    <row r="5" spans="1:16" ht="16.5" customHeight="1">
      <c r="A5" s="132"/>
      <c r="B5" s="133"/>
      <c r="C5" s="133"/>
      <c r="D5" s="133"/>
      <c r="E5" s="133"/>
      <c r="F5" s="133"/>
      <c r="G5" s="133"/>
      <c r="H5" s="134"/>
      <c r="J5" s="135"/>
      <c r="K5" s="135"/>
      <c r="L5" s="135"/>
      <c r="M5" s="135"/>
      <c r="N5" s="135"/>
      <c r="O5" s="135"/>
      <c r="P5" s="135"/>
    </row>
    <row r="6" spans="1:16" s="136" customFormat="1" ht="42" customHeight="1">
      <c r="B6" s="137"/>
      <c r="C6" s="138" t="s">
        <v>236</v>
      </c>
      <c r="D6" s="138" t="s">
        <v>237</v>
      </c>
      <c r="E6" s="138" t="s">
        <v>238</v>
      </c>
      <c r="F6" s="138" t="s">
        <v>239</v>
      </c>
      <c r="G6" s="138" t="s">
        <v>240</v>
      </c>
      <c r="H6" s="139" t="s">
        <v>177</v>
      </c>
      <c r="J6" s="135"/>
      <c r="K6" s="135"/>
      <c r="L6" s="135"/>
      <c r="M6" s="135"/>
      <c r="N6" s="135"/>
      <c r="O6" s="135"/>
      <c r="P6" s="135"/>
    </row>
    <row r="7" spans="1:16" ht="16.5" customHeight="1">
      <c r="A7" s="130"/>
      <c r="B7" s="140" t="s">
        <v>178</v>
      </c>
      <c r="C7" s="141">
        <v>639955</v>
      </c>
      <c r="D7" s="141">
        <v>617987</v>
      </c>
      <c r="E7" s="141">
        <v>579466</v>
      </c>
      <c r="F7" s="141">
        <v>653144</v>
      </c>
      <c r="G7" s="141">
        <v>563374</v>
      </c>
      <c r="H7" s="142"/>
    </row>
    <row r="8" spans="1:16" ht="16.5" customHeight="1">
      <c r="A8" s="130"/>
      <c r="B8" s="140" t="s">
        <v>179</v>
      </c>
      <c r="C8" s="143">
        <v>351513</v>
      </c>
      <c r="D8" s="143">
        <v>313182</v>
      </c>
      <c r="E8" s="143">
        <v>301350</v>
      </c>
      <c r="F8" s="143">
        <v>352132</v>
      </c>
      <c r="G8" s="143">
        <v>317952</v>
      </c>
      <c r="H8" s="144"/>
    </row>
    <row r="9" spans="1:16" ht="16.5" customHeight="1">
      <c r="A9" s="130"/>
      <c r="B9" s="140" t="s">
        <v>180</v>
      </c>
      <c r="C9" s="145">
        <v>0.54927768358712725</v>
      </c>
      <c r="D9" s="145">
        <v>0.50677765066255442</v>
      </c>
      <c r="E9" s="145">
        <v>0.52004776811754272</v>
      </c>
      <c r="F9" s="145">
        <v>0.53913378979214388</v>
      </c>
      <c r="G9" s="145">
        <v>0.56437109273768404</v>
      </c>
      <c r="H9" s="146">
        <f>AVERAGE(C9:G9)</f>
        <v>0.53592159697941044</v>
      </c>
    </row>
    <row r="10" spans="1:16" ht="2.25" customHeight="1">
      <c r="A10" s="130"/>
      <c r="B10" s="147"/>
      <c r="C10" s="148"/>
      <c r="D10" s="148"/>
      <c r="E10" s="148"/>
      <c r="F10" s="148"/>
      <c r="G10" s="148"/>
      <c r="H10" s="149"/>
    </row>
    <row r="11" spans="1:16" ht="16.5" customHeight="1">
      <c r="A11" s="130"/>
      <c r="B11" s="130" t="s">
        <v>181</v>
      </c>
      <c r="K11" s="150"/>
      <c r="L11" s="150"/>
      <c r="M11" s="150"/>
    </row>
    <row r="12" spans="1:16" ht="16.5" customHeight="1">
      <c r="A12" s="130"/>
      <c r="B12" s="151" t="s">
        <v>182</v>
      </c>
      <c r="C12" s="152"/>
      <c r="D12" s="152"/>
      <c r="E12" s="152"/>
      <c r="F12" s="152"/>
      <c r="G12" s="152"/>
      <c r="H12" s="152"/>
    </row>
    <row r="13" spans="1:16" ht="16.5" customHeight="1">
      <c r="B13" s="151" t="s">
        <v>183</v>
      </c>
      <c r="C13" s="152"/>
      <c r="D13" s="152"/>
      <c r="E13" s="152"/>
      <c r="F13" s="152"/>
      <c r="G13" s="152"/>
      <c r="H13" s="152"/>
    </row>
    <row r="17" spans="2:2">
      <c r="B17" s="130"/>
    </row>
    <row r="18" spans="2:2">
      <c r="B18" s="130"/>
    </row>
  </sheetData>
  <phoneticPr fontId="1"/>
  <pageMargins left="0.78740157480314965" right="0.78740157480314965" top="0.98425196850393704" bottom="0.98425196850393704" header="0.51181102362204722" footer="0.5118110236220472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AN73"/>
  <sheetViews>
    <sheetView showGridLines="0" zoomScaleNormal="100" workbookViewId="0">
      <selection sqref="A1:XFD1048576"/>
    </sheetView>
  </sheetViews>
  <sheetFormatPr defaultRowHeight="13.5"/>
  <cols>
    <col min="1" max="38" width="2.25" style="217" customWidth="1"/>
    <col min="39" max="16384" width="9" style="217"/>
  </cols>
  <sheetData>
    <row r="2" spans="2:36">
      <c r="B2" s="217" t="s">
        <v>232</v>
      </c>
    </row>
    <row r="3" spans="2:36" ht="14.25">
      <c r="B3" s="301" t="s">
        <v>184</v>
      </c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  <c r="AH3" s="302"/>
      <c r="AI3" s="302"/>
      <c r="AJ3" s="302"/>
    </row>
    <row r="7" spans="2:36">
      <c r="E7" s="284" t="s">
        <v>185</v>
      </c>
      <c r="F7" s="271"/>
      <c r="G7" s="271"/>
      <c r="H7" s="271"/>
      <c r="I7" s="271"/>
      <c r="J7" s="271"/>
      <c r="K7" s="271"/>
      <c r="L7" s="271"/>
      <c r="M7" s="272"/>
    </row>
    <row r="8" spans="2:36">
      <c r="E8" s="278">
        <f>計算過程!H46</f>
        <v>0</v>
      </c>
      <c r="F8" s="273"/>
      <c r="G8" s="273"/>
      <c r="H8" s="273"/>
      <c r="I8" s="273"/>
      <c r="J8" s="273"/>
      <c r="K8" s="273"/>
      <c r="L8" s="273"/>
      <c r="M8" s="274"/>
    </row>
    <row r="9" spans="2:36">
      <c r="M9" s="294" t="s">
        <v>194</v>
      </c>
      <c r="N9" s="294"/>
      <c r="O9" s="294"/>
      <c r="P9" s="294"/>
      <c r="Q9" s="294"/>
      <c r="R9" s="294"/>
      <c r="S9" s="294"/>
      <c r="T9" s="294"/>
      <c r="U9" s="294"/>
      <c r="V9" s="294"/>
    </row>
    <row r="10" spans="2:36" ht="14.25" thickBot="1">
      <c r="C10" s="218"/>
      <c r="D10" s="218"/>
      <c r="E10" s="218"/>
      <c r="F10" s="218"/>
      <c r="G10" s="218"/>
      <c r="H10" s="218"/>
      <c r="M10" s="303"/>
      <c r="N10" s="303"/>
      <c r="O10" s="303"/>
      <c r="P10" s="303"/>
      <c r="Q10" s="303"/>
      <c r="R10" s="303"/>
      <c r="S10" s="303"/>
      <c r="T10" s="303"/>
      <c r="U10" s="303"/>
      <c r="V10" s="303"/>
      <c r="W10" s="218"/>
      <c r="X10" s="218"/>
    </row>
    <row r="11" spans="2:36" ht="15" thickTop="1" thickBot="1">
      <c r="C11" s="219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1"/>
    </row>
    <row r="12" spans="2:36" ht="14.25" thickTop="1">
      <c r="C12" s="222"/>
      <c r="E12" s="287" t="s">
        <v>186</v>
      </c>
      <c r="F12" s="288"/>
      <c r="G12" s="288"/>
      <c r="H12" s="288"/>
      <c r="I12" s="288"/>
      <c r="J12" s="288"/>
      <c r="K12" s="288"/>
      <c r="L12" s="288"/>
      <c r="M12" s="289"/>
      <c r="N12" s="223" t="s">
        <v>187</v>
      </c>
      <c r="AJ12" s="224"/>
    </row>
    <row r="13" spans="2:36" ht="14.25" thickBot="1">
      <c r="C13" s="222"/>
      <c r="E13" s="290">
        <f>計算過程!I46</f>
        <v>0</v>
      </c>
      <c r="F13" s="291"/>
      <c r="G13" s="291"/>
      <c r="H13" s="291"/>
      <c r="I13" s="291"/>
      <c r="J13" s="291"/>
      <c r="K13" s="291"/>
      <c r="L13" s="291"/>
      <c r="M13" s="292"/>
      <c r="AJ13" s="224"/>
    </row>
    <row r="14" spans="2:36" ht="15" thickTop="1" thickBot="1">
      <c r="C14" s="225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26"/>
    </row>
    <row r="15" spans="2:36" ht="14.25" thickTop="1">
      <c r="C15" s="227"/>
      <c r="D15" s="220"/>
      <c r="E15" s="220"/>
      <c r="F15" s="220"/>
      <c r="G15" s="220"/>
      <c r="H15" s="220"/>
      <c r="I15" s="220"/>
      <c r="J15" s="220"/>
      <c r="K15" s="220"/>
      <c r="L15" s="220"/>
      <c r="M15" s="228"/>
      <c r="N15" s="228"/>
      <c r="O15" s="228"/>
      <c r="P15" s="228"/>
      <c r="Q15" s="228"/>
      <c r="R15" s="228"/>
      <c r="S15" s="228"/>
      <c r="T15" s="228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9"/>
    </row>
    <row r="16" spans="2:36">
      <c r="C16" s="230"/>
      <c r="M16" s="293" t="s">
        <v>188</v>
      </c>
      <c r="N16" s="293"/>
      <c r="O16" s="293"/>
      <c r="P16" s="293"/>
      <c r="Q16" s="293"/>
      <c r="U16" s="217" t="s">
        <v>189</v>
      </c>
      <c r="AJ16" s="231"/>
    </row>
    <row r="17" spans="3:40">
      <c r="C17" s="230"/>
      <c r="M17" s="294"/>
      <c r="N17" s="294"/>
      <c r="O17" s="294"/>
      <c r="P17" s="294"/>
      <c r="Q17" s="294"/>
      <c r="U17" s="217" t="s">
        <v>220</v>
      </c>
      <c r="AJ17" s="231"/>
    </row>
    <row r="18" spans="3:40">
      <c r="C18" s="230"/>
      <c r="E18" s="270" t="s">
        <v>190</v>
      </c>
      <c r="F18" s="271"/>
      <c r="G18" s="271"/>
      <c r="H18" s="271"/>
      <c r="I18" s="271"/>
      <c r="J18" s="271"/>
      <c r="K18" s="271"/>
      <c r="L18" s="271"/>
      <c r="M18" s="272"/>
      <c r="Q18" s="270" t="s">
        <v>191</v>
      </c>
      <c r="R18" s="271"/>
      <c r="S18" s="271"/>
      <c r="T18" s="271"/>
      <c r="U18" s="271"/>
      <c r="V18" s="271"/>
      <c r="W18" s="271"/>
      <c r="X18" s="271"/>
      <c r="Y18" s="271"/>
      <c r="Z18" s="272"/>
      <c r="AJ18" s="231"/>
      <c r="AN18" s="232"/>
    </row>
    <row r="19" spans="3:40">
      <c r="C19" s="230"/>
      <c r="E19" s="295">
        <f>計算過程!J46</f>
        <v>0</v>
      </c>
      <c r="F19" s="296"/>
      <c r="G19" s="296"/>
      <c r="H19" s="296"/>
      <c r="I19" s="296"/>
      <c r="J19" s="296"/>
      <c r="K19" s="296"/>
      <c r="L19" s="296"/>
      <c r="M19" s="297"/>
      <c r="Q19" s="233"/>
      <c r="R19" s="298">
        <f>計算過程!S46</f>
        <v>0</v>
      </c>
      <c r="S19" s="298"/>
      <c r="T19" s="298"/>
      <c r="U19" s="298"/>
      <c r="V19" s="298"/>
      <c r="W19" s="298"/>
      <c r="X19" s="298"/>
      <c r="Y19" s="298"/>
      <c r="Z19" s="299"/>
      <c r="AJ19" s="231"/>
    </row>
    <row r="20" spans="3:40">
      <c r="C20" s="230"/>
      <c r="D20" s="217" t="s">
        <v>192</v>
      </c>
      <c r="Q20" s="233"/>
      <c r="R20" s="275" t="s">
        <v>213</v>
      </c>
      <c r="S20" s="276"/>
      <c r="T20" s="276"/>
      <c r="U20" s="276"/>
      <c r="V20" s="276"/>
      <c r="W20" s="276"/>
      <c r="X20" s="276"/>
      <c r="Y20" s="276"/>
      <c r="Z20" s="277"/>
      <c r="AA20" s="234"/>
      <c r="AB20" s="235"/>
      <c r="AC20" s="235"/>
      <c r="AJ20" s="231"/>
    </row>
    <row r="21" spans="3:40">
      <c r="C21" s="230"/>
      <c r="E21" s="217" t="s">
        <v>193</v>
      </c>
      <c r="Q21" s="236"/>
      <c r="R21" s="295">
        <f>計算過程!W46</f>
        <v>0</v>
      </c>
      <c r="S21" s="298"/>
      <c r="T21" s="298"/>
      <c r="U21" s="298"/>
      <c r="V21" s="298"/>
      <c r="W21" s="298"/>
      <c r="X21" s="298"/>
      <c r="Y21" s="298"/>
      <c r="Z21" s="299"/>
      <c r="AJ21" s="231"/>
    </row>
    <row r="22" spans="3:40" ht="14.25" thickBot="1">
      <c r="C22" s="237"/>
      <c r="D22" s="238"/>
      <c r="E22" s="238"/>
      <c r="F22" s="238"/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38"/>
      <c r="AJ22" s="239"/>
    </row>
    <row r="23" spans="3:40">
      <c r="M23" s="300" t="s">
        <v>194</v>
      </c>
      <c r="N23" s="300"/>
      <c r="O23" s="300"/>
      <c r="P23" s="300"/>
      <c r="Q23" s="300"/>
      <c r="R23" s="300"/>
      <c r="S23" s="240"/>
    </row>
    <row r="24" spans="3:40">
      <c r="M24" s="294"/>
      <c r="N24" s="294"/>
      <c r="O24" s="294"/>
      <c r="P24" s="294"/>
      <c r="Q24" s="294"/>
      <c r="R24" s="294"/>
    </row>
    <row r="25" spans="3:40">
      <c r="E25" s="284" t="s">
        <v>195</v>
      </c>
      <c r="F25" s="271"/>
      <c r="G25" s="271"/>
      <c r="H25" s="271"/>
      <c r="I25" s="271"/>
      <c r="J25" s="271"/>
      <c r="K25" s="271"/>
      <c r="L25" s="271"/>
      <c r="M25" s="272"/>
    </row>
    <row r="26" spans="3:40">
      <c r="E26" s="295">
        <f>計算過程!K46</f>
        <v>0</v>
      </c>
      <c r="F26" s="298"/>
      <c r="G26" s="298"/>
      <c r="H26" s="298"/>
      <c r="I26" s="298"/>
      <c r="J26" s="298"/>
      <c r="K26" s="298"/>
      <c r="L26" s="298"/>
      <c r="M26" s="299"/>
      <c r="N26" s="217" t="s">
        <v>196</v>
      </c>
    </row>
    <row r="28" spans="3:40">
      <c r="M28" s="217" t="s">
        <v>197</v>
      </c>
    </row>
    <row r="29" spans="3:40" ht="14.25" thickBot="1"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  <c r="AH29" s="218"/>
      <c r="AI29" s="218"/>
      <c r="AJ29" s="218"/>
    </row>
    <row r="30" spans="3:40" ht="14.25" thickTop="1">
      <c r="C30" s="219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1"/>
    </row>
    <row r="31" spans="3:40" ht="14.25" thickBot="1">
      <c r="C31" s="222"/>
      <c r="AJ31" s="224"/>
    </row>
    <row r="32" spans="3:40" ht="14.25" thickTop="1">
      <c r="C32" s="222"/>
      <c r="E32" s="287" t="s">
        <v>198</v>
      </c>
      <c r="F32" s="288"/>
      <c r="G32" s="288"/>
      <c r="H32" s="288"/>
      <c r="I32" s="288"/>
      <c r="J32" s="288"/>
      <c r="K32" s="288"/>
      <c r="L32" s="288"/>
      <c r="M32" s="289"/>
      <c r="N32" s="235"/>
      <c r="O32" s="235"/>
      <c r="P32" s="235"/>
      <c r="Q32" s="235"/>
      <c r="R32" s="235"/>
      <c r="S32" s="235"/>
      <c r="T32" s="235"/>
      <c r="AJ32" s="224"/>
    </row>
    <row r="33" spans="3:36" ht="14.25" thickBot="1">
      <c r="C33" s="222"/>
      <c r="E33" s="290">
        <f>計算過程!L46</f>
        <v>0</v>
      </c>
      <c r="F33" s="291"/>
      <c r="G33" s="291"/>
      <c r="H33" s="291"/>
      <c r="I33" s="291"/>
      <c r="J33" s="291"/>
      <c r="K33" s="291"/>
      <c r="L33" s="291"/>
      <c r="M33" s="292"/>
      <c r="AJ33" s="224"/>
    </row>
    <row r="34" spans="3:36" ht="15" thickTop="1" thickBot="1">
      <c r="C34" s="225"/>
      <c r="D34" s="218"/>
      <c r="E34" s="154"/>
      <c r="F34" s="154"/>
      <c r="G34" s="154"/>
      <c r="H34" s="154"/>
      <c r="I34" s="154"/>
      <c r="J34" s="154"/>
      <c r="K34" s="154"/>
      <c r="L34" s="154"/>
      <c r="M34" s="154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218"/>
      <c r="AB34" s="218"/>
      <c r="AC34" s="218"/>
      <c r="AD34" s="218"/>
      <c r="AE34" s="218"/>
      <c r="AF34" s="218"/>
      <c r="AG34" s="218"/>
      <c r="AH34" s="218"/>
      <c r="AI34" s="218"/>
      <c r="AJ34" s="226"/>
    </row>
    <row r="35" spans="3:36" ht="14.25" thickTop="1">
      <c r="C35" s="227"/>
      <c r="D35" s="220"/>
      <c r="E35" s="155"/>
      <c r="F35" s="155"/>
      <c r="G35" s="155"/>
      <c r="H35" s="155"/>
      <c r="I35" s="155"/>
      <c r="J35" s="155"/>
      <c r="K35" s="155"/>
      <c r="L35" s="155"/>
      <c r="M35" s="155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9"/>
    </row>
    <row r="36" spans="3:36">
      <c r="C36" s="230"/>
      <c r="E36" s="156"/>
      <c r="F36" s="156"/>
      <c r="G36" s="156"/>
      <c r="H36" s="156"/>
      <c r="I36" s="156"/>
      <c r="J36" s="156"/>
      <c r="K36" s="156"/>
      <c r="L36" s="156"/>
      <c r="M36" s="156"/>
      <c r="U36" s="217" t="s">
        <v>189</v>
      </c>
      <c r="AJ36" s="231"/>
    </row>
    <row r="37" spans="3:36">
      <c r="C37" s="230"/>
      <c r="U37" s="217" t="s">
        <v>220</v>
      </c>
      <c r="AJ37" s="231"/>
    </row>
    <row r="38" spans="3:36">
      <c r="C38" s="230"/>
      <c r="Q38" s="270" t="s">
        <v>199</v>
      </c>
      <c r="R38" s="271"/>
      <c r="S38" s="271"/>
      <c r="T38" s="271"/>
      <c r="U38" s="271"/>
      <c r="V38" s="271"/>
      <c r="W38" s="271"/>
      <c r="X38" s="271"/>
      <c r="Y38" s="271"/>
      <c r="Z38" s="272"/>
      <c r="AJ38" s="231"/>
    </row>
    <row r="39" spans="3:36">
      <c r="C39" s="230"/>
      <c r="Q39" s="233"/>
      <c r="R39" s="282">
        <f>計算過程!T46</f>
        <v>0</v>
      </c>
      <c r="S39" s="282"/>
      <c r="T39" s="282"/>
      <c r="U39" s="282"/>
      <c r="V39" s="282"/>
      <c r="W39" s="282"/>
      <c r="X39" s="282"/>
      <c r="Y39" s="282"/>
      <c r="Z39" s="283"/>
      <c r="AJ39" s="231"/>
    </row>
    <row r="40" spans="3:36">
      <c r="C40" s="230"/>
      <c r="Q40" s="233"/>
      <c r="R40" s="275" t="s">
        <v>215</v>
      </c>
      <c r="S40" s="276"/>
      <c r="T40" s="276"/>
      <c r="U40" s="276"/>
      <c r="V40" s="276"/>
      <c r="W40" s="276"/>
      <c r="X40" s="276"/>
      <c r="Y40" s="276"/>
      <c r="Z40" s="277"/>
      <c r="AA40" s="234"/>
      <c r="AJ40" s="231"/>
    </row>
    <row r="41" spans="3:36">
      <c r="C41" s="230"/>
      <c r="Q41" s="234"/>
      <c r="R41" s="278">
        <f>計算過程!X46</f>
        <v>0</v>
      </c>
      <c r="S41" s="273"/>
      <c r="T41" s="273"/>
      <c r="U41" s="273"/>
      <c r="V41" s="273"/>
      <c r="W41" s="273"/>
      <c r="X41" s="273"/>
      <c r="Y41" s="273"/>
      <c r="Z41" s="274"/>
      <c r="AJ41" s="231"/>
    </row>
    <row r="42" spans="3:36" ht="14.25" thickBot="1">
      <c r="C42" s="237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9"/>
    </row>
    <row r="45" spans="3:36">
      <c r="E45" s="284" t="s">
        <v>200</v>
      </c>
      <c r="F45" s="271"/>
      <c r="G45" s="271"/>
      <c r="H45" s="271"/>
      <c r="I45" s="271"/>
      <c r="J45" s="271"/>
      <c r="K45" s="271"/>
      <c r="L45" s="271"/>
      <c r="M45" s="272"/>
      <c r="P45" s="217" t="s">
        <v>201</v>
      </c>
      <c r="V45" s="284" t="s">
        <v>216</v>
      </c>
      <c r="W45" s="271"/>
      <c r="X45" s="271"/>
      <c r="Y45" s="271"/>
      <c r="Z45" s="271"/>
      <c r="AA45" s="271"/>
      <c r="AB45" s="271"/>
      <c r="AC45" s="271"/>
      <c r="AD45" s="271"/>
      <c r="AE45" s="285"/>
      <c r="AF45" s="285"/>
      <c r="AG45" s="285"/>
      <c r="AH45" s="285"/>
      <c r="AI45" s="286"/>
    </row>
    <row r="46" spans="3:36">
      <c r="E46" s="278">
        <f>計算過程!N46</f>
        <v>0</v>
      </c>
      <c r="F46" s="273"/>
      <c r="G46" s="273"/>
      <c r="H46" s="273"/>
      <c r="I46" s="273"/>
      <c r="J46" s="273"/>
      <c r="K46" s="273"/>
      <c r="L46" s="273"/>
      <c r="M46" s="274"/>
      <c r="V46" s="278">
        <f>計算過程!M46</f>
        <v>0</v>
      </c>
      <c r="W46" s="273"/>
      <c r="X46" s="273"/>
      <c r="Y46" s="273"/>
      <c r="Z46" s="273"/>
      <c r="AA46" s="273"/>
      <c r="AB46" s="273"/>
      <c r="AC46" s="273"/>
      <c r="AD46" s="273"/>
      <c r="AE46" s="273"/>
      <c r="AF46" s="273"/>
      <c r="AG46" s="273"/>
      <c r="AH46" s="273"/>
      <c r="AI46" s="274"/>
    </row>
    <row r="47" spans="3:36">
      <c r="D47" s="217" t="s">
        <v>233</v>
      </c>
    </row>
    <row r="48" spans="3:36">
      <c r="E48" s="217" t="s">
        <v>202</v>
      </c>
      <c r="M48" s="217" t="s">
        <v>203</v>
      </c>
    </row>
    <row r="50" spans="3:36">
      <c r="E50" s="284" t="s">
        <v>204</v>
      </c>
      <c r="F50" s="271"/>
      <c r="G50" s="271"/>
      <c r="H50" s="271"/>
      <c r="I50" s="271"/>
      <c r="J50" s="271"/>
      <c r="K50" s="271"/>
      <c r="L50" s="271"/>
      <c r="M50" s="272"/>
    </row>
    <row r="51" spans="3:36">
      <c r="E51" s="278">
        <f>計算過程!P46</f>
        <v>0</v>
      </c>
      <c r="F51" s="273"/>
      <c r="G51" s="273"/>
      <c r="H51" s="273"/>
      <c r="I51" s="273"/>
      <c r="J51" s="273"/>
      <c r="K51" s="273"/>
      <c r="L51" s="273"/>
      <c r="M51" s="274"/>
      <c r="N51" s="217" t="s">
        <v>205</v>
      </c>
    </row>
    <row r="52" spans="3:36">
      <c r="E52" s="241"/>
      <c r="F52" s="241"/>
      <c r="G52" s="241"/>
      <c r="H52" s="241"/>
      <c r="I52" s="241"/>
      <c r="J52" s="241"/>
      <c r="K52" s="241"/>
      <c r="L52" s="241"/>
      <c r="M52" s="241"/>
    </row>
    <row r="53" spans="3:36">
      <c r="M53" s="217" t="s">
        <v>206</v>
      </c>
    </row>
    <row r="54" spans="3:36" ht="14.25" thickBot="1">
      <c r="C54" s="218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</row>
    <row r="55" spans="3:36" ht="14.25" thickTop="1">
      <c r="C55" s="219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1"/>
    </row>
    <row r="56" spans="3:36" ht="14.25" thickBot="1">
      <c r="C56" s="222"/>
      <c r="AJ56" s="224"/>
    </row>
    <row r="57" spans="3:36" ht="14.25" thickTop="1">
      <c r="C57" s="222"/>
      <c r="E57" s="287" t="s">
        <v>207</v>
      </c>
      <c r="F57" s="288"/>
      <c r="G57" s="288"/>
      <c r="H57" s="288"/>
      <c r="I57" s="288"/>
      <c r="J57" s="288"/>
      <c r="K57" s="288"/>
      <c r="L57" s="288"/>
      <c r="M57" s="289"/>
      <c r="N57" s="235"/>
      <c r="O57" s="235"/>
      <c r="P57" s="235"/>
      <c r="Q57" s="235"/>
      <c r="R57" s="235"/>
      <c r="S57" s="235"/>
      <c r="T57" s="235"/>
      <c r="AJ57" s="224"/>
    </row>
    <row r="58" spans="3:36" ht="14.25" thickBot="1">
      <c r="C58" s="222"/>
      <c r="E58" s="279">
        <f>計算過程!Q46</f>
        <v>0</v>
      </c>
      <c r="F58" s="280"/>
      <c r="G58" s="280"/>
      <c r="H58" s="280"/>
      <c r="I58" s="280"/>
      <c r="J58" s="280"/>
      <c r="K58" s="280"/>
      <c r="L58" s="280"/>
      <c r="M58" s="281"/>
      <c r="AJ58" s="224"/>
    </row>
    <row r="59" spans="3:36" ht="14.25" thickTop="1">
      <c r="C59" s="222"/>
      <c r="E59" s="241"/>
      <c r="F59" s="241"/>
      <c r="G59" s="241"/>
      <c r="H59" s="241"/>
      <c r="I59" s="241"/>
      <c r="J59" s="241"/>
      <c r="K59" s="241"/>
      <c r="L59" s="241"/>
      <c r="M59" s="241"/>
      <c r="AJ59" s="224"/>
    </row>
    <row r="60" spans="3:36" ht="14.25" thickBot="1">
      <c r="C60" s="225"/>
      <c r="D60" s="218"/>
      <c r="E60" s="242"/>
      <c r="F60" s="242"/>
      <c r="G60" s="242"/>
      <c r="H60" s="242"/>
      <c r="I60" s="242"/>
      <c r="J60" s="242"/>
      <c r="K60" s="242"/>
      <c r="L60" s="242"/>
      <c r="M60" s="242"/>
      <c r="N60" s="218"/>
      <c r="O60" s="218"/>
      <c r="P60" s="218"/>
      <c r="Q60" s="218"/>
      <c r="R60" s="218"/>
      <c r="S60" s="218"/>
      <c r="T60" s="218"/>
      <c r="U60" s="218"/>
      <c r="V60" s="218"/>
      <c r="W60" s="218"/>
      <c r="X60" s="218"/>
      <c r="Y60" s="218"/>
      <c r="Z60" s="218"/>
      <c r="AA60" s="218"/>
      <c r="AB60" s="218"/>
      <c r="AC60" s="218"/>
      <c r="AD60" s="218"/>
      <c r="AE60" s="218"/>
      <c r="AF60" s="218"/>
      <c r="AG60" s="218"/>
      <c r="AH60" s="218"/>
      <c r="AI60" s="218"/>
      <c r="AJ60" s="226"/>
    </row>
    <row r="61" spans="3:36" ht="14.25" thickTop="1">
      <c r="C61" s="227"/>
      <c r="D61" s="220"/>
      <c r="E61" s="243"/>
      <c r="F61" s="243"/>
      <c r="G61" s="243"/>
      <c r="H61" s="243"/>
      <c r="I61" s="243"/>
      <c r="J61" s="243"/>
      <c r="K61" s="243"/>
      <c r="L61" s="243"/>
      <c r="M61" s="243"/>
      <c r="N61" s="220"/>
      <c r="O61" s="220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9"/>
    </row>
    <row r="62" spans="3:36">
      <c r="C62" s="230"/>
      <c r="U62" s="217" t="s">
        <v>189</v>
      </c>
      <c r="AJ62" s="231"/>
    </row>
    <row r="63" spans="3:36">
      <c r="C63" s="230"/>
      <c r="U63" s="217" t="s">
        <v>220</v>
      </c>
      <c r="AJ63" s="231"/>
    </row>
    <row r="64" spans="3:36">
      <c r="C64" s="230"/>
      <c r="Q64" s="270" t="s">
        <v>208</v>
      </c>
      <c r="R64" s="271"/>
      <c r="S64" s="271"/>
      <c r="T64" s="271"/>
      <c r="U64" s="271"/>
      <c r="V64" s="271"/>
      <c r="W64" s="271"/>
      <c r="X64" s="271"/>
      <c r="Y64" s="271"/>
      <c r="Z64" s="272"/>
      <c r="AJ64" s="231"/>
    </row>
    <row r="65" spans="2:36">
      <c r="C65" s="230"/>
      <c r="Q65" s="233"/>
      <c r="R65" s="273">
        <f>計算過程!U46</f>
        <v>0</v>
      </c>
      <c r="S65" s="273"/>
      <c r="T65" s="273"/>
      <c r="U65" s="273"/>
      <c r="V65" s="273"/>
      <c r="W65" s="273"/>
      <c r="X65" s="273"/>
      <c r="Y65" s="273"/>
      <c r="Z65" s="274"/>
      <c r="AJ65" s="231"/>
    </row>
    <row r="66" spans="2:36">
      <c r="C66" s="230"/>
      <c r="Q66" s="233"/>
      <c r="R66" s="275" t="s">
        <v>217</v>
      </c>
      <c r="S66" s="276"/>
      <c r="T66" s="276"/>
      <c r="U66" s="276"/>
      <c r="V66" s="276"/>
      <c r="W66" s="276"/>
      <c r="X66" s="276"/>
      <c r="Y66" s="276"/>
      <c r="Z66" s="277"/>
      <c r="AJ66" s="231"/>
    </row>
    <row r="67" spans="2:36">
      <c r="C67" s="230"/>
      <c r="Q67" s="234"/>
      <c r="R67" s="278">
        <f>計算過程!Y46</f>
        <v>0</v>
      </c>
      <c r="S67" s="273"/>
      <c r="T67" s="273"/>
      <c r="U67" s="273"/>
      <c r="V67" s="273"/>
      <c r="W67" s="273"/>
      <c r="X67" s="273"/>
      <c r="Y67" s="273"/>
      <c r="Z67" s="274"/>
      <c r="AJ67" s="231"/>
    </row>
    <row r="68" spans="2:36" ht="14.25" thickBot="1">
      <c r="C68" s="237"/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38"/>
      <c r="T68" s="238"/>
      <c r="U68" s="238"/>
      <c r="V68" s="238"/>
      <c r="W68" s="238"/>
      <c r="X68" s="238"/>
      <c r="Y68" s="238"/>
      <c r="Z68" s="238"/>
      <c r="AA68" s="238"/>
      <c r="AB68" s="238"/>
      <c r="AC68" s="238"/>
      <c r="AD68" s="238"/>
      <c r="AE68" s="238"/>
      <c r="AF68" s="238"/>
      <c r="AG68" s="238"/>
      <c r="AH68" s="238"/>
      <c r="AI68" s="238"/>
      <c r="AJ68" s="239"/>
    </row>
    <row r="71" spans="2:36" ht="14.25">
      <c r="B71" s="244" t="s">
        <v>209</v>
      </c>
      <c r="C71" s="245"/>
      <c r="D71" s="245"/>
      <c r="E71" s="245"/>
      <c r="F71" s="245"/>
      <c r="G71" s="245"/>
      <c r="H71" s="245"/>
      <c r="I71" s="245"/>
      <c r="J71" s="245"/>
      <c r="K71" s="268">
        <f>計算過程!I46</f>
        <v>0</v>
      </c>
      <c r="L71" s="268"/>
      <c r="M71" s="268"/>
      <c r="N71" s="268"/>
      <c r="O71" s="268"/>
      <c r="P71" s="268"/>
      <c r="Q71" s="268"/>
      <c r="R71" s="269"/>
      <c r="T71" s="244" t="s">
        <v>210</v>
      </c>
      <c r="U71" s="246"/>
      <c r="V71" s="246"/>
      <c r="W71" s="246"/>
      <c r="X71" s="246"/>
      <c r="Y71" s="246"/>
      <c r="Z71" s="246"/>
      <c r="AA71" s="245"/>
      <c r="AB71" s="245"/>
      <c r="AC71" s="268">
        <f>計算過程!L46</f>
        <v>0</v>
      </c>
      <c r="AD71" s="268"/>
      <c r="AE71" s="268"/>
      <c r="AF71" s="268"/>
      <c r="AG71" s="268"/>
      <c r="AH71" s="268"/>
      <c r="AI71" s="268"/>
      <c r="AJ71" s="269"/>
    </row>
    <row r="73" spans="2:36" ht="14.25">
      <c r="B73" s="244" t="s">
        <v>211</v>
      </c>
      <c r="C73" s="245"/>
      <c r="D73" s="245"/>
      <c r="E73" s="245"/>
      <c r="F73" s="245"/>
      <c r="G73" s="245"/>
      <c r="H73" s="245"/>
      <c r="I73" s="245"/>
      <c r="J73" s="245"/>
      <c r="K73" s="268">
        <f>計算過程!Q46</f>
        <v>0</v>
      </c>
      <c r="L73" s="268"/>
      <c r="M73" s="268"/>
      <c r="N73" s="268"/>
      <c r="O73" s="268"/>
      <c r="P73" s="268"/>
      <c r="Q73" s="268"/>
      <c r="R73" s="269"/>
      <c r="T73" s="244" t="s">
        <v>212</v>
      </c>
      <c r="U73" s="246"/>
      <c r="V73" s="246"/>
      <c r="W73" s="246"/>
      <c r="X73" s="246"/>
      <c r="Y73" s="246"/>
      <c r="Z73" s="246"/>
      <c r="AA73" s="245"/>
      <c r="AB73" s="245"/>
      <c r="AC73" s="268">
        <f>計算過程!R46</f>
        <v>0</v>
      </c>
      <c r="AD73" s="268"/>
      <c r="AE73" s="268"/>
      <c r="AF73" s="268"/>
      <c r="AG73" s="268"/>
      <c r="AH73" s="268"/>
      <c r="AI73" s="268"/>
      <c r="AJ73" s="269"/>
    </row>
  </sheetData>
  <sheetProtection algorithmName="SHA-512" hashValue="zST4FpcbPPcvS6uB8I35VcgzZRID/64k3tpL9YLgsPRS/umfC+uBJpTWfM/P/FxahV/DWlqqbgjcfcDUbt+HFA==" saltValue="b0JevTnkcKWZD60mTkqJqA==" spinCount="100000" sheet="1" selectLockedCells="1" selectUnlockedCells="1"/>
  <mergeCells count="38">
    <mergeCell ref="E13:M13"/>
    <mergeCell ref="B3:AJ3"/>
    <mergeCell ref="E7:M7"/>
    <mergeCell ref="E8:M8"/>
    <mergeCell ref="M9:V10"/>
    <mergeCell ref="E12:M12"/>
    <mergeCell ref="E33:M33"/>
    <mergeCell ref="M16:Q17"/>
    <mergeCell ref="E18:M18"/>
    <mergeCell ref="Q18:Z18"/>
    <mergeCell ref="E19:M19"/>
    <mergeCell ref="R19:Z19"/>
    <mergeCell ref="R20:Z20"/>
    <mergeCell ref="R21:Z21"/>
    <mergeCell ref="M23:R24"/>
    <mergeCell ref="E25:M25"/>
    <mergeCell ref="E26:M26"/>
    <mergeCell ref="E32:M32"/>
    <mergeCell ref="E58:M58"/>
    <mergeCell ref="Q38:Z38"/>
    <mergeCell ref="R39:Z39"/>
    <mergeCell ref="R40:Z40"/>
    <mergeCell ref="R41:Z41"/>
    <mergeCell ref="E45:M45"/>
    <mergeCell ref="V45:AI45"/>
    <mergeCell ref="E46:M46"/>
    <mergeCell ref="V46:AI46"/>
    <mergeCell ref="E50:M50"/>
    <mergeCell ref="E51:M51"/>
    <mergeCell ref="E57:M57"/>
    <mergeCell ref="K73:R73"/>
    <mergeCell ref="AC73:AJ73"/>
    <mergeCell ref="Q64:Z64"/>
    <mergeCell ref="R65:Z65"/>
    <mergeCell ref="R66:Z66"/>
    <mergeCell ref="R67:Z67"/>
    <mergeCell ref="K71:R71"/>
    <mergeCell ref="AC71:AJ71"/>
  </mergeCells>
  <phoneticPr fontId="1"/>
  <printOptions horizontalCentered="1"/>
  <pageMargins left="0.78740157480314965" right="0.78740157480314965" top="0.59055118110236227" bottom="0.59055118110236227" header="0.51181102362204722" footer="0.51181102362204722"/>
  <pageSetup paperSize="9" scale="83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55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59" width="18.625" customWidth="1"/>
  </cols>
  <sheetData>
    <row r="1" spans="1:59" ht="39.950000000000003" customHeight="1">
      <c r="B1" s="1"/>
      <c r="C1" s="251"/>
      <c r="D1" s="251"/>
      <c r="E1" s="251"/>
      <c r="F1" s="251"/>
      <c r="G1" s="251"/>
      <c r="H1" s="251"/>
      <c r="I1" s="251"/>
      <c r="J1" s="251"/>
      <c r="BD1" t="s">
        <v>0</v>
      </c>
    </row>
    <row r="2" spans="1:59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  <c r="AO2" s="6"/>
      <c r="AP2" s="4"/>
      <c r="AQ2" s="4"/>
      <c r="AR2" s="4"/>
      <c r="AS2" s="4"/>
      <c r="AT2" s="4"/>
      <c r="AU2" s="4"/>
      <c r="AV2" s="5"/>
      <c r="AW2" s="6"/>
      <c r="AX2" s="6"/>
      <c r="AY2" s="6"/>
      <c r="AZ2" s="6"/>
      <c r="BA2" s="6"/>
      <c r="BB2" s="5"/>
      <c r="BC2" s="6"/>
      <c r="BD2" s="6"/>
    </row>
    <row r="3" spans="1:59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221</v>
      </c>
      <c r="AB3" s="8" t="s">
        <v>22</v>
      </c>
      <c r="AC3" s="8" t="s">
        <v>169</v>
      </c>
      <c r="AD3" s="8" t="s">
        <v>168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O3" s="11" t="s">
        <v>34</v>
      </c>
      <c r="AP3" s="8" t="s">
        <v>35</v>
      </c>
      <c r="AQ3" s="8" t="s">
        <v>59</v>
      </c>
      <c r="AR3" s="8" t="s">
        <v>60</v>
      </c>
      <c r="AS3" s="8" t="s">
        <v>36</v>
      </c>
      <c r="AT3" s="8" t="s">
        <v>37</v>
      </c>
      <c r="AU3" s="8" t="s">
        <v>38</v>
      </c>
      <c r="AV3" s="10" t="s">
        <v>39</v>
      </c>
      <c r="AW3" s="11" t="s">
        <v>40</v>
      </c>
      <c r="AX3" s="11" t="s">
        <v>41</v>
      </c>
      <c r="AY3" s="11" t="s">
        <v>42</v>
      </c>
      <c r="AZ3" s="11" t="s">
        <v>43</v>
      </c>
      <c r="BA3" s="11" t="s">
        <v>44</v>
      </c>
      <c r="BB3" s="10" t="s">
        <v>45</v>
      </c>
      <c r="BC3" s="11" t="s">
        <v>46</v>
      </c>
      <c r="BD3" s="11" t="s">
        <v>47</v>
      </c>
      <c r="BE3" s="1"/>
      <c r="BF3" s="1" t="s">
        <v>170</v>
      </c>
      <c r="BG3" s="121" t="s">
        <v>171</v>
      </c>
    </row>
    <row r="4" spans="1:59" ht="39.950000000000003" customHeight="1">
      <c r="A4" s="2">
        <v>1</v>
      </c>
      <c r="B4" s="3" t="s">
        <v>54</v>
      </c>
      <c r="C4" s="12">
        <v>737</v>
      </c>
      <c r="D4" s="34">
        <v>2</v>
      </c>
      <c r="E4" s="34">
        <v>0</v>
      </c>
      <c r="F4" s="13">
        <v>0</v>
      </c>
      <c r="G4" s="13">
        <v>51952</v>
      </c>
      <c r="H4" s="13">
        <v>10</v>
      </c>
      <c r="I4" s="13">
        <v>0</v>
      </c>
      <c r="J4" s="13">
        <v>2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0</v>
      </c>
      <c r="V4" s="13">
        <v>129</v>
      </c>
      <c r="W4" s="13">
        <v>743</v>
      </c>
      <c r="X4" s="13">
        <v>0</v>
      </c>
      <c r="Y4" s="13">
        <v>0</v>
      </c>
      <c r="Z4" s="13">
        <v>0</v>
      </c>
      <c r="AA4" s="13">
        <v>177</v>
      </c>
      <c r="AB4" s="13">
        <v>0</v>
      </c>
      <c r="AC4" s="13">
        <v>0</v>
      </c>
      <c r="AD4" s="13">
        <v>2</v>
      </c>
      <c r="AE4" s="13">
        <v>73</v>
      </c>
      <c r="AF4" s="13">
        <v>0</v>
      </c>
      <c r="AG4" s="13">
        <v>21</v>
      </c>
      <c r="AH4" s="13">
        <v>1061</v>
      </c>
      <c r="AI4" s="13">
        <v>1798</v>
      </c>
      <c r="AJ4" s="13">
        <v>96</v>
      </c>
      <c r="AK4" s="13">
        <v>24</v>
      </c>
      <c r="AL4" s="13">
        <v>17148</v>
      </c>
      <c r="AM4" s="13">
        <v>0</v>
      </c>
      <c r="AN4" s="14">
        <v>0</v>
      </c>
      <c r="AO4" s="15">
        <v>73975</v>
      </c>
      <c r="AP4" s="13">
        <v>716</v>
      </c>
      <c r="AQ4" s="13">
        <v>39623</v>
      </c>
      <c r="AR4" s="13">
        <v>0</v>
      </c>
      <c r="AS4" s="13">
        <v>0</v>
      </c>
      <c r="AT4" s="13">
        <v>0</v>
      </c>
      <c r="AU4" s="13">
        <v>24</v>
      </c>
      <c r="AV4" s="14">
        <v>230</v>
      </c>
      <c r="AW4" s="15">
        <v>40593</v>
      </c>
      <c r="AX4" s="15">
        <v>114568</v>
      </c>
      <c r="AY4" s="15">
        <v>5082</v>
      </c>
      <c r="AZ4" s="15">
        <v>45675</v>
      </c>
      <c r="BA4" s="15">
        <v>119650</v>
      </c>
      <c r="BB4" s="14">
        <v>-107926</v>
      </c>
      <c r="BC4" s="15">
        <v>-62251</v>
      </c>
      <c r="BD4" s="15">
        <v>11724</v>
      </c>
      <c r="BF4">
        <f>1-ABS(BB4/AX4)</f>
        <v>5.797430347042809E-2</v>
      </c>
      <c r="BG4">
        <f t="shared" ref="BG4:BG41" si="0">AQ4/(AQ$42-AQ$31)</f>
        <v>1.195167328855465E-2</v>
      </c>
    </row>
    <row r="5" spans="1:59" ht="39.950000000000003" customHeight="1">
      <c r="A5" s="16">
        <v>2</v>
      </c>
      <c r="B5" s="35" t="s">
        <v>55</v>
      </c>
      <c r="C5" s="12">
        <v>1</v>
      </c>
      <c r="D5" s="34">
        <v>47</v>
      </c>
      <c r="E5" s="34">
        <v>0</v>
      </c>
      <c r="F5" s="13">
        <v>0</v>
      </c>
      <c r="G5" s="13">
        <v>68</v>
      </c>
      <c r="H5" s="13">
        <v>0</v>
      </c>
      <c r="I5" s="13">
        <v>50</v>
      </c>
      <c r="J5" s="13">
        <v>2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7</v>
      </c>
      <c r="W5" s="13">
        <v>18</v>
      </c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0</v>
      </c>
      <c r="AD5" s="13">
        <v>0</v>
      </c>
      <c r="AE5" s="13">
        <v>0</v>
      </c>
      <c r="AF5" s="13">
        <v>0</v>
      </c>
      <c r="AG5" s="13">
        <v>3</v>
      </c>
      <c r="AH5" s="13">
        <v>23</v>
      </c>
      <c r="AI5" s="13">
        <v>41</v>
      </c>
      <c r="AJ5" s="13">
        <v>0</v>
      </c>
      <c r="AK5" s="13">
        <v>0</v>
      </c>
      <c r="AL5" s="13">
        <v>1074</v>
      </c>
      <c r="AM5" s="13">
        <v>0</v>
      </c>
      <c r="AN5" s="14">
        <v>0</v>
      </c>
      <c r="AO5" s="15">
        <v>1334</v>
      </c>
      <c r="AP5" s="13">
        <v>44</v>
      </c>
      <c r="AQ5" s="13">
        <v>0</v>
      </c>
      <c r="AR5" s="13">
        <v>0</v>
      </c>
      <c r="AS5" s="13">
        <v>0</v>
      </c>
      <c r="AT5" s="13">
        <v>0</v>
      </c>
      <c r="AU5" s="13">
        <v>0</v>
      </c>
      <c r="AV5" s="14">
        <v>12</v>
      </c>
      <c r="AW5" s="15">
        <v>56</v>
      </c>
      <c r="AX5" s="15">
        <v>1390</v>
      </c>
      <c r="AY5" s="15">
        <v>112</v>
      </c>
      <c r="AZ5" s="15">
        <v>168</v>
      </c>
      <c r="BA5" s="15">
        <v>1502</v>
      </c>
      <c r="BB5" s="14">
        <v>-1134</v>
      </c>
      <c r="BC5" s="15">
        <v>-966</v>
      </c>
      <c r="BD5" s="15">
        <v>368</v>
      </c>
      <c r="BF5">
        <f t="shared" ref="BF5:BF41" si="1">1-ABS(BB5/AX5)</f>
        <v>0.18417266187050363</v>
      </c>
      <c r="BG5">
        <f t="shared" si="0"/>
        <v>0</v>
      </c>
    </row>
    <row r="6" spans="1:59" ht="39.950000000000003" customHeight="1">
      <c r="A6" s="16">
        <v>3</v>
      </c>
      <c r="B6" s="35" t="s">
        <v>56</v>
      </c>
      <c r="C6" s="12">
        <v>0</v>
      </c>
      <c r="D6" s="34">
        <v>0</v>
      </c>
      <c r="E6" s="34">
        <v>27</v>
      </c>
      <c r="F6" s="13">
        <v>0</v>
      </c>
      <c r="G6" s="13">
        <v>12645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25</v>
      </c>
      <c r="W6" s="13">
        <v>0</v>
      </c>
      <c r="X6" s="13">
        <v>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3">
        <v>8</v>
      </c>
      <c r="AF6" s="13">
        <v>0</v>
      </c>
      <c r="AG6" s="13">
        <v>4</v>
      </c>
      <c r="AH6" s="13">
        <v>25</v>
      </c>
      <c r="AI6" s="13">
        <v>410</v>
      </c>
      <c r="AJ6" s="13">
        <v>0</v>
      </c>
      <c r="AK6" s="13">
        <v>0</v>
      </c>
      <c r="AL6" s="13">
        <v>3822</v>
      </c>
      <c r="AM6" s="13">
        <v>0</v>
      </c>
      <c r="AN6" s="14">
        <v>0</v>
      </c>
      <c r="AO6" s="15">
        <v>16966</v>
      </c>
      <c r="AP6" s="13">
        <v>206</v>
      </c>
      <c r="AQ6" s="13">
        <v>3904</v>
      </c>
      <c r="AR6" s="13">
        <v>0</v>
      </c>
      <c r="AS6" s="13">
        <v>0</v>
      </c>
      <c r="AT6" s="13">
        <v>0</v>
      </c>
      <c r="AU6" s="13">
        <v>0</v>
      </c>
      <c r="AV6" s="14">
        <v>6</v>
      </c>
      <c r="AW6" s="15">
        <v>4116</v>
      </c>
      <c r="AX6" s="15">
        <v>21082</v>
      </c>
      <c r="AY6" s="15">
        <v>1734</v>
      </c>
      <c r="AZ6" s="15">
        <v>5850</v>
      </c>
      <c r="BA6" s="15">
        <v>22816</v>
      </c>
      <c r="BB6" s="14">
        <v>-19046</v>
      </c>
      <c r="BC6" s="15">
        <v>-13196</v>
      </c>
      <c r="BD6" s="15">
        <v>3770</v>
      </c>
      <c r="BF6">
        <f t="shared" si="1"/>
        <v>9.6575277487904398E-2</v>
      </c>
      <c r="BG6">
        <f t="shared" si="0"/>
        <v>1.177582023534749E-3</v>
      </c>
    </row>
    <row r="7" spans="1:59" ht="39.950000000000003" customHeight="1">
      <c r="A7" s="16">
        <v>4</v>
      </c>
      <c r="B7" s="1" t="s">
        <v>1</v>
      </c>
      <c r="C7" s="12">
        <v>0</v>
      </c>
      <c r="D7" s="34">
        <v>0</v>
      </c>
      <c r="E7" s="34">
        <v>0</v>
      </c>
      <c r="F7" s="13">
        <v>0</v>
      </c>
      <c r="G7" s="13">
        <v>94</v>
      </c>
      <c r="H7" s="13">
        <v>0</v>
      </c>
      <c r="I7" s="13">
        <v>3</v>
      </c>
      <c r="J7" s="13">
        <v>36</v>
      </c>
      <c r="K7" s="13">
        <v>849</v>
      </c>
      <c r="L7" s="13">
        <v>1</v>
      </c>
      <c r="M7" s="13">
        <v>0</v>
      </c>
      <c r="N7" s="13">
        <v>2</v>
      </c>
      <c r="O7" s="13">
        <v>0</v>
      </c>
      <c r="P7" s="13">
        <v>0</v>
      </c>
      <c r="Q7" s="13">
        <v>0</v>
      </c>
      <c r="R7" s="13">
        <v>14</v>
      </c>
      <c r="S7" s="13">
        <v>2</v>
      </c>
      <c r="T7" s="13">
        <v>0</v>
      </c>
      <c r="U7" s="13">
        <v>0</v>
      </c>
      <c r="V7" s="13">
        <v>93</v>
      </c>
      <c r="W7" s="13">
        <v>4466</v>
      </c>
      <c r="X7" s="13">
        <v>89664</v>
      </c>
      <c r="Y7" s="13">
        <v>0</v>
      </c>
      <c r="Z7" s="13">
        <v>0</v>
      </c>
      <c r="AA7" s="13">
        <v>5</v>
      </c>
      <c r="AB7" s="13">
        <v>1</v>
      </c>
      <c r="AC7" s="13">
        <v>2</v>
      </c>
      <c r="AD7" s="13">
        <v>0</v>
      </c>
      <c r="AE7" s="13">
        <v>5</v>
      </c>
      <c r="AF7" s="13">
        <v>0</v>
      </c>
      <c r="AG7" s="13">
        <v>7</v>
      </c>
      <c r="AH7" s="13">
        <v>20</v>
      </c>
      <c r="AI7" s="13">
        <v>7</v>
      </c>
      <c r="AJ7" s="13">
        <v>3</v>
      </c>
      <c r="AK7" s="13">
        <v>18</v>
      </c>
      <c r="AL7" s="13">
        <v>17</v>
      </c>
      <c r="AM7" s="13">
        <v>0</v>
      </c>
      <c r="AN7" s="14">
        <v>14</v>
      </c>
      <c r="AO7" s="15">
        <v>95323</v>
      </c>
      <c r="AP7" s="13">
        <v>-76</v>
      </c>
      <c r="AQ7" s="13">
        <v>-75</v>
      </c>
      <c r="AR7" s="13">
        <v>0</v>
      </c>
      <c r="AS7" s="13">
        <v>0</v>
      </c>
      <c r="AT7" s="13">
        <v>0</v>
      </c>
      <c r="AU7" s="13">
        <v>-71</v>
      </c>
      <c r="AV7" s="14">
        <v>-19</v>
      </c>
      <c r="AW7" s="15">
        <v>-241</v>
      </c>
      <c r="AX7" s="15">
        <v>95082</v>
      </c>
      <c r="AY7" s="15">
        <v>1046</v>
      </c>
      <c r="AZ7" s="15">
        <v>805</v>
      </c>
      <c r="BA7" s="15">
        <v>96128</v>
      </c>
      <c r="BB7" s="14">
        <v>-93688</v>
      </c>
      <c r="BC7" s="15">
        <v>-92883</v>
      </c>
      <c r="BD7" s="15">
        <v>2440</v>
      </c>
      <c r="BF7">
        <f t="shared" si="1"/>
        <v>1.4661029427231242E-2</v>
      </c>
      <c r="BG7">
        <f t="shared" si="0"/>
        <v>-2.2622605472619407E-5</v>
      </c>
    </row>
    <row r="8" spans="1:59" ht="39.950000000000003" customHeight="1">
      <c r="A8" s="16">
        <v>5</v>
      </c>
      <c r="B8" s="1" t="s">
        <v>2</v>
      </c>
      <c r="C8" s="12">
        <v>851</v>
      </c>
      <c r="D8" s="34">
        <v>27</v>
      </c>
      <c r="E8" s="34">
        <v>160</v>
      </c>
      <c r="F8" s="13">
        <v>0</v>
      </c>
      <c r="G8" s="13">
        <v>45921</v>
      </c>
      <c r="H8" s="13">
        <v>5</v>
      </c>
      <c r="I8" s="13">
        <v>3</v>
      </c>
      <c r="J8" s="13">
        <v>28</v>
      </c>
      <c r="K8" s="13">
        <v>4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74</v>
      </c>
      <c r="W8" s="13">
        <v>2</v>
      </c>
      <c r="X8" s="13">
        <v>0</v>
      </c>
      <c r="Y8" s="13">
        <v>0</v>
      </c>
      <c r="Z8" s="13">
        <v>0</v>
      </c>
      <c r="AA8" s="13">
        <v>290</v>
      </c>
      <c r="AB8" s="13">
        <v>0</v>
      </c>
      <c r="AC8" s="13">
        <v>0</v>
      </c>
      <c r="AD8" s="13">
        <v>0</v>
      </c>
      <c r="AE8" s="13">
        <v>319</v>
      </c>
      <c r="AF8" s="13">
        <v>0</v>
      </c>
      <c r="AG8" s="13">
        <v>183</v>
      </c>
      <c r="AH8" s="13">
        <v>2846</v>
      </c>
      <c r="AI8" s="13">
        <v>6684</v>
      </c>
      <c r="AJ8" s="13">
        <v>65</v>
      </c>
      <c r="AK8" s="13">
        <v>7</v>
      </c>
      <c r="AL8" s="13">
        <v>134869</v>
      </c>
      <c r="AM8" s="13">
        <v>0</v>
      </c>
      <c r="AN8" s="14">
        <v>205</v>
      </c>
      <c r="AO8" s="15">
        <v>192543</v>
      </c>
      <c r="AP8" s="13">
        <v>12396</v>
      </c>
      <c r="AQ8" s="13">
        <v>350700</v>
      </c>
      <c r="AR8" s="13">
        <v>0</v>
      </c>
      <c r="AS8" s="13">
        <v>0</v>
      </c>
      <c r="AT8" s="13">
        <v>0</v>
      </c>
      <c r="AU8" s="13">
        <v>0</v>
      </c>
      <c r="AV8" s="14">
        <v>-157</v>
      </c>
      <c r="AW8" s="15">
        <v>362939</v>
      </c>
      <c r="AX8" s="15">
        <v>555482</v>
      </c>
      <c r="AY8" s="15">
        <v>256756</v>
      </c>
      <c r="AZ8" s="15">
        <v>619695</v>
      </c>
      <c r="BA8" s="15">
        <v>812238</v>
      </c>
      <c r="BB8" s="14">
        <v>-468447</v>
      </c>
      <c r="BC8" s="15">
        <v>151248</v>
      </c>
      <c r="BD8" s="15">
        <v>343791</v>
      </c>
      <c r="BF8">
        <f t="shared" si="1"/>
        <v>0.15668374492782844</v>
      </c>
      <c r="BG8">
        <f t="shared" si="0"/>
        <v>0.10578330318996836</v>
      </c>
    </row>
    <row r="9" spans="1:59" ht="39.950000000000003" customHeight="1">
      <c r="A9" s="16">
        <v>6</v>
      </c>
      <c r="B9" s="1" t="s">
        <v>3</v>
      </c>
      <c r="C9" s="12">
        <v>48</v>
      </c>
      <c r="D9" s="34">
        <v>2</v>
      </c>
      <c r="E9" s="34">
        <v>101</v>
      </c>
      <c r="F9" s="13">
        <v>8</v>
      </c>
      <c r="G9" s="13">
        <v>289</v>
      </c>
      <c r="H9" s="13">
        <v>1153</v>
      </c>
      <c r="I9" s="13">
        <v>82</v>
      </c>
      <c r="J9" s="13">
        <v>3</v>
      </c>
      <c r="K9" s="13">
        <v>20</v>
      </c>
      <c r="L9" s="13">
        <v>3</v>
      </c>
      <c r="M9" s="13">
        <v>1</v>
      </c>
      <c r="N9" s="13">
        <v>13</v>
      </c>
      <c r="O9" s="13">
        <v>16</v>
      </c>
      <c r="P9" s="13">
        <v>9</v>
      </c>
      <c r="Q9" s="13">
        <v>0</v>
      </c>
      <c r="R9" s="13">
        <v>619</v>
      </c>
      <c r="S9" s="13">
        <v>67</v>
      </c>
      <c r="T9" s="13">
        <v>0</v>
      </c>
      <c r="U9" s="13">
        <v>44</v>
      </c>
      <c r="V9" s="13">
        <v>142</v>
      </c>
      <c r="W9" s="13">
        <v>2591</v>
      </c>
      <c r="X9" s="13">
        <v>42</v>
      </c>
      <c r="Y9" s="13">
        <v>71</v>
      </c>
      <c r="Z9" s="13">
        <v>88</v>
      </c>
      <c r="AA9" s="13">
        <v>8469</v>
      </c>
      <c r="AB9" s="13">
        <v>862</v>
      </c>
      <c r="AC9" s="13">
        <v>62</v>
      </c>
      <c r="AD9" s="13">
        <v>0</v>
      </c>
      <c r="AE9" s="13">
        <v>1582</v>
      </c>
      <c r="AF9" s="13">
        <v>1031</v>
      </c>
      <c r="AG9" s="13">
        <v>1519</v>
      </c>
      <c r="AH9" s="13">
        <v>236</v>
      </c>
      <c r="AI9" s="13">
        <v>2787</v>
      </c>
      <c r="AJ9" s="13">
        <v>1268</v>
      </c>
      <c r="AK9" s="13">
        <v>3548</v>
      </c>
      <c r="AL9" s="13">
        <v>3034</v>
      </c>
      <c r="AM9" s="13">
        <v>431</v>
      </c>
      <c r="AN9" s="14">
        <v>34</v>
      </c>
      <c r="AO9" s="15">
        <v>30275</v>
      </c>
      <c r="AP9" s="13">
        <v>1571</v>
      </c>
      <c r="AQ9" s="13">
        <v>51014</v>
      </c>
      <c r="AR9" s="13">
        <v>0</v>
      </c>
      <c r="AS9" s="13">
        <v>0</v>
      </c>
      <c r="AT9" s="13">
        <v>12</v>
      </c>
      <c r="AU9" s="13">
        <v>1985</v>
      </c>
      <c r="AV9" s="14">
        <v>2244</v>
      </c>
      <c r="AW9" s="15">
        <v>56826</v>
      </c>
      <c r="AX9" s="15">
        <v>87101</v>
      </c>
      <c r="AY9" s="15">
        <v>2900</v>
      </c>
      <c r="AZ9" s="15">
        <v>59726</v>
      </c>
      <c r="BA9" s="15">
        <v>90001</v>
      </c>
      <c r="BB9" s="14">
        <v>-85363</v>
      </c>
      <c r="BC9" s="15">
        <v>-25637</v>
      </c>
      <c r="BD9" s="15">
        <v>4638</v>
      </c>
      <c r="BF9">
        <f t="shared" si="1"/>
        <v>1.995384668373501E-2</v>
      </c>
      <c r="BG9">
        <f t="shared" si="0"/>
        <v>1.5387594607736086E-2</v>
      </c>
    </row>
    <row r="10" spans="1:59" ht="39.950000000000003" customHeight="1">
      <c r="A10" s="16">
        <v>7</v>
      </c>
      <c r="B10" s="1" t="s">
        <v>4</v>
      </c>
      <c r="C10" s="12">
        <v>245</v>
      </c>
      <c r="D10" s="34">
        <v>9</v>
      </c>
      <c r="E10" s="34">
        <v>8</v>
      </c>
      <c r="F10" s="13">
        <v>2</v>
      </c>
      <c r="G10" s="13">
        <v>5325</v>
      </c>
      <c r="H10" s="13">
        <v>31</v>
      </c>
      <c r="I10" s="13">
        <v>3247</v>
      </c>
      <c r="J10" s="13">
        <v>64</v>
      </c>
      <c r="K10" s="13">
        <v>41</v>
      </c>
      <c r="L10" s="13">
        <v>5</v>
      </c>
      <c r="M10" s="13">
        <v>0</v>
      </c>
      <c r="N10" s="13">
        <v>29</v>
      </c>
      <c r="O10" s="13">
        <v>16</v>
      </c>
      <c r="P10" s="13">
        <v>2</v>
      </c>
      <c r="Q10" s="13">
        <v>11</v>
      </c>
      <c r="R10" s="13">
        <v>365</v>
      </c>
      <c r="S10" s="13">
        <v>146</v>
      </c>
      <c r="T10" s="13">
        <v>4</v>
      </c>
      <c r="U10" s="13">
        <v>117</v>
      </c>
      <c r="V10" s="13">
        <v>7180</v>
      </c>
      <c r="W10" s="13">
        <v>40028</v>
      </c>
      <c r="X10" s="13">
        <v>504</v>
      </c>
      <c r="Y10" s="13">
        <v>241</v>
      </c>
      <c r="Z10" s="13">
        <v>160</v>
      </c>
      <c r="AA10" s="13">
        <v>16985</v>
      </c>
      <c r="AB10" s="13">
        <v>2323</v>
      </c>
      <c r="AC10" s="13">
        <v>625</v>
      </c>
      <c r="AD10" s="13">
        <v>108</v>
      </c>
      <c r="AE10" s="13">
        <v>2737</v>
      </c>
      <c r="AF10" s="13">
        <v>13835</v>
      </c>
      <c r="AG10" s="13">
        <v>611</v>
      </c>
      <c r="AH10" s="13">
        <v>4189</v>
      </c>
      <c r="AI10" s="13">
        <v>4670</v>
      </c>
      <c r="AJ10" s="13">
        <v>870</v>
      </c>
      <c r="AK10" s="13">
        <v>8123</v>
      </c>
      <c r="AL10" s="13">
        <v>5535</v>
      </c>
      <c r="AM10" s="13">
        <v>9547</v>
      </c>
      <c r="AN10" s="14">
        <v>82</v>
      </c>
      <c r="AO10" s="15">
        <v>128020</v>
      </c>
      <c r="AP10" s="13">
        <v>1021</v>
      </c>
      <c r="AQ10" s="13">
        <v>3777</v>
      </c>
      <c r="AR10" s="13">
        <v>0</v>
      </c>
      <c r="AS10" s="13">
        <v>9</v>
      </c>
      <c r="AT10" s="13">
        <v>269</v>
      </c>
      <c r="AU10" s="13">
        <v>6629</v>
      </c>
      <c r="AV10" s="14">
        <v>-679</v>
      </c>
      <c r="AW10" s="15">
        <v>11026</v>
      </c>
      <c r="AX10" s="15">
        <v>139046</v>
      </c>
      <c r="AY10" s="15">
        <v>10219</v>
      </c>
      <c r="AZ10" s="15">
        <v>21245</v>
      </c>
      <c r="BA10" s="15">
        <v>149265</v>
      </c>
      <c r="BB10" s="14">
        <v>-136228</v>
      </c>
      <c r="BC10" s="15">
        <v>-114983</v>
      </c>
      <c r="BD10" s="15">
        <v>13037</v>
      </c>
      <c r="BF10">
        <f t="shared" si="1"/>
        <v>2.0266674337988899E-2</v>
      </c>
      <c r="BG10">
        <f t="shared" si="0"/>
        <v>1.1392744116011135E-3</v>
      </c>
    </row>
    <row r="11" spans="1:59" ht="39.950000000000003" customHeight="1">
      <c r="A11" s="16">
        <v>8</v>
      </c>
      <c r="B11" s="1" t="s">
        <v>5</v>
      </c>
      <c r="C11" s="12">
        <v>827</v>
      </c>
      <c r="D11" s="34">
        <v>0</v>
      </c>
      <c r="E11" s="34">
        <v>11</v>
      </c>
      <c r="F11" s="13">
        <v>7</v>
      </c>
      <c r="G11" s="13">
        <v>2138</v>
      </c>
      <c r="H11" s="13">
        <v>289</v>
      </c>
      <c r="I11" s="13">
        <v>337</v>
      </c>
      <c r="J11" s="13">
        <v>1611</v>
      </c>
      <c r="K11" s="13">
        <v>183</v>
      </c>
      <c r="L11" s="13">
        <v>50</v>
      </c>
      <c r="M11" s="13">
        <v>3</v>
      </c>
      <c r="N11" s="13">
        <v>97</v>
      </c>
      <c r="O11" s="13">
        <v>55</v>
      </c>
      <c r="P11" s="13">
        <v>33</v>
      </c>
      <c r="Q11" s="13">
        <v>17</v>
      </c>
      <c r="R11" s="13">
        <v>2032</v>
      </c>
      <c r="S11" s="13">
        <v>261</v>
      </c>
      <c r="T11" s="13">
        <v>2</v>
      </c>
      <c r="U11" s="13">
        <v>224</v>
      </c>
      <c r="V11" s="13">
        <v>3261</v>
      </c>
      <c r="W11" s="13">
        <v>4301</v>
      </c>
      <c r="X11" s="13">
        <v>224</v>
      </c>
      <c r="Y11" s="13">
        <v>639</v>
      </c>
      <c r="Z11" s="13">
        <v>653</v>
      </c>
      <c r="AA11" s="13">
        <v>23</v>
      </c>
      <c r="AB11" s="13">
        <v>13</v>
      </c>
      <c r="AC11" s="13">
        <v>17</v>
      </c>
      <c r="AD11" s="13">
        <v>20</v>
      </c>
      <c r="AE11" s="13">
        <v>367</v>
      </c>
      <c r="AF11" s="13">
        <v>1420</v>
      </c>
      <c r="AG11" s="13">
        <v>467</v>
      </c>
      <c r="AH11" s="13">
        <v>3903</v>
      </c>
      <c r="AI11" s="13">
        <v>125244</v>
      </c>
      <c r="AJ11" s="13">
        <v>115</v>
      </c>
      <c r="AK11" s="13">
        <v>6317</v>
      </c>
      <c r="AL11" s="13">
        <v>5807</v>
      </c>
      <c r="AM11" s="13">
        <v>206</v>
      </c>
      <c r="AN11" s="14">
        <v>491</v>
      </c>
      <c r="AO11" s="15">
        <v>161665</v>
      </c>
      <c r="AP11" s="13">
        <v>2460</v>
      </c>
      <c r="AQ11" s="13">
        <v>31589</v>
      </c>
      <c r="AR11" s="13">
        <v>0</v>
      </c>
      <c r="AS11" s="13">
        <v>0</v>
      </c>
      <c r="AT11" s="13">
        <v>0</v>
      </c>
      <c r="AU11" s="13">
        <v>0</v>
      </c>
      <c r="AV11" s="14">
        <v>925</v>
      </c>
      <c r="AW11" s="15">
        <v>34974</v>
      </c>
      <c r="AX11" s="15">
        <v>196639</v>
      </c>
      <c r="AY11" s="15">
        <v>3210</v>
      </c>
      <c r="AZ11" s="15">
        <v>38184</v>
      </c>
      <c r="BA11" s="15">
        <v>199849</v>
      </c>
      <c r="BB11" s="14">
        <v>-195288</v>
      </c>
      <c r="BC11" s="15">
        <v>-157104</v>
      </c>
      <c r="BD11" s="15">
        <v>4561</v>
      </c>
      <c r="BF11">
        <f t="shared" si="1"/>
        <v>6.8704580474879817E-3</v>
      </c>
      <c r="BG11">
        <f t="shared" si="0"/>
        <v>9.5283397903276595E-3</v>
      </c>
    </row>
    <row r="12" spans="1:59" ht="39.950000000000003" customHeight="1">
      <c r="A12" s="16">
        <v>9</v>
      </c>
      <c r="B12" s="1" t="s">
        <v>6</v>
      </c>
      <c r="C12" s="12">
        <v>20</v>
      </c>
      <c r="D12" s="34">
        <v>1</v>
      </c>
      <c r="E12" s="34">
        <v>0</v>
      </c>
      <c r="F12" s="13">
        <v>0</v>
      </c>
      <c r="G12" s="13">
        <v>1614</v>
      </c>
      <c r="H12" s="13">
        <v>3</v>
      </c>
      <c r="I12" s="13">
        <v>79</v>
      </c>
      <c r="J12" s="13">
        <v>53</v>
      </c>
      <c r="K12" s="13">
        <v>2010</v>
      </c>
      <c r="L12" s="13">
        <v>6</v>
      </c>
      <c r="M12" s="13">
        <v>5</v>
      </c>
      <c r="N12" s="13">
        <v>35</v>
      </c>
      <c r="O12" s="13">
        <v>153</v>
      </c>
      <c r="P12" s="13">
        <v>50</v>
      </c>
      <c r="Q12" s="13">
        <v>12</v>
      </c>
      <c r="R12" s="13">
        <v>2157</v>
      </c>
      <c r="S12" s="13">
        <v>248</v>
      </c>
      <c r="T12" s="13">
        <v>0</v>
      </c>
      <c r="U12" s="13">
        <v>29</v>
      </c>
      <c r="V12" s="13">
        <v>127</v>
      </c>
      <c r="W12" s="13">
        <v>42601</v>
      </c>
      <c r="X12" s="13">
        <v>13</v>
      </c>
      <c r="Y12" s="13">
        <v>349</v>
      </c>
      <c r="Z12" s="13">
        <v>23</v>
      </c>
      <c r="AA12" s="13">
        <v>378</v>
      </c>
      <c r="AB12" s="13">
        <v>6</v>
      </c>
      <c r="AC12" s="13">
        <v>13</v>
      </c>
      <c r="AD12" s="13">
        <v>47</v>
      </c>
      <c r="AE12" s="13">
        <v>25</v>
      </c>
      <c r="AF12" s="13">
        <v>12</v>
      </c>
      <c r="AG12" s="13">
        <v>82</v>
      </c>
      <c r="AH12" s="13">
        <v>1153</v>
      </c>
      <c r="AI12" s="13">
        <v>775</v>
      </c>
      <c r="AJ12" s="13">
        <v>25</v>
      </c>
      <c r="AK12" s="13">
        <v>478</v>
      </c>
      <c r="AL12" s="13">
        <v>1292</v>
      </c>
      <c r="AM12" s="13">
        <v>110</v>
      </c>
      <c r="AN12" s="14">
        <v>315</v>
      </c>
      <c r="AO12" s="15">
        <v>54299</v>
      </c>
      <c r="AP12" s="13">
        <v>167</v>
      </c>
      <c r="AQ12" s="13">
        <v>1648</v>
      </c>
      <c r="AR12" s="13">
        <v>0</v>
      </c>
      <c r="AS12" s="13">
        <v>0</v>
      </c>
      <c r="AT12" s="13">
        <v>0</v>
      </c>
      <c r="AU12" s="13">
        <v>0</v>
      </c>
      <c r="AV12" s="14">
        <v>-303</v>
      </c>
      <c r="AW12" s="15">
        <v>1512</v>
      </c>
      <c r="AX12" s="15">
        <v>55811</v>
      </c>
      <c r="AY12" s="15">
        <v>9823</v>
      </c>
      <c r="AZ12" s="15">
        <v>11335</v>
      </c>
      <c r="BA12" s="15">
        <v>65634</v>
      </c>
      <c r="BB12" s="14">
        <v>-51332</v>
      </c>
      <c r="BC12" s="15">
        <v>-39997</v>
      </c>
      <c r="BD12" s="15">
        <v>14302</v>
      </c>
      <c r="BF12">
        <f t="shared" si="1"/>
        <v>8.0252996721076442E-2</v>
      </c>
      <c r="BG12">
        <f t="shared" si="0"/>
        <v>4.970940509183571E-4</v>
      </c>
    </row>
    <row r="13" spans="1:59" ht="39.950000000000003" customHeight="1">
      <c r="A13" s="16">
        <v>10</v>
      </c>
      <c r="B13" s="1" t="s">
        <v>7</v>
      </c>
      <c r="C13" s="12">
        <v>0</v>
      </c>
      <c r="D13" s="34">
        <v>0</v>
      </c>
      <c r="E13" s="34">
        <v>0</v>
      </c>
      <c r="F13" s="13">
        <v>6</v>
      </c>
      <c r="G13" s="13">
        <v>0</v>
      </c>
      <c r="H13" s="13">
        <v>1</v>
      </c>
      <c r="I13" s="13">
        <v>150</v>
      </c>
      <c r="J13" s="13">
        <v>0</v>
      </c>
      <c r="K13" s="13">
        <v>161</v>
      </c>
      <c r="L13" s="13">
        <v>4483</v>
      </c>
      <c r="M13" s="13">
        <v>2</v>
      </c>
      <c r="N13" s="13">
        <v>2317</v>
      </c>
      <c r="O13" s="13">
        <v>1439</v>
      </c>
      <c r="P13" s="13">
        <v>879</v>
      </c>
      <c r="Q13" s="13">
        <v>38</v>
      </c>
      <c r="R13" s="13">
        <v>46</v>
      </c>
      <c r="S13" s="13">
        <v>1386</v>
      </c>
      <c r="T13" s="13">
        <v>5</v>
      </c>
      <c r="U13" s="13">
        <v>2271</v>
      </c>
      <c r="V13" s="13">
        <v>65</v>
      </c>
      <c r="W13" s="13">
        <v>18598</v>
      </c>
      <c r="X13" s="13">
        <v>0</v>
      </c>
      <c r="Y13" s="13">
        <v>2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13">
        <v>83</v>
      </c>
      <c r="AF13" s="13">
        <v>0</v>
      </c>
      <c r="AG13" s="13">
        <v>21</v>
      </c>
      <c r="AH13" s="13">
        <v>0</v>
      </c>
      <c r="AI13" s="13">
        <v>0</v>
      </c>
      <c r="AJ13" s="13">
        <v>0</v>
      </c>
      <c r="AK13" s="13">
        <v>159</v>
      </c>
      <c r="AL13" s="13">
        <v>23</v>
      </c>
      <c r="AM13" s="13">
        <v>0</v>
      </c>
      <c r="AN13" s="14">
        <v>332</v>
      </c>
      <c r="AO13" s="15">
        <v>32467</v>
      </c>
      <c r="AP13" s="13">
        <v>0</v>
      </c>
      <c r="AQ13" s="13">
        <v>-419</v>
      </c>
      <c r="AR13" s="13">
        <v>0</v>
      </c>
      <c r="AS13" s="13">
        <v>0</v>
      </c>
      <c r="AT13" s="13">
        <v>-323</v>
      </c>
      <c r="AU13" s="13">
        <v>-1843</v>
      </c>
      <c r="AV13" s="14">
        <v>-76</v>
      </c>
      <c r="AW13" s="15">
        <v>-2661</v>
      </c>
      <c r="AX13" s="15">
        <v>29806</v>
      </c>
      <c r="AY13" s="15">
        <v>9823</v>
      </c>
      <c r="AZ13" s="15">
        <v>7162</v>
      </c>
      <c r="BA13" s="15">
        <v>39629</v>
      </c>
      <c r="BB13" s="14">
        <v>-31120</v>
      </c>
      <c r="BC13" s="15">
        <v>-23958</v>
      </c>
      <c r="BD13" s="15">
        <v>8509</v>
      </c>
      <c r="BF13">
        <f t="shared" si="1"/>
        <v>-4.4085083540226888E-2</v>
      </c>
      <c r="BG13">
        <f t="shared" si="0"/>
        <v>-1.2638495590703376E-4</v>
      </c>
    </row>
    <row r="14" spans="1:59" ht="39.950000000000003" customHeight="1">
      <c r="A14" s="16">
        <v>11</v>
      </c>
      <c r="B14" s="1" t="s">
        <v>8</v>
      </c>
      <c r="C14" s="12">
        <v>0</v>
      </c>
      <c r="D14" s="34">
        <v>0</v>
      </c>
      <c r="E14" s="34">
        <v>0</v>
      </c>
      <c r="F14" s="13">
        <v>0</v>
      </c>
      <c r="G14" s="13">
        <v>512</v>
      </c>
      <c r="H14" s="13">
        <v>0</v>
      </c>
      <c r="I14" s="13">
        <v>47</v>
      </c>
      <c r="J14" s="13">
        <v>54</v>
      </c>
      <c r="K14" s="13">
        <v>18</v>
      </c>
      <c r="L14" s="13">
        <v>221</v>
      </c>
      <c r="M14" s="13">
        <v>504</v>
      </c>
      <c r="N14" s="13">
        <v>607</v>
      </c>
      <c r="O14" s="13">
        <v>540</v>
      </c>
      <c r="P14" s="13">
        <v>146</v>
      </c>
      <c r="Q14" s="13">
        <v>74</v>
      </c>
      <c r="R14" s="13">
        <v>1316</v>
      </c>
      <c r="S14" s="13">
        <v>1431</v>
      </c>
      <c r="T14" s="13">
        <v>29</v>
      </c>
      <c r="U14" s="13">
        <v>223</v>
      </c>
      <c r="V14" s="13">
        <v>306</v>
      </c>
      <c r="W14" s="13">
        <v>6791</v>
      </c>
      <c r="X14" s="13">
        <v>74</v>
      </c>
      <c r="Y14" s="13">
        <v>15</v>
      </c>
      <c r="Z14" s="13">
        <v>0</v>
      </c>
      <c r="AA14" s="13">
        <v>29</v>
      </c>
      <c r="AB14" s="13">
        <v>0</v>
      </c>
      <c r="AC14" s="13">
        <v>0</v>
      </c>
      <c r="AD14" s="13">
        <v>0</v>
      </c>
      <c r="AE14" s="13">
        <v>7</v>
      </c>
      <c r="AF14" s="13">
        <v>84</v>
      </c>
      <c r="AG14" s="13">
        <v>124</v>
      </c>
      <c r="AH14" s="13">
        <v>46</v>
      </c>
      <c r="AI14" s="13">
        <v>1171</v>
      </c>
      <c r="AJ14" s="13">
        <v>10</v>
      </c>
      <c r="AK14" s="13">
        <v>533</v>
      </c>
      <c r="AL14" s="13">
        <v>329</v>
      </c>
      <c r="AM14" s="13">
        <v>21</v>
      </c>
      <c r="AN14" s="14">
        <v>256</v>
      </c>
      <c r="AO14" s="15">
        <v>15518</v>
      </c>
      <c r="AP14" s="13">
        <v>18</v>
      </c>
      <c r="AQ14" s="13">
        <v>2044</v>
      </c>
      <c r="AR14" s="13">
        <v>0</v>
      </c>
      <c r="AS14" s="13">
        <v>0</v>
      </c>
      <c r="AT14" s="13">
        <v>0</v>
      </c>
      <c r="AU14" s="13">
        <v>-2247</v>
      </c>
      <c r="AV14" s="14">
        <v>-126</v>
      </c>
      <c r="AW14" s="15">
        <v>-311</v>
      </c>
      <c r="AX14" s="15">
        <v>15207</v>
      </c>
      <c r="AY14" s="15">
        <v>7747</v>
      </c>
      <c r="AZ14" s="15">
        <v>7436</v>
      </c>
      <c r="BA14" s="15">
        <v>22954</v>
      </c>
      <c r="BB14" s="14">
        <v>-22126</v>
      </c>
      <c r="BC14" s="15">
        <v>-14690</v>
      </c>
      <c r="BD14" s="15">
        <v>828</v>
      </c>
      <c r="BF14">
        <f t="shared" si="1"/>
        <v>-0.45498783454987834</v>
      </c>
      <c r="BG14">
        <f t="shared" si="0"/>
        <v>6.1654140781378759E-4</v>
      </c>
    </row>
    <row r="15" spans="1:59" ht="39.950000000000003" customHeight="1">
      <c r="A15" s="16">
        <v>12</v>
      </c>
      <c r="B15" s="1" t="s">
        <v>9</v>
      </c>
      <c r="C15" s="12">
        <v>10</v>
      </c>
      <c r="D15" s="34">
        <v>0</v>
      </c>
      <c r="E15" s="34">
        <v>5</v>
      </c>
      <c r="F15" s="13">
        <v>35</v>
      </c>
      <c r="G15" s="13">
        <v>6518</v>
      </c>
      <c r="H15" s="13">
        <v>21</v>
      </c>
      <c r="I15" s="13">
        <v>289</v>
      </c>
      <c r="J15" s="13">
        <v>98</v>
      </c>
      <c r="K15" s="13">
        <v>119</v>
      </c>
      <c r="L15" s="13">
        <v>2</v>
      </c>
      <c r="M15" s="13">
        <v>3</v>
      </c>
      <c r="N15" s="13">
        <v>681</v>
      </c>
      <c r="O15" s="13">
        <v>309</v>
      </c>
      <c r="P15" s="13">
        <v>250</v>
      </c>
      <c r="Q15" s="13">
        <v>66</v>
      </c>
      <c r="R15" s="13">
        <v>1482</v>
      </c>
      <c r="S15" s="13">
        <v>747</v>
      </c>
      <c r="T15" s="13">
        <v>17</v>
      </c>
      <c r="U15" s="13">
        <v>512</v>
      </c>
      <c r="V15" s="13">
        <v>250</v>
      </c>
      <c r="W15" s="13">
        <v>75852</v>
      </c>
      <c r="X15" s="13">
        <v>142</v>
      </c>
      <c r="Y15" s="13">
        <v>53</v>
      </c>
      <c r="Z15" s="13">
        <v>7</v>
      </c>
      <c r="AA15" s="13">
        <v>6607</v>
      </c>
      <c r="AB15" s="13">
        <v>62</v>
      </c>
      <c r="AC15" s="13">
        <v>153</v>
      </c>
      <c r="AD15" s="13">
        <v>177</v>
      </c>
      <c r="AE15" s="13">
        <v>747</v>
      </c>
      <c r="AF15" s="13">
        <v>325</v>
      </c>
      <c r="AG15" s="13">
        <v>2597</v>
      </c>
      <c r="AH15" s="13">
        <v>103</v>
      </c>
      <c r="AI15" s="13">
        <v>271</v>
      </c>
      <c r="AJ15" s="13">
        <v>119</v>
      </c>
      <c r="AK15" s="13">
        <v>1787</v>
      </c>
      <c r="AL15" s="13">
        <v>2393</v>
      </c>
      <c r="AM15" s="13">
        <v>8</v>
      </c>
      <c r="AN15" s="14">
        <v>390</v>
      </c>
      <c r="AO15" s="15">
        <v>103207</v>
      </c>
      <c r="AP15" s="13">
        <v>428</v>
      </c>
      <c r="AQ15" s="13">
        <v>3361</v>
      </c>
      <c r="AR15" s="13">
        <v>0</v>
      </c>
      <c r="AS15" s="13">
        <v>1</v>
      </c>
      <c r="AT15" s="13">
        <v>327</v>
      </c>
      <c r="AU15" s="13">
        <v>5781</v>
      </c>
      <c r="AV15" s="14">
        <v>-122</v>
      </c>
      <c r="AW15" s="15">
        <v>9776</v>
      </c>
      <c r="AX15" s="15">
        <v>112983</v>
      </c>
      <c r="AY15" s="15">
        <v>5723</v>
      </c>
      <c r="AZ15" s="15">
        <v>15499</v>
      </c>
      <c r="BA15" s="15">
        <v>118706</v>
      </c>
      <c r="BB15" s="14">
        <v>-108911</v>
      </c>
      <c r="BC15" s="15">
        <v>-93412</v>
      </c>
      <c r="BD15" s="15">
        <v>9795</v>
      </c>
      <c r="BF15">
        <f t="shared" si="1"/>
        <v>3.6040820300399123E-2</v>
      </c>
      <c r="BG15">
        <f t="shared" si="0"/>
        <v>1.0137943599129843E-3</v>
      </c>
    </row>
    <row r="16" spans="1:59" ht="39.950000000000003" customHeight="1">
      <c r="A16" s="16">
        <v>13</v>
      </c>
      <c r="B16" s="1" t="s">
        <v>10</v>
      </c>
      <c r="C16" s="12">
        <v>0</v>
      </c>
      <c r="D16" s="34">
        <v>0</v>
      </c>
      <c r="E16" s="34">
        <v>0</v>
      </c>
      <c r="F16" s="13">
        <v>15</v>
      </c>
      <c r="G16" s="13">
        <v>0</v>
      </c>
      <c r="H16" s="13">
        <v>0</v>
      </c>
      <c r="I16" s="13">
        <v>45</v>
      </c>
      <c r="J16" s="13">
        <v>0</v>
      </c>
      <c r="K16" s="13">
        <v>4</v>
      </c>
      <c r="L16" s="13">
        <v>0</v>
      </c>
      <c r="M16" s="13">
        <v>0</v>
      </c>
      <c r="N16" s="13">
        <v>7</v>
      </c>
      <c r="O16" s="13">
        <v>2525</v>
      </c>
      <c r="P16" s="13">
        <v>426</v>
      </c>
      <c r="Q16" s="13">
        <v>25</v>
      </c>
      <c r="R16" s="13">
        <v>278</v>
      </c>
      <c r="S16" s="13">
        <v>256</v>
      </c>
      <c r="T16" s="13">
        <v>0</v>
      </c>
      <c r="U16" s="13">
        <v>383</v>
      </c>
      <c r="V16" s="13">
        <v>7</v>
      </c>
      <c r="W16" s="13">
        <v>5677</v>
      </c>
      <c r="X16" s="13">
        <v>0</v>
      </c>
      <c r="Y16" s="13">
        <v>887</v>
      </c>
      <c r="Z16" s="13">
        <v>0</v>
      </c>
      <c r="AA16" s="13">
        <v>8</v>
      </c>
      <c r="AB16" s="13">
        <v>0</v>
      </c>
      <c r="AC16" s="13">
        <v>0</v>
      </c>
      <c r="AD16" s="13">
        <v>0</v>
      </c>
      <c r="AE16" s="13">
        <v>103</v>
      </c>
      <c r="AF16" s="13">
        <v>6</v>
      </c>
      <c r="AG16" s="13">
        <v>204</v>
      </c>
      <c r="AH16" s="13">
        <v>0</v>
      </c>
      <c r="AI16" s="13">
        <v>0</v>
      </c>
      <c r="AJ16" s="13">
        <v>0</v>
      </c>
      <c r="AK16" s="13">
        <v>12380</v>
      </c>
      <c r="AL16" s="13">
        <v>7</v>
      </c>
      <c r="AM16" s="13">
        <v>0</v>
      </c>
      <c r="AN16" s="14">
        <v>0</v>
      </c>
      <c r="AO16" s="15">
        <v>23243</v>
      </c>
      <c r="AP16" s="13">
        <v>0</v>
      </c>
      <c r="AQ16" s="13">
        <v>161</v>
      </c>
      <c r="AR16" s="13">
        <v>0</v>
      </c>
      <c r="AS16" s="13">
        <v>0</v>
      </c>
      <c r="AT16" s="13">
        <v>3382</v>
      </c>
      <c r="AU16" s="13">
        <v>49584</v>
      </c>
      <c r="AV16" s="14">
        <v>166</v>
      </c>
      <c r="AW16" s="15">
        <v>53293</v>
      </c>
      <c r="AX16" s="15">
        <v>76536</v>
      </c>
      <c r="AY16" s="15">
        <v>13705</v>
      </c>
      <c r="AZ16" s="15">
        <v>66998</v>
      </c>
      <c r="BA16" s="15">
        <v>90241</v>
      </c>
      <c r="BB16" s="14">
        <v>-76224</v>
      </c>
      <c r="BC16" s="15">
        <v>-9226</v>
      </c>
      <c r="BD16" s="15">
        <v>14017</v>
      </c>
      <c r="BF16">
        <f t="shared" si="1"/>
        <v>4.0765130134838845E-3</v>
      </c>
      <c r="BG16">
        <f t="shared" si="0"/>
        <v>4.8563193081222996E-5</v>
      </c>
    </row>
    <row r="17" spans="1:59" ht="39.950000000000003" customHeight="1">
      <c r="A17" s="16">
        <v>14</v>
      </c>
      <c r="B17" s="1" t="s">
        <v>11</v>
      </c>
      <c r="C17" s="12">
        <v>0</v>
      </c>
      <c r="D17" s="34">
        <v>0</v>
      </c>
      <c r="E17" s="34">
        <v>0</v>
      </c>
      <c r="F17" s="13">
        <v>2</v>
      </c>
      <c r="G17" s="13">
        <v>0</v>
      </c>
      <c r="H17" s="13">
        <v>0</v>
      </c>
      <c r="I17" s="13">
        <v>2</v>
      </c>
      <c r="J17" s="13">
        <v>0</v>
      </c>
      <c r="K17" s="13">
        <v>4</v>
      </c>
      <c r="L17" s="13">
        <v>1</v>
      </c>
      <c r="M17" s="13">
        <v>1</v>
      </c>
      <c r="N17" s="13">
        <v>1</v>
      </c>
      <c r="O17" s="13">
        <v>118</v>
      </c>
      <c r="P17" s="13">
        <v>1156</v>
      </c>
      <c r="Q17" s="13">
        <v>3</v>
      </c>
      <c r="R17" s="13">
        <v>492</v>
      </c>
      <c r="S17" s="13">
        <v>129</v>
      </c>
      <c r="T17" s="13">
        <v>0</v>
      </c>
      <c r="U17" s="13">
        <v>48</v>
      </c>
      <c r="V17" s="13">
        <v>22</v>
      </c>
      <c r="W17" s="13">
        <v>42</v>
      </c>
      <c r="X17" s="13">
        <v>2</v>
      </c>
      <c r="Y17" s="13">
        <v>22</v>
      </c>
      <c r="Z17" s="13">
        <v>0</v>
      </c>
      <c r="AA17" s="13">
        <v>7</v>
      </c>
      <c r="AB17" s="13">
        <v>0</v>
      </c>
      <c r="AC17" s="13">
        <v>0</v>
      </c>
      <c r="AD17" s="13">
        <v>0</v>
      </c>
      <c r="AE17" s="13">
        <v>50</v>
      </c>
      <c r="AF17" s="13">
        <v>4</v>
      </c>
      <c r="AG17" s="13">
        <v>10</v>
      </c>
      <c r="AH17" s="13">
        <v>0</v>
      </c>
      <c r="AI17" s="13">
        <v>0</v>
      </c>
      <c r="AJ17" s="13">
        <v>0</v>
      </c>
      <c r="AK17" s="13">
        <v>18362</v>
      </c>
      <c r="AL17" s="13">
        <v>8</v>
      </c>
      <c r="AM17" s="13">
        <v>0</v>
      </c>
      <c r="AN17" s="14">
        <v>0</v>
      </c>
      <c r="AO17" s="15">
        <v>20486</v>
      </c>
      <c r="AP17" s="13">
        <v>0</v>
      </c>
      <c r="AQ17" s="13">
        <v>94</v>
      </c>
      <c r="AR17" s="13">
        <v>0</v>
      </c>
      <c r="AS17" s="13">
        <v>0</v>
      </c>
      <c r="AT17" s="13">
        <v>1034</v>
      </c>
      <c r="AU17" s="13">
        <v>69857</v>
      </c>
      <c r="AV17" s="14">
        <v>248</v>
      </c>
      <c r="AW17" s="15">
        <v>71233</v>
      </c>
      <c r="AX17" s="15">
        <v>91719</v>
      </c>
      <c r="AY17" s="15">
        <v>7344</v>
      </c>
      <c r="AZ17" s="15">
        <v>78577</v>
      </c>
      <c r="BA17" s="15">
        <v>99063</v>
      </c>
      <c r="BB17" s="14">
        <v>-90250</v>
      </c>
      <c r="BC17" s="15">
        <v>-11673</v>
      </c>
      <c r="BD17" s="15">
        <v>8813</v>
      </c>
      <c r="BF17">
        <f t="shared" si="1"/>
        <v>1.6016310688079849E-2</v>
      </c>
      <c r="BG17">
        <f t="shared" si="0"/>
        <v>2.8353665525682993E-5</v>
      </c>
    </row>
    <row r="18" spans="1:59" ht="39.950000000000003" customHeight="1">
      <c r="A18" s="16">
        <v>15</v>
      </c>
      <c r="B18" s="1" t="s">
        <v>12</v>
      </c>
      <c r="C18" s="12">
        <v>38</v>
      </c>
      <c r="D18" s="34">
        <v>0</v>
      </c>
      <c r="E18" s="34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49</v>
      </c>
      <c r="P18" s="13">
        <v>46</v>
      </c>
      <c r="Q18" s="13">
        <v>127</v>
      </c>
      <c r="R18" s="13">
        <v>0</v>
      </c>
      <c r="S18" s="13">
        <v>50</v>
      </c>
      <c r="T18" s="13">
        <v>1</v>
      </c>
      <c r="U18" s="13">
        <v>29</v>
      </c>
      <c r="V18" s="13">
        <v>3</v>
      </c>
      <c r="W18" s="13">
        <v>159</v>
      </c>
      <c r="X18" s="13">
        <v>0</v>
      </c>
      <c r="Y18" s="13">
        <v>8</v>
      </c>
      <c r="Z18" s="13">
        <v>1</v>
      </c>
      <c r="AA18" s="13">
        <v>2693</v>
      </c>
      <c r="AB18" s="13">
        <v>7</v>
      </c>
      <c r="AC18" s="13">
        <v>0</v>
      </c>
      <c r="AD18" s="13">
        <v>0</v>
      </c>
      <c r="AE18" s="13">
        <v>74</v>
      </c>
      <c r="AF18" s="13">
        <v>226</v>
      </c>
      <c r="AG18" s="13">
        <v>1981</v>
      </c>
      <c r="AH18" s="13">
        <v>0</v>
      </c>
      <c r="AI18" s="13">
        <v>10092</v>
      </c>
      <c r="AJ18" s="13">
        <v>0</v>
      </c>
      <c r="AK18" s="13">
        <v>6804</v>
      </c>
      <c r="AL18" s="13">
        <v>624</v>
      </c>
      <c r="AM18" s="13">
        <v>546</v>
      </c>
      <c r="AN18" s="14">
        <v>0</v>
      </c>
      <c r="AO18" s="15">
        <v>23558</v>
      </c>
      <c r="AP18" s="13">
        <v>33</v>
      </c>
      <c r="AQ18" s="13">
        <v>1210</v>
      </c>
      <c r="AR18" s="13">
        <v>0</v>
      </c>
      <c r="AS18" s="13">
        <v>0</v>
      </c>
      <c r="AT18" s="13">
        <v>6627</v>
      </c>
      <c r="AU18" s="13">
        <v>65513</v>
      </c>
      <c r="AV18" s="14">
        <v>411</v>
      </c>
      <c r="AW18" s="15">
        <v>73794</v>
      </c>
      <c r="AX18" s="15">
        <v>97352</v>
      </c>
      <c r="AY18" s="15">
        <v>1197</v>
      </c>
      <c r="AZ18" s="15">
        <v>74991</v>
      </c>
      <c r="BA18" s="15">
        <v>98549</v>
      </c>
      <c r="BB18" s="14">
        <v>-96850</v>
      </c>
      <c r="BC18" s="15">
        <v>-21859</v>
      </c>
      <c r="BD18" s="15">
        <v>1699</v>
      </c>
      <c r="BF18">
        <f t="shared" si="1"/>
        <v>5.1565453200755895E-3</v>
      </c>
      <c r="BG18">
        <f t="shared" si="0"/>
        <v>3.6497803495825977E-4</v>
      </c>
    </row>
    <row r="19" spans="1:59" ht="39.950000000000003" customHeight="1">
      <c r="A19" s="16">
        <v>16</v>
      </c>
      <c r="B19" s="1" t="s">
        <v>13</v>
      </c>
      <c r="C19" s="12">
        <v>0</v>
      </c>
      <c r="D19" s="34">
        <v>0</v>
      </c>
      <c r="E19" s="34">
        <v>0</v>
      </c>
      <c r="F19" s="13">
        <v>0</v>
      </c>
      <c r="G19" s="13">
        <v>1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9</v>
      </c>
      <c r="O19" s="13">
        <v>228</v>
      </c>
      <c r="P19" s="13">
        <v>38</v>
      </c>
      <c r="Q19" s="13">
        <v>226</v>
      </c>
      <c r="R19" s="13">
        <v>55361</v>
      </c>
      <c r="S19" s="13">
        <v>4927</v>
      </c>
      <c r="T19" s="13">
        <v>159</v>
      </c>
      <c r="U19" s="13">
        <v>28</v>
      </c>
      <c r="V19" s="13">
        <v>142</v>
      </c>
      <c r="W19" s="13">
        <v>283</v>
      </c>
      <c r="X19" s="13">
        <v>1</v>
      </c>
      <c r="Y19" s="13">
        <v>2</v>
      </c>
      <c r="Z19" s="13">
        <v>0</v>
      </c>
      <c r="AA19" s="13">
        <v>44</v>
      </c>
      <c r="AB19" s="13">
        <v>26</v>
      </c>
      <c r="AC19" s="13">
        <v>0</v>
      </c>
      <c r="AD19" s="13">
        <v>0</v>
      </c>
      <c r="AE19" s="13">
        <v>13</v>
      </c>
      <c r="AF19" s="13">
        <v>1461</v>
      </c>
      <c r="AG19" s="13">
        <v>1373</v>
      </c>
      <c r="AH19" s="13">
        <v>740</v>
      </c>
      <c r="AI19" s="13">
        <v>7</v>
      </c>
      <c r="AJ19" s="13">
        <v>0</v>
      </c>
      <c r="AK19" s="13">
        <v>18640</v>
      </c>
      <c r="AL19" s="13">
        <v>11</v>
      </c>
      <c r="AM19" s="13">
        <v>796</v>
      </c>
      <c r="AN19" s="14">
        <v>0</v>
      </c>
      <c r="AO19" s="15">
        <v>84516</v>
      </c>
      <c r="AP19" s="13">
        <v>8</v>
      </c>
      <c r="AQ19" s="13">
        <v>1931</v>
      </c>
      <c r="AR19" s="13">
        <v>0</v>
      </c>
      <c r="AS19" s="13">
        <v>0</v>
      </c>
      <c r="AT19" s="13">
        <v>0</v>
      </c>
      <c r="AU19" s="13">
        <v>0</v>
      </c>
      <c r="AV19" s="14">
        <v>639</v>
      </c>
      <c r="AW19" s="15">
        <v>2578</v>
      </c>
      <c r="AX19" s="15">
        <v>87094</v>
      </c>
      <c r="AY19" s="15">
        <v>161827</v>
      </c>
      <c r="AZ19" s="15">
        <v>164405</v>
      </c>
      <c r="BA19" s="15">
        <v>248921</v>
      </c>
      <c r="BB19" s="14">
        <v>-83987</v>
      </c>
      <c r="BC19" s="15">
        <v>80418</v>
      </c>
      <c r="BD19" s="15">
        <v>164934</v>
      </c>
      <c r="BF19">
        <f t="shared" si="1"/>
        <v>3.5674099249087154E-2</v>
      </c>
      <c r="BG19">
        <f t="shared" si="0"/>
        <v>5.82456682235041E-4</v>
      </c>
    </row>
    <row r="20" spans="1:59" ht="39.950000000000003" customHeight="1">
      <c r="A20" s="16">
        <v>17</v>
      </c>
      <c r="B20" s="1" t="s">
        <v>14</v>
      </c>
      <c r="C20" s="12">
        <v>0</v>
      </c>
      <c r="D20" s="34">
        <v>0</v>
      </c>
      <c r="E20" s="34">
        <v>9</v>
      </c>
      <c r="F20" s="13">
        <v>0</v>
      </c>
      <c r="G20" s="13">
        <v>0</v>
      </c>
      <c r="H20" s="13">
        <v>0</v>
      </c>
      <c r="I20" s="13">
        <v>4</v>
      </c>
      <c r="J20" s="13">
        <v>0</v>
      </c>
      <c r="K20" s="13">
        <v>1</v>
      </c>
      <c r="L20" s="13">
        <v>0</v>
      </c>
      <c r="M20" s="13">
        <v>0</v>
      </c>
      <c r="N20" s="13">
        <v>7</v>
      </c>
      <c r="O20" s="13">
        <v>175</v>
      </c>
      <c r="P20" s="13">
        <v>198</v>
      </c>
      <c r="Q20" s="13">
        <v>32</v>
      </c>
      <c r="R20" s="13">
        <v>12078</v>
      </c>
      <c r="S20" s="13">
        <v>2463</v>
      </c>
      <c r="T20" s="13">
        <v>12</v>
      </c>
      <c r="U20" s="13">
        <v>231</v>
      </c>
      <c r="V20" s="13">
        <v>16</v>
      </c>
      <c r="W20" s="13">
        <v>6891</v>
      </c>
      <c r="X20" s="13">
        <v>1</v>
      </c>
      <c r="Y20" s="13">
        <v>16</v>
      </c>
      <c r="Z20" s="13">
        <v>0</v>
      </c>
      <c r="AA20" s="13">
        <v>486</v>
      </c>
      <c r="AB20" s="13">
        <v>2</v>
      </c>
      <c r="AC20" s="13">
        <v>27</v>
      </c>
      <c r="AD20" s="13">
        <v>0</v>
      </c>
      <c r="AE20" s="13">
        <v>281</v>
      </c>
      <c r="AF20" s="13">
        <v>260</v>
      </c>
      <c r="AG20" s="13">
        <v>1080</v>
      </c>
      <c r="AH20" s="13">
        <v>300</v>
      </c>
      <c r="AI20" s="13">
        <v>72</v>
      </c>
      <c r="AJ20" s="13">
        <v>0</v>
      </c>
      <c r="AK20" s="13">
        <v>9092</v>
      </c>
      <c r="AL20" s="13">
        <v>120</v>
      </c>
      <c r="AM20" s="13">
        <v>0</v>
      </c>
      <c r="AN20" s="14">
        <v>78</v>
      </c>
      <c r="AO20" s="15">
        <v>33932</v>
      </c>
      <c r="AP20" s="13">
        <v>941</v>
      </c>
      <c r="AQ20" s="13">
        <v>38325</v>
      </c>
      <c r="AR20" s="13">
        <v>0</v>
      </c>
      <c r="AS20" s="13">
        <v>0</v>
      </c>
      <c r="AT20" s="13">
        <v>4645</v>
      </c>
      <c r="AU20" s="13">
        <v>49162</v>
      </c>
      <c r="AV20" s="14">
        <v>326</v>
      </c>
      <c r="AW20" s="15">
        <v>93399</v>
      </c>
      <c r="AX20" s="15">
        <v>127331</v>
      </c>
      <c r="AY20" s="15">
        <v>23254</v>
      </c>
      <c r="AZ20" s="15">
        <v>116653</v>
      </c>
      <c r="BA20" s="15">
        <v>150585</v>
      </c>
      <c r="BB20" s="14">
        <v>-122748</v>
      </c>
      <c r="BC20" s="15">
        <v>-6095</v>
      </c>
      <c r="BD20" s="15">
        <v>27837</v>
      </c>
      <c r="BF20">
        <f t="shared" si="1"/>
        <v>3.599280615089806E-2</v>
      </c>
      <c r="BG20">
        <f t="shared" si="0"/>
        <v>1.1560151396508518E-2</v>
      </c>
    </row>
    <row r="21" spans="1:59" ht="39.950000000000003" customHeight="1">
      <c r="A21" s="16">
        <v>18</v>
      </c>
      <c r="B21" s="1" t="s">
        <v>15</v>
      </c>
      <c r="C21" s="12">
        <v>0</v>
      </c>
      <c r="D21" s="34">
        <v>0</v>
      </c>
      <c r="E21" s="34">
        <v>0</v>
      </c>
      <c r="F21" s="13">
        <v>0</v>
      </c>
      <c r="G21" s="13">
        <v>7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41</v>
      </c>
      <c r="P21" s="13">
        <v>3</v>
      </c>
      <c r="Q21" s="13">
        <v>0</v>
      </c>
      <c r="R21" s="13">
        <v>12</v>
      </c>
      <c r="S21" s="13">
        <v>2</v>
      </c>
      <c r="T21" s="13">
        <v>11</v>
      </c>
      <c r="U21" s="13">
        <v>94</v>
      </c>
      <c r="V21" s="13">
        <v>0</v>
      </c>
      <c r="W21" s="13">
        <v>1487</v>
      </c>
      <c r="X21" s="13">
        <v>3</v>
      </c>
      <c r="Y21" s="13">
        <v>1</v>
      </c>
      <c r="Z21" s="13">
        <v>1</v>
      </c>
      <c r="AA21" s="13">
        <v>678</v>
      </c>
      <c r="AB21" s="13">
        <v>84</v>
      </c>
      <c r="AC21" s="13">
        <v>154</v>
      </c>
      <c r="AD21" s="13">
        <v>0</v>
      </c>
      <c r="AE21" s="13">
        <v>91</v>
      </c>
      <c r="AF21" s="13">
        <v>228</v>
      </c>
      <c r="AG21" s="13">
        <v>1058</v>
      </c>
      <c r="AH21" s="13">
        <v>64</v>
      </c>
      <c r="AI21" s="13">
        <v>32</v>
      </c>
      <c r="AJ21" s="13">
        <v>4</v>
      </c>
      <c r="AK21" s="13">
        <v>2604</v>
      </c>
      <c r="AL21" s="13">
        <v>131</v>
      </c>
      <c r="AM21" s="13">
        <v>0</v>
      </c>
      <c r="AN21" s="14">
        <v>0</v>
      </c>
      <c r="AO21" s="15">
        <v>6790</v>
      </c>
      <c r="AP21" s="13">
        <v>530</v>
      </c>
      <c r="AQ21" s="13">
        <v>43654</v>
      </c>
      <c r="AR21" s="13">
        <v>0</v>
      </c>
      <c r="AS21" s="13">
        <v>0</v>
      </c>
      <c r="AT21" s="13">
        <v>14225</v>
      </c>
      <c r="AU21" s="13">
        <v>89003</v>
      </c>
      <c r="AV21" s="14">
        <v>503</v>
      </c>
      <c r="AW21" s="15">
        <v>147915</v>
      </c>
      <c r="AX21" s="15">
        <v>154705</v>
      </c>
      <c r="AY21" s="15">
        <v>325</v>
      </c>
      <c r="AZ21" s="15">
        <v>148240</v>
      </c>
      <c r="BA21" s="15">
        <v>155030</v>
      </c>
      <c r="BB21" s="14">
        <v>-154499</v>
      </c>
      <c r="BC21" s="15">
        <v>-6259</v>
      </c>
      <c r="BD21" s="15">
        <v>531</v>
      </c>
      <c r="BF21">
        <f t="shared" si="1"/>
        <v>1.3315665298471169E-3</v>
      </c>
      <c r="BG21">
        <f t="shared" si="0"/>
        <v>1.3167562924023036E-2</v>
      </c>
    </row>
    <row r="22" spans="1:59" ht="39.950000000000003" customHeight="1">
      <c r="A22" s="16">
        <v>19</v>
      </c>
      <c r="B22" s="1" t="s">
        <v>16</v>
      </c>
      <c r="C22" s="12">
        <v>0</v>
      </c>
      <c r="D22" s="34">
        <v>0</v>
      </c>
      <c r="E22" s="34">
        <v>221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1350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10</v>
      </c>
      <c r="AB22" s="13">
        <v>0</v>
      </c>
      <c r="AC22" s="13">
        <v>0</v>
      </c>
      <c r="AD22" s="13">
        <v>0</v>
      </c>
      <c r="AE22" s="13">
        <v>30169</v>
      </c>
      <c r="AF22" s="13">
        <v>0</v>
      </c>
      <c r="AG22" s="13">
        <v>3353</v>
      </c>
      <c r="AH22" s="13">
        <v>32</v>
      </c>
      <c r="AI22" s="13">
        <v>0</v>
      </c>
      <c r="AJ22" s="13">
        <v>0</v>
      </c>
      <c r="AK22" s="13">
        <v>18241</v>
      </c>
      <c r="AL22" s="13">
        <v>27</v>
      </c>
      <c r="AM22" s="13">
        <v>0</v>
      </c>
      <c r="AN22" s="14">
        <v>0</v>
      </c>
      <c r="AO22" s="15">
        <v>53403</v>
      </c>
      <c r="AP22" s="13">
        <v>0</v>
      </c>
      <c r="AQ22" s="13">
        <v>43197</v>
      </c>
      <c r="AR22" s="13">
        <v>0</v>
      </c>
      <c r="AS22" s="13">
        <v>0</v>
      </c>
      <c r="AT22" s="13">
        <v>12610</v>
      </c>
      <c r="AU22" s="13">
        <v>137161</v>
      </c>
      <c r="AV22" s="14">
        <v>917</v>
      </c>
      <c r="AW22" s="15">
        <v>193885</v>
      </c>
      <c r="AX22" s="15">
        <v>247288</v>
      </c>
      <c r="AY22" s="15">
        <v>7568</v>
      </c>
      <c r="AZ22" s="15">
        <v>201453</v>
      </c>
      <c r="BA22" s="15">
        <v>254856</v>
      </c>
      <c r="BB22" s="14">
        <v>-243657</v>
      </c>
      <c r="BC22" s="15">
        <v>-42204</v>
      </c>
      <c r="BD22" s="15">
        <v>11199</v>
      </c>
      <c r="BF22">
        <f t="shared" si="1"/>
        <v>1.4683284267736352E-2</v>
      </c>
      <c r="BG22">
        <f t="shared" si="0"/>
        <v>1.3029715848009875E-2</v>
      </c>
    </row>
    <row r="23" spans="1:59" ht="39.950000000000003" customHeight="1">
      <c r="A23" s="16">
        <v>20</v>
      </c>
      <c r="B23" s="1" t="s">
        <v>17</v>
      </c>
      <c r="C23" s="12">
        <v>331</v>
      </c>
      <c r="D23" s="34">
        <v>30</v>
      </c>
      <c r="E23" s="34">
        <v>395</v>
      </c>
      <c r="F23" s="13">
        <v>341</v>
      </c>
      <c r="G23" s="13">
        <v>11998</v>
      </c>
      <c r="H23" s="13">
        <v>208</v>
      </c>
      <c r="I23" s="13">
        <v>548</v>
      </c>
      <c r="J23" s="13">
        <v>141</v>
      </c>
      <c r="K23" s="13">
        <v>378</v>
      </c>
      <c r="L23" s="13">
        <v>58</v>
      </c>
      <c r="M23" s="13">
        <v>10</v>
      </c>
      <c r="N23" s="13">
        <v>112</v>
      </c>
      <c r="O23" s="13">
        <v>268</v>
      </c>
      <c r="P23" s="13">
        <v>149</v>
      </c>
      <c r="Q23" s="13">
        <v>88</v>
      </c>
      <c r="R23" s="13">
        <v>5474</v>
      </c>
      <c r="S23" s="13">
        <v>852</v>
      </c>
      <c r="T23" s="13">
        <v>28</v>
      </c>
      <c r="U23" s="13">
        <v>210</v>
      </c>
      <c r="V23" s="13">
        <v>8374</v>
      </c>
      <c r="W23" s="13">
        <v>25789</v>
      </c>
      <c r="X23" s="13">
        <v>14048</v>
      </c>
      <c r="Y23" s="13">
        <v>4274</v>
      </c>
      <c r="Z23" s="13">
        <v>1661</v>
      </c>
      <c r="AA23" s="13">
        <v>48689</v>
      </c>
      <c r="AB23" s="13">
        <v>11532</v>
      </c>
      <c r="AC23" s="13">
        <v>2747</v>
      </c>
      <c r="AD23" s="13">
        <v>294</v>
      </c>
      <c r="AE23" s="13">
        <v>74284</v>
      </c>
      <c r="AF23" s="13">
        <v>26435</v>
      </c>
      <c r="AG23" s="13">
        <v>13512</v>
      </c>
      <c r="AH23" s="13">
        <v>14581</v>
      </c>
      <c r="AI23" s="13">
        <v>9200</v>
      </c>
      <c r="AJ23" s="13">
        <v>2940</v>
      </c>
      <c r="AK23" s="13">
        <v>37705</v>
      </c>
      <c r="AL23" s="13">
        <v>15607</v>
      </c>
      <c r="AM23" s="13">
        <v>4292</v>
      </c>
      <c r="AN23" s="14">
        <v>1933</v>
      </c>
      <c r="AO23" s="15">
        <v>339516</v>
      </c>
      <c r="AP23" s="13">
        <v>3710</v>
      </c>
      <c r="AQ23" s="13">
        <v>116389</v>
      </c>
      <c r="AR23" s="13">
        <v>0</v>
      </c>
      <c r="AS23" s="13">
        <v>2</v>
      </c>
      <c r="AT23" s="13">
        <v>1709</v>
      </c>
      <c r="AU23" s="13">
        <v>15896</v>
      </c>
      <c r="AV23" s="14">
        <v>1259</v>
      </c>
      <c r="AW23" s="15">
        <v>138965</v>
      </c>
      <c r="AX23" s="15">
        <v>478481</v>
      </c>
      <c r="AY23" s="15">
        <v>26590</v>
      </c>
      <c r="AZ23" s="15">
        <v>165555</v>
      </c>
      <c r="BA23" s="15">
        <v>505071</v>
      </c>
      <c r="BB23" s="14">
        <v>-434800</v>
      </c>
      <c r="BC23" s="15">
        <v>-269245</v>
      </c>
      <c r="BD23" s="15">
        <v>70271</v>
      </c>
      <c r="BF23">
        <f t="shared" si="1"/>
        <v>9.1290981251084147E-2</v>
      </c>
      <c r="BG23">
        <f t="shared" si="0"/>
        <v>3.5106965711369335E-2</v>
      </c>
    </row>
    <row r="24" spans="1:59" ht="39.950000000000003" customHeight="1">
      <c r="A24" s="16">
        <v>21</v>
      </c>
      <c r="B24" s="1" t="s">
        <v>18</v>
      </c>
      <c r="C24" s="12">
        <v>27</v>
      </c>
      <c r="D24" s="34">
        <v>1</v>
      </c>
      <c r="E24" s="34">
        <v>3</v>
      </c>
      <c r="F24" s="13">
        <v>19</v>
      </c>
      <c r="G24" s="13">
        <v>214</v>
      </c>
      <c r="H24" s="13">
        <v>10</v>
      </c>
      <c r="I24" s="13">
        <v>31</v>
      </c>
      <c r="J24" s="13">
        <v>13</v>
      </c>
      <c r="K24" s="13">
        <v>69</v>
      </c>
      <c r="L24" s="13">
        <v>25</v>
      </c>
      <c r="M24" s="13">
        <v>3</v>
      </c>
      <c r="N24" s="13">
        <v>39</v>
      </c>
      <c r="O24" s="13">
        <v>26</v>
      </c>
      <c r="P24" s="13">
        <v>24</v>
      </c>
      <c r="Q24" s="13">
        <v>2</v>
      </c>
      <c r="R24" s="13">
        <v>281</v>
      </c>
      <c r="S24" s="13">
        <v>47</v>
      </c>
      <c r="T24" s="13">
        <v>1</v>
      </c>
      <c r="U24" s="13">
        <v>10</v>
      </c>
      <c r="V24" s="13">
        <v>125</v>
      </c>
      <c r="W24" s="13">
        <v>658</v>
      </c>
      <c r="X24" s="13">
        <v>4239</v>
      </c>
      <c r="Y24" s="13">
        <v>2015</v>
      </c>
      <c r="Z24" s="13">
        <v>144</v>
      </c>
      <c r="AA24" s="13">
        <v>6568</v>
      </c>
      <c r="AB24" s="13">
        <v>1265</v>
      </c>
      <c r="AC24" s="13">
        <v>5689</v>
      </c>
      <c r="AD24" s="13">
        <v>4663</v>
      </c>
      <c r="AE24" s="13">
        <v>4396</v>
      </c>
      <c r="AF24" s="13">
        <v>2686</v>
      </c>
      <c r="AG24" s="13">
        <v>3729</v>
      </c>
      <c r="AH24" s="13">
        <v>4022</v>
      </c>
      <c r="AI24" s="13">
        <v>1970</v>
      </c>
      <c r="AJ24" s="13">
        <v>90</v>
      </c>
      <c r="AK24" s="13">
        <v>2213</v>
      </c>
      <c r="AL24" s="13">
        <v>1844</v>
      </c>
      <c r="AM24" s="13">
        <v>0</v>
      </c>
      <c r="AN24" s="14">
        <v>9</v>
      </c>
      <c r="AO24" s="15">
        <v>47170</v>
      </c>
      <c r="AP24" s="13">
        <v>0</v>
      </c>
      <c r="AQ24" s="13">
        <v>0</v>
      </c>
      <c r="AR24" s="13">
        <v>0</v>
      </c>
      <c r="AS24" s="13">
        <v>0</v>
      </c>
      <c r="AT24" s="13">
        <v>263657</v>
      </c>
      <c r="AU24" s="13">
        <v>482686</v>
      </c>
      <c r="AV24" s="14">
        <v>0</v>
      </c>
      <c r="AW24" s="15">
        <v>746343</v>
      </c>
      <c r="AX24" s="15">
        <v>793513</v>
      </c>
      <c r="AY24" s="15">
        <v>0</v>
      </c>
      <c r="AZ24" s="15">
        <v>746343</v>
      </c>
      <c r="BA24" s="15">
        <v>793513</v>
      </c>
      <c r="BB24" s="14">
        <v>0</v>
      </c>
      <c r="BC24" s="15">
        <v>746343</v>
      </c>
      <c r="BD24" s="15">
        <v>793513</v>
      </c>
      <c r="BF24">
        <f t="shared" si="1"/>
        <v>1</v>
      </c>
      <c r="BG24">
        <f t="shared" si="0"/>
        <v>0</v>
      </c>
    </row>
    <row r="25" spans="1:59" ht="39.950000000000003" customHeight="1">
      <c r="A25" s="16">
        <v>22</v>
      </c>
      <c r="B25" s="1" t="s">
        <v>19</v>
      </c>
      <c r="C25" s="12">
        <v>122</v>
      </c>
      <c r="D25" s="34">
        <v>6</v>
      </c>
      <c r="E25" s="34">
        <v>3</v>
      </c>
      <c r="F25" s="13">
        <v>46</v>
      </c>
      <c r="G25" s="13">
        <v>3993</v>
      </c>
      <c r="H25" s="13">
        <v>111</v>
      </c>
      <c r="I25" s="13">
        <v>251</v>
      </c>
      <c r="J25" s="13">
        <v>93</v>
      </c>
      <c r="K25" s="13">
        <v>531</v>
      </c>
      <c r="L25" s="13">
        <v>361</v>
      </c>
      <c r="M25" s="13">
        <v>25</v>
      </c>
      <c r="N25" s="13">
        <v>223</v>
      </c>
      <c r="O25" s="13">
        <v>156</v>
      </c>
      <c r="P25" s="13">
        <v>90</v>
      </c>
      <c r="Q25" s="13">
        <v>17</v>
      </c>
      <c r="R25" s="13">
        <v>3950</v>
      </c>
      <c r="S25" s="13">
        <v>264</v>
      </c>
      <c r="T25" s="13">
        <v>4</v>
      </c>
      <c r="U25" s="13">
        <v>197</v>
      </c>
      <c r="V25" s="13">
        <v>1629</v>
      </c>
      <c r="W25" s="13">
        <v>2725</v>
      </c>
      <c r="X25" s="13">
        <v>25885</v>
      </c>
      <c r="Y25" s="13">
        <v>3243</v>
      </c>
      <c r="Z25" s="13">
        <v>3343</v>
      </c>
      <c r="AA25" s="13">
        <v>36844</v>
      </c>
      <c r="AB25" s="13">
        <v>2486</v>
      </c>
      <c r="AC25" s="13">
        <v>8935</v>
      </c>
      <c r="AD25" s="13">
        <v>0</v>
      </c>
      <c r="AE25" s="13">
        <v>11053</v>
      </c>
      <c r="AF25" s="13">
        <v>4625</v>
      </c>
      <c r="AG25" s="13">
        <v>6072</v>
      </c>
      <c r="AH25" s="13">
        <v>11877</v>
      </c>
      <c r="AI25" s="13">
        <v>12274</v>
      </c>
      <c r="AJ25" s="13">
        <v>220</v>
      </c>
      <c r="AK25" s="13">
        <v>10052</v>
      </c>
      <c r="AL25" s="13">
        <v>32878</v>
      </c>
      <c r="AM25" s="13">
        <v>0</v>
      </c>
      <c r="AN25" s="14">
        <v>307</v>
      </c>
      <c r="AO25" s="15">
        <v>184891</v>
      </c>
      <c r="AP25" s="13">
        <v>96</v>
      </c>
      <c r="AQ25" s="13">
        <v>85367</v>
      </c>
      <c r="AR25" s="13">
        <v>0</v>
      </c>
      <c r="AS25" s="13">
        <v>0</v>
      </c>
      <c r="AT25" s="13">
        <v>0</v>
      </c>
      <c r="AU25" s="13">
        <v>0</v>
      </c>
      <c r="AV25" s="14">
        <v>0</v>
      </c>
      <c r="AW25" s="15">
        <v>85463</v>
      </c>
      <c r="AX25" s="15">
        <v>270354</v>
      </c>
      <c r="AY25" s="15">
        <v>120281</v>
      </c>
      <c r="AZ25" s="15">
        <v>205744</v>
      </c>
      <c r="BA25" s="15">
        <v>390635</v>
      </c>
      <c r="BB25" s="14">
        <v>-103228</v>
      </c>
      <c r="BC25" s="15">
        <v>102516</v>
      </c>
      <c r="BD25" s="15">
        <v>287407</v>
      </c>
      <c r="BF25">
        <f t="shared" si="1"/>
        <v>0.6181746894811988</v>
      </c>
      <c r="BG25">
        <f t="shared" si="0"/>
        <v>2.5749652818414681E-2</v>
      </c>
    </row>
    <row r="26" spans="1:59" ht="39.950000000000003" customHeight="1">
      <c r="A26" s="16">
        <v>23</v>
      </c>
      <c r="B26" s="1" t="s">
        <v>20</v>
      </c>
      <c r="C26" s="12">
        <v>13</v>
      </c>
      <c r="D26" s="34">
        <v>0</v>
      </c>
      <c r="E26" s="34">
        <v>1</v>
      </c>
      <c r="F26" s="13">
        <v>7</v>
      </c>
      <c r="G26" s="13">
        <v>638</v>
      </c>
      <c r="H26" s="13">
        <v>3</v>
      </c>
      <c r="I26" s="13">
        <v>11</v>
      </c>
      <c r="J26" s="13">
        <v>5</v>
      </c>
      <c r="K26" s="13">
        <v>20</v>
      </c>
      <c r="L26" s="13">
        <v>9</v>
      </c>
      <c r="M26" s="13">
        <v>0</v>
      </c>
      <c r="N26" s="13">
        <v>8</v>
      </c>
      <c r="O26" s="13">
        <v>9</v>
      </c>
      <c r="P26" s="13">
        <v>5</v>
      </c>
      <c r="Q26" s="13">
        <v>0</v>
      </c>
      <c r="R26" s="13">
        <v>98</v>
      </c>
      <c r="S26" s="13">
        <v>14</v>
      </c>
      <c r="T26" s="13">
        <v>0</v>
      </c>
      <c r="U26" s="13">
        <v>7</v>
      </c>
      <c r="V26" s="13">
        <v>58</v>
      </c>
      <c r="W26" s="13">
        <v>716</v>
      </c>
      <c r="X26" s="13">
        <v>271</v>
      </c>
      <c r="Y26" s="13">
        <v>5976</v>
      </c>
      <c r="Z26" s="13">
        <v>425</v>
      </c>
      <c r="AA26" s="13">
        <v>4751</v>
      </c>
      <c r="AB26" s="13">
        <v>709</v>
      </c>
      <c r="AC26" s="13">
        <v>913</v>
      </c>
      <c r="AD26" s="13">
        <v>3</v>
      </c>
      <c r="AE26" s="13">
        <v>1732</v>
      </c>
      <c r="AF26" s="13">
        <v>1560</v>
      </c>
      <c r="AG26" s="13">
        <v>2012</v>
      </c>
      <c r="AH26" s="13">
        <v>5669</v>
      </c>
      <c r="AI26" s="13">
        <v>4192</v>
      </c>
      <c r="AJ26" s="13">
        <v>108</v>
      </c>
      <c r="AK26" s="13">
        <v>1280</v>
      </c>
      <c r="AL26" s="13">
        <v>8197</v>
      </c>
      <c r="AM26" s="13">
        <v>0</v>
      </c>
      <c r="AN26" s="14">
        <v>116</v>
      </c>
      <c r="AO26" s="15">
        <v>39536</v>
      </c>
      <c r="AP26" s="13">
        <v>38</v>
      </c>
      <c r="AQ26" s="13">
        <v>33427</v>
      </c>
      <c r="AR26" s="13">
        <v>0</v>
      </c>
      <c r="AS26" s="13">
        <v>-4079</v>
      </c>
      <c r="AT26" s="13">
        <v>0</v>
      </c>
      <c r="AU26" s="13">
        <v>0</v>
      </c>
      <c r="AV26" s="14">
        <v>0</v>
      </c>
      <c r="AW26" s="15">
        <v>29386</v>
      </c>
      <c r="AX26" s="15">
        <v>68922</v>
      </c>
      <c r="AY26" s="15">
        <v>339</v>
      </c>
      <c r="AZ26" s="15">
        <v>29725</v>
      </c>
      <c r="BA26" s="15">
        <v>69261</v>
      </c>
      <c r="BB26" s="14">
        <v>-1687</v>
      </c>
      <c r="BC26" s="15">
        <v>28038</v>
      </c>
      <c r="BD26" s="15">
        <v>67574</v>
      </c>
      <c r="BF26">
        <f t="shared" si="1"/>
        <v>0.97552305504773518</v>
      </c>
      <c r="BG26">
        <f t="shared" si="0"/>
        <v>1.0082744441776653E-2</v>
      </c>
    </row>
    <row r="27" spans="1:59" ht="39.950000000000003" customHeight="1">
      <c r="A27" s="16">
        <v>24</v>
      </c>
      <c r="B27" s="1" t="s">
        <v>21</v>
      </c>
      <c r="C27" s="12">
        <v>7</v>
      </c>
      <c r="D27" s="34">
        <v>0</v>
      </c>
      <c r="E27" s="34">
        <v>0</v>
      </c>
      <c r="F27" s="13">
        <v>2</v>
      </c>
      <c r="G27" s="13">
        <v>246</v>
      </c>
      <c r="H27" s="13">
        <v>1</v>
      </c>
      <c r="I27" s="13">
        <v>4</v>
      </c>
      <c r="J27" s="13">
        <v>12</v>
      </c>
      <c r="K27" s="13">
        <v>53</v>
      </c>
      <c r="L27" s="13">
        <v>0</v>
      </c>
      <c r="M27" s="13">
        <v>0</v>
      </c>
      <c r="N27" s="13">
        <v>0</v>
      </c>
      <c r="O27" s="13">
        <v>4</v>
      </c>
      <c r="P27" s="13">
        <v>0</v>
      </c>
      <c r="Q27" s="13">
        <v>0</v>
      </c>
      <c r="R27" s="13">
        <v>80</v>
      </c>
      <c r="S27" s="13">
        <v>6</v>
      </c>
      <c r="T27" s="13">
        <v>0</v>
      </c>
      <c r="U27" s="13">
        <v>16</v>
      </c>
      <c r="V27" s="13">
        <v>30</v>
      </c>
      <c r="W27" s="13">
        <v>1286</v>
      </c>
      <c r="X27" s="13">
        <v>2952</v>
      </c>
      <c r="Y27" s="13">
        <v>114</v>
      </c>
      <c r="Z27" s="13">
        <v>0</v>
      </c>
      <c r="AA27" s="13">
        <v>2622</v>
      </c>
      <c r="AB27" s="13">
        <v>1701</v>
      </c>
      <c r="AC27" s="13">
        <v>30</v>
      </c>
      <c r="AD27" s="13">
        <v>0</v>
      </c>
      <c r="AE27" s="13">
        <v>4301</v>
      </c>
      <c r="AF27" s="13">
        <v>2892</v>
      </c>
      <c r="AG27" s="13">
        <v>12165</v>
      </c>
      <c r="AH27" s="13">
        <v>2925</v>
      </c>
      <c r="AI27" s="13">
        <v>3450</v>
      </c>
      <c r="AJ27" s="13">
        <v>1</v>
      </c>
      <c r="AK27" s="13">
        <v>488</v>
      </c>
      <c r="AL27" s="13">
        <v>16337</v>
      </c>
      <c r="AM27" s="13">
        <v>0</v>
      </c>
      <c r="AN27" s="14">
        <v>965</v>
      </c>
      <c r="AO27" s="15">
        <v>52690</v>
      </c>
      <c r="AP27" s="13">
        <v>0</v>
      </c>
      <c r="AQ27" s="13">
        <v>3585</v>
      </c>
      <c r="AR27" s="13">
        <v>0</v>
      </c>
      <c r="AS27" s="13">
        <v>9462</v>
      </c>
      <c r="AT27" s="13">
        <v>0</v>
      </c>
      <c r="AU27" s="13">
        <v>0</v>
      </c>
      <c r="AV27" s="14">
        <v>0</v>
      </c>
      <c r="AW27" s="15">
        <v>13047</v>
      </c>
      <c r="AX27" s="15">
        <v>65737</v>
      </c>
      <c r="AY27" s="15">
        <v>73</v>
      </c>
      <c r="AZ27" s="15">
        <v>13120</v>
      </c>
      <c r="BA27" s="15">
        <v>65810</v>
      </c>
      <c r="BB27" s="14">
        <v>-20477</v>
      </c>
      <c r="BC27" s="15">
        <v>-7357</v>
      </c>
      <c r="BD27" s="15">
        <v>45333</v>
      </c>
      <c r="BF27">
        <f t="shared" si="1"/>
        <v>0.68850114851605637</v>
      </c>
      <c r="BG27">
        <f t="shared" si="0"/>
        <v>1.0813605415912076E-3</v>
      </c>
    </row>
    <row r="28" spans="1:59" ht="39.950000000000003" customHeight="1">
      <c r="A28" s="16">
        <v>25</v>
      </c>
      <c r="B28" s="1" t="s">
        <v>221</v>
      </c>
      <c r="C28" s="12">
        <v>757</v>
      </c>
      <c r="D28" s="34">
        <v>22</v>
      </c>
      <c r="E28" s="34">
        <v>159</v>
      </c>
      <c r="F28" s="13">
        <v>83</v>
      </c>
      <c r="G28" s="13">
        <v>19744</v>
      </c>
      <c r="H28" s="13">
        <v>379</v>
      </c>
      <c r="I28" s="13">
        <v>995</v>
      </c>
      <c r="J28" s="13">
        <v>280</v>
      </c>
      <c r="K28" s="13">
        <v>515</v>
      </c>
      <c r="L28" s="13">
        <v>336</v>
      </c>
      <c r="M28" s="13">
        <v>47</v>
      </c>
      <c r="N28" s="13">
        <v>446</v>
      </c>
      <c r="O28" s="13">
        <v>591</v>
      </c>
      <c r="P28" s="13">
        <v>332</v>
      </c>
      <c r="Q28" s="13">
        <v>83</v>
      </c>
      <c r="R28" s="13">
        <v>6705</v>
      </c>
      <c r="S28" s="13">
        <v>1337</v>
      </c>
      <c r="T28" s="13">
        <v>25</v>
      </c>
      <c r="U28" s="13">
        <v>694</v>
      </c>
      <c r="V28" s="13">
        <v>4650</v>
      </c>
      <c r="W28" s="13">
        <v>46225</v>
      </c>
      <c r="X28" s="13">
        <v>5042</v>
      </c>
      <c r="Y28" s="13">
        <v>1456</v>
      </c>
      <c r="Z28" s="13">
        <v>774</v>
      </c>
      <c r="AA28" s="13">
        <v>30754</v>
      </c>
      <c r="AB28" s="13">
        <v>3350</v>
      </c>
      <c r="AC28" s="13">
        <v>2110</v>
      </c>
      <c r="AD28" s="13">
        <v>368</v>
      </c>
      <c r="AE28" s="13">
        <v>7927</v>
      </c>
      <c r="AF28" s="13">
        <v>12595</v>
      </c>
      <c r="AG28" s="13">
        <v>5737</v>
      </c>
      <c r="AH28" s="13">
        <v>10740</v>
      </c>
      <c r="AI28" s="13">
        <v>47240</v>
      </c>
      <c r="AJ28" s="13">
        <v>1905</v>
      </c>
      <c r="AK28" s="13">
        <v>31256</v>
      </c>
      <c r="AL28" s="13">
        <v>78618</v>
      </c>
      <c r="AM28" s="13">
        <v>5013</v>
      </c>
      <c r="AN28" s="14">
        <v>761</v>
      </c>
      <c r="AO28" s="15">
        <v>330051</v>
      </c>
      <c r="AP28" s="13">
        <v>23642</v>
      </c>
      <c r="AQ28" s="13">
        <v>582988</v>
      </c>
      <c r="AR28" s="13">
        <v>0</v>
      </c>
      <c r="AS28" s="13">
        <v>195</v>
      </c>
      <c r="AT28" s="13">
        <v>7393</v>
      </c>
      <c r="AU28" s="13">
        <v>94175</v>
      </c>
      <c r="AV28" s="14">
        <v>1941</v>
      </c>
      <c r="AW28" s="15">
        <v>710334</v>
      </c>
      <c r="AX28" s="15">
        <v>1040385</v>
      </c>
      <c r="AY28" s="15">
        <v>1391744</v>
      </c>
      <c r="AZ28" s="15">
        <v>2102078</v>
      </c>
      <c r="BA28" s="15">
        <v>2432129</v>
      </c>
      <c r="BB28" s="14">
        <v>-345157</v>
      </c>
      <c r="BC28" s="15">
        <v>1756921</v>
      </c>
      <c r="BD28" s="15">
        <v>2086972</v>
      </c>
      <c r="BF28">
        <f t="shared" si="1"/>
        <v>0.66824108382954384</v>
      </c>
      <c r="BG28">
        <f t="shared" si="0"/>
        <v>0.1758494335902859</v>
      </c>
    </row>
    <row r="29" spans="1:59" ht="39.950000000000003" customHeight="1">
      <c r="A29" s="16">
        <v>26</v>
      </c>
      <c r="B29" s="1" t="s">
        <v>22</v>
      </c>
      <c r="C29" s="12">
        <v>116</v>
      </c>
      <c r="D29" s="34">
        <v>3</v>
      </c>
      <c r="E29" s="34">
        <v>37</v>
      </c>
      <c r="F29" s="13">
        <v>140</v>
      </c>
      <c r="G29" s="13">
        <v>2257</v>
      </c>
      <c r="H29" s="13">
        <v>81</v>
      </c>
      <c r="I29" s="13">
        <v>158</v>
      </c>
      <c r="J29" s="13">
        <v>20</v>
      </c>
      <c r="K29" s="13">
        <v>160</v>
      </c>
      <c r="L29" s="13">
        <v>44</v>
      </c>
      <c r="M29" s="13">
        <v>5</v>
      </c>
      <c r="N29" s="13">
        <v>107</v>
      </c>
      <c r="O29" s="13">
        <v>103</v>
      </c>
      <c r="P29" s="13">
        <v>55</v>
      </c>
      <c r="Q29" s="13">
        <v>21</v>
      </c>
      <c r="R29" s="13">
        <v>513</v>
      </c>
      <c r="S29" s="13">
        <v>168</v>
      </c>
      <c r="T29" s="13">
        <v>2</v>
      </c>
      <c r="U29" s="13">
        <v>149</v>
      </c>
      <c r="V29" s="13">
        <v>723</v>
      </c>
      <c r="W29" s="13">
        <v>10442</v>
      </c>
      <c r="X29" s="13">
        <v>4737</v>
      </c>
      <c r="Y29" s="13">
        <v>1916</v>
      </c>
      <c r="Z29" s="13">
        <v>1477</v>
      </c>
      <c r="AA29" s="13">
        <v>39617</v>
      </c>
      <c r="AB29" s="13">
        <v>26898</v>
      </c>
      <c r="AC29" s="13">
        <v>63559</v>
      </c>
      <c r="AD29" s="13">
        <v>35079</v>
      </c>
      <c r="AE29" s="13">
        <v>14770</v>
      </c>
      <c r="AF29" s="13">
        <v>5378</v>
      </c>
      <c r="AG29" s="13">
        <v>11412</v>
      </c>
      <c r="AH29" s="13">
        <v>5087</v>
      </c>
      <c r="AI29" s="13">
        <v>7810</v>
      </c>
      <c r="AJ29" s="13">
        <v>1225</v>
      </c>
      <c r="AK29" s="13">
        <v>17679</v>
      </c>
      <c r="AL29" s="13">
        <v>7012</v>
      </c>
      <c r="AM29" s="13">
        <v>0</v>
      </c>
      <c r="AN29" s="14">
        <v>225</v>
      </c>
      <c r="AO29" s="15">
        <v>259185</v>
      </c>
      <c r="AP29" s="13">
        <v>4</v>
      </c>
      <c r="AQ29" s="13">
        <v>264889</v>
      </c>
      <c r="AR29" s="13">
        <v>0</v>
      </c>
      <c r="AS29" s="13">
        <v>0</v>
      </c>
      <c r="AT29" s="13">
        <v>0</v>
      </c>
      <c r="AU29" s="13">
        <v>0</v>
      </c>
      <c r="AV29" s="14">
        <v>0</v>
      </c>
      <c r="AW29" s="15">
        <v>264893</v>
      </c>
      <c r="AX29" s="15">
        <v>524078</v>
      </c>
      <c r="AY29" s="15">
        <v>144251</v>
      </c>
      <c r="AZ29" s="15">
        <v>409144</v>
      </c>
      <c r="BA29" s="15">
        <v>668329</v>
      </c>
      <c r="BB29" s="14">
        <v>-131033</v>
      </c>
      <c r="BC29" s="15">
        <v>278111</v>
      </c>
      <c r="BD29" s="15">
        <v>537296</v>
      </c>
      <c r="BF29">
        <f t="shared" si="1"/>
        <v>0.74997424047565442</v>
      </c>
      <c r="BG29">
        <f t="shared" si="0"/>
        <v>7.989972454715577E-2</v>
      </c>
    </row>
    <row r="30" spans="1:59" ht="39.950000000000003" customHeight="1">
      <c r="A30" s="16">
        <v>27</v>
      </c>
      <c r="B30" s="1" t="s">
        <v>169</v>
      </c>
      <c r="C30" s="12">
        <v>182</v>
      </c>
      <c r="D30" s="34">
        <v>1</v>
      </c>
      <c r="E30" s="34">
        <v>2</v>
      </c>
      <c r="F30" s="13">
        <v>15</v>
      </c>
      <c r="G30" s="13">
        <v>873</v>
      </c>
      <c r="H30" s="13">
        <v>22</v>
      </c>
      <c r="I30" s="13">
        <v>51</v>
      </c>
      <c r="J30" s="13">
        <v>7</v>
      </c>
      <c r="K30" s="13">
        <v>64</v>
      </c>
      <c r="L30" s="13">
        <v>9</v>
      </c>
      <c r="M30" s="13">
        <v>2</v>
      </c>
      <c r="N30" s="13">
        <v>47</v>
      </c>
      <c r="O30" s="13">
        <v>54</v>
      </c>
      <c r="P30" s="13">
        <v>33</v>
      </c>
      <c r="Q30" s="13">
        <v>4</v>
      </c>
      <c r="R30" s="13">
        <v>183</v>
      </c>
      <c r="S30" s="13">
        <v>71</v>
      </c>
      <c r="T30" s="13">
        <v>1</v>
      </c>
      <c r="U30" s="13">
        <v>21</v>
      </c>
      <c r="V30" s="13">
        <v>287</v>
      </c>
      <c r="W30" s="13">
        <v>4334</v>
      </c>
      <c r="X30" s="13">
        <v>1704</v>
      </c>
      <c r="Y30" s="13">
        <v>90</v>
      </c>
      <c r="Z30" s="13">
        <v>99</v>
      </c>
      <c r="AA30" s="13">
        <v>62592</v>
      </c>
      <c r="AB30" s="13">
        <v>8284</v>
      </c>
      <c r="AC30" s="13">
        <v>54410</v>
      </c>
      <c r="AD30" s="13">
        <v>3704</v>
      </c>
      <c r="AE30" s="13">
        <v>13227</v>
      </c>
      <c r="AF30" s="13">
        <v>23832</v>
      </c>
      <c r="AG30" s="13">
        <v>1071</v>
      </c>
      <c r="AH30" s="13">
        <v>4187</v>
      </c>
      <c r="AI30" s="13">
        <v>15092</v>
      </c>
      <c r="AJ30" s="13">
        <v>902</v>
      </c>
      <c r="AK30" s="13">
        <v>14515</v>
      </c>
      <c r="AL30" s="13">
        <v>11948</v>
      </c>
      <c r="AM30" s="13">
        <v>0</v>
      </c>
      <c r="AN30" s="14">
        <v>2139</v>
      </c>
      <c r="AO30" s="15">
        <v>224059</v>
      </c>
      <c r="AP30" s="13">
        <v>0</v>
      </c>
      <c r="AQ30" s="13">
        <v>374837</v>
      </c>
      <c r="AR30" s="13">
        <v>0</v>
      </c>
      <c r="AS30" s="13">
        <v>573</v>
      </c>
      <c r="AT30" s="13">
        <v>0</v>
      </c>
      <c r="AU30" s="13">
        <v>74048</v>
      </c>
      <c r="AV30" s="14">
        <v>0</v>
      </c>
      <c r="AW30" s="15">
        <v>449458</v>
      </c>
      <c r="AX30" s="15">
        <v>673517</v>
      </c>
      <c r="AY30" s="15">
        <v>129408</v>
      </c>
      <c r="AZ30" s="15">
        <v>578866</v>
      </c>
      <c r="BA30" s="15">
        <v>802925</v>
      </c>
      <c r="BB30" s="14">
        <v>-46</v>
      </c>
      <c r="BC30" s="15">
        <v>578820</v>
      </c>
      <c r="BD30" s="15">
        <v>802879</v>
      </c>
      <c r="BF30">
        <f t="shared" si="1"/>
        <v>0.99993170179817292</v>
      </c>
      <c r="BG30">
        <f t="shared" si="0"/>
        <v>0.11306386090053655</v>
      </c>
    </row>
    <row r="31" spans="1:59" ht="39.950000000000003" customHeight="1">
      <c r="A31" s="16"/>
      <c r="B31" s="1" t="s">
        <v>168</v>
      </c>
      <c r="C31" s="12">
        <v>0</v>
      </c>
      <c r="D31" s="34">
        <v>0</v>
      </c>
      <c r="E31" s="34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4">
        <v>0</v>
      </c>
      <c r="AO31" s="15">
        <v>0</v>
      </c>
      <c r="AP31" s="13">
        <v>0</v>
      </c>
      <c r="AQ31" s="13">
        <v>466603</v>
      </c>
      <c r="AR31" s="13">
        <v>0</v>
      </c>
      <c r="AS31" s="13">
        <v>0</v>
      </c>
      <c r="AT31" s="13">
        <v>0</v>
      </c>
      <c r="AU31" s="13">
        <v>0</v>
      </c>
      <c r="AV31" s="14">
        <v>0</v>
      </c>
      <c r="AW31" s="15">
        <v>466603</v>
      </c>
      <c r="AX31" s="15">
        <v>466603</v>
      </c>
      <c r="AY31" s="15">
        <v>0</v>
      </c>
      <c r="AZ31" s="15">
        <v>466603</v>
      </c>
      <c r="BA31" s="15">
        <v>466603</v>
      </c>
      <c r="BB31" s="14">
        <v>0</v>
      </c>
      <c r="BC31" s="15">
        <v>466603</v>
      </c>
      <c r="BD31" s="15">
        <v>466603</v>
      </c>
      <c r="BF31">
        <f t="shared" si="1"/>
        <v>1</v>
      </c>
      <c r="BG31">
        <f t="shared" si="0"/>
        <v>0.14074367441787511</v>
      </c>
    </row>
    <row r="32" spans="1:59" ht="39.950000000000003" customHeight="1">
      <c r="A32" s="16">
        <v>28</v>
      </c>
      <c r="B32" s="1" t="s">
        <v>24</v>
      </c>
      <c r="C32" s="12">
        <v>275</v>
      </c>
      <c r="D32" s="34">
        <v>11</v>
      </c>
      <c r="E32" s="34">
        <v>65</v>
      </c>
      <c r="F32" s="13">
        <v>79</v>
      </c>
      <c r="G32" s="13">
        <v>11079</v>
      </c>
      <c r="H32" s="13">
        <v>80</v>
      </c>
      <c r="I32" s="13">
        <v>408</v>
      </c>
      <c r="J32" s="13">
        <v>134</v>
      </c>
      <c r="K32" s="13">
        <v>883</v>
      </c>
      <c r="L32" s="13">
        <v>233</v>
      </c>
      <c r="M32" s="13">
        <v>22</v>
      </c>
      <c r="N32" s="13">
        <v>216</v>
      </c>
      <c r="O32" s="13">
        <v>236</v>
      </c>
      <c r="P32" s="13">
        <v>119</v>
      </c>
      <c r="Q32" s="13">
        <v>29</v>
      </c>
      <c r="R32" s="13">
        <v>2161</v>
      </c>
      <c r="S32" s="13">
        <v>515</v>
      </c>
      <c r="T32" s="13">
        <v>10</v>
      </c>
      <c r="U32" s="13">
        <v>217</v>
      </c>
      <c r="V32" s="13">
        <v>4224</v>
      </c>
      <c r="W32" s="13">
        <v>22513</v>
      </c>
      <c r="X32" s="13">
        <v>10313</v>
      </c>
      <c r="Y32" s="13">
        <v>1119</v>
      </c>
      <c r="Z32" s="13">
        <v>1969</v>
      </c>
      <c r="AA32" s="13">
        <v>56444</v>
      </c>
      <c r="AB32" s="13">
        <v>15455</v>
      </c>
      <c r="AC32" s="13">
        <v>2266</v>
      </c>
      <c r="AD32" s="13">
        <v>84</v>
      </c>
      <c r="AE32" s="13">
        <v>120194</v>
      </c>
      <c r="AF32" s="13">
        <v>17863</v>
      </c>
      <c r="AG32" s="13">
        <v>13399</v>
      </c>
      <c r="AH32" s="13">
        <v>11352</v>
      </c>
      <c r="AI32" s="13">
        <v>11382</v>
      </c>
      <c r="AJ32" s="13">
        <v>1374</v>
      </c>
      <c r="AK32" s="13">
        <v>18382</v>
      </c>
      <c r="AL32" s="13">
        <v>25765</v>
      </c>
      <c r="AM32" s="13">
        <v>1122</v>
      </c>
      <c r="AN32" s="14">
        <v>5672</v>
      </c>
      <c r="AO32" s="15">
        <v>357664</v>
      </c>
      <c r="AP32" s="13">
        <v>5912</v>
      </c>
      <c r="AQ32" s="13">
        <v>205183</v>
      </c>
      <c r="AR32" s="13">
        <v>1</v>
      </c>
      <c r="AS32" s="13">
        <v>928</v>
      </c>
      <c r="AT32" s="13">
        <v>905</v>
      </c>
      <c r="AU32" s="13">
        <v>10720</v>
      </c>
      <c r="AV32" s="14">
        <v>504</v>
      </c>
      <c r="AW32" s="15">
        <v>224153</v>
      </c>
      <c r="AX32" s="15">
        <v>581817</v>
      </c>
      <c r="AY32" s="15">
        <v>489219</v>
      </c>
      <c r="AZ32" s="15">
        <v>713372</v>
      </c>
      <c r="BA32" s="15">
        <v>1071036</v>
      </c>
      <c r="BB32" s="14">
        <v>-194746</v>
      </c>
      <c r="BC32" s="15">
        <v>518626</v>
      </c>
      <c r="BD32" s="15">
        <v>876290</v>
      </c>
      <c r="BF32">
        <f t="shared" si="1"/>
        <v>0.66527963259925371</v>
      </c>
      <c r="BG32">
        <f t="shared" si="0"/>
        <v>6.1890320782512907E-2</v>
      </c>
    </row>
    <row r="33" spans="1:59" ht="39.950000000000003" customHeight="1">
      <c r="A33" s="16">
        <v>29</v>
      </c>
      <c r="B33" s="1" t="s">
        <v>25</v>
      </c>
      <c r="C33" s="12">
        <v>61</v>
      </c>
      <c r="D33" s="34">
        <v>0</v>
      </c>
      <c r="E33" s="34">
        <v>24</v>
      </c>
      <c r="F33" s="13">
        <v>11</v>
      </c>
      <c r="G33" s="13">
        <v>1591</v>
      </c>
      <c r="H33" s="13">
        <v>26</v>
      </c>
      <c r="I33" s="13">
        <v>92</v>
      </c>
      <c r="J33" s="13">
        <v>40</v>
      </c>
      <c r="K33" s="13">
        <v>65</v>
      </c>
      <c r="L33" s="13">
        <v>23</v>
      </c>
      <c r="M33" s="13">
        <v>4</v>
      </c>
      <c r="N33" s="13">
        <v>66</v>
      </c>
      <c r="O33" s="13">
        <v>101</v>
      </c>
      <c r="P33" s="13">
        <v>121</v>
      </c>
      <c r="Q33" s="13">
        <v>15</v>
      </c>
      <c r="R33" s="13">
        <v>871</v>
      </c>
      <c r="S33" s="13">
        <v>431</v>
      </c>
      <c r="T33" s="13">
        <v>4</v>
      </c>
      <c r="U33" s="13">
        <v>44</v>
      </c>
      <c r="V33" s="13">
        <v>471</v>
      </c>
      <c r="W33" s="13">
        <v>6803</v>
      </c>
      <c r="X33" s="13">
        <v>3190</v>
      </c>
      <c r="Y33" s="13">
        <v>3079</v>
      </c>
      <c r="Z33" s="13">
        <v>439</v>
      </c>
      <c r="AA33" s="13">
        <v>74794</v>
      </c>
      <c r="AB33" s="13">
        <v>30598</v>
      </c>
      <c r="AC33" s="13">
        <v>7660</v>
      </c>
      <c r="AD33" s="13">
        <v>0</v>
      </c>
      <c r="AE33" s="13">
        <v>12698</v>
      </c>
      <c r="AF33" s="13">
        <v>175318</v>
      </c>
      <c r="AG33" s="13">
        <v>15777</v>
      </c>
      <c r="AH33" s="13">
        <v>15636</v>
      </c>
      <c r="AI33" s="13">
        <v>14388</v>
      </c>
      <c r="AJ33" s="13">
        <v>3371</v>
      </c>
      <c r="AK33" s="13">
        <v>157296</v>
      </c>
      <c r="AL33" s="13">
        <v>18006</v>
      </c>
      <c r="AM33" s="13">
        <v>0</v>
      </c>
      <c r="AN33" s="14">
        <v>5076</v>
      </c>
      <c r="AO33" s="15">
        <v>548190</v>
      </c>
      <c r="AP33" s="13">
        <v>2567</v>
      </c>
      <c r="AQ33" s="13">
        <v>169024</v>
      </c>
      <c r="AR33" s="13">
        <v>0</v>
      </c>
      <c r="AS33" s="13">
        <v>422</v>
      </c>
      <c r="AT33" s="13">
        <v>14532</v>
      </c>
      <c r="AU33" s="13">
        <v>112299</v>
      </c>
      <c r="AV33" s="14">
        <v>-381</v>
      </c>
      <c r="AW33" s="15">
        <v>298463</v>
      </c>
      <c r="AX33" s="15">
        <v>846653</v>
      </c>
      <c r="AY33" s="15">
        <v>290943</v>
      </c>
      <c r="AZ33" s="15">
        <v>589406</v>
      </c>
      <c r="BA33" s="15">
        <v>1137596</v>
      </c>
      <c r="BB33" s="14">
        <v>-213567</v>
      </c>
      <c r="BC33" s="15">
        <v>375839</v>
      </c>
      <c r="BD33" s="15">
        <v>924029</v>
      </c>
      <c r="BF33">
        <f t="shared" si="1"/>
        <v>0.74775144008230054</v>
      </c>
      <c r="BG33">
        <f t="shared" si="0"/>
        <v>5.0983510232053636E-2</v>
      </c>
    </row>
    <row r="34" spans="1:59" ht="39.950000000000003" customHeight="1">
      <c r="A34" s="16">
        <v>30</v>
      </c>
      <c r="B34" s="1" t="s">
        <v>26</v>
      </c>
      <c r="C34" s="12">
        <v>0</v>
      </c>
      <c r="D34" s="34">
        <v>0</v>
      </c>
      <c r="E34" s="34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0</v>
      </c>
      <c r="AG34" s="13">
        <v>0</v>
      </c>
      <c r="AH34" s="13">
        <v>0</v>
      </c>
      <c r="AI34" s="13">
        <v>0</v>
      </c>
      <c r="AJ34" s="13">
        <v>0</v>
      </c>
      <c r="AK34" s="13">
        <v>0</v>
      </c>
      <c r="AL34" s="13">
        <v>0</v>
      </c>
      <c r="AM34" s="13">
        <v>0</v>
      </c>
      <c r="AN34" s="14">
        <v>16581</v>
      </c>
      <c r="AO34" s="15">
        <v>16581</v>
      </c>
      <c r="AP34" s="13">
        <v>0</v>
      </c>
      <c r="AQ34" s="13">
        <v>14138</v>
      </c>
      <c r="AR34" s="13">
        <v>0</v>
      </c>
      <c r="AS34" s="13">
        <v>475811</v>
      </c>
      <c r="AT34" s="13">
        <v>0</v>
      </c>
      <c r="AU34" s="13">
        <v>0</v>
      </c>
      <c r="AV34" s="14">
        <v>0</v>
      </c>
      <c r="AW34" s="15">
        <v>489949</v>
      </c>
      <c r="AX34" s="15">
        <v>506530</v>
      </c>
      <c r="AY34" s="15">
        <v>0</v>
      </c>
      <c r="AZ34" s="15">
        <v>489949</v>
      </c>
      <c r="BA34" s="15">
        <v>506530</v>
      </c>
      <c r="BB34" s="14">
        <v>0</v>
      </c>
      <c r="BC34" s="15">
        <v>489949</v>
      </c>
      <c r="BD34" s="15">
        <v>506530</v>
      </c>
      <c r="BF34">
        <f t="shared" si="1"/>
        <v>1</v>
      </c>
      <c r="BG34">
        <f t="shared" si="0"/>
        <v>4.2645119489585761E-3</v>
      </c>
    </row>
    <row r="35" spans="1:59" ht="39.950000000000003" customHeight="1">
      <c r="A35" s="16">
        <v>31</v>
      </c>
      <c r="B35" s="1" t="s">
        <v>27</v>
      </c>
      <c r="C35" s="12">
        <v>4</v>
      </c>
      <c r="D35" s="34">
        <v>0</v>
      </c>
      <c r="E35" s="34">
        <v>0</v>
      </c>
      <c r="F35" s="13">
        <v>1</v>
      </c>
      <c r="G35" s="13">
        <v>50</v>
      </c>
      <c r="H35" s="13">
        <v>0</v>
      </c>
      <c r="I35" s="13">
        <v>2</v>
      </c>
      <c r="J35" s="13">
        <v>1</v>
      </c>
      <c r="K35" s="13">
        <v>3</v>
      </c>
      <c r="L35" s="13">
        <v>1</v>
      </c>
      <c r="M35" s="13">
        <v>0</v>
      </c>
      <c r="N35" s="13">
        <v>5</v>
      </c>
      <c r="O35" s="13">
        <v>12</v>
      </c>
      <c r="P35" s="13">
        <v>3</v>
      </c>
      <c r="Q35" s="13">
        <v>0</v>
      </c>
      <c r="R35" s="13">
        <v>74</v>
      </c>
      <c r="S35" s="13">
        <v>28</v>
      </c>
      <c r="T35" s="13">
        <v>1</v>
      </c>
      <c r="U35" s="13">
        <v>5</v>
      </c>
      <c r="V35" s="13">
        <v>2</v>
      </c>
      <c r="W35" s="13">
        <v>127</v>
      </c>
      <c r="X35" s="13">
        <v>151</v>
      </c>
      <c r="Y35" s="13">
        <v>6</v>
      </c>
      <c r="Z35" s="13">
        <v>7</v>
      </c>
      <c r="AA35" s="13">
        <v>440</v>
      </c>
      <c r="AB35" s="13">
        <v>123</v>
      </c>
      <c r="AC35" s="13">
        <v>3</v>
      </c>
      <c r="AD35" s="13">
        <v>0</v>
      </c>
      <c r="AE35" s="13">
        <v>928</v>
      </c>
      <c r="AF35" s="13">
        <v>3613</v>
      </c>
      <c r="AG35" s="13">
        <v>83</v>
      </c>
      <c r="AH35" s="13">
        <v>2</v>
      </c>
      <c r="AI35" s="13">
        <v>100</v>
      </c>
      <c r="AJ35" s="13">
        <v>0</v>
      </c>
      <c r="AK35" s="13">
        <v>933</v>
      </c>
      <c r="AL35" s="13">
        <v>409</v>
      </c>
      <c r="AM35" s="13">
        <v>0</v>
      </c>
      <c r="AN35" s="14">
        <v>11</v>
      </c>
      <c r="AO35" s="15">
        <v>7128</v>
      </c>
      <c r="AP35" s="13">
        <v>0</v>
      </c>
      <c r="AQ35" s="13">
        <v>57762</v>
      </c>
      <c r="AR35" s="13">
        <v>70796</v>
      </c>
      <c r="AS35" s="13">
        <v>230416</v>
      </c>
      <c r="AT35" s="13">
        <v>35492</v>
      </c>
      <c r="AU35" s="13">
        <v>117455</v>
      </c>
      <c r="AV35" s="14">
        <v>0</v>
      </c>
      <c r="AW35" s="15">
        <v>511921</v>
      </c>
      <c r="AX35" s="15">
        <v>519049</v>
      </c>
      <c r="AY35" s="15">
        <v>146962</v>
      </c>
      <c r="AZ35" s="15">
        <v>658883</v>
      </c>
      <c r="BA35" s="15">
        <v>666011</v>
      </c>
      <c r="BB35" s="14">
        <v>-35768</v>
      </c>
      <c r="BC35" s="15">
        <v>623115</v>
      </c>
      <c r="BD35" s="15">
        <v>630243</v>
      </c>
      <c r="BF35">
        <f t="shared" si="1"/>
        <v>0.93108935765216772</v>
      </c>
      <c r="BG35">
        <f t="shared" si="0"/>
        <v>1.7423025830792565E-2</v>
      </c>
    </row>
    <row r="36" spans="1:59" ht="39.950000000000003" customHeight="1">
      <c r="A36" s="16">
        <v>32</v>
      </c>
      <c r="B36" s="1" t="s">
        <v>28</v>
      </c>
      <c r="C36" s="12">
        <v>51</v>
      </c>
      <c r="D36" s="34">
        <v>0</v>
      </c>
      <c r="E36" s="34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1</v>
      </c>
      <c r="W36" s="13">
        <v>0</v>
      </c>
      <c r="X36" s="13">
        <v>8</v>
      </c>
      <c r="Y36" s="13">
        <v>17</v>
      </c>
      <c r="Z36" s="13">
        <v>0</v>
      </c>
      <c r="AA36" s="13">
        <v>50</v>
      </c>
      <c r="AB36" s="13">
        <v>90</v>
      </c>
      <c r="AC36" s="13">
        <v>15</v>
      </c>
      <c r="AD36" s="13">
        <v>0</v>
      </c>
      <c r="AE36" s="13">
        <v>1311</v>
      </c>
      <c r="AF36" s="13">
        <v>463</v>
      </c>
      <c r="AG36" s="13">
        <v>15</v>
      </c>
      <c r="AH36" s="13">
        <v>10</v>
      </c>
      <c r="AI36" s="13">
        <v>16134</v>
      </c>
      <c r="AJ36" s="13">
        <v>0</v>
      </c>
      <c r="AK36" s="13">
        <v>72</v>
      </c>
      <c r="AL36" s="13">
        <v>77</v>
      </c>
      <c r="AM36" s="13">
        <v>0</v>
      </c>
      <c r="AN36" s="14">
        <v>164</v>
      </c>
      <c r="AO36" s="15">
        <v>18478</v>
      </c>
      <c r="AP36" s="13">
        <v>11382</v>
      </c>
      <c r="AQ36" s="13">
        <v>155904</v>
      </c>
      <c r="AR36" s="13">
        <v>30642</v>
      </c>
      <c r="AS36" s="13">
        <v>684104</v>
      </c>
      <c r="AT36" s="13">
        <v>0</v>
      </c>
      <c r="AU36" s="13">
        <v>0</v>
      </c>
      <c r="AV36" s="14">
        <v>0</v>
      </c>
      <c r="AW36" s="15">
        <v>882032</v>
      </c>
      <c r="AX36" s="15">
        <v>900510</v>
      </c>
      <c r="AY36" s="15">
        <v>81269</v>
      </c>
      <c r="AZ36" s="15">
        <v>963301</v>
      </c>
      <c r="BA36" s="15">
        <v>981779</v>
      </c>
      <c r="BB36" s="14">
        <v>-67401</v>
      </c>
      <c r="BC36" s="15">
        <v>895900</v>
      </c>
      <c r="BD36" s="15">
        <v>914378</v>
      </c>
      <c r="BF36">
        <f t="shared" si="1"/>
        <v>0.92515241363227507</v>
      </c>
      <c r="BG36">
        <f t="shared" si="0"/>
        <v>4.7026062448043415E-2</v>
      </c>
    </row>
    <row r="37" spans="1:59" ht="39.950000000000003" customHeight="1">
      <c r="A37" s="16">
        <v>33</v>
      </c>
      <c r="B37" s="1" t="s">
        <v>29</v>
      </c>
      <c r="C37" s="12">
        <v>12</v>
      </c>
      <c r="D37" s="34">
        <v>0</v>
      </c>
      <c r="E37" s="34">
        <v>20</v>
      </c>
      <c r="F37" s="13">
        <v>5</v>
      </c>
      <c r="G37" s="13">
        <v>352</v>
      </c>
      <c r="H37" s="13">
        <v>3</v>
      </c>
      <c r="I37" s="13">
        <v>20</v>
      </c>
      <c r="J37" s="13">
        <v>14</v>
      </c>
      <c r="K37" s="13">
        <v>23</v>
      </c>
      <c r="L37" s="13">
        <v>3</v>
      </c>
      <c r="M37" s="13">
        <v>0</v>
      </c>
      <c r="N37" s="13">
        <v>8</v>
      </c>
      <c r="O37" s="13">
        <v>21</v>
      </c>
      <c r="P37" s="13">
        <v>30</v>
      </c>
      <c r="Q37" s="13">
        <v>1</v>
      </c>
      <c r="R37" s="13">
        <v>92</v>
      </c>
      <c r="S37" s="13">
        <v>22</v>
      </c>
      <c r="T37" s="13">
        <v>1</v>
      </c>
      <c r="U37" s="13">
        <v>6</v>
      </c>
      <c r="V37" s="13">
        <v>51</v>
      </c>
      <c r="W37" s="13">
        <v>827</v>
      </c>
      <c r="X37" s="13">
        <v>455</v>
      </c>
      <c r="Y37" s="13">
        <v>531</v>
      </c>
      <c r="Z37" s="13">
        <v>88</v>
      </c>
      <c r="AA37" s="13">
        <v>1067</v>
      </c>
      <c r="AB37" s="13">
        <v>1450</v>
      </c>
      <c r="AC37" s="13">
        <v>723</v>
      </c>
      <c r="AD37" s="13">
        <v>0</v>
      </c>
      <c r="AE37" s="13">
        <v>1188</v>
      </c>
      <c r="AF37" s="13">
        <v>1282</v>
      </c>
      <c r="AG37" s="13">
        <v>2</v>
      </c>
      <c r="AH37" s="13">
        <v>1131</v>
      </c>
      <c r="AI37" s="13">
        <v>907</v>
      </c>
      <c r="AJ37" s="13">
        <v>0</v>
      </c>
      <c r="AK37" s="13">
        <v>3704</v>
      </c>
      <c r="AL37" s="13">
        <v>2365</v>
      </c>
      <c r="AM37" s="13">
        <v>0</v>
      </c>
      <c r="AN37" s="14">
        <v>324</v>
      </c>
      <c r="AO37" s="15">
        <v>16728</v>
      </c>
      <c r="AP37" s="13">
        <v>0</v>
      </c>
      <c r="AQ37" s="13">
        <v>25701</v>
      </c>
      <c r="AR37" s="13">
        <v>12289</v>
      </c>
      <c r="AS37" s="13">
        <v>0</v>
      </c>
      <c r="AT37" s="13">
        <v>0</v>
      </c>
      <c r="AU37" s="13">
        <v>0</v>
      </c>
      <c r="AV37" s="14">
        <v>0</v>
      </c>
      <c r="AW37" s="15">
        <v>37990</v>
      </c>
      <c r="AX37" s="15">
        <v>54718</v>
      </c>
      <c r="AY37" s="15">
        <v>6169</v>
      </c>
      <c r="AZ37" s="15">
        <v>44159</v>
      </c>
      <c r="BA37" s="15">
        <v>60887</v>
      </c>
      <c r="BB37" s="14">
        <v>-13312</v>
      </c>
      <c r="BC37" s="15">
        <v>30847</v>
      </c>
      <c r="BD37" s="15">
        <v>47575</v>
      </c>
      <c r="BF37">
        <f t="shared" si="1"/>
        <v>0.75671625424905886</v>
      </c>
      <c r="BG37">
        <f t="shared" si="0"/>
        <v>7.7523144433572187E-3</v>
      </c>
    </row>
    <row r="38" spans="1:59" ht="39.950000000000003" customHeight="1">
      <c r="A38" s="16">
        <v>34</v>
      </c>
      <c r="B38" s="1" t="s">
        <v>30</v>
      </c>
      <c r="C38" s="12">
        <v>413</v>
      </c>
      <c r="D38" s="34">
        <v>16</v>
      </c>
      <c r="E38" s="34">
        <v>79</v>
      </c>
      <c r="F38" s="13">
        <v>308</v>
      </c>
      <c r="G38" s="13">
        <v>12180</v>
      </c>
      <c r="H38" s="13">
        <v>224</v>
      </c>
      <c r="I38" s="13">
        <v>454</v>
      </c>
      <c r="J38" s="13">
        <v>259</v>
      </c>
      <c r="K38" s="13">
        <v>971</v>
      </c>
      <c r="L38" s="13">
        <v>91</v>
      </c>
      <c r="M38" s="13">
        <v>24</v>
      </c>
      <c r="N38" s="13">
        <v>324</v>
      </c>
      <c r="O38" s="13">
        <v>751</v>
      </c>
      <c r="P38" s="13">
        <v>282</v>
      </c>
      <c r="Q38" s="13">
        <v>59</v>
      </c>
      <c r="R38" s="13">
        <v>7153</v>
      </c>
      <c r="S38" s="13">
        <v>1322</v>
      </c>
      <c r="T38" s="13">
        <v>17</v>
      </c>
      <c r="U38" s="13">
        <v>271</v>
      </c>
      <c r="V38" s="13">
        <v>3157</v>
      </c>
      <c r="W38" s="13">
        <v>78988</v>
      </c>
      <c r="X38" s="13">
        <v>19053</v>
      </c>
      <c r="Y38" s="13">
        <v>10845</v>
      </c>
      <c r="Z38" s="13">
        <v>3094</v>
      </c>
      <c r="AA38" s="13">
        <v>189898</v>
      </c>
      <c r="AB38" s="13">
        <v>63253</v>
      </c>
      <c r="AC38" s="13">
        <v>60338</v>
      </c>
      <c r="AD38" s="13">
        <v>791</v>
      </c>
      <c r="AE38" s="13">
        <v>81753</v>
      </c>
      <c r="AF38" s="13">
        <v>156340</v>
      </c>
      <c r="AG38" s="13">
        <v>48991</v>
      </c>
      <c r="AH38" s="13">
        <v>44141</v>
      </c>
      <c r="AI38" s="13">
        <v>47161</v>
      </c>
      <c r="AJ38" s="13">
        <v>3942</v>
      </c>
      <c r="AK38" s="13">
        <v>247024</v>
      </c>
      <c r="AL38" s="13">
        <v>36338</v>
      </c>
      <c r="AM38" s="13">
        <v>0</v>
      </c>
      <c r="AN38" s="14">
        <v>2941</v>
      </c>
      <c r="AO38" s="15">
        <v>1123246</v>
      </c>
      <c r="AP38" s="13">
        <v>1143</v>
      </c>
      <c r="AQ38" s="13">
        <v>50707</v>
      </c>
      <c r="AR38" s="13">
        <v>0</v>
      </c>
      <c r="AS38" s="13">
        <v>0</v>
      </c>
      <c r="AT38" s="13">
        <v>2399</v>
      </c>
      <c r="AU38" s="13">
        <v>14181</v>
      </c>
      <c r="AV38" s="14">
        <v>0</v>
      </c>
      <c r="AW38" s="15">
        <v>68430</v>
      </c>
      <c r="AX38" s="15">
        <v>1191676</v>
      </c>
      <c r="AY38" s="15">
        <v>748545</v>
      </c>
      <c r="AZ38" s="15">
        <v>816975</v>
      </c>
      <c r="BA38" s="15">
        <v>1940221</v>
      </c>
      <c r="BB38" s="14">
        <v>-174698</v>
      </c>
      <c r="BC38" s="15">
        <v>642277</v>
      </c>
      <c r="BD38" s="15">
        <v>1765523</v>
      </c>
      <c r="BF38">
        <f t="shared" si="1"/>
        <v>0.85340142790490026</v>
      </c>
      <c r="BG38">
        <f t="shared" si="0"/>
        <v>1.5294992742668165E-2</v>
      </c>
    </row>
    <row r="39" spans="1:59" ht="39.950000000000003" customHeight="1">
      <c r="A39" s="16">
        <v>35</v>
      </c>
      <c r="B39" s="1" t="s">
        <v>31</v>
      </c>
      <c r="C39" s="12">
        <v>7</v>
      </c>
      <c r="D39" s="34">
        <v>0</v>
      </c>
      <c r="E39" s="34">
        <v>4</v>
      </c>
      <c r="F39" s="13">
        <v>0</v>
      </c>
      <c r="G39" s="13">
        <v>48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1</v>
      </c>
      <c r="P39" s="13">
        <v>1</v>
      </c>
      <c r="Q39" s="13">
        <v>0</v>
      </c>
      <c r="R39" s="13">
        <v>21</v>
      </c>
      <c r="S39" s="13">
        <v>0</v>
      </c>
      <c r="T39" s="13">
        <v>0</v>
      </c>
      <c r="U39" s="13">
        <v>1</v>
      </c>
      <c r="V39" s="13">
        <v>6</v>
      </c>
      <c r="W39" s="13">
        <v>203</v>
      </c>
      <c r="X39" s="13">
        <v>22</v>
      </c>
      <c r="Y39" s="13">
        <v>20</v>
      </c>
      <c r="Z39" s="13">
        <v>2</v>
      </c>
      <c r="AA39" s="13">
        <v>1844</v>
      </c>
      <c r="AB39" s="13">
        <v>102</v>
      </c>
      <c r="AC39" s="13">
        <v>732</v>
      </c>
      <c r="AD39" s="13">
        <v>143</v>
      </c>
      <c r="AE39" s="13">
        <v>604</v>
      </c>
      <c r="AF39" s="13">
        <v>11618</v>
      </c>
      <c r="AG39" s="13">
        <v>263</v>
      </c>
      <c r="AH39" s="13">
        <v>1503</v>
      </c>
      <c r="AI39" s="13">
        <v>10759</v>
      </c>
      <c r="AJ39" s="13">
        <v>124</v>
      </c>
      <c r="AK39" s="13">
        <v>2881</v>
      </c>
      <c r="AL39" s="13">
        <v>13390</v>
      </c>
      <c r="AM39" s="13">
        <v>0</v>
      </c>
      <c r="AN39" s="14">
        <v>112</v>
      </c>
      <c r="AO39" s="15">
        <v>44411</v>
      </c>
      <c r="AP39" s="13">
        <v>144988</v>
      </c>
      <c r="AQ39" s="13">
        <v>559507</v>
      </c>
      <c r="AR39" s="13">
        <v>0</v>
      </c>
      <c r="AS39" s="13">
        <v>0</v>
      </c>
      <c r="AT39" s="13">
        <v>0</v>
      </c>
      <c r="AU39" s="13">
        <v>0</v>
      </c>
      <c r="AV39" s="14">
        <v>0</v>
      </c>
      <c r="AW39" s="15">
        <v>704495</v>
      </c>
      <c r="AX39" s="15">
        <v>748906</v>
      </c>
      <c r="AY39" s="15">
        <v>311481</v>
      </c>
      <c r="AZ39" s="15">
        <v>1015976</v>
      </c>
      <c r="BA39" s="15">
        <v>1060387</v>
      </c>
      <c r="BB39" s="14">
        <v>-135303</v>
      </c>
      <c r="BC39" s="15">
        <v>880673</v>
      </c>
      <c r="BD39" s="15">
        <v>925084</v>
      </c>
      <c r="BF39">
        <f t="shared" si="1"/>
        <v>0.81933246629082956</v>
      </c>
      <c r="BG39">
        <f t="shared" si="0"/>
        <v>0.16876674826891824</v>
      </c>
    </row>
    <row r="40" spans="1:59" ht="39.950000000000003" customHeight="1">
      <c r="A40" s="16">
        <v>36</v>
      </c>
      <c r="B40" s="1" t="s">
        <v>32</v>
      </c>
      <c r="C40" s="12">
        <v>22</v>
      </c>
      <c r="D40" s="34">
        <v>0</v>
      </c>
      <c r="E40" s="34">
        <v>5</v>
      </c>
      <c r="F40" s="13">
        <v>3</v>
      </c>
      <c r="G40" s="13">
        <v>196</v>
      </c>
      <c r="H40" s="13">
        <v>6</v>
      </c>
      <c r="I40" s="13">
        <v>15</v>
      </c>
      <c r="J40" s="13">
        <v>3</v>
      </c>
      <c r="K40" s="13">
        <v>10</v>
      </c>
      <c r="L40" s="13">
        <v>1</v>
      </c>
      <c r="M40" s="13">
        <v>0</v>
      </c>
      <c r="N40" s="13">
        <v>4</v>
      </c>
      <c r="O40" s="13">
        <v>15</v>
      </c>
      <c r="P40" s="13">
        <v>8</v>
      </c>
      <c r="Q40" s="13">
        <v>1</v>
      </c>
      <c r="R40" s="13">
        <v>234</v>
      </c>
      <c r="S40" s="13">
        <v>28</v>
      </c>
      <c r="T40" s="13">
        <v>0</v>
      </c>
      <c r="U40" s="13">
        <v>7</v>
      </c>
      <c r="V40" s="13">
        <v>63</v>
      </c>
      <c r="W40" s="13">
        <v>694</v>
      </c>
      <c r="X40" s="13">
        <v>16</v>
      </c>
      <c r="Y40" s="13">
        <v>75</v>
      </c>
      <c r="Z40" s="13">
        <v>148</v>
      </c>
      <c r="AA40" s="13">
        <v>4155</v>
      </c>
      <c r="AB40" s="13">
        <v>2020</v>
      </c>
      <c r="AC40" s="13">
        <v>739</v>
      </c>
      <c r="AD40" s="13">
        <v>0</v>
      </c>
      <c r="AE40" s="13">
        <v>2166</v>
      </c>
      <c r="AF40" s="13">
        <v>1690</v>
      </c>
      <c r="AG40" s="13">
        <v>1382</v>
      </c>
      <c r="AH40" s="13">
        <v>2145</v>
      </c>
      <c r="AI40" s="13">
        <v>1927</v>
      </c>
      <c r="AJ40" s="13">
        <v>245</v>
      </c>
      <c r="AK40" s="13">
        <v>2505</v>
      </c>
      <c r="AL40" s="13">
        <v>1557</v>
      </c>
      <c r="AM40" s="13">
        <v>0</v>
      </c>
      <c r="AN40" s="14">
        <v>18</v>
      </c>
      <c r="AO40" s="15">
        <v>22103</v>
      </c>
      <c r="AP40" s="13">
        <v>0</v>
      </c>
      <c r="AQ40" s="13">
        <v>0</v>
      </c>
      <c r="AR40" s="13">
        <v>0</v>
      </c>
      <c r="AS40" s="13">
        <v>0</v>
      </c>
      <c r="AT40" s="13">
        <v>0</v>
      </c>
      <c r="AU40" s="13">
        <v>0</v>
      </c>
      <c r="AV40" s="14">
        <v>0</v>
      </c>
      <c r="AW40" s="15">
        <v>0</v>
      </c>
      <c r="AX40" s="15">
        <v>22103</v>
      </c>
      <c r="AY40" s="15">
        <v>0</v>
      </c>
      <c r="AZ40" s="15">
        <v>0</v>
      </c>
      <c r="BA40" s="15">
        <v>22103</v>
      </c>
      <c r="BB40" s="14">
        <v>0</v>
      </c>
      <c r="BC40" s="15">
        <v>0</v>
      </c>
      <c r="BD40" s="15">
        <v>22103</v>
      </c>
      <c r="BF40">
        <f t="shared" si="1"/>
        <v>1</v>
      </c>
      <c r="BG40">
        <f t="shared" si="0"/>
        <v>0</v>
      </c>
    </row>
    <row r="41" spans="1:59" ht="39.950000000000003" customHeight="1">
      <c r="A41" s="16">
        <v>37</v>
      </c>
      <c r="B41" s="1" t="s">
        <v>33</v>
      </c>
      <c r="C41" s="12">
        <v>33</v>
      </c>
      <c r="D41" s="34">
        <v>1</v>
      </c>
      <c r="E41" s="34">
        <v>35</v>
      </c>
      <c r="F41" s="13">
        <v>12</v>
      </c>
      <c r="G41" s="13">
        <v>1568</v>
      </c>
      <c r="H41" s="13">
        <v>17</v>
      </c>
      <c r="I41" s="13">
        <v>36</v>
      </c>
      <c r="J41" s="13">
        <v>5</v>
      </c>
      <c r="K41" s="13">
        <v>136</v>
      </c>
      <c r="L41" s="13">
        <v>25</v>
      </c>
      <c r="M41" s="13">
        <v>3</v>
      </c>
      <c r="N41" s="13">
        <v>29</v>
      </c>
      <c r="O41" s="13">
        <v>116</v>
      </c>
      <c r="P41" s="13">
        <v>60</v>
      </c>
      <c r="Q41" s="13">
        <v>4</v>
      </c>
      <c r="R41" s="13">
        <v>255</v>
      </c>
      <c r="S41" s="13">
        <v>43</v>
      </c>
      <c r="T41" s="13">
        <v>0</v>
      </c>
      <c r="U41" s="13">
        <v>196</v>
      </c>
      <c r="V41" s="13">
        <v>146</v>
      </c>
      <c r="W41" s="13">
        <v>10914</v>
      </c>
      <c r="X41" s="13">
        <v>845</v>
      </c>
      <c r="Y41" s="13">
        <v>637</v>
      </c>
      <c r="Z41" s="13">
        <v>896</v>
      </c>
      <c r="AA41" s="13">
        <v>13602</v>
      </c>
      <c r="AB41" s="13">
        <v>2301</v>
      </c>
      <c r="AC41" s="13">
        <v>4083</v>
      </c>
      <c r="AD41" s="13">
        <v>38</v>
      </c>
      <c r="AE41" s="13">
        <v>8247</v>
      </c>
      <c r="AF41" s="13">
        <v>3022</v>
      </c>
      <c r="AG41" s="13">
        <v>499</v>
      </c>
      <c r="AH41" s="13">
        <v>6716</v>
      </c>
      <c r="AI41" s="13">
        <v>3459</v>
      </c>
      <c r="AJ41" s="13">
        <v>232</v>
      </c>
      <c r="AK41" s="13">
        <v>6898</v>
      </c>
      <c r="AL41" s="13">
        <v>2534</v>
      </c>
      <c r="AM41" s="13">
        <v>11</v>
      </c>
      <c r="AN41" s="14">
        <v>0</v>
      </c>
      <c r="AO41" s="15">
        <v>67654</v>
      </c>
      <c r="AP41" s="13">
        <v>0</v>
      </c>
      <c r="AQ41" s="13">
        <v>122</v>
      </c>
      <c r="AR41" s="13">
        <v>0</v>
      </c>
      <c r="AS41" s="13">
        <v>0</v>
      </c>
      <c r="AT41" s="13">
        <v>0</v>
      </c>
      <c r="AU41" s="13">
        <v>0</v>
      </c>
      <c r="AV41" s="14">
        <v>0</v>
      </c>
      <c r="AW41" s="15">
        <v>122</v>
      </c>
      <c r="AX41" s="15">
        <v>67776</v>
      </c>
      <c r="AY41" s="15">
        <v>103</v>
      </c>
      <c r="AZ41" s="15">
        <v>225</v>
      </c>
      <c r="BA41" s="15">
        <v>67879</v>
      </c>
      <c r="BB41" s="14">
        <v>-626</v>
      </c>
      <c r="BC41" s="15">
        <v>-401</v>
      </c>
      <c r="BD41" s="15">
        <v>67253</v>
      </c>
      <c r="BF41">
        <f t="shared" si="1"/>
        <v>0.99076369216241733</v>
      </c>
      <c r="BG41">
        <f t="shared" si="0"/>
        <v>3.6799438235460905E-5</v>
      </c>
    </row>
    <row r="42" spans="1:59" ht="39.950000000000003" customHeight="1">
      <c r="A42" s="2"/>
      <c r="B42" s="3" t="s">
        <v>34</v>
      </c>
      <c r="C42" s="17">
        <v>5210</v>
      </c>
      <c r="D42" s="18">
        <v>179</v>
      </c>
      <c r="E42" s="18">
        <v>1374</v>
      </c>
      <c r="F42" s="18">
        <v>1147</v>
      </c>
      <c r="G42" s="18">
        <v>194111</v>
      </c>
      <c r="H42" s="18">
        <v>2684</v>
      </c>
      <c r="I42" s="18">
        <v>7414</v>
      </c>
      <c r="J42" s="18">
        <v>2978</v>
      </c>
      <c r="K42" s="18">
        <v>7295</v>
      </c>
      <c r="L42" s="18">
        <v>5991</v>
      </c>
      <c r="M42" s="18">
        <v>664</v>
      </c>
      <c r="N42" s="18">
        <v>5439</v>
      </c>
      <c r="O42" s="18">
        <v>8128</v>
      </c>
      <c r="P42" s="18">
        <v>4548</v>
      </c>
      <c r="Q42" s="18">
        <v>955</v>
      </c>
      <c r="R42" s="18">
        <v>104397</v>
      </c>
      <c r="S42" s="18">
        <v>17263</v>
      </c>
      <c r="T42" s="18">
        <v>334</v>
      </c>
      <c r="U42" s="18">
        <v>7634</v>
      </c>
      <c r="V42" s="18">
        <v>35846</v>
      </c>
      <c r="W42" s="18">
        <v>423774</v>
      </c>
      <c r="X42" s="18">
        <v>183601</v>
      </c>
      <c r="Y42" s="18">
        <v>37719</v>
      </c>
      <c r="Z42" s="18">
        <v>15499</v>
      </c>
      <c r="AA42" s="18">
        <v>611620</v>
      </c>
      <c r="AB42" s="18">
        <v>175003</v>
      </c>
      <c r="AC42" s="18">
        <v>216005</v>
      </c>
      <c r="AD42" s="18">
        <v>45521</v>
      </c>
      <c r="AE42" s="18">
        <v>397513</v>
      </c>
      <c r="AF42" s="18">
        <v>470104</v>
      </c>
      <c r="AG42" s="18">
        <v>150819</v>
      </c>
      <c r="AH42" s="18">
        <v>156465</v>
      </c>
      <c r="AI42" s="18">
        <v>361506</v>
      </c>
      <c r="AJ42" s="18">
        <v>19254</v>
      </c>
      <c r="AK42" s="18">
        <v>662000</v>
      </c>
      <c r="AL42" s="18">
        <v>449153</v>
      </c>
      <c r="AM42" s="18">
        <v>22103</v>
      </c>
      <c r="AN42" s="19">
        <v>39551</v>
      </c>
      <c r="AO42" s="20">
        <v>4850801</v>
      </c>
      <c r="AP42" s="18">
        <v>213945</v>
      </c>
      <c r="AQ42" s="18">
        <v>3781871</v>
      </c>
      <c r="AR42" s="18">
        <v>113728</v>
      </c>
      <c r="AS42" s="18">
        <v>1397844</v>
      </c>
      <c r="AT42" s="18">
        <v>368895</v>
      </c>
      <c r="AU42" s="18">
        <v>1391998</v>
      </c>
      <c r="AV42" s="21">
        <v>8468</v>
      </c>
      <c r="AW42" s="20">
        <v>7276749</v>
      </c>
      <c r="AX42" s="20">
        <v>12127550</v>
      </c>
      <c r="AY42" s="20">
        <v>4416772</v>
      </c>
      <c r="AZ42" s="20">
        <v>11693521</v>
      </c>
      <c r="BA42" s="20">
        <v>16544322</v>
      </c>
      <c r="BB42" s="19">
        <v>-4060673</v>
      </c>
      <c r="BC42" s="20">
        <v>7632848</v>
      </c>
      <c r="BD42" s="20">
        <v>12483649</v>
      </c>
    </row>
    <row r="43" spans="1:59" ht="39.950000000000003" customHeight="1">
      <c r="A43" s="2"/>
      <c r="B43" s="22" t="s">
        <v>48</v>
      </c>
      <c r="C43" s="17">
        <v>102</v>
      </c>
      <c r="D43" s="18">
        <v>1</v>
      </c>
      <c r="E43" s="18">
        <v>144</v>
      </c>
      <c r="F43" s="18">
        <v>41</v>
      </c>
      <c r="G43" s="18">
        <v>2574</v>
      </c>
      <c r="H43" s="18">
        <v>59</v>
      </c>
      <c r="I43" s="18">
        <v>207</v>
      </c>
      <c r="J43" s="18">
        <v>56</v>
      </c>
      <c r="K43" s="18">
        <v>205</v>
      </c>
      <c r="L43" s="18">
        <v>29</v>
      </c>
      <c r="M43" s="18">
        <v>9</v>
      </c>
      <c r="N43" s="18">
        <v>159</v>
      </c>
      <c r="O43" s="18">
        <v>175</v>
      </c>
      <c r="P43" s="18">
        <v>149</v>
      </c>
      <c r="Q43" s="18">
        <v>32</v>
      </c>
      <c r="R43" s="18">
        <v>1921</v>
      </c>
      <c r="S43" s="18">
        <v>407</v>
      </c>
      <c r="T43" s="18">
        <v>7</v>
      </c>
      <c r="U43" s="18">
        <v>230</v>
      </c>
      <c r="V43" s="18">
        <v>1339</v>
      </c>
      <c r="W43" s="18">
        <v>16657</v>
      </c>
      <c r="X43" s="18">
        <v>2872</v>
      </c>
      <c r="Y43" s="18">
        <v>833</v>
      </c>
      <c r="Z43" s="18">
        <v>1126</v>
      </c>
      <c r="AA43" s="18">
        <v>53679</v>
      </c>
      <c r="AB43" s="18">
        <v>16008</v>
      </c>
      <c r="AC43" s="18">
        <v>8618</v>
      </c>
      <c r="AD43" s="18">
        <v>0</v>
      </c>
      <c r="AE43" s="18">
        <v>16876</v>
      </c>
      <c r="AF43" s="18">
        <v>17469</v>
      </c>
      <c r="AG43" s="18">
        <v>5934</v>
      </c>
      <c r="AH43" s="18">
        <v>5828</v>
      </c>
      <c r="AI43" s="18">
        <v>11104</v>
      </c>
      <c r="AJ43" s="18">
        <v>1768</v>
      </c>
      <c r="AK43" s="18">
        <v>27673</v>
      </c>
      <c r="AL43" s="18">
        <v>19373</v>
      </c>
      <c r="AM43" s="18">
        <v>0</v>
      </c>
      <c r="AN43" s="19">
        <v>281</v>
      </c>
      <c r="AO43" s="20">
        <v>213945</v>
      </c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9" ht="39.950000000000003" customHeight="1">
      <c r="A44" s="16"/>
      <c r="B44" s="23" t="s">
        <v>129</v>
      </c>
      <c r="C44" s="12">
        <v>2380</v>
      </c>
      <c r="D44" s="34">
        <v>67</v>
      </c>
      <c r="E44" s="34">
        <v>675</v>
      </c>
      <c r="F44" s="13">
        <v>572</v>
      </c>
      <c r="G44" s="13">
        <v>30410</v>
      </c>
      <c r="H44" s="13">
        <v>1033</v>
      </c>
      <c r="I44" s="13">
        <v>2417</v>
      </c>
      <c r="J44" s="13">
        <v>424</v>
      </c>
      <c r="K44" s="13">
        <v>2605</v>
      </c>
      <c r="L44" s="13">
        <v>527</v>
      </c>
      <c r="M44" s="13">
        <v>146</v>
      </c>
      <c r="N44" s="13">
        <v>2398</v>
      </c>
      <c r="O44" s="13">
        <v>3101</v>
      </c>
      <c r="P44" s="13">
        <v>2007</v>
      </c>
      <c r="Q44" s="13">
        <v>312</v>
      </c>
      <c r="R44" s="13">
        <v>28932</v>
      </c>
      <c r="S44" s="13">
        <v>4979</v>
      </c>
      <c r="T44" s="13">
        <v>96</v>
      </c>
      <c r="U44" s="13">
        <v>1500</v>
      </c>
      <c r="V44" s="13">
        <v>15106</v>
      </c>
      <c r="W44" s="13">
        <v>235449</v>
      </c>
      <c r="X44" s="13">
        <v>18146</v>
      </c>
      <c r="Y44" s="13">
        <v>7480</v>
      </c>
      <c r="Z44" s="13">
        <v>18928</v>
      </c>
      <c r="AA44" s="13">
        <v>675806</v>
      </c>
      <c r="AB44" s="13">
        <v>126228</v>
      </c>
      <c r="AC44" s="13">
        <v>116757</v>
      </c>
      <c r="AD44" s="13">
        <v>0</v>
      </c>
      <c r="AE44" s="13">
        <v>223516</v>
      </c>
      <c r="AF44" s="13">
        <v>174515</v>
      </c>
      <c r="AG44" s="13">
        <v>135350</v>
      </c>
      <c r="AH44" s="13">
        <v>260705</v>
      </c>
      <c r="AI44" s="13">
        <v>383178</v>
      </c>
      <c r="AJ44" s="13">
        <v>21262</v>
      </c>
      <c r="AK44" s="13">
        <v>512333</v>
      </c>
      <c r="AL44" s="13">
        <v>225743</v>
      </c>
      <c r="AM44" s="13">
        <v>0</v>
      </c>
      <c r="AN44" s="14">
        <v>713</v>
      </c>
      <c r="AO44" s="15">
        <v>3235796</v>
      </c>
    </row>
    <row r="45" spans="1:59" ht="39.950000000000003" customHeight="1">
      <c r="A45" s="16"/>
      <c r="B45" s="23" t="s">
        <v>57</v>
      </c>
      <c r="C45" s="12">
        <v>256</v>
      </c>
      <c r="D45" s="34">
        <v>5</v>
      </c>
      <c r="E45" s="34">
        <v>64</v>
      </c>
      <c r="F45" s="13">
        <v>76</v>
      </c>
      <c r="G45" s="13">
        <v>4190</v>
      </c>
      <c r="H45" s="13">
        <v>138</v>
      </c>
      <c r="I45" s="13">
        <v>324</v>
      </c>
      <c r="J45" s="13">
        <v>56</v>
      </c>
      <c r="K45" s="13">
        <v>349</v>
      </c>
      <c r="L45" s="13">
        <v>71</v>
      </c>
      <c r="M45" s="13">
        <v>19</v>
      </c>
      <c r="N45" s="13">
        <v>320</v>
      </c>
      <c r="O45" s="13">
        <v>412</v>
      </c>
      <c r="P45" s="13">
        <v>267</v>
      </c>
      <c r="Q45" s="13">
        <v>41</v>
      </c>
      <c r="R45" s="13">
        <v>3850</v>
      </c>
      <c r="S45" s="13">
        <v>661</v>
      </c>
      <c r="T45" s="13">
        <v>14</v>
      </c>
      <c r="U45" s="13">
        <v>196</v>
      </c>
      <c r="V45" s="13">
        <v>1995</v>
      </c>
      <c r="W45" s="13">
        <v>28872</v>
      </c>
      <c r="X45" s="13">
        <v>2599</v>
      </c>
      <c r="Y45" s="13">
        <v>1106</v>
      </c>
      <c r="Z45" s="13">
        <v>2274</v>
      </c>
      <c r="AA45" s="13">
        <v>76802</v>
      </c>
      <c r="AB45" s="13">
        <v>18207</v>
      </c>
      <c r="AC45" s="13">
        <v>9512</v>
      </c>
      <c r="AD45" s="13">
        <v>0</v>
      </c>
      <c r="AE45" s="13">
        <v>29181</v>
      </c>
      <c r="AF45" s="13">
        <v>21157</v>
      </c>
      <c r="AG45" s="13">
        <v>26710</v>
      </c>
      <c r="AH45" s="13">
        <v>39325</v>
      </c>
      <c r="AI45" s="13">
        <v>52470</v>
      </c>
      <c r="AJ45" s="13">
        <v>1499</v>
      </c>
      <c r="AK45" s="13">
        <v>57678</v>
      </c>
      <c r="AL45" s="13">
        <v>21749</v>
      </c>
      <c r="AM45" s="13">
        <v>0</v>
      </c>
      <c r="AN45" s="14">
        <v>94</v>
      </c>
      <c r="AO45" s="15">
        <v>402539</v>
      </c>
    </row>
    <row r="46" spans="1:59" ht="39.950000000000003" customHeight="1">
      <c r="A46" s="16"/>
      <c r="B46" s="23" t="s">
        <v>58</v>
      </c>
      <c r="C46" s="12">
        <v>95</v>
      </c>
      <c r="D46" s="34">
        <v>3</v>
      </c>
      <c r="E46" s="34">
        <v>30</v>
      </c>
      <c r="F46" s="13">
        <v>35</v>
      </c>
      <c r="G46" s="13">
        <v>1685</v>
      </c>
      <c r="H46" s="13">
        <v>43</v>
      </c>
      <c r="I46" s="13">
        <v>146</v>
      </c>
      <c r="J46" s="13">
        <v>41</v>
      </c>
      <c r="K46" s="13">
        <v>123</v>
      </c>
      <c r="L46" s="13">
        <v>49</v>
      </c>
      <c r="M46" s="13">
        <v>9</v>
      </c>
      <c r="N46" s="13">
        <v>119</v>
      </c>
      <c r="O46" s="13">
        <v>171</v>
      </c>
      <c r="P46" s="13">
        <v>114</v>
      </c>
      <c r="Q46" s="13">
        <v>14</v>
      </c>
      <c r="R46" s="13">
        <v>2535</v>
      </c>
      <c r="S46" s="13">
        <v>441</v>
      </c>
      <c r="T46" s="13">
        <v>7</v>
      </c>
      <c r="U46" s="13">
        <v>138</v>
      </c>
      <c r="V46" s="13">
        <v>927</v>
      </c>
      <c r="W46" s="13">
        <v>10431</v>
      </c>
      <c r="X46" s="13">
        <v>2209</v>
      </c>
      <c r="Y46" s="13">
        <v>685</v>
      </c>
      <c r="Z46" s="13">
        <v>418</v>
      </c>
      <c r="AA46" s="13">
        <v>36004</v>
      </c>
      <c r="AB46" s="13">
        <v>20524</v>
      </c>
      <c r="AC46" s="13">
        <v>3654</v>
      </c>
      <c r="AD46" s="13">
        <v>0</v>
      </c>
      <c r="AE46" s="13">
        <v>13315</v>
      </c>
      <c r="AF46" s="13">
        <v>8543</v>
      </c>
      <c r="AG46" s="13">
        <v>18655</v>
      </c>
      <c r="AH46" s="13">
        <v>21775</v>
      </c>
      <c r="AI46" s="13">
        <v>15199</v>
      </c>
      <c r="AJ46" s="13">
        <v>795</v>
      </c>
      <c r="AK46" s="13">
        <v>15777</v>
      </c>
      <c r="AL46" s="13">
        <v>4207</v>
      </c>
      <c r="AM46" s="13">
        <v>0</v>
      </c>
      <c r="AN46" s="14">
        <v>44</v>
      </c>
      <c r="AO46" s="15">
        <v>178960</v>
      </c>
    </row>
    <row r="47" spans="1:59" ht="39.950000000000003" customHeight="1">
      <c r="A47" s="16"/>
      <c r="B47" s="23" t="s">
        <v>49</v>
      </c>
      <c r="C47" s="12">
        <v>2246</v>
      </c>
      <c r="D47" s="34">
        <v>55</v>
      </c>
      <c r="E47" s="34">
        <v>671</v>
      </c>
      <c r="F47" s="13">
        <v>220</v>
      </c>
      <c r="G47" s="13">
        <v>28851</v>
      </c>
      <c r="H47" s="13">
        <v>2</v>
      </c>
      <c r="I47" s="13">
        <v>1309</v>
      </c>
      <c r="J47" s="13">
        <v>496</v>
      </c>
      <c r="K47" s="13">
        <v>1779</v>
      </c>
      <c r="L47" s="13">
        <v>1532</v>
      </c>
      <c r="M47" s="13">
        <v>-44</v>
      </c>
      <c r="N47" s="13">
        <v>236</v>
      </c>
      <c r="O47" s="13">
        <v>717</v>
      </c>
      <c r="P47" s="13">
        <v>730</v>
      </c>
      <c r="Q47" s="13">
        <v>50</v>
      </c>
      <c r="R47" s="13">
        <v>-5854</v>
      </c>
      <c r="S47" s="13">
        <v>-538</v>
      </c>
      <c r="T47" s="13">
        <v>-21</v>
      </c>
      <c r="U47" s="13">
        <v>305</v>
      </c>
      <c r="V47" s="13">
        <v>5165</v>
      </c>
      <c r="W47" s="13">
        <v>23011</v>
      </c>
      <c r="X47" s="13">
        <v>7872</v>
      </c>
      <c r="Y47" s="13">
        <v>7085</v>
      </c>
      <c r="Z47" s="13">
        <v>2408</v>
      </c>
      <c r="AA47" s="13">
        <v>363089</v>
      </c>
      <c r="AB47" s="13">
        <v>138476</v>
      </c>
      <c r="AC47" s="13">
        <v>175442</v>
      </c>
      <c r="AD47" s="13">
        <v>230095</v>
      </c>
      <c r="AE47" s="13">
        <v>56711</v>
      </c>
      <c r="AF47" s="13">
        <v>115075</v>
      </c>
      <c r="AG47" s="13">
        <v>0</v>
      </c>
      <c r="AH47" s="13">
        <v>9131</v>
      </c>
      <c r="AI47" s="13">
        <v>31122</v>
      </c>
      <c r="AJ47" s="13">
        <v>-360</v>
      </c>
      <c r="AK47" s="13">
        <v>163217</v>
      </c>
      <c r="AL47" s="13">
        <v>80928</v>
      </c>
      <c r="AM47" s="13">
        <v>0</v>
      </c>
      <c r="AN47" s="14">
        <v>22436</v>
      </c>
      <c r="AO47" s="15">
        <v>1463645</v>
      </c>
    </row>
    <row r="48" spans="1:59" ht="39.950000000000003" customHeight="1">
      <c r="A48" s="16"/>
      <c r="B48" s="23" t="s">
        <v>50</v>
      </c>
      <c r="C48" s="12">
        <v>1297</v>
      </c>
      <c r="D48" s="34">
        <v>51</v>
      </c>
      <c r="E48" s="34">
        <v>602</v>
      </c>
      <c r="F48" s="13">
        <v>246</v>
      </c>
      <c r="G48" s="13">
        <v>18820</v>
      </c>
      <c r="H48" s="13">
        <v>461</v>
      </c>
      <c r="I48" s="13">
        <v>798</v>
      </c>
      <c r="J48" s="13">
        <v>429</v>
      </c>
      <c r="K48" s="13">
        <v>1344</v>
      </c>
      <c r="L48" s="13">
        <v>256</v>
      </c>
      <c r="M48" s="13">
        <v>19</v>
      </c>
      <c r="N48" s="13">
        <v>816</v>
      </c>
      <c r="O48" s="13">
        <v>1186</v>
      </c>
      <c r="P48" s="13">
        <v>934</v>
      </c>
      <c r="Q48" s="13">
        <v>271</v>
      </c>
      <c r="R48" s="13">
        <v>27746</v>
      </c>
      <c r="S48" s="13">
        <v>4518</v>
      </c>
      <c r="T48" s="13">
        <v>89</v>
      </c>
      <c r="U48" s="13">
        <v>930</v>
      </c>
      <c r="V48" s="13">
        <v>7338</v>
      </c>
      <c r="W48" s="13">
        <v>29610</v>
      </c>
      <c r="X48" s="13">
        <v>60358</v>
      </c>
      <c r="Y48" s="13">
        <v>12507</v>
      </c>
      <c r="Z48" s="13">
        <v>3856</v>
      </c>
      <c r="AA48" s="13">
        <v>183303</v>
      </c>
      <c r="AB48" s="13">
        <v>38473</v>
      </c>
      <c r="AC48" s="13">
        <v>223933</v>
      </c>
      <c r="AD48" s="13">
        <v>170965</v>
      </c>
      <c r="AE48" s="13">
        <v>116486</v>
      </c>
      <c r="AF48" s="13">
        <v>88447</v>
      </c>
      <c r="AG48" s="13">
        <v>167889</v>
      </c>
      <c r="AH48" s="13">
        <v>128370</v>
      </c>
      <c r="AI48" s="13">
        <v>57719</v>
      </c>
      <c r="AJ48" s="13">
        <v>2908</v>
      </c>
      <c r="AK48" s="13">
        <v>243293</v>
      </c>
      <c r="AL48" s="13">
        <v>81379</v>
      </c>
      <c r="AM48" s="13">
        <v>0</v>
      </c>
      <c r="AN48" s="14">
        <v>3297</v>
      </c>
      <c r="AO48" s="15">
        <v>1680944</v>
      </c>
    </row>
    <row r="49" spans="1:41" ht="39.950000000000003" customHeight="1">
      <c r="A49" s="16"/>
      <c r="B49" s="23" t="s">
        <v>51</v>
      </c>
      <c r="C49" s="12">
        <v>457</v>
      </c>
      <c r="D49" s="34">
        <v>14</v>
      </c>
      <c r="E49" s="34">
        <v>215</v>
      </c>
      <c r="F49" s="13">
        <v>103</v>
      </c>
      <c r="G49" s="13">
        <v>64509</v>
      </c>
      <c r="H49" s="13">
        <v>218</v>
      </c>
      <c r="I49" s="13">
        <v>422</v>
      </c>
      <c r="J49" s="13">
        <v>81</v>
      </c>
      <c r="K49" s="13">
        <v>602</v>
      </c>
      <c r="L49" s="13">
        <v>54</v>
      </c>
      <c r="M49" s="13">
        <v>6</v>
      </c>
      <c r="N49" s="13">
        <v>308</v>
      </c>
      <c r="O49" s="13">
        <v>127</v>
      </c>
      <c r="P49" s="13">
        <v>64</v>
      </c>
      <c r="Q49" s="13">
        <v>24</v>
      </c>
      <c r="R49" s="13">
        <v>1408</v>
      </c>
      <c r="S49" s="13">
        <v>106</v>
      </c>
      <c r="T49" s="13">
        <v>5</v>
      </c>
      <c r="U49" s="13">
        <v>266</v>
      </c>
      <c r="V49" s="13">
        <v>2555</v>
      </c>
      <c r="W49" s="13">
        <v>29083</v>
      </c>
      <c r="X49" s="13">
        <v>9852</v>
      </c>
      <c r="Y49" s="13">
        <v>2868</v>
      </c>
      <c r="Z49" s="13">
        <v>824</v>
      </c>
      <c r="AA49" s="13">
        <v>87722</v>
      </c>
      <c r="AB49" s="13">
        <v>11808</v>
      </c>
      <c r="AC49" s="13">
        <v>49557</v>
      </c>
      <c r="AD49" s="13">
        <v>20022</v>
      </c>
      <c r="AE49" s="13">
        <v>25487</v>
      </c>
      <c r="AF49" s="13">
        <v>28731</v>
      </c>
      <c r="AG49" s="13">
        <v>1173</v>
      </c>
      <c r="AH49" s="13">
        <v>8845</v>
      </c>
      <c r="AI49" s="13">
        <v>13124</v>
      </c>
      <c r="AJ49" s="13">
        <v>1620</v>
      </c>
      <c r="AK49" s="13">
        <v>83627</v>
      </c>
      <c r="AL49" s="13">
        <v>42556</v>
      </c>
      <c r="AM49" s="13">
        <v>0</v>
      </c>
      <c r="AN49" s="14">
        <v>1177</v>
      </c>
      <c r="AO49" s="15">
        <v>489620</v>
      </c>
    </row>
    <row r="50" spans="1:41" ht="39.950000000000003" customHeight="1">
      <c r="A50" s="7"/>
      <c r="B50" s="10" t="s">
        <v>52</v>
      </c>
      <c r="C50" s="24">
        <v>-319</v>
      </c>
      <c r="D50" s="25">
        <v>-7</v>
      </c>
      <c r="E50" s="25">
        <v>-5</v>
      </c>
      <c r="F50" s="25">
        <v>0</v>
      </c>
      <c r="G50" s="25">
        <v>-1359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-1</v>
      </c>
      <c r="S50" s="25">
        <v>0</v>
      </c>
      <c r="T50" s="25">
        <v>0</v>
      </c>
      <c r="U50" s="25">
        <v>0</v>
      </c>
      <c r="V50" s="25">
        <v>0</v>
      </c>
      <c r="W50" s="25">
        <v>-3374</v>
      </c>
      <c r="X50" s="25">
        <v>-102</v>
      </c>
      <c r="Y50" s="25">
        <v>-2709</v>
      </c>
      <c r="Z50" s="25">
        <v>0</v>
      </c>
      <c r="AA50" s="25">
        <v>-1053</v>
      </c>
      <c r="AB50" s="25">
        <v>-7431</v>
      </c>
      <c r="AC50" s="25">
        <v>-599</v>
      </c>
      <c r="AD50" s="25">
        <v>0</v>
      </c>
      <c r="AE50" s="25">
        <v>-2795</v>
      </c>
      <c r="AF50" s="25">
        <v>-12</v>
      </c>
      <c r="AG50" s="25">
        <v>0</v>
      </c>
      <c r="AH50" s="25">
        <v>-201</v>
      </c>
      <c r="AI50" s="25">
        <v>-11044</v>
      </c>
      <c r="AJ50" s="25">
        <v>-1171</v>
      </c>
      <c r="AK50" s="25">
        <v>-75</v>
      </c>
      <c r="AL50" s="25">
        <v>-4</v>
      </c>
      <c r="AM50" s="25">
        <v>0</v>
      </c>
      <c r="AN50" s="26">
        <v>-340</v>
      </c>
      <c r="AO50" s="27">
        <v>-32601</v>
      </c>
    </row>
    <row r="51" spans="1:41" ht="39.950000000000003" customHeight="1">
      <c r="A51" s="28"/>
      <c r="B51" s="29" t="s">
        <v>53</v>
      </c>
      <c r="C51" s="30">
        <v>6514</v>
      </c>
      <c r="D51" s="31">
        <v>189</v>
      </c>
      <c r="E51" s="31">
        <v>2396</v>
      </c>
      <c r="F51" s="31">
        <v>1293</v>
      </c>
      <c r="G51" s="31">
        <v>149680</v>
      </c>
      <c r="H51" s="31">
        <v>1954</v>
      </c>
      <c r="I51" s="31">
        <v>5623</v>
      </c>
      <c r="J51" s="31">
        <v>1583</v>
      </c>
      <c r="K51" s="31">
        <v>7007</v>
      </c>
      <c r="L51" s="31">
        <v>2518</v>
      </c>
      <c r="M51" s="31">
        <v>164</v>
      </c>
      <c r="N51" s="31">
        <v>4356</v>
      </c>
      <c r="O51" s="31">
        <v>5889</v>
      </c>
      <c r="P51" s="31">
        <v>4265</v>
      </c>
      <c r="Q51" s="31">
        <v>744</v>
      </c>
      <c r="R51" s="31">
        <v>60537</v>
      </c>
      <c r="S51" s="31">
        <v>10574</v>
      </c>
      <c r="T51" s="31">
        <v>197</v>
      </c>
      <c r="U51" s="31">
        <v>3565</v>
      </c>
      <c r="V51" s="31">
        <v>34425</v>
      </c>
      <c r="W51" s="31">
        <v>369739</v>
      </c>
      <c r="X51" s="31">
        <v>103806</v>
      </c>
      <c r="Y51" s="31">
        <v>29855</v>
      </c>
      <c r="Z51" s="31">
        <v>29834</v>
      </c>
      <c r="AA51" s="31">
        <v>1475352</v>
      </c>
      <c r="AB51" s="31">
        <v>362293</v>
      </c>
      <c r="AC51" s="31">
        <v>586874</v>
      </c>
      <c r="AD51" s="31">
        <v>421082</v>
      </c>
      <c r="AE51" s="31">
        <v>478777</v>
      </c>
      <c r="AF51" s="31">
        <v>453925</v>
      </c>
      <c r="AG51" s="31">
        <v>355711</v>
      </c>
      <c r="AH51" s="31">
        <v>473778</v>
      </c>
      <c r="AI51" s="31">
        <v>552872</v>
      </c>
      <c r="AJ51" s="31">
        <v>28321</v>
      </c>
      <c r="AK51" s="31">
        <v>1103523</v>
      </c>
      <c r="AL51" s="31">
        <v>475931</v>
      </c>
      <c r="AM51" s="31">
        <v>0</v>
      </c>
      <c r="AN51" s="21">
        <v>27702</v>
      </c>
      <c r="AO51" s="32">
        <v>7632848</v>
      </c>
    </row>
    <row r="52" spans="1:41" ht="39.950000000000003" customHeight="1">
      <c r="A52" s="28"/>
      <c r="B52" s="33" t="s">
        <v>47</v>
      </c>
      <c r="C52" s="30">
        <v>11724</v>
      </c>
      <c r="D52" s="31">
        <v>368</v>
      </c>
      <c r="E52" s="31">
        <v>3770</v>
      </c>
      <c r="F52" s="31">
        <v>2440</v>
      </c>
      <c r="G52" s="31">
        <v>343791</v>
      </c>
      <c r="H52" s="31">
        <v>4638</v>
      </c>
      <c r="I52" s="31">
        <v>13037</v>
      </c>
      <c r="J52" s="31">
        <v>4561</v>
      </c>
      <c r="K52" s="31">
        <v>14302</v>
      </c>
      <c r="L52" s="31">
        <v>8509</v>
      </c>
      <c r="M52" s="31">
        <v>828</v>
      </c>
      <c r="N52" s="31">
        <v>9795</v>
      </c>
      <c r="O52" s="31">
        <v>14017</v>
      </c>
      <c r="P52" s="31">
        <v>8813</v>
      </c>
      <c r="Q52" s="31">
        <v>1699</v>
      </c>
      <c r="R52" s="31">
        <v>164934</v>
      </c>
      <c r="S52" s="31">
        <v>27837</v>
      </c>
      <c r="T52" s="31">
        <v>531</v>
      </c>
      <c r="U52" s="31">
        <v>11199</v>
      </c>
      <c r="V52" s="31">
        <v>70271</v>
      </c>
      <c r="W52" s="31">
        <v>793513</v>
      </c>
      <c r="X52" s="31">
        <v>287407</v>
      </c>
      <c r="Y52" s="31">
        <v>67574</v>
      </c>
      <c r="Z52" s="31">
        <v>45333</v>
      </c>
      <c r="AA52" s="31">
        <v>2086972</v>
      </c>
      <c r="AB52" s="31">
        <v>537296</v>
      </c>
      <c r="AC52" s="31">
        <v>802879</v>
      </c>
      <c r="AD52" s="31">
        <v>466603</v>
      </c>
      <c r="AE52" s="31">
        <v>876290</v>
      </c>
      <c r="AF52" s="31">
        <v>924029</v>
      </c>
      <c r="AG52" s="31">
        <v>506530</v>
      </c>
      <c r="AH52" s="31">
        <v>630243</v>
      </c>
      <c r="AI52" s="31">
        <v>914378</v>
      </c>
      <c r="AJ52" s="31">
        <v>47575</v>
      </c>
      <c r="AK52" s="31">
        <v>1765523</v>
      </c>
      <c r="AL52" s="31">
        <v>925084</v>
      </c>
      <c r="AM52" s="31">
        <v>22103</v>
      </c>
      <c r="AN52" s="21">
        <v>67253</v>
      </c>
      <c r="AO52" s="32">
        <v>12483649</v>
      </c>
    </row>
    <row r="53" spans="1:41" ht="39.950000000000003" customHeight="1"/>
    <row r="54" spans="1:41" ht="39.950000000000003" customHeight="1"/>
    <row r="55" spans="1:41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0" width="18.625" customWidth="1"/>
  </cols>
  <sheetData>
    <row r="1" spans="1:40" ht="39.950000000000003" customHeight="1">
      <c r="B1" s="1"/>
      <c r="C1" s="251"/>
      <c r="D1" s="251"/>
      <c r="E1" s="251"/>
      <c r="F1" s="251"/>
      <c r="G1" s="251"/>
      <c r="H1" s="251"/>
      <c r="I1" s="251"/>
      <c r="J1" s="251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221</v>
      </c>
      <c r="AB3" s="8" t="s">
        <v>22</v>
      </c>
      <c r="AC3" s="8" t="s">
        <v>169</v>
      </c>
      <c r="AD3" s="8" t="s">
        <v>168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67">
        <v>6.286250426475605E-2</v>
      </c>
      <c r="D4" s="168">
        <v>5.434782608695652E-3</v>
      </c>
      <c r="E4" s="168">
        <v>0</v>
      </c>
      <c r="F4" s="169">
        <v>0</v>
      </c>
      <c r="G4" s="169">
        <v>0.15111506700291746</v>
      </c>
      <c r="H4" s="169">
        <v>2.1561017680034496E-3</v>
      </c>
      <c r="I4" s="169">
        <v>0</v>
      </c>
      <c r="J4" s="169">
        <v>4.3850032887524668E-4</v>
      </c>
      <c r="K4" s="169">
        <v>0</v>
      </c>
      <c r="L4" s="169">
        <v>0</v>
      </c>
      <c r="M4" s="169">
        <v>0</v>
      </c>
      <c r="N4" s="169">
        <v>0</v>
      </c>
      <c r="O4" s="169">
        <v>0</v>
      </c>
      <c r="P4" s="169">
        <v>0</v>
      </c>
      <c r="Q4" s="169">
        <v>0</v>
      </c>
      <c r="R4" s="169">
        <v>0</v>
      </c>
      <c r="S4" s="169">
        <v>0</v>
      </c>
      <c r="T4" s="169">
        <v>0</v>
      </c>
      <c r="U4" s="169">
        <v>0</v>
      </c>
      <c r="V4" s="169">
        <v>1.8357501672098021E-3</v>
      </c>
      <c r="W4" s="169">
        <v>9.3634256779662087E-4</v>
      </c>
      <c r="X4" s="169">
        <v>0</v>
      </c>
      <c r="Y4" s="169">
        <v>0</v>
      </c>
      <c r="Z4" s="169">
        <v>0</v>
      </c>
      <c r="AA4" s="169">
        <v>8.4811870978623573E-5</v>
      </c>
      <c r="AB4" s="169">
        <v>0</v>
      </c>
      <c r="AC4" s="169">
        <v>0</v>
      </c>
      <c r="AD4" s="169">
        <v>4.2862990593716713E-6</v>
      </c>
      <c r="AE4" s="169">
        <v>8.33057549441395E-5</v>
      </c>
      <c r="AF4" s="169">
        <v>0</v>
      </c>
      <c r="AG4" s="169">
        <v>4.1458551319763885E-5</v>
      </c>
      <c r="AH4" s="169">
        <v>1.6834776427504946E-3</v>
      </c>
      <c r="AI4" s="169">
        <v>1.9663640201317179E-3</v>
      </c>
      <c r="AJ4" s="169">
        <v>2.0178665265370467E-3</v>
      </c>
      <c r="AK4" s="169">
        <v>1.3593705661155364E-5</v>
      </c>
      <c r="AL4" s="169">
        <v>1.8536695046071493E-2</v>
      </c>
      <c r="AM4" s="169">
        <v>0</v>
      </c>
      <c r="AN4" s="170">
        <v>0</v>
      </c>
    </row>
    <row r="5" spans="1:40" ht="39.950000000000003" customHeight="1">
      <c r="A5" s="16">
        <v>2</v>
      </c>
      <c r="B5" s="35" t="s">
        <v>55</v>
      </c>
      <c r="C5" s="167">
        <v>8.5295121119071995E-5</v>
      </c>
      <c r="D5" s="168">
        <v>0.12771739130434784</v>
      </c>
      <c r="E5" s="168">
        <v>0</v>
      </c>
      <c r="F5" s="169">
        <v>0</v>
      </c>
      <c r="G5" s="169">
        <v>1.9779459031795481E-4</v>
      </c>
      <c r="H5" s="169">
        <v>0</v>
      </c>
      <c r="I5" s="169">
        <v>3.835238168290251E-3</v>
      </c>
      <c r="J5" s="169">
        <v>4.3850032887524668E-4</v>
      </c>
      <c r="K5" s="169">
        <v>0</v>
      </c>
      <c r="L5" s="169">
        <v>0</v>
      </c>
      <c r="M5" s="169">
        <v>0</v>
      </c>
      <c r="N5" s="169">
        <v>0</v>
      </c>
      <c r="O5" s="169">
        <v>0</v>
      </c>
      <c r="P5" s="169">
        <v>0</v>
      </c>
      <c r="Q5" s="169">
        <v>0</v>
      </c>
      <c r="R5" s="169">
        <v>0</v>
      </c>
      <c r="S5" s="169">
        <v>0</v>
      </c>
      <c r="T5" s="169">
        <v>0</v>
      </c>
      <c r="U5" s="169">
        <v>0</v>
      </c>
      <c r="V5" s="169">
        <v>9.9614350158671425E-5</v>
      </c>
      <c r="W5" s="169">
        <v>2.268393838538247E-5</v>
      </c>
      <c r="X5" s="169">
        <v>0</v>
      </c>
      <c r="Y5" s="169">
        <v>0</v>
      </c>
      <c r="Z5" s="169">
        <v>0</v>
      </c>
      <c r="AA5" s="169">
        <v>0</v>
      </c>
      <c r="AB5" s="169">
        <v>0</v>
      </c>
      <c r="AC5" s="169">
        <v>0</v>
      </c>
      <c r="AD5" s="169">
        <v>0</v>
      </c>
      <c r="AE5" s="169">
        <v>0</v>
      </c>
      <c r="AF5" s="169">
        <v>0</v>
      </c>
      <c r="AG5" s="169">
        <v>5.9226501885376976E-6</v>
      </c>
      <c r="AH5" s="169">
        <v>3.6493860304676135E-5</v>
      </c>
      <c r="AI5" s="169">
        <v>4.4839224040823378E-5</v>
      </c>
      <c r="AJ5" s="169">
        <v>0</v>
      </c>
      <c r="AK5" s="169">
        <v>0</v>
      </c>
      <c r="AL5" s="169">
        <v>1.1609756519407968E-3</v>
      </c>
      <c r="AM5" s="169">
        <v>0</v>
      </c>
      <c r="AN5" s="170">
        <v>0</v>
      </c>
    </row>
    <row r="6" spans="1:40" ht="39.950000000000003" customHeight="1">
      <c r="A6" s="16">
        <v>3</v>
      </c>
      <c r="B6" s="35" t="s">
        <v>56</v>
      </c>
      <c r="C6" s="167">
        <v>0</v>
      </c>
      <c r="D6" s="168">
        <v>0</v>
      </c>
      <c r="E6" s="168">
        <v>7.1618037135278518E-3</v>
      </c>
      <c r="F6" s="169">
        <v>0</v>
      </c>
      <c r="G6" s="169">
        <v>3.6781067567213804E-2</v>
      </c>
      <c r="H6" s="169">
        <v>0</v>
      </c>
      <c r="I6" s="169">
        <v>0</v>
      </c>
      <c r="J6" s="169">
        <v>0</v>
      </c>
      <c r="K6" s="169">
        <v>0</v>
      </c>
      <c r="L6" s="169">
        <v>0</v>
      </c>
      <c r="M6" s="169">
        <v>0</v>
      </c>
      <c r="N6" s="169">
        <v>0</v>
      </c>
      <c r="O6" s="169">
        <v>0</v>
      </c>
      <c r="P6" s="169">
        <v>0</v>
      </c>
      <c r="Q6" s="169">
        <v>0</v>
      </c>
      <c r="R6" s="169">
        <v>0</v>
      </c>
      <c r="S6" s="169">
        <v>0</v>
      </c>
      <c r="T6" s="169">
        <v>0</v>
      </c>
      <c r="U6" s="169">
        <v>0</v>
      </c>
      <c r="V6" s="169">
        <v>3.5576553628096941E-4</v>
      </c>
      <c r="W6" s="169">
        <v>0</v>
      </c>
      <c r="X6" s="169">
        <v>0</v>
      </c>
      <c r="Y6" s="169">
        <v>0</v>
      </c>
      <c r="Z6" s="169">
        <v>0</v>
      </c>
      <c r="AA6" s="169">
        <v>0</v>
      </c>
      <c r="AB6" s="169">
        <v>0</v>
      </c>
      <c r="AC6" s="169">
        <v>0</v>
      </c>
      <c r="AD6" s="169">
        <v>0</v>
      </c>
      <c r="AE6" s="169">
        <v>9.1293978020974796E-6</v>
      </c>
      <c r="AF6" s="169">
        <v>0</v>
      </c>
      <c r="AG6" s="169">
        <v>7.896866918050264E-6</v>
      </c>
      <c r="AH6" s="169">
        <v>3.9667239461604495E-5</v>
      </c>
      <c r="AI6" s="169">
        <v>4.4839224040823378E-4</v>
      </c>
      <c r="AJ6" s="169">
        <v>0</v>
      </c>
      <c r="AK6" s="169">
        <v>0</v>
      </c>
      <c r="AL6" s="169">
        <v>4.1315167055099864E-3</v>
      </c>
      <c r="AM6" s="169">
        <v>0</v>
      </c>
      <c r="AN6" s="170">
        <v>0</v>
      </c>
    </row>
    <row r="7" spans="1:40" ht="39.950000000000003" customHeight="1">
      <c r="A7" s="16">
        <v>4</v>
      </c>
      <c r="B7" s="1" t="s">
        <v>1</v>
      </c>
      <c r="C7" s="167">
        <v>0</v>
      </c>
      <c r="D7" s="168">
        <v>0</v>
      </c>
      <c r="E7" s="168">
        <v>0</v>
      </c>
      <c r="F7" s="169">
        <v>0</v>
      </c>
      <c r="G7" s="169">
        <v>2.734219336748199E-4</v>
      </c>
      <c r="H7" s="169">
        <v>0</v>
      </c>
      <c r="I7" s="169">
        <v>2.3011429009741504E-4</v>
      </c>
      <c r="J7" s="169">
        <v>7.8930059197544391E-3</v>
      </c>
      <c r="K7" s="169">
        <v>5.9362326947280102E-2</v>
      </c>
      <c r="L7" s="169">
        <v>1.175226231049477E-4</v>
      </c>
      <c r="M7" s="169">
        <v>0</v>
      </c>
      <c r="N7" s="169">
        <v>2.0418580908626851E-4</v>
      </c>
      <c r="O7" s="169">
        <v>0</v>
      </c>
      <c r="P7" s="169">
        <v>0</v>
      </c>
      <c r="Q7" s="169">
        <v>0</v>
      </c>
      <c r="R7" s="169">
        <v>8.4882437823614296E-5</v>
      </c>
      <c r="S7" s="169">
        <v>7.1846822574271653E-5</v>
      </c>
      <c r="T7" s="169">
        <v>0</v>
      </c>
      <c r="U7" s="169">
        <v>0</v>
      </c>
      <c r="V7" s="169">
        <v>1.323447794965206E-3</v>
      </c>
      <c r="W7" s="169">
        <v>5.6281371571732285E-3</v>
      </c>
      <c r="X7" s="169">
        <v>0.31197569996555408</v>
      </c>
      <c r="Y7" s="169">
        <v>0</v>
      </c>
      <c r="Z7" s="169">
        <v>0</v>
      </c>
      <c r="AA7" s="169">
        <v>2.3958155643678975E-6</v>
      </c>
      <c r="AB7" s="169">
        <v>1.8611714957863078E-6</v>
      </c>
      <c r="AC7" s="169">
        <v>2.4910353864031815E-6</v>
      </c>
      <c r="AD7" s="169">
        <v>0</v>
      </c>
      <c r="AE7" s="169">
        <v>5.7058736263109243E-6</v>
      </c>
      <c r="AF7" s="169">
        <v>0</v>
      </c>
      <c r="AG7" s="169">
        <v>1.3819517106587962E-5</v>
      </c>
      <c r="AH7" s="169">
        <v>3.1733791569283593E-5</v>
      </c>
      <c r="AI7" s="169">
        <v>7.6554772752625282E-6</v>
      </c>
      <c r="AJ7" s="169">
        <v>6.305832895428271E-5</v>
      </c>
      <c r="AK7" s="169">
        <v>1.0195279245866522E-5</v>
      </c>
      <c r="AL7" s="169">
        <v>1.8376709574481886E-5</v>
      </c>
      <c r="AM7" s="169">
        <v>0</v>
      </c>
      <c r="AN7" s="170">
        <v>2.0816915230547337E-4</v>
      </c>
    </row>
    <row r="8" spans="1:40" ht="39.950000000000003" customHeight="1">
      <c r="A8" s="16">
        <v>5</v>
      </c>
      <c r="B8" s="1" t="s">
        <v>2</v>
      </c>
      <c r="C8" s="167">
        <v>7.2586148072330256E-2</v>
      </c>
      <c r="D8" s="168">
        <v>7.3369565217391311E-2</v>
      </c>
      <c r="E8" s="168">
        <v>4.2440318302387266E-2</v>
      </c>
      <c r="F8" s="169">
        <v>0</v>
      </c>
      <c r="G8" s="169">
        <v>0.13357243208810005</v>
      </c>
      <c r="H8" s="169">
        <v>1.0780508840017248E-3</v>
      </c>
      <c r="I8" s="169">
        <v>2.3011429009741504E-4</v>
      </c>
      <c r="J8" s="169">
        <v>6.1390046042534528E-3</v>
      </c>
      <c r="K8" s="169">
        <v>2.7968116347364006E-4</v>
      </c>
      <c r="L8" s="169">
        <v>0</v>
      </c>
      <c r="M8" s="169">
        <v>0</v>
      </c>
      <c r="N8" s="169">
        <v>0</v>
      </c>
      <c r="O8" s="169">
        <v>0</v>
      </c>
      <c r="P8" s="169">
        <v>0</v>
      </c>
      <c r="Q8" s="169">
        <v>0</v>
      </c>
      <c r="R8" s="169">
        <v>0</v>
      </c>
      <c r="S8" s="169">
        <v>0</v>
      </c>
      <c r="T8" s="169">
        <v>0</v>
      </c>
      <c r="U8" s="169">
        <v>0</v>
      </c>
      <c r="V8" s="169">
        <v>1.0530659873916695E-3</v>
      </c>
      <c r="W8" s="169">
        <v>2.5204375983758301E-6</v>
      </c>
      <c r="X8" s="169">
        <v>0</v>
      </c>
      <c r="Y8" s="169">
        <v>0</v>
      </c>
      <c r="Z8" s="169">
        <v>0</v>
      </c>
      <c r="AA8" s="169">
        <v>1.3895730273333806E-4</v>
      </c>
      <c r="AB8" s="169">
        <v>0</v>
      </c>
      <c r="AC8" s="169">
        <v>0</v>
      </c>
      <c r="AD8" s="169">
        <v>0</v>
      </c>
      <c r="AE8" s="169">
        <v>3.6403473735863699E-4</v>
      </c>
      <c r="AF8" s="169">
        <v>0</v>
      </c>
      <c r="AG8" s="169">
        <v>3.6128166150079958E-4</v>
      </c>
      <c r="AH8" s="169">
        <v>4.5157185403090555E-3</v>
      </c>
      <c r="AI8" s="169">
        <v>7.3098871582649629E-3</v>
      </c>
      <c r="AJ8" s="169">
        <v>1.3662637940094588E-3</v>
      </c>
      <c r="AK8" s="169">
        <v>3.9648308178369812E-6</v>
      </c>
      <c r="AL8" s="169">
        <v>0.14579108491769396</v>
      </c>
      <c r="AM8" s="169">
        <v>0</v>
      </c>
      <c r="AN8" s="170">
        <v>3.0481911587587171E-3</v>
      </c>
    </row>
    <row r="9" spans="1:40" ht="39.950000000000003" customHeight="1">
      <c r="A9" s="16">
        <v>6</v>
      </c>
      <c r="B9" s="1" t="s">
        <v>3</v>
      </c>
      <c r="C9" s="167">
        <v>4.0941658137154556E-3</v>
      </c>
      <c r="D9" s="168">
        <v>5.434782608695652E-3</v>
      </c>
      <c r="E9" s="168">
        <v>2.6790450928381962E-2</v>
      </c>
      <c r="F9" s="169">
        <v>3.2786885245901639E-3</v>
      </c>
      <c r="G9" s="169">
        <v>8.4062700885130797E-4</v>
      </c>
      <c r="H9" s="169">
        <v>0.24859853385079775</v>
      </c>
      <c r="I9" s="169">
        <v>6.2897905959960112E-3</v>
      </c>
      <c r="J9" s="169">
        <v>6.5775049331286996E-4</v>
      </c>
      <c r="K9" s="169">
        <v>1.3984058173682002E-3</v>
      </c>
      <c r="L9" s="169">
        <v>3.5256786931484312E-4</v>
      </c>
      <c r="M9" s="169">
        <v>1.2077294685990338E-3</v>
      </c>
      <c r="N9" s="169">
        <v>1.3272077590607452E-3</v>
      </c>
      <c r="O9" s="169">
        <v>1.1414710708425484E-3</v>
      </c>
      <c r="P9" s="169">
        <v>1.0212186542607512E-3</v>
      </c>
      <c r="Q9" s="169">
        <v>0</v>
      </c>
      <c r="R9" s="169">
        <v>3.7530163580583747E-3</v>
      </c>
      <c r="S9" s="169">
        <v>2.4068685562381002E-3</v>
      </c>
      <c r="T9" s="169">
        <v>0</v>
      </c>
      <c r="U9" s="169">
        <v>3.9289222251986788E-3</v>
      </c>
      <c r="V9" s="169">
        <v>2.0207482460759063E-3</v>
      </c>
      <c r="W9" s="169">
        <v>3.2652269086958876E-3</v>
      </c>
      <c r="X9" s="169">
        <v>1.4613422776759091E-4</v>
      </c>
      <c r="Y9" s="169">
        <v>1.050699973362536E-3</v>
      </c>
      <c r="Z9" s="169">
        <v>1.9411907440495886E-3</v>
      </c>
      <c r="AA9" s="169">
        <v>4.0580324029263447E-3</v>
      </c>
      <c r="AB9" s="169">
        <v>1.6043298293677974E-3</v>
      </c>
      <c r="AC9" s="169">
        <v>7.7222096978498623E-5</v>
      </c>
      <c r="AD9" s="169">
        <v>0</v>
      </c>
      <c r="AE9" s="169">
        <v>1.8053384153647765E-3</v>
      </c>
      <c r="AF9" s="169">
        <v>1.1157658471757921E-3</v>
      </c>
      <c r="AG9" s="169">
        <v>2.9988352121295874E-3</v>
      </c>
      <c r="AH9" s="169">
        <v>3.7445874051754641E-4</v>
      </c>
      <c r="AI9" s="169">
        <v>3.0479735951652381E-3</v>
      </c>
      <c r="AJ9" s="169">
        <v>2.6652653704676826E-2</v>
      </c>
      <c r="AK9" s="169">
        <v>2.0096028202408012E-3</v>
      </c>
      <c r="AL9" s="169">
        <v>3.2797021675869432E-3</v>
      </c>
      <c r="AM9" s="169">
        <v>1.9499615436818531E-2</v>
      </c>
      <c r="AN9" s="170">
        <v>5.0555365559900678E-4</v>
      </c>
    </row>
    <row r="10" spans="1:40" ht="39.950000000000003" customHeight="1">
      <c r="A10" s="16">
        <v>7</v>
      </c>
      <c r="B10" s="1" t="s">
        <v>4</v>
      </c>
      <c r="C10" s="167">
        <v>2.0897304674172636E-2</v>
      </c>
      <c r="D10" s="168">
        <v>2.4456521739130436E-2</v>
      </c>
      <c r="E10" s="168">
        <v>2.1220159151193632E-3</v>
      </c>
      <c r="F10" s="169">
        <v>8.1967213114754098E-4</v>
      </c>
      <c r="G10" s="169">
        <v>1.5489061668281019E-2</v>
      </c>
      <c r="H10" s="169">
        <v>6.6839154808106946E-3</v>
      </c>
      <c r="I10" s="169">
        <v>0.24906036664876888</v>
      </c>
      <c r="J10" s="169">
        <v>1.4032010524007894E-2</v>
      </c>
      <c r="K10" s="169">
        <v>2.8667319256048106E-3</v>
      </c>
      <c r="L10" s="169">
        <v>5.876131155247385E-4</v>
      </c>
      <c r="M10" s="169">
        <v>0</v>
      </c>
      <c r="N10" s="169">
        <v>2.9606942317508935E-3</v>
      </c>
      <c r="O10" s="169">
        <v>1.1414710708425484E-3</v>
      </c>
      <c r="P10" s="169">
        <v>2.2693747872461136E-4</v>
      </c>
      <c r="Q10" s="169">
        <v>6.4743967039434958E-3</v>
      </c>
      <c r="R10" s="169">
        <v>2.2130064146870868E-3</v>
      </c>
      <c r="S10" s="169">
        <v>5.2448180479218306E-3</v>
      </c>
      <c r="T10" s="169">
        <v>7.5329566854990581E-3</v>
      </c>
      <c r="U10" s="169">
        <v>1.0447361371551032E-2</v>
      </c>
      <c r="V10" s="169">
        <v>0.10217586201989441</v>
      </c>
      <c r="W10" s="169">
        <v>5.0444038093893862E-2</v>
      </c>
      <c r="X10" s="169">
        <v>1.7536107332110909E-3</v>
      </c>
      <c r="Y10" s="169">
        <v>3.5664604729629739E-3</v>
      </c>
      <c r="Z10" s="169">
        <v>3.5294377164537976E-3</v>
      </c>
      <c r="AA10" s="169">
        <v>8.1385854721577489E-3</v>
      </c>
      <c r="AB10" s="169">
        <v>4.3235013847115929E-3</v>
      </c>
      <c r="AC10" s="169">
        <v>7.784485582509942E-4</v>
      </c>
      <c r="AD10" s="169">
        <v>2.3146014920607025E-4</v>
      </c>
      <c r="AE10" s="169">
        <v>3.1233952230426002E-3</v>
      </c>
      <c r="AF10" s="169">
        <v>1.4972473807640236E-2</v>
      </c>
      <c r="AG10" s="169">
        <v>1.2062464217321778E-3</v>
      </c>
      <c r="AH10" s="169">
        <v>6.6466426441864485E-3</v>
      </c>
      <c r="AI10" s="169">
        <v>5.1072969822108577E-3</v>
      </c>
      <c r="AJ10" s="169">
        <v>1.8286915396741987E-2</v>
      </c>
      <c r="AK10" s="169">
        <v>4.6009029618985422E-3</v>
      </c>
      <c r="AL10" s="169">
        <v>5.9832404408680729E-3</v>
      </c>
      <c r="AM10" s="169">
        <v>0.43193231688006151</v>
      </c>
      <c r="AN10" s="170">
        <v>1.2192764635034869E-3</v>
      </c>
    </row>
    <row r="11" spans="1:40" ht="39.950000000000003" customHeight="1">
      <c r="A11" s="16">
        <v>8</v>
      </c>
      <c r="B11" s="1" t="s">
        <v>5</v>
      </c>
      <c r="C11" s="167">
        <v>7.0539065165472536E-2</v>
      </c>
      <c r="D11" s="168">
        <v>0</v>
      </c>
      <c r="E11" s="168">
        <v>2.9177718832891246E-3</v>
      </c>
      <c r="F11" s="169">
        <v>2.8688524590163933E-3</v>
      </c>
      <c r="G11" s="169">
        <v>6.2188946191145201E-3</v>
      </c>
      <c r="H11" s="169">
        <v>6.2311341095299698E-2</v>
      </c>
      <c r="I11" s="169">
        <v>2.5849505254276289E-2</v>
      </c>
      <c r="J11" s="169">
        <v>0.35321201490901116</v>
      </c>
      <c r="K11" s="169">
        <v>1.2795413228919032E-2</v>
      </c>
      <c r="L11" s="169">
        <v>5.876131155247385E-3</v>
      </c>
      <c r="M11" s="169">
        <v>3.6231884057971015E-3</v>
      </c>
      <c r="N11" s="169">
        <v>9.9030117406840226E-3</v>
      </c>
      <c r="O11" s="169">
        <v>3.9238068060212603E-3</v>
      </c>
      <c r="P11" s="169">
        <v>3.7444683989560877E-3</v>
      </c>
      <c r="Q11" s="169">
        <v>1.0005885815185403E-2</v>
      </c>
      <c r="R11" s="169">
        <v>1.2320079546970304E-2</v>
      </c>
      <c r="S11" s="169">
        <v>9.3760103459424506E-3</v>
      </c>
      <c r="T11" s="169">
        <v>3.766478342749529E-3</v>
      </c>
      <c r="U11" s="169">
        <v>2.0001785873738728E-2</v>
      </c>
      <c r="V11" s="169">
        <v>4.6406056552489645E-2</v>
      </c>
      <c r="W11" s="169">
        <v>5.4202010553072227E-3</v>
      </c>
      <c r="X11" s="169">
        <v>7.7938254809381817E-4</v>
      </c>
      <c r="Y11" s="169">
        <v>9.4562997602628228E-3</v>
      </c>
      <c r="Z11" s="169">
        <v>1.4404517680277061E-2</v>
      </c>
      <c r="AA11" s="169">
        <v>1.1020751596092329E-5</v>
      </c>
      <c r="AB11" s="169">
        <v>2.4195229445221999E-5</v>
      </c>
      <c r="AC11" s="169">
        <v>2.1173800784427042E-5</v>
      </c>
      <c r="AD11" s="169">
        <v>4.2862990593716711E-5</v>
      </c>
      <c r="AE11" s="169">
        <v>4.1881112417122186E-4</v>
      </c>
      <c r="AF11" s="169">
        <v>1.5367483055185498E-3</v>
      </c>
      <c r="AG11" s="169">
        <v>9.2195921268236822E-4</v>
      </c>
      <c r="AH11" s="169">
        <v>6.1928494247456937E-3</v>
      </c>
      <c r="AI11" s="169">
        <v>0.13697179940899715</v>
      </c>
      <c r="AJ11" s="169">
        <v>2.4172359432475038E-3</v>
      </c>
      <c r="AK11" s="169">
        <v>3.5779766108966012E-3</v>
      </c>
      <c r="AL11" s="169">
        <v>6.2772677940597828E-3</v>
      </c>
      <c r="AM11" s="169">
        <v>9.3200018097090893E-3</v>
      </c>
      <c r="AN11" s="170">
        <v>7.3007895558562441E-3</v>
      </c>
    </row>
    <row r="12" spans="1:40" ht="39.950000000000003" customHeight="1">
      <c r="A12" s="16">
        <v>9</v>
      </c>
      <c r="B12" s="1" t="s">
        <v>6</v>
      </c>
      <c r="C12" s="167">
        <v>1.7059024223814397E-3</v>
      </c>
      <c r="D12" s="168">
        <v>2.717391304347826E-3</v>
      </c>
      <c r="E12" s="168">
        <v>0</v>
      </c>
      <c r="F12" s="169">
        <v>0</v>
      </c>
      <c r="G12" s="169">
        <v>4.6947127760761627E-3</v>
      </c>
      <c r="H12" s="169">
        <v>6.4683053040103498E-4</v>
      </c>
      <c r="I12" s="169">
        <v>6.0596763058985963E-3</v>
      </c>
      <c r="J12" s="169">
        <v>1.1620258715194036E-2</v>
      </c>
      <c r="K12" s="169">
        <v>0.14053978464550412</v>
      </c>
      <c r="L12" s="169">
        <v>7.0513573862968624E-4</v>
      </c>
      <c r="M12" s="169">
        <v>6.038647342995169E-3</v>
      </c>
      <c r="N12" s="169">
        <v>3.5732516590096988E-3</v>
      </c>
      <c r="O12" s="169">
        <v>1.0915317114931869E-2</v>
      </c>
      <c r="P12" s="169">
        <v>5.6734369681152846E-3</v>
      </c>
      <c r="Q12" s="169">
        <v>7.0629782224838136E-3</v>
      </c>
      <c r="R12" s="169">
        <v>1.3077958456109717E-2</v>
      </c>
      <c r="S12" s="169">
        <v>8.9090059992096848E-3</v>
      </c>
      <c r="T12" s="169">
        <v>0</v>
      </c>
      <c r="U12" s="169">
        <v>2.5895169211536746E-3</v>
      </c>
      <c r="V12" s="169">
        <v>1.8072889243073245E-3</v>
      </c>
      <c r="W12" s="169">
        <v>5.3686581064204368E-2</v>
      </c>
      <c r="X12" s="169">
        <v>4.5232022880444802E-5</v>
      </c>
      <c r="Y12" s="169">
        <v>5.1647083197679583E-3</v>
      </c>
      <c r="Z12" s="169">
        <v>5.0735667174023336E-4</v>
      </c>
      <c r="AA12" s="169">
        <v>1.8112365666621307E-4</v>
      </c>
      <c r="AB12" s="169">
        <v>1.1167028974717846E-5</v>
      </c>
      <c r="AC12" s="169">
        <v>1.619173001162068E-5</v>
      </c>
      <c r="AD12" s="169">
        <v>1.0072802789523427E-4</v>
      </c>
      <c r="AE12" s="169">
        <v>2.8529368131554622E-5</v>
      </c>
      <c r="AF12" s="169">
        <v>1.2986605398748308E-5</v>
      </c>
      <c r="AG12" s="169">
        <v>1.618857718200304E-4</v>
      </c>
      <c r="AH12" s="169">
        <v>1.8294530839691992E-3</v>
      </c>
      <c r="AI12" s="169">
        <v>8.4757069833263702E-4</v>
      </c>
      <c r="AJ12" s="169">
        <v>5.2548607461902258E-4</v>
      </c>
      <c r="AK12" s="169">
        <v>2.70741304418011E-4</v>
      </c>
      <c r="AL12" s="169">
        <v>1.3966299276606232E-3</v>
      </c>
      <c r="AM12" s="169">
        <v>4.9766999954757273E-3</v>
      </c>
      <c r="AN12" s="170">
        <v>4.6838059268731504E-3</v>
      </c>
    </row>
    <row r="13" spans="1:40" ht="39.950000000000003" customHeight="1">
      <c r="A13" s="16">
        <v>10</v>
      </c>
      <c r="B13" s="1" t="s">
        <v>7</v>
      </c>
      <c r="C13" s="167">
        <v>0</v>
      </c>
      <c r="D13" s="168">
        <v>0</v>
      </c>
      <c r="E13" s="168">
        <v>0</v>
      </c>
      <c r="F13" s="169">
        <v>2.4590163934426232E-3</v>
      </c>
      <c r="G13" s="169">
        <v>0</v>
      </c>
      <c r="H13" s="169">
        <v>2.1561017680034498E-4</v>
      </c>
      <c r="I13" s="169">
        <v>1.1505714504870753E-2</v>
      </c>
      <c r="J13" s="169">
        <v>0</v>
      </c>
      <c r="K13" s="169">
        <v>1.1257166829814012E-2</v>
      </c>
      <c r="L13" s="169">
        <v>0.52685391937948056</v>
      </c>
      <c r="M13" s="169">
        <v>2.4154589371980675E-3</v>
      </c>
      <c r="N13" s="169">
        <v>0.23654925982644207</v>
      </c>
      <c r="O13" s="169">
        <v>0.10266105443390169</v>
      </c>
      <c r="P13" s="169">
        <v>9.9739021899466693E-2</v>
      </c>
      <c r="Q13" s="169">
        <v>2.2366097704532076E-2</v>
      </c>
      <c r="R13" s="169">
        <v>2.788994385633041E-4</v>
      </c>
      <c r="S13" s="169">
        <v>4.9789848043970256E-2</v>
      </c>
      <c r="T13" s="169">
        <v>9.4161958568738224E-3</v>
      </c>
      <c r="U13" s="169">
        <v>0.20278596303241361</v>
      </c>
      <c r="V13" s="169">
        <v>9.2499039433052038E-4</v>
      </c>
      <c r="W13" s="169">
        <v>2.3437549227296843E-2</v>
      </c>
      <c r="X13" s="169">
        <v>0</v>
      </c>
      <c r="Y13" s="169">
        <v>2.9597182348240448E-5</v>
      </c>
      <c r="Z13" s="169">
        <v>0</v>
      </c>
      <c r="AA13" s="169">
        <v>0</v>
      </c>
      <c r="AB13" s="169">
        <v>0</v>
      </c>
      <c r="AC13" s="169">
        <v>0</v>
      </c>
      <c r="AD13" s="169">
        <v>0</v>
      </c>
      <c r="AE13" s="169">
        <v>9.4717502196761344E-5</v>
      </c>
      <c r="AF13" s="169">
        <v>0</v>
      </c>
      <c r="AG13" s="169">
        <v>4.1458551319763885E-5</v>
      </c>
      <c r="AH13" s="169">
        <v>0</v>
      </c>
      <c r="AI13" s="169">
        <v>0</v>
      </c>
      <c r="AJ13" s="169">
        <v>0</v>
      </c>
      <c r="AK13" s="169">
        <v>9.0058300005154275E-5</v>
      </c>
      <c r="AL13" s="169">
        <v>2.4862607071357844E-5</v>
      </c>
      <c r="AM13" s="169">
        <v>0</v>
      </c>
      <c r="AN13" s="170">
        <v>4.9365827546726544E-3</v>
      </c>
    </row>
    <row r="14" spans="1:40" ht="39.950000000000003" customHeight="1">
      <c r="A14" s="16">
        <v>11</v>
      </c>
      <c r="B14" s="1" t="s">
        <v>8</v>
      </c>
      <c r="C14" s="167">
        <v>0</v>
      </c>
      <c r="D14" s="168">
        <v>0</v>
      </c>
      <c r="E14" s="168">
        <v>0</v>
      </c>
      <c r="F14" s="169">
        <v>0</v>
      </c>
      <c r="G14" s="169">
        <v>1.489276915335189E-3</v>
      </c>
      <c r="H14" s="169">
        <v>0</v>
      </c>
      <c r="I14" s="169">
        <v>3.6051238781928357E-3</v>
      </c>
      <c r="J14" s="169">
        <v>1.183950887963166E-2</v>
      </c>
      <c r="K14" s="169">
        <v>1.2585652356313802E-3</v>
      </c>
      <c r="L14" s="169">
        <v>2.5972499706193444E-2</v>
      </c>
      <c r="M14" s="169">
        <v>0.60869565217391308</v>
      </c>
      <c r="N14" s="169">
        <v>6.1970393057682489E-2</v>
      </c>
      <c r="O14" s="169">
        <v>3.8524648640936007E-2</v>
      </c>
      <c r="P14" s="169">
        <v>1.6566435946896631E-2</v>
      </c>
      <c r="Q14" s="169">
        <v>4.3555032371983521E-2</v>
      </c>
      <c r="R14" s="169">
        <v>7.9789491554197439E-3</v>
      </c>
      <c r="S14" s="169">
        <v>5.140640155189137E-2</v>
      </c>
      <c r="T14" s="169">
        <v>5.4613935969868174E-2</v>
      </c>
      <c r="U14" s="169">
        <v>1.9912492186802393E-2</v>
      </c>
      <c r="V14" s="169">
        <v>4.3545701640790658E-3</v>
      </c>
      <c r="W14" s="169">
        <v>8.5581458652851314E-3</v>
      </c>
      <c r="X14" s="169">
        <v>2.5747459178099351E-4</v>
      </c>
      <c r="Y14" s="169">
        <v>2.2197886761180335E-4</v>
      </c>
      <c r="Z14" s="169">
        <v>0</v>
      </c>
      <c r="AA14" s="169">
        <v>1.3895730273333805E-5</v>
      </c>
      <c r="AB14" s="169">
        <v>0</v>
      </c>
      <c r="AC14" s="169">
        <v>0</v>
      </c>
      <c r="AD14" s="169">
        <v>0</v>
      </c>
      <c r="AE14" s="169">
        <v>7.9882230768352942E-6</v>
      </c>
      <c r="AF14" s="169">
        <v>9.0906237791238157E-5</v>
      </c>
      <c r="AG14" s="169">
        <v>2.4480287445955817E-4</v>
      </c>
      <c r="AH14" s="169">
        <v>7.2987720609352271E-5</v>
      </c>
      <c r="AI14" s="169">
        <v>1.2806519841903458E-3</v>
      </c>
      <c r="AJ14" s="169">
        <v>2.1019442984760903E-4</v>
      </c>
      <c r="AK14" s="169">
        <v>3.0189354655815867E-4</v>
      </c>
      <c r="AL14" s="169">
        <v>3.5564337941203179E-4</v>
      </c>
      <c r="AM14" s="169">
        <v>9.5009727186354796E-4</v>
      </c>
      <c r="AN14" s="170">
        <v>3.8065216421572273E-3</v>
      </c>
    </row>
    <row r="15" spans="1:40" ht="39.950000000000003" customHeight="1">
      <c r="A15" s="16">
        <v>12</v>
      </c>
      <c r="B15" s="1" t="s">
        <v>9</v>
      </c>
      <c r="C15" s="167">
        <v>8.5295121119071987E-4</v>
      </c>
      <c r="D15" s="168">
        <v>0</v>
      </c>
      <c r="E15" s="168">
        <v>1.3262599469496021E-3</v>
      </c>
      <c r="F15" s="169">
        <v>1.4344262295081968E-2</v>
      </c>
      <c r="G15" s="169">
        <v>1.895919323077102E-2</v>
      </c>
      <c r="H15" s="169">
        <v>4.5278137128072441E-3</v>
      </c>
      <c r="I15" s="169">
        <v>2.2167676612717648E-2</v>
      </c>
      <c r="J15" s="169">
        <v>2.1486516114887087E-2</v>
      </c>
      <c r="K15" s="169">
        <v>8.3205146133407907E-3</v>
      </c>
      <c r="L15" s="169">
        <v>2.350452462098954E-4</v>
      </c>
      <c r="M15" s="169">
        <v>3.6231884057971015E-3</v>
      </c>
      <c r="N15" s="169">
        <v>6.9525267993874429E-2</v>
      </c>
      <c r="O15" s="169">
        <v>2.2044660055646714E-2</v>
      </c>
      <c r="P15" s="169">
        <v>2.8367184840576421E-2</v>
      </c>
      <c r="Q15" s="169">
        <v>3.8846380223660978E-2</v>
      </c>
      <c r="R15" s="169">
        <v>8.9854123467568853E-3</v>
      </c>
      <c r="S15" s="169">
        <v>2.6834788231490464E-2</v>
      </c>
      <c r="T15" s="169">
        <v>3.2015065913370999E-2</v>
      </c>
      <c r="U15" s="169">
        <v>4.5718367711402801E-2</v>
      </c>
      <c r="V15" s="169">
        <v>3.557655362809694E-3</v>
      </c>
      <c r="W15" s="169">
        <v>9.5590116356001731E-2</v>
      </c>
      <c r="X15" s="169">
        <v>4.9407286530947405E-4</v>
      </c>
      <c r="Y15" s="169">
        <v>7.8432533222837187E-4</v>
      </c>
      <c r="Z15" s="169">
        <v>1.5441290009485364E-4</v>
      </c>
      <c r="AA15" s="169">
        <v>3.1658306867557401E-3</v>
      </c>
      <c r="AB15" s="169">
        <v>1.1539263273875108E-4</v>
      </c>
      <c r="AC15" s="169">
        <v>1.9056420705984339E-4</v>
      </c>
      <c r="AD15" s="169">
        <v>3.7933746675439294E-4</v>
      </c>
      <c r="AE15" s="169">
        <v>8.5245751977085216E-4</v>
      </c>
      <c r="AF15" s="169">
        <v>3.5172056288276668E-4</v>
      </c>
      <c r="AG15" s="169">
        <v>5.1270408465441336E-3</v>
      </c>
      <c r="AH15" s="169">
        <v>1.6342902658181052E-4</v>
      </c>
      <c r="AI15" s="169">
        <v>2.9637633451373501E-4</v>
      </c>
      <c r="AJ15" s="169">
        <v>2.5013137151865474E-3</v>
      </c>
      <c r="AK15" s="169">
        <v>1.0121646673535265E-3</v>
      </c>
      <c r="AL15" s="169">
        <v>2.5867921183373617E-3</v>
      </c>
      <c r="AM15" s="169">
        <v>3.6194181785278019E-4</v>
      </c>
      <c r="AN15" s="170">
        <v>5.7989978142239012E-3</v>
      </c>
    </row>
    <row r="16" spans="1:40" ht="39.950000000000003" customHeight="1">
      <c r="A16" s="16">
        <v>13</v>
      </c>
      <c r="B16" s="1" t="s">
        <v>10</v>
      </c>
      <c r="C16" s="167">
        <v>0</v>
      </c>
      <c r="D16" s="168">
        <v>0</v>
      </c>
      <c r="E16" s="168">
        <v>0</v>
      </c>
      <c r="F16" s="169">
        <v>6.1475409836065573E-3</v>
      </c>
      <c r="G16" s="169">
        <v>0</v>
      </c>
      <c r="H16" s="169">
        <v>0</v>
      </c>
      <c r="I16" s="169">
        <v>3.4517143514612258E-3</v>
      </c>
      <c r="J16" s="169">
        <v>0</v>
      </c>
      <c r="K16" s="169">
        <v>2.7968116347364006E-4</v>
      </c>
      <c r="L16" s="169">
        <v>0</v>
      </c>
      <c r="M16" s="169">
        <v>0</v>
      </c>
      <c r="N16" s="169">
        <v>7.1465033180193982E-4</v>
      </c>
      <c r="O16" s="169">
        <v>0.18013840336733966</v>
      </c>
      <c r="P16" s="169">
        <v>4.8337682968342219E-2</v>
      </c>
      <c r="Q16" s="169">
        <v>1.4714537963507945E-2</v>
      </c>
      <c r="R16" s="169">
        <v>1.6855226939260554E-3</v>
      </c>
      <c r="S16" s="169">
        <v>9.1963932895067716E-3</v>
      </c>
      <c r="T16" s="169">
        <v>0</v>
      </c>
      <c r="U16" s="169">
        <v>3.4199482096615767E-2</v>
      </c>
      <c r="V16" s="169">
        <v>9.9614350158671425E-5</v>
      </c>
      <c r="W16" s="169">
        <v>7.1542621229897935E-3</v>
      </c>
      <c r="X16" s="169">
        <v>0</v>
      </c>
      <c r="Y16" s="169">
        <v>1.3126350371444639E-2</v>
      </c>
      <c r="Z16" s="169">
        <v>0</v>
      </c>
      <c r="AA16" s="169">
        <v>3.8333049029886361E-6</v>
      </c>
      <c r="AB16" s="169">
        <v>0</v>
      </c>
      <c r="AC16" s="169">
        <v>0</v>
      </c>
      <c r="AD16" s="169">
        <v>0</v>
      </c>
      <c r="AE16" s="169">
        <v>1.1754099670200504E-4</v>
      </c>
      <c r="AF16" s="169">
        <v>6.4933026993741538E-6</v>
      </c>
      <c r="AG16" s="169">
        <v>4.0274021282056343E-4</v>
      </c>
      <c r="AH16" s="169">
        <v>0</v>
      </c>
      <c r="AI16" s="169">
        <v>0</v>
      </c>
      <c r="AJ16" s="169">
        <v>0</v>
      </c>
      <c r="AK16" s="169">
        <v>7.0120865035459747E-3</v>
      </c>
      <c r="AL16" s="169">
        <v>7.5668804130219529E-6</v>
      </c>
      <c r="AM16" s="169">
        <v>0</v>
      </c>
      <c r="AN16" s="170">
        <v>0</v>
      </c>
    </row>
    <row r="17" spans="1:40" ht="39.950000000000003" customHeight="1">
      <c r="A17" s="16">
        <v>14</v>
      </c>
      <c r="B17" s="1" t="s">
        <v>11</v>
      </c>
      <c r="C17" s="167">
        <v>0</v>
      </c>
      <c r="D17" s="168">
        <v>0</v>
      </c>
      <c r="E17" s="168">
        <v>0</v>
      </c>
      <c r="F17" s="169">
        <v>8.1967213114754098E-4</v>
      </c>
      <c r="G17" s="169">
        <v>0</v>
      </c>
      <c r="H17" s="169">
        <v>0</v>
      </c>
      <c r="I17" s="169">
        <v>1.5340952673161004E-4</v>
      </c>
      <c r="J17" s="169">
        <v>0</v>
      </c>
      <c r="K17" s="169">
        <v>2.7968116347364006E-4</v>
      </c>
      <c r="L17" s="169">
        <v>1.175226231049477E-4</v>
      </c>
      <c r="M17" s="169">
        <v>1.2077294685990338E-3</v>
      </c>
      <c r="N17" s="169">
        <v>1.0209290454313425E-4</v>
      </c>
      <c r="O17" s="169">
        <v>8.4183491474637932E-3</v>
      </c>
      <c r="P17" s="169">
        <v>0.13116986270282538</v>
      </c>
      <c r="Q17" s="169">
        <v>1.7657445556209534E-3</v>
      </c>
      <c r="R17" s="169">
        <v>2.9830113863727309E-3</v>
      </c>
      <c r="S17" s="169">
        <v>4.6341200560405214E-3</v>
      </c>
      <c r="T17" s="169">
        <v>0</v>
      </c>
      <c r="U17" s="169">
        <v>4.2860969729440132E-3</v>
      </c>
      <c r="V17" s="169">
        <v>3.1307367192725307E-4</v>
      </c>
      <c r="W17" s="169">
        <v>5.292918956589243E-5</v>
      </c>
      <c r="X17" s="169">
        <v>6.958772750837662E-6</v>
      </c>
      <c r="Y17" s="169">
        <v>3.2556900583064494E-4</v>
      </c>
      <c r="Z17" s="169">
        <v>0</v>
      </c>
      <c r="AA17" s="169">
        <v>3.3541417901150567E-6</v>
      </c>
      <c r="AB17" s="169">
        <v>0</v>
      </c>
      <c r="AC17" s="169">
        <v>0</v>
      </c>
      <c r="AD17" s="169">
        <v>0</v>
      </c>
      <c r="AE17" s="169">
        <v>5.7058736263109245E-5</v>
      </c>
      <c r="AF17" s="169">
        <v>4.3288684662494359E-6</v>
      </c>
      <c r="AG17" s="169">
        <v>1.9742167295125657E-5</v>
      </c>
      <c r="AH17" s="169">
        <v>0</v>
      </c>
      <c r="AI17" s="169">
        <v>0</v>
      </c>
      <c r="AJ17" s="169">
        <v>0</v>
      </c>
      <c r="AK17" s="169">
        <v>1.0400317639588949E-2</v>
      </c>
      <c r="AL17" s="169">
        <v>8.6478633291679464E-6</v>
      </c>
      <c r="AM17" s="169">
        <v>0</v>
      </c>
      <c r="AN17" s="170">
        <v>0</v>
      </c>
    </row>
    <row r="18" spans="1:40" ht="39.950000000000003" customHeight="1">
      <c r="A18" s="16">
        <v>15</v>
      </c>
      <c r="B18" s="1" t="s">
        <v>12</v>
      </c>
      <c r="C18" s="167">
        <v>3.2412146025247355E-3</v>
      </c>
      <c r="D18" s="168">
        <v>0</v>
      </c>
      <c r="E18" s="168">
        <v>0</v>
      </c>
      <c r="F18" s="169">
        <v>0</v>
      </c>
      <c r="G18" s="169">
        <v>0</v>
      </c>
      <c r="H18" s="169">
        <v>0</v>
      </c>
      <c r="I18" s="169">
        <v>0</v>
      </c>
      <c r="J18" s="169">
        <v>0</v>
      </c>
      <c r="K18" s="169">
        <v>0</v>
      </c>
      <c r="L18" s="169">
        <v>0</v>
      </c>
      <c r="M18" s="169">
        <v>0</v>
      </c>
      <c r="N18" s="169">
        <v>0</v>
      </c>
      <c r="O18" s="169">
        <v>3.4957551544553041E-3</v>
      </c>
      <c r="P18" s="169">
        <v>5.2195620106660614E-3</v>
      </c>
      <c r="Q18" s="169">
        <v>7.4749852854620366E-2</v>
      </c>
      <c r="R18" s="169">
        <v>0</v>
      </c>
      <c r="S18" s="169">
        <v>1.7961705643567913E-3</v>
      </c>
      <c r="T18" s="169">
        <v>1.8832391713747645E-3</v>
      </c>
      <c r="U18" s="169">
        <v>2.5895169211536746E-3</v>
      </c>
      <c r="V18" s="169">
        <v>4.2691864353716329E-5</v>
      </c>
      <c r="W18" s="169">
        <v>2.0037478907087848E-4</v>
      </c>
      <c r="X18" s="169">
        <v>0</v>
      </c>
      <c r="Y18" s="169">
        <v>1.1838872939296179E-4</v>
      </c>
      <c r="Z18" s="169">
        <v>2.2058985727836234E-5</v>
      </c>
      <c r="AA18" s="169">
        <v>1.2903862629685496E-3</v>
      </c>
      <c r="AB18" s="169">
        <v>1.3028200470504154E-5</v>
      </c>
      <c r="AC18" s="169">
        <v>0</v>
      </c>
      <c r="AD18" s="169">
        <v>0</v>
      </c>
      <c r="AE18" s="169">
        <v>8.444692966940168E-5</v>
      </c>
      <c r="AF18" s="169">
        <v>2.4458106834309313E-4</v>
      </c>
      <c r="AG18" s="169">
        <v>3.9109233411643929E-3</v>
      </c>
      <c r="AH18" s="169">
        <v>0</v>
      </c>
      <c r="AI18" s="169">
        <v>1.1037010951707062E-2</v>
      </c>
      <c r="AJ18" s="169">
        <v>0</v>
      </c>
      <c r="AK18" s="169">
        <v>3.8538155549375456E-3</v>
      </c>
      <c r="AL18" s="169">
        <v>6.7453333967509973E-4</v>
      </c>
      <c r="AM18" s="169">
        <v>2.4702529068452245E-2</v>
      </c>
      <c r="AN18" s="170">
        <v>0</v>
      </c>
    </row>
    <row r="19" spans="1:40" ht="39.950000000000003" customHeight="1">
      <c r="A19" s="16">
        <v>16</v>
      </c>
      <c r="B19" s="1" t="s">
        <v>13</v>
      </c>
      <c r="C19" s="167">
        <v>0</v>
      </c>
      <c r="D19" s="168">
        <v>0</v>
      </c>
      <c r="E19" s="168">
        <v>0</v>
      </c>
      <c r="F19" s="169">
        <v>0</v>
      </c>
      <c r="G19" s="169">
        <v>2.9087439752640411E-6</v>
      </c>
      <c r="H19" s="169">
        <v>0</v>
      </c>
      <c r="I19" s="169">
        <v>0</v>
      </c>
      <c r="J19" s="169">
        <v>0</v>
      </c>
      <c r="K19" s="169">
        <v>0</v>
      </c>
      <c r="L19" s="169">
        <v>0</v>
      </c>
      <c r="M19" s="169">
        <v>0</v>
      </c>
      <c r="N19" s="169">
        <v>9.1883614088820824E-4</v>
      </c>
      <c r="O19" s="169">
        <v>1.6265962759506314E-2</v>
      </c>
      <c r="P19" s="169">
        <v>4.311812095767616E-3</v>
      </c>
      <c r="Q19" s="169">
        <v>0.13301942319011184</v>
      </c>
      <c r="R19" s="169">
        <v>0.33565547431093651</v>
      </c>
      <c r="S19" s="169">
        <v>0.17699464741171822</v>
      </c>
      <c r="T19" s="169">
        <v>0.29943502824858759</v>
      </c>
      <c r="U19" s="169">
        <v>2.500223234217341E-3</v>
      </c>
      <c r="V19" s="169">
        <v>2.0207482460759063E-3</v>
      </c>
      <c r="W19" s="169">
        <v>3.5664192017017995E-4</v>
      </c>
      <c r="X19" s="169">
        <v>3.479386375418831E-6</v>
      </c>
      <c r="Y19" s="169">
        <v>2.9597182348240448E-5</v>
      </c>
      <c r="Z19" s="169">
        <v>0</v>
      </c>
      <c r="AA19" s="169">
        <v>2.1083176966437497E-5</v>
      </c>
      <c r="AB19" s="169">
        <v>4.8390458890443998E-5</v>
      </c>
      <c r="AC19" s="169">
        <v>0</v>
      </c>
      <c r="AD19" s="169">
        <v>0</v>
      </c>
      <c r="AE19" s="169">
        <v>1.4835271428408403E-5</v>
      </c>
      <c r="AF19" s="169">
        <v>1.5811192072976066E-3</v>
      </c>
      <c r="AG19" s="169">
        <v>2.7105995696207531E-3</v>
      </c>
      <c r="AH19" s="169">
        <v>1.1741502880634929E-3</v>
      </c>
      <c r="AI19" s="169">
        <v>7.6554772752625282E-6</v>
      </c>
      <c r="AJ19" s="169">
        <v>0</v>
      </c>
      <c r="AK19" s="169">
        <v>1.0557778063497333E-2</v>
      </c>
      <c r="AL19" s="169">
        <v>1.1890812077605925E-5</v>
      </c>
      <c r="AM19" s="169">
        <v>3.6013210876351627E-2</v>
      </c>
      <c r="AN19" s="170">
        <v>0</v>
      </c>
    </row>
    <row r="20" spans="1:40" ht="39.950000000000003" customHeight="1">
      <c r="A20" s="16">
        <v>17</v>
      </c>
      <c r="B20" s="1" t="s">
        <v>14</v>
      </c>
      <c r="C20" s="167">
        <v>0</v>
      </c>
      <c r="D20" s="168">
        <v>0</v>
      </c>
      <c r="E20" s="168">
        <v>2.3872679045092837E-3</v>
      </c>
      <c r="F20" s="169">
        <v>0</v>
      </c>
      <c r="G20" s="169">
        <v>0</v>
      </c>
      <c r="H20" s="169">
        <v>0</v>
      </c>
      <c r="I20" s="169">
        <v>3.0681905346322008E-4</v>
      </c>
      <c r="J20" s="169">
        <v>0</v>
      </c>
      <c r="K20" s="169">
        <v>6.9920290868410014E-5</v>
      </c>
      <c r="L20" s="169">
        <v>0</v>
      </c>
      <c r="M20" s="169">
        <v>0</v>
      </c>
      <c r="N20" s="169">
        <v>7.1465033180193982E-4</v>
      </c>
      <c r="O20" s="169">
        <v>1.2484839837340372E-2</v>
      </c>
      <c r="P20" s="169">
        <v>2.2466810393736526E-2</v>
      </c>
      <c r="Q20" s="169">
        <v>1.883460859329017E-2</v>
      </c>
      <c r="R20" s="169">
        <v>7.322929171668667E-2</v>
      </c>
      <c r="S20" s="169">
        <v>8.8479362000215542E-2</v>
      </c>
      <c r="T20" s="169">
        <v>2.2598870056497175E-2</v>
      </c>
      <c r="U20" s="169">
        <v>2.0626841682293062E-2</v>
      </c>
      <c r="V20" s="169">
        <v>2.2768994321982041E-4</v>
      </c>
      <c r="W20" s="169">
        <v>8.6841677452039225E-3</v>
      </c>
      <c r="X20" s="169">
        <v>3.479386375418831E-6</v>
      </c>
      <c r="Y20" s="169">
        <v>2.3677745878592359E-4</v>
      </c>
      <c r="Z20" s="169">
        <v>0</v>
      </c>
      <c r="AA20" s="169">
        <v>2.3287327285655964E-4</v>
      </c>
      <c r="AB20" s="169">
        <v>3.7223429915726156E-6</v>
      </c>
      <c r="AC20" s="169">
        <v>3.3628977716442954E-5</v>
      </c>
      <c r="AD20" s="169">
        <v>0</v>
      </c>
      <c r="AE20" s="169">
        <v>3.2067009779867395E-4</v>
      </c>
      <c r="AF20" s="169">
        <v>2.8137645030621334E-4</v>
      </c>
      <c r="AG20" s="169">
        <v>2.1321540678735712E-3</v>
      </c>
      <c r="AH20" s="169">
        <v>4.7600687353925391E-4</v>
      </c>
      <c r="AI20" s="169">
        <v>7.8742051974128857E-5</v>
      </c>
      <c r="AJ20" s="169">
        <v>0</v>
      </c>
      <c r="AK20" s="169">
        <v>5.1497488279676901E-3</v>
      </c>
      <c r="AL20" s="169">
        <v>1.2971794993751919E-4</v>
      </c>
      <c r="AM20" s="169">
        <v>0</v>
      </c>
      <c r="AN20" s="170">
        <v>1.1597995628447801E-3</v>
      </c>
    </row>
    <row r="21" spans="1:40" ht="39.950000000000003" customHeight="1">
      <c r="A21" s="16">
        <v>18</v>
      </c>
      <c r="B21" s="1" t="s">
        <v>15</v>
      </c>
      <c r="C21" s="167">
        <v>0</v>
      </c>
      <c r="D21" s="168">
        <v>0</v>
      </c>
      <c r="E21" s="168">
        <v>0</v>
      </c>
      <c r="F21" s="169">
        <v>0</v>
      </c>
      <c r="G21" s="169">
        <v>2.0361207826848288E-5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0</v>
      </c>
      <c r="O21" s="169">
        <v>2.9250196190340303E-3</v>
      </c>
      <c r="P21" s="169">
        <v>3.4040621808691704E-4</v>
      </c>
      <c r="Q21" s="169">
        <v>0</v>
      </c>
      <c r="R21" s="169">
        <v>7.2756375277383678E-5</v>
      </c>
      <c r="S21" s="169">
        <v>7.1846822574271653E-5</v>
      </c>
      <c r="T21" s="169">
        <v>2.0715630885122412E-2</v>
      </c>
      <c r="U21" s="169">
        <v>8.3936065720153583E-3</v>
      </c>
      <c r="V21" s="169">
        <v>0</v>
      </c>
      <c r="W21" s="169">
        <v>1.8739453543924296E-3</v>
      </c>
      <c r="X21" s="169">
        <v>1.0438159126256494E-5</v>
      </c>
      <c r="Y21" s="169">
        <v>1.4798591174120224E-5</v>
      </c>
      <c r="Z21" s="169">
        <v>2.2058985727836234E-5</v>
      </c>
      <c r="AA21" s="169">
        <v>3.2487259052828689E-4</v>
      </c>
      <c r="AB21" s="169">
        <v>1.5633840564604985E-4</v>
      </c>
      <c r="AC21" s="169">
        <v>1.9180972475304499E-4</v>
      </c>
      <c r="AD21" s="169">
        <v>0</v>
      </c>
      <c r="AE21" s="169">
        <v>1.0384689999885883E-4</v>
      </c>
      <c r="AF21" s="169">
        <v>2.4674550257621782E-4</v>
      </c>
      <c r="AG21" s="169">
        <v>2.0887212998242947E-3</v>
      </c>
      <c r="AH21" s="169">
        <v>1.015481330217075E-4</v>
      </c>
      <c r="AI21" s="169">
        <v>3.4996467544057271E-5</v>
      </c>
      <c r="AJ21" s="169">
        <v>8.4077771939043613E-5</v>
      </c>
      <c r="AK21" s="169">
        <v>1.4749170642353569E-3</v>
      </c>
      <c r="AL21" s="169">
        <v>1.4160876201512512E-4</v>
      </c>
      <c r="AM21" s="169">
        <v>0</v>
      </c>
      <c r="AN21" s="170">
        <v>0</v>
      </c>
    </row>
    <row r="22" spans="1:40" ht="39.950000000000003" customHeight="1">
      <c r="A22" s="16">
        <v>19</v>
      </c>
      <c r="B22" s="1" t="s">
        <v>16</v>
      </c>
      <c r="C22" s="167">
        <v>0</v>
      </c>
      <c r="D22" s="168">
        <v>0</v>
      </c>
      <c r="E22" s="168">
        <v>5.8620689655172413E-2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0</v>
      </c>
      <c r="N22" s="169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169">
        <v>0.12054647736405036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4.7916311287357949E-6</v>
      </c>
      <c r="AB22" s="169">
        <v>0</v>
      </c>
      <c r="AC22" s="169">
        <v>0</v>
      </c>
      <c r="AD22" s="169">
        <v>0</v>
      </c>
      <c r="AE22" s="169">
        <v>3.4428100286434858E-2</v>
      </c>
      <c r="AF22" s="169">
        <v>0</v>
      </c>
      <c r="AG22" s="169">
        <v>6.6195486940556336E-3</v>
      </c>
      <c r="AH22" s="169">
        <v>5.0774066510853749E-5</v>
      </c>
      <c r="AI22" s="169">
        <v>0</v>
      </c>
      <c r="AJ22" s="169">
        <v>0</v>
      </c>
      <c r="AK22" s="169">
        <v>1.0331782706880625E-2</v>
      </c>
      <c r="AL22" s="169">
        <v>2.9186538735941818E-5</v>
      </c>
      <c r="AM22" s="169">
        <v>0</v>
      </c>
      <c r="AN22" s="170">
        <v>0</v>
      </c>
    </row>
    <row r="23" spans="1:40" ht="39.950000000000003" customHeight="1">
      <c r="A23" s="16">
        <v>20</v>
      </c>
      <c r="B23" s="1" t="s">
        <v>17</v>
      </c>
      <c r="C23" s="167">
        <v>2.8232685090412827E-2</v>
      </c>
      <c r="D23" s="168">
        <v>8.1521739130434784E-2</v>
      </c>
      <c r="E23" s="168">
        <v>0.10477453580901856</v>
      </c>
      <c r="F23" s="169">
        <v>0.13975409836065575</v>
      </c>
      <c r="G23" s="169">
        <v>3.4899110215217966E-2</v>
      </c>
      <c r="H23" s="169">
        <v>4.4846916774471758E-2</v>
      </c>
      <c r="I23" s="169">
        <v>4.2034210324461148E-2</v>
      </c>
      <c r="J23" s="169">
        <v>3.0914273185704888E-2</v>
      </c>
      <c r="K23" s="169">
        <v>2.6429869948258983E-2</v>
      </c>
      <c r="L23" s="169">
        <v>6.8163121400869669E-3</v>
      </c>
      <c r="M23" s="169">
        <v>1.2077294685990338E-2</v>
      </c>
      <c r="N23" s="169">
        <v>1.1434405308831037E-2</v>
      </c>
      <c r="O23" s="169">
        <v>1.9119640436612684E-2</v>
      </c>
      <c r="P23" s="169">
        <v>1.6906842164983546E-2</v>
      </c>
      <c r="Q23" s="169">
        <v>5.1795173631547967E-2</v>
      </c>
      <c r="R23" s="169">
        <v>3.3189033189033192E-2</v>
      </c>
      <c r="S23" s="169">
        <v>3.0606746416639723E-2</v>
      </c>
      <c r="T23" s="169">
        <v>5.2730696798493411E-2</v>
      </c>
      <c r="U23" s="169">
        <v>1.8751674256630057E-2</v>
      </c>
      <c r="V23" s="169">
        <v>0.1191672240326735</v>
      </c>
      <c r="W23" s="169">
        <v>3.2499782612257139E-2</v>
      </c>
      <c r="X23" s="169">
        <v>4.8878419801883739E-2</v>
      </c>
      <c r="Y23" s="169">
        <v>6.3249178678189841E-2</v>
      </c>
      <c r="Z23" s="169">
        <v>3.6639975293935985E-2</v>
      </c>
      <c r="AA23" s="169">
        <v>2.3329972802701715E-2</v>
      </c>
      <c r="AB23" s="169">
        <v>2.1463029689407699E-2</v>
      </c>
      <c r="AC23" s="169">
        <v>3.4214371032247697E-3</v>
      </c>
      <c r="AD23" s="169">
        <v>6.3008596172763574E-4</v>
      </c>
      <c r="AE23" s="169">
        <v>8.4771023291376146E-2</v>
      </c>
      <c r="AF23" s="169">
        <v>2.8608409476325959E-2</v>
      </c>
      <c r="AG23" s="169">
        <v>2.6675616449173791E-2</v>
      </c>
      <c r="AH23" s="169">
        <v>2.3135520743586203E-2</v>
      </c>
      <c r="AI23" s="169">
        <v>1.0061484418916465E-2</v>
      </c>
      <c r="AJ23" s="169">
        <v>6.1797162375197057E-2</v>
      </c>
      <c r="AK23" s="169">
        <v>2.1356277998077624E-2</v>
      </c>
      <c r="AL23" s="169">
        <v>1.6870900372290516E-2</v>
      </c>
      <c r="AM23" s="169">
        <v>0.19418178527801655</v>
      </c>
      <c r="AN23" s="170">
        <v>2.8742212243319999E-2</v>
      </c>
    </row>
    <row r="24" spans="1:40" ht="39.950000000000003" customHeight="1">
      <c r="A24" s="16">
        <v>21</v>
      </c>
      <c r="B24" s="1" t="s">
        <v>18</v>
      </c>
      <c r="C24" s="167">
        <v>2.3029682702149436E-3</v>
      </c>
      <c r="D24" s="168">
        <v>2.717391304347826E-3</v>
      </c>
      <c r="E24" s="168">
        <v>7.9575596816976125E-4</v>
      </c>
      <c r="F24" s="169">
        <v>7.7868852459016397E-3</v>
      </c>
      <c r="G24" s="169">
        <v>6.2247121070650485E-4</v>
      </c>
      <c r="H24" s="169">
        <v>2.1561017680034496E-3</v>
      </c>
      <c r="I24" s="169">
        <v>2.3778476643399557E-3</v>
      </c>
      <c r="J24" s="169">
        <v>2.8502521376891033E-3</v>
      </c>
      <c r="K24" s="169">
        <v>4.8245000699202907E-3</v>
      </c>
      <c r="L24" s="169">
        <v>2.9380655776236925E-3</v>
      </c>
      <c r="M24" s="169">
        <v>3.6231884057971015E-3</v>
      </c>
      <c r="N24" s="169">
        <v>3.9816232771822356E-3</v>
      </c>
      <c r="O24" s="169">
        <v>1.8548904901191411E-3</v>
      </c>
      <c r="P24" s="169">
        <v>2.7232497446953363E-3</v>
      </c>
      <c r="Q24" s="169">
        <v>1.1771630370806356E-3</v>
      </c>
      <c r="R24" s="169">
        <v>1.7037117877454011E-3</v>
      </c>
      <c r="S24" s="169">
        <v>1.6884003304953839E-3</v>
      </c>
      <c r="T24" s="169">
        <v>1.8832391713747645E-3</v>
      </c>
      <c r="U24" s="169">
        <v>8.9293686936333598E-4</v>
      </c>
      <c r="V24" s="169">
        <v>1.778827681404847E-3</v>
      </c>
      <c r="W24" s="169">
        <v>8.2922396986564811E-4</v>
      </c>
      <c r="X24" s="169">
        <v>1.4749118845400425E-2</v>
      </c>
      <c r="Y24" s="169">
        <v>2.981916121585225E-2</v>
      </c>
      <c r="Z24" s="169">
        <v>3.1764939448084176E-3</v>
      </c>
      <c r="AA24" s="169">
        <v>3.1471433253536705E-3</v>
      </c>
      <c r="AB24" s="169">
        <v>2.3543819421696791E-3</v>
      </c>
      <c r="AC24" s="169">
        <v>7.0857501566238502E-3</v>
      </c>
      <c r="AD24" s="169">
        <v>9.9935062569250516E-3</v>
      </c>
      <c r="AE24" s="169">
        <v>5.016604092252565E-3</v>
      </c>
      <c r="AF24" s="169">
        <v>2.9068351750864961E-3</v>
      </c>
      <c r="AG24" s="169">
        <v>7.3618541843523582E-3</v>
      </c>
      <c r="AH24" s="169">
        <v>6.381665484582931E-3</v>
      </c>
      <c r="AI24" s="169">
        <v>2.154470033181026E-3</v>
      </c>
      <c r="AJ24" s="169">
        <v>1.8917498686284813E-3</v>
      </c>
      <c r="AK24" s="169">
        <v>1.253452942839034E-3</v>
      </c>
      <c r="AL24" s="169">
        <v>1.9933324973732116E-3</v>
      </c>
      <c r="AM24" s="169">
        <v>0</v>
      </c>
      <c r="AN24" s="170">
        <v>1.3382302648209002E-4</v>
      </c>
    </row>
    <row r="25" spans="1:40" ht="39.950000000000003" customHeight="1">
      <c r="A25" s="16">
        <v>22</v>
      </c>
      <c r="B25" s="1" t="s">
        <v>19</v>
      </c>
      <c r="C25" s="167">
        <v>1.0406004776526782E-2</v>
      </c>
      <c r="D25" s="168">
        <v>1.6304347826086956E-2</v>
      </c>
      <c r="E25" s="168">
        <v>7.9575596816976125E-4</v>
      </c>
      <c r="F25" s="169">
        <v>1.8852459016393444E-2</v>
      </c>
      <c r="G25" s="169">
        <v>1.1614614693229316E-2</v>
      </c>
      <c r="H25" s="169">
        <v>2.3932729624838292E-2</v>
      </c>
      <c r="I25" s="169">
        <v>1.925289560481706E-2</v>
      </c>
      <c r="J25" s="169">
        <v>2.039026529269897E-2</v>
      </c>
      <c r="K25" s="169">
        <v>3.712767445112572E-2</v>
      </c>
      <c r="L25" s="169">
        <v>4.242566694088612E-2</v>
      </c>
      <c r="M25" s="169">
        <v>3.0193236714975844E-2</v>
      </c>
      <c r="N25" s="169">
        <v>2.2766717713118938E-2</v>
      </c>
      <c r="O25" s="169">
        <v>1.1129342940714847E-2</v>
      </c>
      <c r="P25" s="169">
        <v>1.0212186542607511E-2</v>
      </c>
      <c r="Q25" s="169">
        <v>1.0005885815185403E-2</v>
      </c>
      <c r="R25" s="169">
        <v>2.3948973528805463E-2</v>
      </c>
      <c r="S25" s="169">
        <v>9.4837805798038584E-3</v>
      </c>
      <c r="T25" s="169">
        <v>7.5329566854990581E-3</v>
      </c>
      <c r="U25" s="169">
        <v>1.759085632645772E-2</v>
      </c>
      <c r="V25" s="169">
        <v>2.3181682344067967E-2</v>
      </c>
      <c r="W25" s="169">
        <v>3.4340962277870685E-3</v>
      </c>
      <c r="X25" s="169">
        <v>9.0063916327716445E-2</v>
      </c>
      <c r="Y25" s="169">
        <v>4.7991831177671883E-2</v>
      </c>
      <c r="Z25" s="169">
        <v>7.3743189288156527E-2</v>
      </c>
      <c r="AA25" s="169">
        <v>1.7654285730714165E-2</v>
      </c>
      <c r="AB25" s="169">
        <v>4.6268723385247609E-3</v>
      </c>
      <c r="AC25" s="169">
        <v>1.1128700588756214E-2</v>
      </c>
      <c r="AD25" s="169">
        <v>0</v>
      </c>
      <c r="AE25" s="169">
        <v>1.2613404238322929E-2</v>
      </c>
      <c r="AF25" s="169">
        <v>5.0052541641009106E-3</v>
      </c>
      <c r="AG25" s="169">
        <v>1.19874439816003E-2</v>
      </c>
      <c r="AH25" s="169">
        <v>1.8845112123419064E-2</v>
      </c>
      <c r="AI25" s="169">
        <v>1.3423332582367468E-2</v>
      </c>
      <c r="AJ25" s="169">
        <v>4.6242774566473991E-3</v>
      </c>
      <c r="AK25" s="169">
        <v>5.6934970544139044E-3</v>
      </c>
      <c r="AL25" s="169">
        <v>3.5540556317047965E-2</v>
      </c>
      <c r="AM25" s="169">
        <v>0</v>
      </c>
      <c r="AN25" s="170">
        <v>4.5648521255557371E-3</v>
      </c>
    </row>
    <row r="26" spans="1:40" ht="39.950000000000003" customHeight="1">
      <c r="A26" s="16">
        <v>23</v>
      </c>
      <c r="B26" s="1" t="s">
        <v>20</v>
      </c>
      <c r="C26" s="167">
        <v>1.1088365745479359E-3</v>
      </c>
      <c r="D26" s="168">
        <v>0</v>
      </c>
      <c r="E26" s="168">
        <v>2.652519893899204E-4</v>
      </c>
      <c r="F26" s="169">
        <v>2.8688524590163933E-3</v>
      </c>
      <c r="G26" s="169">
        <v>1.8557786562184582E-3</v>
      </c>
      <c r="H26" s="169">
        <v>6.4683053040103498E-4</v>
      </c>
      <c r="I26" s="169">
        <v>8.4375239702385522E-4</v>
      </c>
      <c r="J26" s="169">
        <v>1.0962508221881166E-3</v>
      </c>
      <c r="K26" s="169">
        <v>1.3984058173682002E-3</v>
      </c>
      <c r="L26" s="169">
        <v>1.0577036079445293E-3</v>
      </c>
      <c r="M26" s="169">
        <v>0</v>
      </c>
      <c r="N26" s="169">
        <v>8.1674323634507403E-4</v>
      </c>
      <c r="O26" s="169">
        <v>6.420774773489334E-4</v>
      </c>
      <c r="P26" s="169">
        <v>5.6734369681152839E-4</v>
      </c>
      <c r="Q26" s="169">
        <v>0</v>
      </c>
      <c r="R26" s="169">
        <v>5.941770647653001E-4</v>
      </c>
      <c r="S26" s="169">
        <v>5.0292775801990153E-4</v>
      </c>
      <c r="T26" s="169">
        <v>0</v>
      </c>
      <c r="U26" s="169">
        <v>6.2505580855433526E-4</v>
      </c>
      <c r="V26" s="169">
        <v>8.2537604417184897E-4</v>
      </c>
      <c r="W26" s="169">
        <v>9.0231666021854716E-4</v>
      </c>
      <c r="X26" s="169">
        <v>9.429137077385032E-4</v>
      </c>
      <c r="Y26" s="169">
        <v>8.8436380856542457E-2</v>
      </c>
      <c r="Z26" s="169">
        <v>9.3750689343303998E-3</v>
      </c>
      <c r="AA26" s="169">
        <v>2.2765039492623762E-3</v>
      </c>
      <c r="AB26" s="169">
        <v>1.3195705905124921E-3</v>
      </c>
      <c r="AC26" s="169">
        <v>1.1371576538930523E-3</v>
      </c>
      <c r="AD26" s="169">
        <v>6.4294485890575074E-6</v>
      </c>
      <c r="AE26" s="169">
        <v>1.9765146241541042E-3</v>
      </c>
      <c r="AF26" s="169">
        <v>1.6882587018372799E-3</v>
      </c>
      <c r="AG26" s="169">
        <v>3.9721240597792827E-3</v>
      </c>
      <c r="AH26" s="169">
        <v>8.9949432203134342E-3</v>
      </c>
      <c r="AI26" s="169">
        <v>4.5845372482715028E-3</v>
      </c>
      <c r="AJ26" s="169">
        <v>2.2700998423541775E-3</v>
      </c>
      <c r="AK26" s="169">
        <v>7.2499763526161936E-4</v>
      </c>
      <c r="AL26" s="169">
        <v>8.8608169636487065E-3</v>
      </c>
      <c r="AM26" s="169">
        <v>0</v>
      </c>
      <c r="AN26" s="170">
        <v>1.7248301191024936E-3</v>
      </c>
    </row>
    <row r="27" spans="1:40" ht="39.950000000000003" customHeight="1">
      <c r="A27" s="16">
        <v>24</v>
      </c>
      <c r="B27" s="1" t="s">
        <v>21</v>
      </c>
      <c r="C27" s="167">
        <v>5.9706584783350395E-4</v>
      </c>
      <c r="D27" s="168">
        <v>0</v>
      </c>
      <c r="E27" s="168">
        <v>0</v>
      </c>
      <c r="F27" s="169">
        <v>8.1967213114754098E-4</v>
      </c>
      <c r="G27" s="169">
        <v>7.1555101791495417E-4</v>
      </c>
      <c r="H27" s="169">
        <v>2.1561017680034498E-4</v>
      </c>
      <c r="I27" s="169">
        <v>3.0681905346322008E-4</v>
      </c>
      <c r="J27" s="169">
        <v>2.6310019732514798E-3</v>
      </c>
      <c r="K27" s="169">
        <v>3.7057754160257305E-3</v>
      </c>
      <c r="L27" s="169">
        <v>0</v>
      </c>
      <c r="M27" s="169">
        <v>0</v>
      </c>
      <c r="N27" s="169">
        <v>0</v>
      </c>
      <c r="O27" s="169">
        <v>2.8536776771063711E-4</v>
      </c>
      <c r="P27" s="169">
        <v>0</v>
      </c>
      <c r="Q27" s="169">
        <v>0</v>
      </c>
      <c r="R27" s="169">
        <v>4.8504250184922454E-4</v>
      </c>
      <c r="S27" s="169">
        <v>2.1554046772281495E-4</v>
      </c>
      <c r="T27" s="169">
        <v>0</v>
      </c>
      <c r="U27" s="169">
        <v>1.4286989909813375E-3</v>
      </c>
      <c r="V27" s="169">
        <v>4.2691864353716326E-4</v>
      </c>
      <c r="W27" s="169">
        <v>1.6206413757556587E-3</v>
      </c>
      <c r="X27" s="169">
        <v>1.0271148580236389E-2</v>
      </c>
      <c r="Y27" s="169">
        <v>1.6870393938497054E-3</v>
      </c>
      <c r="Z27" s="169">
        <v>0</v>
      </c>
      <c r="AA27" s="169">
        <v>1.2563656819545256E-3</v>
      </c>
      <c r="AB27" s="169">
        <v>3.1658527143325096E-3</v>
      </c>
      <c r="AC27" s="169">
        <v>3.7365530796047726E-5</v>
      </c>
      <c r="AD27" s="169">
        <v>0</v>
      </c>
      <c r="AE27" s="169">
        <v>4.9081924933526569E-3</v>
      </c>
      <c r="AF27" s="169">
        <v>3.1297719010983422E-3</v>
      </c>
      <c r="AG27" s="169">
        <v>2.4016346514520365E-2</v>
      </c>
      <c r="AH27" s="169">
        <v>4.6410670170077255E-3</v>
      </c>
      <c r="AI27" s="169">
        <v>3.7730566570936745E-3</v>
      </c>
      <c r="AJ27" s="169">
        <v>2.1019442984760903E-5</v>
      </c>
      <c r="AK27" s="169">
        <v>2.764053484434924E-4</v>
      </c>
      <c r="AL27" s="169">
        <v>1.7660017901077091E-2</v>
      </c>
      <c r="AM27" s="169">
        <v>0</v>
      </c>
      <c r="AN27" s="170">
        <v>1.4348802283912986E-2</v>
      </c>
    </row>
    <row r="28" spans="1:40" ht="39.950000000000003" customHeight="1">
      <c r="A28" s="16">
        <v>25</v>
      </c>
      <c r="B28" s="1" t="s">
        <v>221</v>
      </c>
      <c r="C28" s="167">
        <v>6.4568406687137495E-2</v>
      </c>
      <c r="D28" s="168">
        <v>5.9782608695652176E-2</v>
      </c>
      <c r="E28" s="168">
        <v>4.2175066312997347E-2</v>
      </c>
      <c r="F28" s="169">
        <v>3.4016393442622951E-2</v>
      </c>
      <c r="G28" s="169">
        <v>5.7430241047613233E-2</v>
      </c>
      <c r="H28" s="169">
        <v>8.1716257007330748E-2</v>
      </c>
      <c r="I28" s="169">
        <v>7.6321239548975989E-2</v>
      </c>
      <c r="J28" s="169">
        <v>6.1390046042534535E-2</v>
      </c>
      <c r="K28" s="169">
        <v>3.6008949797231155E-2</v>
      </c>
      <c r="L28" s="169">
        <v>3.9487601363262431E-2</v>
      </c>
      <c r="M28" s="169">
        <v>5.6763285024154592E-2</v>
      </c>
      <c r="N28" s="169">
        <v>4.5533435426237875E-2</v>
      </c>
      <c r="O28" s="169">
        <v>4.2163087679246626E-2</v>
      </c>
      <c r="P28" s="169">
        <v>3.7671621468285489E-2</v>
      </c>
      <c r="Q28" s="169">
        <v>4.8852266038846383E-2</v>
      </c>
      <c r="R28" s="169">
        <v>4.0652624686238134E-2</v>
      </c>
      <c r="S28" s="169">
        <v>4.8029600890900602E-2</v>
      </c>
      <c r="T28" s="169">
        <v>4.7080979284369114E-2</v>
      </c>
      <c r="U28" s="169">
        <v>6.1969818733815518E-2</v>
      </c>
      <c r="V28" s="169">
        <v>6.6172389748260313E-2</v>
      </c>
      <c r="W28" s="169">
        <v>5.8253613992461373E-2</v>
      </c>
      <c r="X28" s="169">
        <v>1.7543066104861747E-2</v>
      </c>
      <c r="Y28" s="169">
        <v>2.1546748749519045E-2</v>
      </c>
      <c r="Z28" s="169">
        <v>1.7073654953345244E-2</v>
      </c>
      <c r="AA28" s="169">
        <v>1.4736182373314064E-2</v>
      </c>
      <c r="AB28" s="169">
        <v>6.2349245108841312E-3</v>
      </c>
      <c r="AC28" s="169">
        <v>2.6280423326553565E-3</v>
      </c>
      <c r="AD28" s="169">
        <v>7.8867902692438755E-4</v>
      </c>
      <c r="AE28" s="169">
        <v>9.0460920471533389E-3</v>
      </c>
      <c r="AF28" s="169">
        <v>1.3630524583102911E-2</v>
      </c>
      <c r="AG28" s="169">
        <v>1.132608137721359E-2</v>
      </c>
      <c r="AH28" s="169">
        <v>1.704104607270529E-2</v>
      </c>
      <c r="AI28" s="169">
        <v>5.1663535211914545E-2</v>
      </c>
      <c r="AJ28" s="169">
        <v>4.0042038885969522E-2</v>
      </c>
      <c r="AK28" s="169">
        <v>1.7703536006044667E-2</v>
      </c>
      <c r="AL28" s="169">
        <v>8.49847149015657E-2</v>
      </c>
      <c r="AM28" s="169">
        <v>0.22680179161199837</v>
      </c>
      <c r="AN28" s="170">
        <v>1.1315480350318945E-2</v>
      </c>
    </row>
    <row r="29" spans="1:40" ht="39.950000000000003" customHeight="1">
      <c r="A29" s="16">
        <v>26</v>
      </c>
      <c r="B29" s="1" t="s">
        <v>22</v>
      </c>
      <c r="C29" s="167">
        <v>9.8942340498123504E-3</v>
      </c>
      <c r="D29" s="168">
        <v>8.152173913043478E-3</v>
      </c>
      <c r="E29" s="168">
        <v>9.8143236074270564E-3</v>
      </c>
      <c r="F29" s="169">
        <v>5.737704918032787E-2</v>
      </c>
      <c r="G29" s="169">
        <v>6.5650351521709411E-3</v>
      </c>
      <c r="H29" s="169">
        <v>1.7464424320827943E-2</v>
      </c>
      <c r="I29" s="169">
        <v>1.2119352611797193E-2</v>
      </c>
      <c r="J29" s="169">
        <v>4.3850032887524665E-3</v>
      </c>
      <c r="K29" s="169">
        <v>1.1187246538945601E-2</v>
      </c>
      <c r="L29" s="169">
        <v>5.170995416617699E-3</v>
      </c>
      <c r="M29" s="169">
        <v>6.038647342995169E-3</v>
      </c>
      <c r="N29" s="169">
        <v>1.0923940786115366E-2</v>
      </c>
      <c r="O29" s="169">
        <v>7.3482200185489045E-3</v>
      </c>
      <c r="P29" s="169">
        <v>6.2407806649268129E-3</v>
      </c>
      <c r="Q29" s="169">
        <v>1.2360211889346674E-2</v>
      </c>
      <c r="R29" s="169">
        <v>3.1103350431081526E-3</v>
      </c>
      <c r="S29" s="169">
        <v>6.0351330962388188E-3</v>
      </c>
      <c r="T29" s="169">
        <v>3.766478342749529E-3</v>
      </c>
      <c r="U29" s="169">
        <v>1.3304759353513707E-2</v>
      </c>
      <c r="V29" s="169">
        <v>1.0288739309245634E-2</v>
      </c>
      <c r="W29" s="169">
        <v>1.3159204701120208E-2</v>
      </c>
      <c r="X29" s="169">
        <v>1.6481853260359003E-2</v>
      </c>
      <c r="Y29" s="169">
        <v>2.8354100689614348E-2</v>
      </c>
      <c r="Z29" s="169">
        <v>3.2581121920014118E-2</v>
      </c>
      <c r="AA29" s="169">
        <v>1.8983005042712602E-2</v>
      </c>
      <c r="AB29" s="169">
        <v>5.0061790893660106E-2</v>
      </c>
      <c r="AC29" s="169">
        <v>7.9163859062199915E-2</v>
      </c>
      <c r="AD29" s="169">
        <v>7.5179542351849427E-2</v>
      </c>
      <c r="AE29" s="169">
        <v>1.685515069212247E-2</v>
      </c>
      <c r="AF29" s="169">
        <v>5.8201636528723661E-3</v>
      </c>
      <c r="AG29" s="169">
        <v>2.2529761317197403E-2</v>
      </c>
      <c r="AH29" s="169">
        <v>8.0714898856472823E-3</v>
      </c>
      <c r="AI29" s="169">
        <v>8.5413253599714786E-3</v>
      </c>
      <c r="AJ29" s="169">
        <v>2.5748817656332107E-2</v>
      </c>
      <c r="AK29" s="169">
        <v>1.001346343264857E-2</v>
      </c>
      <c r="AL29" s="169">
        <v>7.5798522080157043E-3</v>
      </c>
      <c r="AM29" s="169">
        <v>0</v>
      </c>
      <c r="AN29" s="170">
        <v>3.3455756620522506E-3</v>
      </c>
    </row>
    <row r="30" spans="1:40" ht="39.950000000000003" customHeight="1">
      <c r="A30" s="16">
        <v>27</v>
      </c>
      <c r="B30" s="1" t="s">
        <v>169</v>
      </c>
      <c r="C30" s="167">
        <v>1.5523712043671102E-2</v>
      </c>
      <c r="D30" s="168">
        <v>2.717391304347826E-3</v>
      </c>
      <c r="E30" s="168">
        <v>5.305039787798408E-4</v>
      </c>
      <c r="F30" s="169">
        <v>6.1475409836065573E-3</v>
      </c>
      <c r="G30" s="169">
        <v>2.5393334904055078E-3</v>
      </c>
      <c r="H30" s="169">
        <v>4.7434238896075891E-3</v>
      </c>
      <c r="I30" s="169">
        <v>3.911942931656056E-3</v>
      </c>
      <c r="J30" s="169">
        <v>1.5347511510633632E-3</v>
      </c>
      <c r="K30" s="169">
        <v>4.4748986155782409E-3</v>
      </c>
      <c r="L30" s="169">
        <v>1.0577036079445293E-3</v>
      </c>
      <c r="M30" s="169">
        <v>2.4154589371980675E-3</v>
      </c>
      <c r="N30" s="169">
        <v>4.7983665135273102E-3</v>
      </c>
      <c r="O30" s="169">
        <v>3.8524648640936008E-3</v>
      </c>
      <c r="P30" s="169">
        <v>3.7444683989560877E-3</v>
      </c>
      <c r="Q30" s="169">
        <v>2.3543260741612712E-3</v>
      </c>
      <c r="R30" s="169">
        <v>1.109534722980101E-3</v>
      </c>
      <c r="S30" s="169">
        <v>2.5505622013866436E-3</v>
      </c>
      <c r="T30" s="169">
        <v>1.8832391713747645E-3</v>
      </c>
      <c r="U30" s="169">
        <v>1.8751674256630056E-3</v>
      </c>
      <c r="V30" s="169">
        <v>4.084188356505529E-3</v>
      </c>
      <c r="W30" s="169">
        <v>5.4617882756804233E-3</v>
      </c>
      <c r="X30" s="169">
        <v>5.9288743837136882E-3</v>
      </c>
      <c r="Y30" s="169">
        <v>1.3318732056708201E-3</v>
      </c>
      <c r="Z30" s="169">
        <v>2.1838395870557871E-3</v>
      </c>
      <c r="AA30" s="169">
        <v>2.9991777560983091E-2</v>
      </c>
      <c r="AB30" s="169">
        <v>1.5417944671093774E-2</v>
      </c>
      <c r="AC30" s="169">
        <v>6.7768617687098548E-2</v>
      </c>
      <c r="AD30" s="169">
        <v>7.9382258579563363E-3</v>
      </c>
      <c r="AE30" s="169">
        <v>1.509431809104292E-2</v>
      </c>
      <c r="AF30" s="169">
        <v>2.5791398321914138E-2</v>
      </c>
      <c r="AG30" s="169">
        <v>2.1143861173079583E-3</v>
      </c>
      <c r="AH30" s="169">
        <v>6.64346926502952E-3</v>
      </c>
      <c r="AI30" s="169">
        <v>1.6505209005466009E-2</v>
      </c>
      <c r="AJ30" s="169">
        <v>1.8959537572254336E-2</v>
      </c>
      <c r="AK30" s="169">
        <v>8.2213599029862545E-3</v>
      </c>
      <c r="AL30" s="169">
        <v>1.2915583882112327E-2</v>
      </c>
      <c r="AM30" s="169">
        <v>0</v>
      </c>
      <c r="AN30" s="170">
        <v>3.1805272627243392E-2</v>
      </c>
    </row>
    <row r="31" spans="1:40" ht="39.950000000000003" customHeight="1">
      <c r="A31" s="16"/>
      <c r="B31" s="1" t="s">
        <v>168</v>
      </c>
      <c r="C31" s="167">
        <v>0</v>
      </c>
      <c r="D31" s="168">
        <v>0</v>
      </c>
      <c r="E31" s="168">
        <v>0</v>
      </c>
      <c r="F31" s="169">
        <v>0</v>
      </c>
      <c r="G31" s="169">
        <v>0</v>
      </c>
      <c r="H31" s="169">
        <v>0</v>
      </c>
      <c r="I31" s="169">
        <v>0</v>
      </c>
      <c r="J31" s="169">
        <v>0</v>
      </c>
      <c r="K31" s="169">
        <v>0</v>
      </c>
      <c r="L31" s="169">
        <v>0</v>
      </c>
      <c r="M31" s="169">
        <v>0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169">
        <v>0</v>
      </c>
      <c r="V31" s="169">
        <v>0</v>
      </c>
      <c r="W31" s="169">
        <v>0</v>
      </c>
      <c r="X31" s="169">
        <v>0</v>
      </c>
      <c r="Y31" s="169">
        <v>0</v>
      </c>
      <c r="Z31" s="169">
        <v>0</v>
      </c>
      <c r="AA31" s="169">
        <v>0</v>
      </c>
      <c r="AB31" s="169">
        <v>0</v>
      </c>
      <c r="AC31" s="169">
        <v>0</v>
      </c>
      <c r="AD31" s="169">
        <v>0</v>
      </c>
      <c r="AE31" s="169">
        <v>0</v>
      </c>
      <c r="AF31" s="169">
        <v>0</v>
      </c>
      <c r="AG31" s="169">
        <v>0</v>
      </c>
      <c r="AH31" s="169">
        <v>0</v>
      </c>
      <c r="AI31" s="169">
        <v>0</v>
      </c>
      <c r="AJ31" s="169">
        <v>0</v>
      </c>
      <c r="AK31" s="169">
        <v>0</v>
      </c>
      <c r="AL31" s="169">
        <v>0</v>
      </c>
      <c r="AM31" s="169">
        <v>0</v>
      </c>
      <c r="AN31" s="170">
        <v>0</v>
      </c>
    </row>
    <row r="32" spans="1:40" ht="39.950000000000003" customHeight="1">
      <c r="A32" s="16">
        <v>28</v>
      </c>
      <c r="B32" s="1" t="s">
        <v>24</v>
      </c>
      <c r="C32" s="167">
        <v>2.3456158307744796E-2</v>
      </c>
      <c r="D32" s="168">
        <v>2.9891304347826088E-2</v>
      </c>
      <c r="E32" s="168">
        <v>1.7241379310344827E-2</v>
      </c>
      <c r="F32" s="169">
        <v>3.2377049180327869E-2</v>
      </c>
      <c r="G32" s="169">
        <v>3.2225974501950312E-2</v>
      </c>
      <c r="H32" s="169">
        <v>1.7248814144027597E-2</v>
      </c>
      <c r="I32" s="169">
        <v>3.1295543453248448E-2</v>
      </c>
      <c r="J32" s="169">
        <v>2.9379522034641527E-2</v>
      </c>
      <c r="K32" s="169">
        <v>6.1739616836806038E-2</v>
      </c>
      <c r="L32" s="169">
        <v>2.7382771183452816E-2</v>
      </c>
      <c r="M32" s="169">
        <v>2.6570048309178744E-2</v>
      </c>
      <c r="N32" s="169">
        <v>2.2052067381316997E-2</v>
      </c>
      <c r="O32" s="169">
        <v>1.6836698294927586E-2</v>
      </c>
      <c r="P32" s="169">
        <v>1.3502779984114376E-2</v>
      </c>
      <c r="Q32" s="169">
        <v>1.7068864037669218E-2</v>
      </c>
      <c r="R32" s="169">
        <v>1.3102210581202178E-2</v>
      </c>
      <c r="S32" s="169">
        <v>1.8500556812874949E-2</v>
      </c>
      <c r="T32" s="169">
        <v>1.8832391713747645E-2</v>
      </c>
      <c r="U32" s="169">
        <v>1.9376730065184391E-2</v>
      </c>
      <c r="V32" s="169">
        <v>6.011014501003259E-2</v>
      </c>
      <c r="W32" s="169">
        <v>2.8371305826117531E-2</v>
      </c>
      <c r="X32" s="169">
        <v>3.5882911689694402E-2</v>
      </c>
      <c r="Y32" s="169">
        <v>1.6559623523840529E-2</v>
      </c>
      <c r="Z32" s="169">
        <v>4.3434142898109547E-2</v>
      </c>
      <c r="AA32" s="169">
        <v>2.7045882743036324E-2</v>
      </c>
      <c r="AB32" s="169">
        <v>2.8764405467377387E-2</v>
      </c>
      <c r="AC32" s="169">
        <v>2.8223430927948046E-3</v>
      </c>
      <c r="AD32" s="169">
        <v>1.8002456049361019E-4</v>
      </c>
      <c r="AE32" s="169">
        <v>0.13716235492816306</v>
      </c>
      <c r="AF32" s="169">
        <v>1.9331644353153418E-2</v>
      </c>
      <c r="AG32" s="169">
        <v>2.6452529958738872E-2</v>
      </c>
      <c r="AH32" s="169">
        <v>1.801210009472537E-2</v>
      </c>
      <c r="AI32" s="169">
        <v>1.2447806049576871E-2</v>
      </c>
      <c r="AJ32" s="169">
        <v>2.8880714661061482E-2</v>
      </c>
      <c r="AK32" s="169">
        <v>1.0411645727639912E-2</v>
      </c>
      <c r="AL32" s="169">
        <v>2.7851524834501516E-2</v>
      </c>
      <c r="AM32" s="169">
        <v>5.0762339953852417E-2</v>
      </c>
      <c r="AN32" s="170">
        <v>8.4338245134046058E-2</v>
      </c>
    </row>
    <row r="33" spans="1:40" ht="39.950000000000003" customHeight="1">
      <c r="A33" s="16">
        <v>29</v>
      </c>
      <c r="B33" s="1" t="s">
        <v>25</v>
      </c>
      <c r="C33" s="167">
        <v>5.203002388263391E-3</v>
      </c>
      <c r="D33" s="168">
        <v>0</v>
      </c>
      <c r="E33" s="168">
        <v>6.36604774535809E-3</v>
      </c>
      <c r="F33" s="169">
        <v>4.5081967213114757E-3</v>
      </c>
      <c r="G33" s="169">
        <v>4.6278116646450897E-3</v>
      </c>
      <c r="H33" s="169">
        <v>5.6058645968089698E-3</v>
      </c>
      <c r="I33" s="169">
        <v>7.0568382296540616E-3</v>
      </c>
      <c r="J33" s="169">
        <v>8.7700065775049331E-3</v>
      </c>
      <c r="K33" s="169">
        <v>4.5448189064466512E-3</v>
      </c>
      <c r="L33" s="169">
        <v>2.703020331413797E-3</v>
      </c>
      <c r="M33" s="169">
        <v>4.830917874396135E-3</v>
      </c>
      <c r="N33" s="169">
        <v>6.7381316998468607E-3</v>
      </c>
      <c r="O33" s="169">
        <v>7.2055361346935864E-3</v>
      </c>
      <c r="P33" s="169">
        <v>1.3729717462838988E-2</v>
      </c>
      <c r="Q33" s="169">
        <v>8.828722778104767E-3</v>
      </c>
      <c r="R33" s="169">
        <v>5.280900238883432E-3</v>
      </c>
      <c r="S33" s="169">
        <v>1.5482990264755541E-2</v>
      </c>
      <c r="T33" s="169">
        <v>7.5329566854990581E-3</v>
      </c>
      <c r="U33" s="169">
        <v>3.9289222251986788E-3</v>
      </c>
      <c r="V33" s="169">
        <v>6.7026227035334634E-3</v>
      </c>
      <c r="W33" s="169">
        <v>8.5732684908753857E-3</v>
      </c>
      <c r="X33" s="169">
        <v>1.1099242537586072E-2</v>
      </c>
      <c r="Y33" s="169">
        <v>4.5564862225116166E-2</v>
      </c>
      <c r="Z33" s="169">
        <v>9.6838947345201064E-3</v>
      </c>
      <c r="AA33" s="169">
        <v>3.5838525864266509E-2</v>
      </c>
      <c r="AB33" s="169">
        <v>5.6948125428069443E-2</v>
      </c>
      <c r="AC33" s="169">
        <v>9.5406655299241847E-3</v>
      </c>
      <c r="AD33" s="169">
        <v>0</v>
      </c>
      <c r="AE33" s="169">
        <v>1.4490636661379223E-2</v>
      </c>
      <c r="AF33" s="169">
        <v>0.18973214044147965</v>
      </c>
      <c r="AG33" s="169">
        <v>3.1147217341519751E-2</v>
      </c>
      <c r="AH33" s="169">
        <v>2.4809478248865913E-2</v>
      </c>
      <c r="AI33" s="169">
        <v>1.5735286719496751E-2</v>
      </c>
      <c r="AJ33" s="169">
        <v>7.0856542301629008E-2</v>
      </c>
      <c r="AK33" s="169">
        <v>8.9093146903212253E-2</v>
      </c>
      <c r="AL33" s="169">
        <v>1.9464178388124753E-2</v>
      </c>
      <c r="AM33" s="169">
        <v>0</v>
      </c>
      <c r="AN33" s="170">
        <v>7.5476186935898776E-2</v>
      </c>
    </row>
    <row r="34" spans="1:40" ht="39.950000000000003" customHeight="1">
      <c r="A34" s="16">
        <v>30</v>
      </c>
      <c r="B34" s="1" t="s">
        <v>26</v>
      </c>
      <c r="C34" s="167">
        <v>0</v>
      </c>
      <c r="D34" s="168">
        <v>0</v>
      </c>
      <c r="E34" s="168">
        <v>0</v>
      </c>
      <c r="F34" s="169">
        <v>0</v>
      </c>
      <c r="G34" s="169">
        <v>0</v>
      </c>
      <c r="H34" s="169">
        <v>0</v>
      </c>
      <c r="I34" s="169">
        <v>0</v>
      </c>
      <c r="J34" s="169">
        <v>0</v>
      </c>
      <c r="K34" s="169">
        <v>0</v>
      </c>
      <c r="L34" s="169">
        <v>0</v>
      </c>
      <c r="M34" s="169">
        <v>0</v>
      </c>
      <c r="N34" s="169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169">
        <v>0</v>
      </c>
      <c r="V34" s="169">
        <v>0</v>
      </c>
      <c r="W34" s="169">
        <v>0</v>
      </c>
      <c r="X34" s="169">
        <v>0</v>
      </c>
      <c r="Y34" s="169">
        <v>0</v>
      </c>
      <c r="Z34" s="169">
        <v>0</v>
      </c>
      <c r="AA34" s="169">
        <v>0</v>
      </c>
      <c r="AB34" s="169">
        <v>0</v>
      </c>
      <c r="AC34" s="169">
        <v>0</v>
      </c>
      <c r="AD34" s="169">
        <v>0</v>
      </c>
      <c r="AE34" s="169">
        <v>0</v>
      </c>
      <c r="AF34" s="169">
        <v>0</v>
      </c>
      <c r="AG34" s="169">
        <v>0</v>
      </c>
      <c r="AH34" s="169">
        <v>0</v>
      </c>
      <c r="AI34" s="169">
        <v>0</v>
      </c>
      <c r="AJ34" s="169">
        <v>0</v>
      </c>
      <c r="AK34" s="169">
        <v>0</v>
      </c>
      <c r="AL34" s="169">
        <v>0</v>
      </c>
      <c r="AM34" s="169">
        <v>0</v>
      </c>
      <c r="AN34" s="170">
        <v>0.24654662245550385</v>
      </c>
    </row>
    <row r="35" spans="1:40" ht="39.950000000000003" customHeight="1">
      <c r="A35" s="16">
        <v>31</v>
      </c>
      <c r="B35" s="1" t="s">
        <v>27</v>
      </c>
      <c r="C35" s="167">
        <v>3.4118048447628798E-4</v>
      </c>
      <c r="D35" s="168">
        <v>0</v>
      </c>
      <c r="E35" s="168">
        <v>0</v>
      </c>
      <c r="F35" s="169">
        <v>4.0983606557377049E-4</v>
      </c>
      <c r="G35" s="169">
        <v>1.4543719876320207E-4</v>
      </c>
      <c r="H35" s="169">
        <v>0</v>
      </c>
      <c r="I35" s="169">
        <v>1.5340952673161004E-4</v>
      </c>
      <c r="J35" s="169">
        <v>2.1925016443762334E-4</v>
      </c>
      <c r="K35" s="169">
        <v>2.0976087260523004E-4</v>
      </c>
      <c r="L35" s="169">
        <v>1.175226231049477E-4</v>
      </c>
      <c r="M35" s="169">
        <v>0</v>
      </c>
      <c r="N35" s="169">
        <v>5.1046452271567128E-4</v>
      </c>
      <c r="O35" s="169">
        <v>8.5610330313191127E-4</v>
      </c>
      <c r="P35" s="169">
        <v>3.4040621808691704E-4</v>
      </c>
      <c r="Q35" s="169">
        <v>0</v>
      </c>
      <c r="R35" s="169">
        <v>4.4866431421053269E-4</v>
      </c>
      <c r="S35" s="169">
        <v>1.0058555160398031E-3</v>
      </c>
      <c r="T35" s="169">
        <v>1.8832391713747645E-3</v>
      </c>
      <c r="U35" s="169">
        <v>4.4646843468166799E-4</v>
      </c>
      <c r="V35" s="169">
        <v>2.8461242902477552E-5</v>
      </c>
      <c r="W35" s="169">
        <v>1.6004778749686521E-4</v>
      </c>
      <c r="X35" s="169">
        <v>5.2538734268824355E-4</v>
      </c>
      <c r="Y35" s="169">
        <v>8.8791547044721341E-5</v>
      </c>
      <c r="Z35" s="169">
        <v>1.5441290009485364E-4</v>
      </c>
      <c r="AA35" s="169">
        <v>2.1083176966437499E-4</v>
      </c>
      <c r="AB35" s="169">
        <v>2.2892409398171586E-4</v>
      </c>
      <c r="AC35" s="169">
        <v>3.7365530796047723E-6</v>
      </c>
      <c r="AD35" s="169">
        <v>0</v>
      </c>
      <c r="AE35" s="169">
        <v>1.0590101450433076E-3</v>
      </c>
      <c r="AF35" s="169">
        <v>3.9100504421398031E-3</v>
      </c>
      <c r="AG35" s="169">
        <v>1.6385998854954296E-4</v>
      </c>
      <c r="AH35" s="169">
        <v>3.1733791569283593E-6</v>
      </c>
      <c r="AI35" s="169">
        <v>1.0936396107517897E-4</v>
      </c>
      <c r="AJ35" s="169">
        <v>0</v>
      </c>
      <c r="AK35" s="169">
        <v>5.2845530757741476E-4</v>
      </c>
      <c r="AL35" s="169">
        <v>4.4212201270371122E-4</v>
      </c>
      <c r="AM35" s="169">
        <v>0</v>
      </c>
      <c r="AN35" s="170">
        <v>1.6356147681144336E-4</v>
      </c>
    </row>
    <row r="36" spans="1:40" ht="39.950000000000003" customHeight="1">
      <c r="A36" s="16">
        <v>32</v>
      </c>
      <c r="B36" s="1" t="s">
        <v>28</v>
      </c>
      <c r="C36" s="167">
        <v>4.3500511770726714E-3</v>
      </c>
      <c r="D36" s="168">
        <v>0</v>
      </c>
      <c r="E36" s="168">
        <v>0</v>
      </c>
      <c r="F36" s="169">
        <v>0</v>
      </c>
      <c r="G36" s="169">
        <v>0</v>
      </c>
      <c r="H36" s="169">
        <v>0</v>
      </c>
      <c r="I36" s="169">
        <v>0</v>
      </c>
      <c r="J36" s="169">
        <v>0</v>
      </c>
      <c r="K36" s="169">
        <v>0</v>
      </c>
      <c r="L36" s="169">
        <v>0</v>
      </c>
      <c r="M36" s="169">
        <v>0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169">
        <v>0</v>
      </c>
      <c r="V36" s="169">
        <v>1.4230621451238776E-5</v>
      </c>
      <c r="W36" s="169">
        <v>0</v>
      </c>
      <c r="X36" s="169">
        <v>2.7835091003350648E-5</v>
      </c>
      <c r="Y36" s="169">
        <v>2.515760499600438E-4</v>
      </c>
      <c r="Z36" s="169">
        <v>0</v>
      </c>
      <c r="AA36" s="169">
        <v>2.3958155643678975E-5</v>
      </c>
      <c r="AB36" s="169">
        <v>1.6750543462076771E-4</v>
      </c>
      <c r="AC36" s="169">
        <v>1.8682765398023863E-5</v>
      </c>
      <c r="AD36" s="169">
        <v>0</v>
      </c>
      <c r="AE36" s="169">
        <v>1.4960800648187245E-3</v>
      </c>
      <c r="AF36" s="169">
        <v>5.0106652496837226E-4</v>
      </c>
      <c r="AG36" s="169">
        <v>2.961325094268849E-5</v>
      </c>
      <c r="AH36" s="169">
        <v>1.5866895784641796E-5</v>
      </c>
      <c r="AI36" s="169">
        <v>1.7644781479869375E-2</v>
      </c>
      <c r="AJ36" s="169">
        <v>0</v>
      </c>
      <c r="AK36" s="169">
        <v>4.0781116983466088E-5</v>
      </c>
      <c r="AL36" s="169">
        <v>8.323568454324148E-5</v>
      </c>
      <c r="AM36" s="169">
        <v>0</v>
      </c>
      <c r="AN36" s="170">
        <v>2.4385529270069739E-3</v>
      </c>
    </row>
    <row r="37" spans="1:40" ht="39.950000000000003" customHeight="1">
      <c r="A37" s="16">
        <v>33</v>
      </c>
      <c r="B37" s="1" t="s">
        <v>29</v>
      </c>
      <c r="C37" s="167">
        <v>1.0235414534288639E-3</v>
      </c>
      <c r="D37" s="168">
        <v>0</v>
      </c>
      <c r="E37" s="168">
        <v>5.3050397877984082E-3</v>
      </c>
      <c r="F37" s="169">
        <v>2.0491803278688526E-3</v>
      </c>
      <c r="G37" s="169">
        <v>1.0238778792929426E-3</v>
      </c>
      <c r="H37" s="169">
        <v>6.4683053040103498E-4</v>
      </c>
      <c r="I37" s="169">
        <v>1.5340952673161003E-3</v>
      </c>
      <c r="J37" s="169">
        <v>3.0695023021267264E-3</v>
      </c>
      <c r="K37" s="169">
        <v>1.6081666899734302E-3</v>
      </c>
      <c r="L37" s="169">
        <v>3.5256786931484312E-4</v>
      </c>
      <c r="M37" s="169">
        <v>0</v>
      </c>
      <c r="N37" s="169">
        <v>8.1674323634507403E-4</v>
      </c>
      <c r="O37" s="169">
        <v>1.4981807804808447E-3</v>
      </c>
      <c r="P37" s="169">
        <v>3.4040621808691706E-3</v>
      </c>
      <c r="Q37" s="169">
        <v>5.885815185403178E-4</v>
      </c>
      <c r="R37" s="169">
        <v>5.5779887712660819E-4</v>
      </c>
      <c r="S37" s="169">
        <v>7.903150483169882E-4</v>
      </c>
      <c r="T37" s="169">
        <v>1.8832391713747645E-3</v>
      </c>
      <c r="U37" s="169">
        <v>5.3576212161800165E-4</v>
      </c>
      <c r="V37" s="169">
        <v>7.2576169401317755E-4</v>
      </c>
      <c r="W37" s="169">
        <v>1.0422009469284058E-3</v>
      </c>
      <c r="X37" s="169">
        <v>1.5831208008155681E-3</v>
      </c>
      <c r="Y37" s="169">
        <v>7.8580519134578385E-3</v>
      </c>
      <c r="Z37" s="169">
        <v>1.9411907440495886E-3</v>
      </c>
      <c r="AA37" s="169">
        <v>5.1126704143610935E-4</v>
      </c>
      <c r="AB37" s="169">
        <v>2.6986986688901462E-3</v>
      </c>
      <c r="AC37" s="169">
        <v>9.005092921847501E-4</v>
      </c>
      <c r="AD37" s="169">
        <v>0</v>
      </c>
      <c r="AE37" s="169">
        <v>1.3557155736114756E-3</v>
      </c>
      <c r="AF37" s="169">
        <v>1.3874023434329442E-3</v>
      </c>
      <c r="AG37" s="169">
        <v>3.948433459025132E-6</v>
      </c>
      <c r="AH37" s="169">
        <v>1.7945459132429871E-3</v>
      </c>
      <c r="AI37" s="169">
        <v>9.9193112695187321E-4</v>
      </c>
      <c r="AJ37" s="169">
        <v>0</v>
      </c>
      <c r="AK37" s="169">
        <v>2.097961907038311E-3</v>
      </c>
      <c r="AL37" s="169">
        <v>2.5565245966852738E-3</v>
      </c>
      <c r="AM37" s="169">
        <v>0</v>
      </c>
      <c r="AN37" s="170">
        <v>4.8176289533552403E-3</v>
      </c>
    </row>
    <row r="38" spans="1:40" ht="39.950000000000003" customHeight="1">
      <c r="A38" s="16">
        <v>34</v>
      </c>
      <c r="B38" s="1" t="s">
        <v>30</v>
      </c>
      <c r="C38" s="167">
        <v>3.5226885022176732E-2</v>
      </c>
      <c r="D38" s="168">
        <v>4.3478260869565216E-2</v>
      </c>
      <c r="E38" s="168">
        <v>2.0954907161803715E-2</v>
      </c>
      <c r="F38" s="169">
        <v>0.12622950819672132</v>
      </c>
      <c r="G38" s="169">
        <v>3.5428501618716024E-2</v>
      </c>
      <c r="H38" s="169">
        <v>4.8296679603277277E-2</v>
      </c>
      <c r="I38" s="169">
        <v>3.4823962568075476E-2</v>
      </c>
      <c r="J38" s="169">
        <v>5.6785792589344443E-2</v>
      </c>
      <c r="K38" s="169">
        <v>6.7892602433226118E-2</v>
      </c>
      <c r="L38" s="169">
        <v>1.0694558702550242E-2</v>
      </c>
      <c r="M38" s="169">
        <v>2.8985507246376812E-2</v>
      </c>
      <c r="N38" s="169">
        <v>3.3078101071975501E-2</v>
      </c>
      <c r="O38" s="169">
        <v>5.3577798387672113E-2</v>
      </c>
      <c r="P38" s="169">
        <v>3.1998184500170203E-2</v>
      </c>
      <c r="Q38" s="169">
        <v>3.4726309593878756E-2</v>
      </c>
      <c r="R38" s="169">
        <v>4.3368862696593791E-2</v>
      </c>
      <c r="S38" s="169">
        <v>4.7490749721593561E-2</v>
      </c>
      <c r="T38" s="169">
        <v>3.2015065913370999E-2</v>
      </c>
      <c r="U38" s="169">
        <v>2.4198589159746407E-2</v>
      </c>
      <c r="V38" s="169">
        <v>4.4926071921560812E-2</v>
      </c>
      <c r="W38" s="169">
        <v>9.9542162510255036E-2</v>
      </c>
      <c r="X38" s="169">
        <v>6.629274861085499E-2</v>
      </c>
      <c r="Y38" s="169">
        <v>0.16049072128333383</v>
      </c>
      <c r="Z38" s="169">
        <v>6.8250501841925312E-2</v>
      </c>
      <c r="AA38" s="169">
        <v>9.0992116808467E-2</v>
      </c>
      <c r="AB38" s="169">
        <v>0.11772468062297133</v>
      </c>
      <c r="AC38" s="169">
        <v>7.5152046572397588E-2</v>
      </c>
      <c r="AD38" s="169">
        <v>1.6952312779814961E-3</v>
      </c>
      <c r="AE38" s="169">
        <v>9.3294457314359397E-2</v>
      </c>
      <c r="AF38" s="169">
        <v>0.16919382400335919</v>
      </c>
      <c r="AG38" s="169">
        <v>9.671885179555012E-2</v>
      </c>
      <c r="AH38" s="169">
        <v>7.0038064682987358E-2</v>
      </c>
      <c r="AI38" s="169">
        <v>5.1577137682665156E-2</v>
      </c>
      <c r="AJ38" s="169">
        <v>8.2858644245927482E-2</v>
      </c>
      <c r="AK38" s="169">
        <v>0.13991548113505176</v>
      </c>
      <c r="AL38" s="169">
        <v>3.9280757206913104E-2</v>
      </c>
      <c r="AM38" s="169">
        <v>0</v>
      </c>
      <c r="AN38" s="170">
        <v>4.373039120931408E-2</v>
      </c>
    </row>
    <row r="39" spans="1:40" ht="39.950000000000003" customHeight="1">
      <c r="A39" s="16">
        <v>35</v>
      </c>
      <c r="B39" s="1" t="s">
        <v>31</v>
      </c>
      <c r="C39" s="167">
        <v>5.9706584783350395E-4</v>
      </c>
      <c r="D39" s="168">
        <v>0</v>
      </c>
      <c r="E39" s="168">
        <v>1.0610079575596816E-3</v>
      </c>
      <c r="F39" s="169">
        <v>0</v>
      </c>
      <c r="G39" s="169">
        <v>1.3961971081267397E-4</v>
      </c>
      <c r="H39" s="169">
        <v>0</v>
      </c>
      <c r="I39" s="169">
        <v>0</v>
      </c>
      <c r="J39" s="169">
        <v>0</v>
      </c>
      <c r="K39" s="169">
        <v>0</v>
      </c>
      <c r="L39" s="169">
        <v>0</v>
      </c>
      <c r="M39" s="169">
        <v>0</v>
      </c>
      <c r="N39" s="169">
        <v>0</v>
      </c>
      <c r="O39" s="169">
        <v>7.1341941927659277E-5</v>
      </c>
      <c r="P39" s="169">
        <v>1.1346873936230568E-4</v>
      </c>
      <c r="Q39" s="169">
        <v>0</v>
      </c>
      <c r="R39" s="169">
        <v>1.2732365673542143E-4</v>
      </c>
      <c r="S39" s="169">
        <v>0</v>
      </c>
      <c r="T39" s="169">
        <v>0</v>
      </c>
      <c r="U39" s="169">
        <v>8.9293686936333595E-5</v>
      </c>
      <c r="V39" s="169">
        <v>8.5383728707432658E-5</v>
      </c>
      <c r="W39" s="169">
        <v>2.5582441623514675E-4</v>
      </c>
      <c r="X39" s="169">
        <v>7.6546500259214284E-5</v>
      </c>
      <c r="Y39" s="169">
        <v>2.9597182348240446E-4</v>
      </c>
      <c r="Z39" s="169">
        <v>4.4117971455672467E-5</v>
      </c>
      <c r="AA39" s="169">
        <v>8.8357678013888065E-4</v>
      </c>
      <c r="AB39" s="169">
        <v>1.898394925702034E-4</v>
      </c>
      <c r="AC39" s="169">
        <v>9.1171895142356445E-4</v>
      </c>
      <c r="AD39" s="169">
        <v>3.064703827450745E-4</v>
      </c>
      <c r="AE39" s="169">
        <v>6.8926953405835966E-4</v>
      </c>
      <c r="AF39" s="169">
        <v>1.2573198460221487E-2</v>
      </c>
      <c r="AG39" s="169">
        <v>5.1921899986180479E-4</v>
      </c>
      <c r="AH39" s="169">
        <v>2.3847944364316621E-3</v>
      </c>
      <c r="AI39" s="169">
        <v>1.1766468572078507E-2</v>
      </c>
      <c r="AJ39" s="169">
        <v>2.606410930110352E-3</v>
      </c>
      <c r="AK39" s="169">
        <v>1.6318110837411917E-3</v>
      </c>
      <c r="AL39" s="169">
        <v>1.4474361247194849E-2</v>
      </c>
      <c r="AM39" s="169">
        <v>0</v>
      </c>
      <c r="AN39" s="170">
        <v>1.665353218443787E-3</v>
      </c>
    </row>
    <row r="40" spans="1:40" ht="39.950000000000003" customHeight="1">
      <c r="A40" s="16">
        <v>36</v>
      </c>
      <c r="B40" s="1" t="s">
        <v>32</v>
      </c>
      <c r="C40" s="167">
        <v>1.8764926646195838E-3</v>
      </c>
      <c r="D40" s="168">
        <v>0</v>
      </c>
      <c r="E40" s="168">
        <v>1.3262599469496021E-3</v>
      </c>
      <c r="F40" s="169">
        <v>1.2295081967213116E-3</v>
      </c>
      <c r="G40" s="169">
        <v>5.7011381915175209E-4</v>
      </c>
      <c r="H40" s="169">
        <v>1.29366106080207E-3</v>
      </c>
      <c r="I40" s="169">
        <v>1.1505714504870753E-3</v>
      </c>
      <c r="J40" s="169">
        <v>6.5775049331286996E-4</v>
      </c>
      <c r="K40" s="169">
        <v>6.9920290868410008E-4</v>
      </c>
      <c r="L40" s="169">
        <v>1.175226231049477E-4</v>
      </c>
      <c r="M40" s="169">
        <v>0</v>
      </c>
      <c r="N40" s="169">
        <v>4.0837161817253701E-4</v>
      </c>
      <c r="O40" s="169">
        <v>1.0701291289148891E-3</v>
      </c>
      <c r="P40" s="169">
        <v>9.0774991489844543E-4</v>
      </c>
      <c r="Q40" s="169">
        <v>5.885815185403178E-4</v>
      </c>
      <c r="R40" s="169">
        <v>1.4187493179089819E-3</v>
      </c>
      <c r="S40" s="169">
        <v>1.0058555160398031E-3</v>
      </c>
      <c r="T40" s="169">
        <v>0</v>
      </c>
      <c r="U40" s="169">
        <v>6.2505580855433526E-4</v>
      </c>
      <c r="V40" s="169">
        <v>8.9652915142804282E-4</v>
      </c>
      <c r="W40" s="169">
        <v>8.7459184663641297E-4</v>
      </c>
      <c r="X40" s="169">
        <v>5.5670182006701296E-5</v>
      </c>
      <c r="Y40" s="169">
        <v>1.1098943380590167E-3</v>
      </c>
      <c r="Z40" s="169">
        <v>3.2647298877197628E-3</v>
      </c>
      <c r="AA40" s="169">
        <v>1.9909227339897227E-3</v>
      </c>
      <c r="AB40" s="169">
        <v>3.7595664214883418E-3</v>
      </c>
      <c r="AC40" s="169">
        <v>9.2043757527597559E-4</v>
      </c>
      <c r="AD40" s="169">
        <v>0</v>
      </c>
      <c r="AE40" s="169">
        <v>2.4717844549178923E-3</v>
      </c>
      <c r="AF40" s="169">
        <v>1.8289469269903867E-3</v>
      </c>
      <c r="AG40" s="169">
        <v>2.728367520186366E-3</v>
      </c>
      <c r="AH40" s="169">
        <v>3.4034491458056655E-3</v>
      </c>
      <c r="AI40" s="169">
        <v>2.1074435299186988E-3</v>
      </c>
      <c r="AJ40" s="169">
        <v>5.1497635312664214E-3</v>
      </c>
      <c r="AK40" s="169">
        <v>1.4188430283830909E-3</v>
      </c>
      <c r="AL40" s="169">
        <v>1.6830904004393114E-3</v>
      </c>
      <c r="AM40" s="169">
        <v>0</v>
      </c>
      <c r="AN40" s="170">
        <v>2.6764605296418004E-4</v>
      </c>
    </row>
    <row r="41" spans="1:40" ht="39.950000000000003" customHeight="1">
      <c r="A41" s="16">
        <v>37</v>
      </c>
      <c r="B41" s="1" t="s">
        <v>33</v>
      </c>
      <c r="C41" s="167">
        <v>2.8147389969293756E-3</v>
      </c>
      <c r="D41" s="168">
        <v>2.717391304347826E-3</v>
      </c>
      <c r="E41" s="168">
        <v>9.2838196286472146E-3</v>
      </c>
      <c r="F41" s="169">
        <v>4.9180327868852463E-3</v>
      </c>
      <c r="G41" s="169">
        <v>4.5609105532140167E-3</v>
      </c>
      <c r="H41" s="169">
        <v>3.6653730056058647E-3</v>
      </c>
      <c r="I41" s="169">
        <v>2.7613714811689804E-3</v>
      </c>
      <c r="J41" s="169">
        <v>1.0962508221881166E-3</v>
      </c>
      <c r="K41" s="169">
        <v>9.5091595581037625E-3</v>
      </c>
      <c r="L41" s="169">
        <v>2.9380655776236925E-3</v>
      </c>
      <c r="M41" s="169">
        <v>3.6231884057971015E-3</v>
      </c>
      <c r="N41" s="169">
        <v>2.9606942317508935E-3</v>
      </c>
      <c r="O41" s="169">
        <v>8.2756652636084751E-3</v>
      </c>
      <c r="P41" s="169">
        <v>6.8081243617383411E-3</v>
      </c>
      <c r="Q41" s="169">
        <v>2.3543260741612712E-3</v>
      </c>
      <c r="R41" s="169">
        <v>1.5460729746444033E-3</v>
      </c>
      <c r="S41" s="169">
        <v>1.5447066853468406E-3</v>
      </c>
      <c r="T41" s="169">
        <v>0</v>
      </c>
      <c r="U41" s="169">
        <v>1.7501562639521386E-2</v>
      </c>
      <c r="V41" s="169">
        <v>2.0776707318808612E-3</v>
      </c>
      <c r="W41" s="169">
        <v>1.3754027974336905E-2</v>
      </c>
      <c r="X41" s="169">
        <v>2.9400814872289124E-3</v>
      </c>
      <c r="Y41" s="169">
        <v>9.4267025779145829E-3</v>
      </c>
      <c r="Z41" s="169">
        <v>1.9764851212141266E-2</v>
      </c>
      <c r="AA41" s="169">
        <v>6.5175766613064286E-3</v>
      </c>
      <c r="AB41" s="169">
        <v>4.2825556118042942E-3</v>
      </c>
      <c r="AC41" s="169">
        <v>5.0854487413420947E-3</v>
      </c>
      <c r="AD41" s="169">
        <v>8.1439682128061762E-5</v>
      </c>
      <c r="AE41" s="169">
        <v>9.4112679592372392E-3</v>
      </c>
      <c r="AF41" s="169">
        <v>3.2704601262514487E-3</v>
      </c>
      <c r="AG41" s="169">
        <v>9.8513414802677045E-4</v>
      </c>
      <c r="AH41" s="169">
        <v>1.0656207208965431E-2</v>
      </c>
      <c r="AI41" s="169">
        <v>3.7828994135904407E-3</v>
      </c>
      <c r="AJ41" s="169">
        <v>4.8765107724645295E-3</v>
      </c>
      <c r="AK41" s="169">
        <v>3.9070575687770708E-3</v>
      </c>
      <c r="AL41" s="169">
        <v>2.7392107095139469E-3</v>
      </c>
      <c r="AM41" s="169">
        <v>4.976699995475727E-4</v>
      </c>
      <c r="AN41" s="170">
        <v>0</v>
      </c>
    </row>
    <row r="42" spans="1:40" ht="39.950000000000003" customHeight="1">
      <c r="A42" s="2"/>
      <c r="B42" s="3" t="s">
        <v>34</v>
      </c>
      <c r="C42" s="171">
        <v>0.44438758103036508</v>
      </c>
      <c r="D42" s="172">
        <v>0.48641304347826086</v>
      </c>
      <c r="E42" s="172">
        <v>0.36445623342175065</v>
      </c>
      <c r="F42" s="172">
        <v>0.47008196721311474</v>
      </c>
      <c r="G42" s="172">
        <v>0.56461920178247826</v>
      </c>
      <c r="H42" s="172">
        <v>0.57869771453212593</v>
      </c>
      <c r="I42" s="172">
        <v>0.56868911559407842</v>
      </c>
      <c r="J42" s="172">
        <v>0.65292698969524232</v>
      </c>
      <c r="K42" s="172">
        <v>0.51006852188505103</v>
      </c>
      <c r="L42" s="172">
        <v>0.70407803502174171</v>
      </c>
      <c r="M42" s="172">
        <v>0.80193236714975846</v>
      </c>
      <c r="N42" s="172">
        <v>0.55528330781010715</v>
      </c>
      <c r="O42" s="172">
        <v>0.57986730398801456</v>
      </c>
      <c r="P42" s="172">
        <v>0.51605582661976623</v>
      </c>
      <c r="Q42" s="172">
        <v>0.56209535020600354</v>
      </c>
      <c r="R42" s="172">
        <v>0.63296227581941866</v>
      </c>
      <c r="S42" s="172">
        <v>0.62014584904982573</v>
      </c>
      <c r="T42" s="172">
        <v>0.62900188323917139</v>
      </c>
      <c r="U42" s="172">
        <v>0.68166800607197076</v>
      </c>
      <c r="V42" s="172">
        <v>0.51011085654110511</v>
      </c>
      <c r="W42" s="172">
        <v>0.53404796140705946</v>
      </c>
      <c r="X42" s="172">
        <v>0.63881881791327277</v>
      </c>
      <c r="Y42" s="172">
        <v>0.55818806049664071</v>
      </c>
      <c r="Z42" s="172">
        <v>0.34189221979573381</v>
      </c>
      <c r="AA42" s="172">
        <v>0.29306574309573868</v>
      </c>
      <c r="AB42" s="172">
        <v>0.32571059527709123</v>
      </c>
      <c r="AC42" s="172">
        <v>0.26903804932000963</v>
      </c>
      <c r="AD42" s="172">
        <v>9.7558309740828922E-2</v>
      </c>
      <c r="AE42" s="172">
        <v>0.4536317885631469</v>
      </c>
      <c r="AF42" s="172">
        <v>0.50875459536443124</v>
      </c>
      <c r="AG42" s="172">
        <v>0.29774939292835567</v>
      </c>
      <c r="AH42" s="172">
        <v>0.24826138489439786</v>
      </c>
      <c r="AI42" s="172">
        <v>0.39535728112443652</v>
      </c>
      <c r="AJ42" s="172">
        <v>0.40470835522858645</v>
      </c>
      <c r="AK42" s="172">
        <v>0.37495971448686877</v>
      </c>
      <c r="AL42" s="172">
        <v>0.48552671973572131</v>
      </c>
      <c r="AM42" s="172">
        <v>1</v>
      </c>
      <c r="AN42" s="173">
        <v>0.58809272448812688</v>
      </c>
    </row>
    <row r="43" spans="1:40" ht="39.950000000000003" customHeight="1">
      <c r="A43" s="2"/>
      <c r="B43" s="22" t="s">
        <v>48</v>
      </c>
      <c r="C43" s="171">
        <v>8.7001023541453427E-3</v>
      </c>
      <c r="D43" s="172">
        <v>2.717391304347826E-3</v>
      </c>
      <c r="E43" s="172">
        <v>3.8196286472148538E-2</v>
      </c>
      <c r="F43" s="172">
        <v>1.6803278688524589E-2</v>
      </c>
      <c r="G43" s="172">
        <v>7.4871069923296424E-3</v>
      </c>
      <c r="H43" s="172">
        <v>1.2721000431220354E-2</v>
      </c>
      <c r="I43" s="172">
        <v>1.5877886016721639E-2</v>
      </c>
      <c r="J43" s="172">
        <v>1.2278009208506906E-2</v>
      </c>
      <c r="K43" s="172">
        <v>1.4333659628024053E-2</v>
      </c>
      <c r="L43" s="172">
        <v>3.4081560700434835E-3</v>
      </c>
      <c r="M43" s="172">
        <v>1.0869565217391304E-2</v>
      </c>
      <c r="N43" s="172">
        <v>1.6232771822358345E-2</v>
      </c>
      <c r="O43" s="172">
        <v>1.2484839837340372E-2</v>
      </c>
      <c r="P43" s="172">
        <v>1.6906842164983546E-2</v>
      </c>
      <c r="Q43" s="172">
        <v>1.883460859329017E-2</v>
      </c>
      <c r="R43" s="172">
        <v>1.1647083075654504E-2</v>
      </c>
      <c r="S43" s="172">
        <v>1.4620828393864282E-2</v>
      </c>
      <c r="T43" s="172">
        <v>1.3182674199623353E-2</v>
      </c>
      <c r="U43" s="172">
        <v>2.0537547995356727E-2</v>
      </c>
      <c r="V43" s="172">
        <v>1.905480212320872E-2</v>
      </c>
      <c r="W43" s="172">
        <v>2.0991464538073101E-2</v>
      </c>
      <c r="X43" s="172">
        <v>9.9927976702028822E-3</v>
      </c>
      <c r="Y43" s="172">
        <v>1.2327226448042147E-2</v>
      </c>
      <c r="Z43" s="172">
        <v>2.48384179295436E-2</v>
      </c>
      <c r="AA43" s="172">
        <v>2.5720996735940874E-2</v>
      </c>
      <c r="AB43" s="172">
        <v>2.9793633304547214E-2</v>
      </c>
      <c r="AC43" s="172">
        <v>1.0733871480011309E-2</v>
      </c>
      <c r="AD43" s="172">
        <v>0</v>
      </c>
      <c r="AE43" s="172">
        <v>1.9258464663524634E-2</v>
      </c>
      <c r="AF43" s="172">
        <v>1.890525080922785E-2</v>
      </c>
      <c r="AG43" s="172">
        <v>1.1715002072927565E-2</v>
      </c>
      <c r="AH43" s="172">
        <v>9.2472268632892395E-3</v>
      </c>
      <c r="AI43" s="172">
        <v>1.2143774237787874E-2</v>
      </c>
      <c r="AJ43" s="172">
        <v>3.7162375197057278E-2</v>
      </c>
      <c r="AK43" s="172">
        <v>1.5674109031714682E-2</v>
      </c>
      <c r="AL43" s="172">
        <v>2.0941882034496328E-2</v>
      </c>
      <c r="AM43" s="172">
        <v>0</v>
      </c>
      <c r="AN43" s="173">
        <v>4.1782522712741441E-3</v>
      </c>
    </row>
    <row r="44" spans="1:40" ht="39.950000000000003" customHeight="1">
      <c r="A44" s="16"/>
      <c r="B44" s="23" t="s">
        <v>129</v>
      </c>
      <c r="C44" s="167">
        <v>0.20300238826339134</v>
      </c>
      <c r="D44" s="168">
        <v>0.18206521739130435</v>
      </c>
      <c r="E44" s="168">
        <v>0.17904509283819628</v>
      </c>
      <c r="F44" s="169">
        <v>0.23442622950819672</v>
      </c>
      <c r="G44" s="169">
        <v>8.8454904287779496E-2</v>
      </c>
      <c r="H44" s="169">
        <v>0.22272531263475637</v>
      </c>
      <c r="I44" s="169">
        <v>0.18539541305515073</v>
      </c>
      <c r="J44" s="169">
        <v>9.2962069721552285E-2</v>
      </c>
      <c r="K44" s="169">
        <v>0.18214235771220808</v>
      </c>
      <c r="L44" s="169">
        <v>6.1934422376307439E-2</v>
      </c>
      <c r="M44" s="169">
        <v>0.17632850241545894</v>
      </c>
      <c r="N44" s="169">
        <v>0.24481878509443594</v>
      </c>
      <c r="O44" s="169">
        <v>0.2212313619176714</v>
      </c>
      <c r="P44" s="169">
        <v>0.22773175990014752</v>
      </c>
      <c r="Q44" s="169">
        <v>0.18363743378457917</v>
      </c>
      <c r="R44" s="169">
        <v>0.17541562079377204</v>
      </c>
      <c r="S44" s="169">
        <v>0.17886266479864929</v>
      </c>
      <c r="T44" s="169">
        <v>0.1807909604519774</v>
      </c>
      <c r="U44" s="169">
        <v>0.13394053040450041</v>
      </c>
      <c r="V44" s="169">
        <v>0.21496776764241293</v>
      </c>
      <c r="W44" s="169">
        <v>0.29671725604999538</v>
      </c>
      <c r="X44" s="169">
        <v>6.3136945168350112E-2</v>
      </c>
      <c r="Y44" s="169">
        <v>0.11069346198241928</v>
      </c>
      <c r="Z44" s="169">
        <v>0.41753248185648423</v>
      </c>
      <c r="AA44" s="169">
        <v>0.32382130665864228</v>
      </c>
      <c r="AB44" s="169">
        <v>0.23493195557011406</v>
      </c>
      <c r="AC44" s="169">
        <v>0.14542290930513813</v>
      </c>
      <c r="AD44" s="169">
        <v>0</v>
      </c>
      <c r="AE44" s="169">
        <v>0.2550708098917025</v>
      </c>
      <c r="AF44" s="169">
        <v>0.18886312009688008</v>
      </c>
      <c r="AG44" s="169">
        <v>0.26721023433952579</v>
      </c>
      <c r="AH44" s="169">
        <v>0.41365790655350398</v>
      </c>
      <c r="AI44" s="169">
        <v>0.41905863876864929</v>
      </c>
      <c r="AJ44" s="169">
        <v>0.44691539674198633</v>
      </c>
      <c r="AK44" s="169">
        <v>0.2901876667706963</v>
      </c>
      <c r="AL44" s="169">
        <v>0.24402432643954494</v>
      </c>
      <c r="AM44" s="169">
        <v>0</v>
      </c>
      <c r="AN44" s="170">
        <v>1.0601757542414466E-2</v>
      </c>
    </row>
    <row r="45" spans="1:40" ht="39.950000000000003" customHeight="1">
      <c r="A45" s="16"/>
      <c r="B45" s="23" t="s">
        <v>57</v>
      </c>
      <c r="C45" s="167">
        <v>2.1835551006482431E-2</v>
      </c>
      <c r="D45" s="168">
        <v>1.358695652173913E-2</v>
      </c>
      <c r="E45" s="168">
        <v>1.6976127320954906E-2</v>
      </c>
      <c r="F45" s="169">
        <v>3.1147540983606559E-2</v>
      </c>
      <c r="G45" s="169">
        <v>1.2187637256356333E-2</v>
      </c>
      <c r="H45" s="169">
        <v>2.9754204398447608E-2</v>
      </c>
      <c r="I45" s="169">
        <v>2.4852343330520825E-2</v>
      </c>
      <c r="J45" s="169">
        <v>1.2278009208506906E-2</v>
      </c>
      <c r="K45" s="169">
        <v>2.4402181513075095E-2</v>
      </c>
      <c r="L45" s="169">
        <v>8.3441062404512861E-3</v>
      </c>
      <c r="M45" s="169">
        <v>2.2946859903381644E-2</v>
      </c>
      <c r="N45" s="169">
        <v>3.2669729453802962E-2</v>
      </c>
      <c r="O45" s="169">
        <v>2.9392880074195618E-2</v>
      </c>
      <c r="P45" s="169">
        <v>3.0296153409735616E-2</v>
      </c>
      <c r="Q45" s="169">
        <v>2.4131842260153032E-2</v>
      </c>
      <c r="R45" s="169">
        <v>2.3342670401493931E-2</v>
      </c>
      <c r="S45" s="169">
        <v>2.3745374860796781E-2</v>
      </c>
      <c r="T45" s="169">
        <v>2.6365348399246705E-2</v>
      </c>
      <c r="U45" s="169">
        <v>1.7501562639521386E-2</v>
      </c>
      <c r="V45" s="169">
        <v>2.8390089795221358E-2</v>
      </c>
      <c r="W45" s="169">
        <v>3.6385037170153484E-2</v>
      </c>
      <c r="X45" s="169">
        <v>9.042925189713542E-3</v>
      </c>
      <c r="Y45" s="169">
        <v>1.6367241838576966E-2</v>
      </c>
      <c r="Z45" s="169">
        <v>5.0162133545099595E-2</v>
      </c>
      <c r="AA45" s="169">
        <v>3.6800685394916655E-2</v>
      </c>
      <c r="AB45" s="169">
        <v>3.3886349423781305E-2</v>
      </c>
      <c r="AC45" s="169">
        <v>1.1847364297733531E-2</v>
      </c>
      <c r="AD45" s="169">
        <v>0</v>
      </c>
      <c r="AE45" s="169">
        <v>3.330061965787582E-2</v>
      </c>
      <c r="AF45" s="169">
        <v>2.2896467535109828E-2</v>
      </c>
      <c r="AG45" s="169">
        <v>5.2731328845280638E-2</v>
      </c>
      <c r="AH45" s="169">
        <v>6.2396567673103864E-2</v>
      </c>
      <c r="AI45" s="169">
        <v>5.7383270376146406E-2</v>
      </c>
      <c r="AJ45" s="169">
        <v>3.1508145034156596E-2</v>
      </c>
      <c r="AK45" s="169">
        <v>3.2669073130171623E-2</v>
      </c>
      <c r="AL45" s="169">
        <v>2.3510297443259207E-2</v>
      </c>
      <c r="AM45" s="169">
        <v>0</v>
      </c>
      <c r="AN45" s="170">
        <v>1.3977071654796068E-3</v>
      </c>
    </row>
    <row r="46" spans="1:40" ht="39.950000000000003" customHeight="1">
      <c r="A46" s="16"/>
      <c r="B46" s="23" t="s">
        <v>58</v>
      </c>
      <c r="C46" s="167">
        <v>8.1030365063118389E-3</v>
      </c>
      <c r="D46" s="168">
        <v>8.152173913043478E-3</v>
      </c>
      <c r="E46" s="168">
        <v>7.9575596816976128E-3</v>
      </c>
      <c r="F46" s="169">
        <v>1.4344262295081968E-2</v>
      </c>
      <c r="G46" s="169">
        <v>4.9012335983199097E-3</v>
      </c>
      <c r="H46" s="169">
        <v>9.2712376024148332E-3</v>
      </c>
      <c r="I46" s="169">
        <v>1.1198895451407533E-2</v>
      </c>
      <c r="J46" s="169">
        <v>8.989256741942557E-3</v>
      </c>
      <c r="K46" s="169">
        <v>8.6001957768144319E-3</v>
      </c>
      <c r="L46" s="169">
        <v>5.758608532142437E-3</v>
      </c>
      <c r="M46" s="169">
        <v>1.0869565217391304E-2</v>
      </c>
      <c r="N46" s="169">
        <v>1.2149055640632976E-2</v>
      </c>
      <c r="O46" s="169">
        <v>1.2199472069629735E-2</v>
      </c>
      <c r="P46" s="169">
        <v>1.2935436287302848E-2</v>
      </c>
      <c r="Q46" s="169">
        <v>8.2401412595644492E-3</v>
      </c>
      <c r="R46" s="169">
        <v>1.5369784277347302E-2</v>
      </c>
      <c r="S46" s="169">
        <v>1.58422243776269E-2</v>
      </c>
      <c r="T46" s="169">
        <v>1.3182674199623353E-2</v>
      </c>
      <c r="U46" s="169">
        <v>1.2322528797214037E-2</v>
      </c>
      <c r="V46" s="169">
        <v>1.3191786085298345E-2</v>
      </c>
      <c r="W46" s="169">
        <v>1.3145342294329142E-2</v>
      </c>
      <c r="X46" s="169">
        <v>7.6859645033001984E-3</v>
      </c>
      <c r="Y46" s="169">
        <v>1.0137034954272353E-2</v>
      </c>
      <c r="Z46" s="169">
        <v>9.2206560342355456E-3</v>
      </c>
      <c r="AA46" s="169">
        <v>1.7251788715900357E-2</v>
      </c>
      <c r="AB46" s="169">
        <v>3.8198683779518183E-2</v>
      </c>
      <c r="AC46" s="169">
        <v>4.5511216509586125E-3</v>
      </c>
      <c r="AD46" s="169">
        <v>0</v>
      </c>
      <c r="AE46" s="169">
        <v>1.5194741466865992E-2</v>
      </c>
      <c r="AF46" s="169">
        <v>9.2453808267922329E-3</v>
      </c>
      <c r="AG46" s="169">
        <v>3.6829013089056915E-2</v>
      </c>
      <c r="AH46" s="169">
        <v>3.4550165571057515E-2</v>
      </c>
      <c r="AI46" s="169">
        <v>1.6622228443816452E-2</v>
      </c>
      <c r="AJ46" s="169">
        <v>1.671045717288492E-2</v>
      </c>
      <c r="AK46" s="169">
        <v>8.9361622590020066E-3</v>
      </c>
      <c r="AL46" s="169">
        <v>4.5476951282261936E-3</v>
      </c>
      <c r="AM46" s="169">
        <v>0</v>
      </c>
      <c r="AN46" s="170">
        <v>6.5424590724577343E-4</v>
      </c>
    </row>
    <row r="47" spans="1:40" ht="39.950000000000003" customHeight="1">
      <c r="A47" s="16"/>
      <c r="B47" s="23" t="s">
        <v>49</v>
      </c>
      <c r="C47" s="167">
        <v>0.19157284203343569</v>
      </c>
      <c r="D47" s="168">
        <v>0.14945652173913043</v>
      </c>
      <c r="E47" s="168">
        <v>0.17798408488063661</v>
      </c>
      <c r="F47" s="169">
        <v>9.0163934426229511E-2</v>
      </c>
      <c r="G47" s="169">
        <v>8.392017243034286E-2</v>
      </c>
      <c r="H47" s="169">
        <v>4.3122035360068997E-4</v>
      </c>
      <c r="I47" s="169">
        <v>0.10040653524583877</v>
      </c>
      <c r="J47" s="169">
        <v>0.10874808156106117</v>
      </c>
      <c r="K47" s="169">
        <v>0.12438819745490141</v>
      </c>
      <c r="L47" s="169">
        <v>0.18004465859677987</v>
      </c>
      <c r="M47" s="169">
        <v>-5.3140096618357488E-2</v>
      </c>
      <c r="N47" s="169">
        <v>2.4093925472179683E-2</v>
      </c>
      <c r="O47" s="169">
        <v>5.1152172362131695E-2</v>
      </c>
      <c r="P47" s="169">
        <v>8.2832179734483147E-2</v>
      </c>
      <c r="Q47" s="169">
        <v>2.942907592701589E-2</v>
      </c>
      <c r="R47" s="169">
        <v>-3.5492985072817007E-2</v>
      </c>
      <c r="S47" s="169">
        <v>-1.9326795272479075E-2</v>
      </c>
      <c r="T47" s="169">
        <v>-3.954802259887006E-2</v>
      </c>
      <c r="U47" s="169">
        <v>2.7234574515581748E-2</v>
      </c>
      <c r="V47" s="169">
        <v>7.350115979564828E-2</v>
      </c>
      <c r="W47" s="169">
        <v>2.8998894788113114E-2</v>
      </c>
      <c r="X47" s="169">
        <v>2.7389729547297039E-2</v>
      </c>
      <c r="Y47" s="169">
        <v>0.10484801846864178</v>
      </c>
      <c r="Z47" s="169">
        <v>5.311803763262965E-2</v>
      </c>
      <c r="AA47" s="169">
        <v>0.17397885549015513</v>
      </c>
      <c r="AB47" s="169">
        <v>0.25772758405050478</v>
      </c>
      <c r="AC47" s="169">
        <v>0.21851611513067348</v>
      </c>
      <c r="AD47" s="169">
        <v>0.49312799103306237</v>
      </c>
      <c r="AE47" s="169">
        <v>6.4717159844343772E-2</v>
      </c>
      <c r="AF47" s="169">
        <v>0.12453613468841346</v>
      </c>
      <c r="AG47" s="169">
        <v>0</v>
      </c>
      <c r="AH47" s="169">
        <v>1.4488062540956425E-2</v>
      </c>
      <c r="AI47" s="169">
        <v>3.4036251965817201E-2</v>
      </c>
      <c r="AJ47" s="169">
        <v>-7.5669994745139251E-3</v>
      </c>
      <c r="AK47" s="169">
        <v>9.2446827370699786E-2</v>
      </c>
      <c r="AL47" s="169">
        <v>8.7481785437862947E-2</v>
      </c>
      <c r="AM47" s="169">
        <v>0</v>
      </c>
      <c r="AN47" s="170">
        <v>0.33360593579468573</v>
      </c>
    </row>
    <row r="48" spans="1:40" ht="39.950000000000003" customHeight="1">
      <c r="A48" s="16"/>
      <c r="B48" s="23" t="s">
        <v>50</v>
      </c>
      <c r="C48" s="167">
        <v>0.11062777209143637</v>
      </c>
      <c r="D48" s="168">
        <v>0.13858695652173914</v>
      </c>
      <c r="E48" s="168">
        <v>0.1596816976127321</v>
      </c>
      <c r="F48" s="169">
        <v>0.10081967213114754</v>
      </c>
      <c r="G48" s="169">
        <v>5.4742561614469255E-2</v>
      </c>
      <c r="H48" s="169">
        <v>9.9396291504959031E-2</v>
      </c>
      <c r="I48" s="169">
        <v>6.1210401165912406E-2</v>
      </c>
      <c r="J48" s="169">
        <v>9.4058320543740415E-2</v>
      </c>
      <c r="K48" s="169">
        <v>9.3972870927143057E-2</v>
      </c>
      <c r="L48" s="169">
        <v>3.0085791514866612E-2</v>
      </c>
      <c r="M48" s="169">
        <v>2.2946859903381644E-2</v>
      </c>
      <c r="N48" s="169">
        <v>8.3307810107197552E-2</v>
      </c>
      <c r="O48" s="169">
        <v>8.4611543126203892E-2</v>
      </c>
      <c r="P48" s="169">
        <v>0.10597980256439352</v>
      </c>
      <c r="Q48" s="169">
        <v>0.15950559152442614</v>
      </c>
      <c r="R48" s="169">
        <v>0.16822486570385731</v>
      </c>
      <c r="S48" s="169">
        <v>0.16230197219527967</v>
      </c>
      <c r="T48" s="169">
        <v>0.16760828625235405</v>
      </c>
      <c r="U48" s="169">
        <v>8.3043128850790252E-2</v>
      </c>
      <c r="V48" s="169">
        <v>0.10442430020919014</v>
      </c>
      <c r="W48" s="169">
        <v>3.7315078643954162E-2</v>
      </c>
      <c r="X48" s="169">
        <v>0.21000880284752982</v>
      </c>
      <c r="Y48" s="169">
        <v>0.18508597981472164</v>
      </c>
      <c r="Z48" s="169">
        <v>8.5059448966536513E-2</v>
      </c>
      <c r="AA48" s="169">
        <v>8.7832036079065742E-2</v>
      </c>
      <c r="AB48" s="169">
        <v>7.1604850957386612E-2</v>
      </c>
      <c r="AC48" s="169">
        <v>0.27891251359171182</v>
      </c>
      <c r="AD48" s="169">
        <v>0.36640355934273888</v>
      </c>
      <c r="AE48" s="169">
        <v>0.13293087904689088</v>
      </c>
      <c r="AF48" s="169">
        <v>9.5718857308590963E-2</v>
      </c>
      <c r="AG48" s="169">
        <v>0.33144927250113515</v>
      </c>
      <c r="AH48" s="169">
        <v>0.20368334118744674</v>
      </c>
      <c r="AI48" s="169">
        <v>6.3123784692982549E-2</v>
      </c>
      <c r="AJ48" s="169">
        <v>6.1124540199684711E-2</v>
      </c>
      <c r="AK48" s="169">
        <v>0.13780222630914465</v>
      </c>
      <c r="AL48" s="169">
        <v>8.7969308733044788E-2</v>
      </c>
      <c r="AM48" s="169">
        <v>0</v>
      </c>
      <c r="AN48" s="170">
        <v>4.902383536793898E-2</v>
      </c>
    </row>
    <row r="49" spans="1:40" ht="39.950000000000003" customHeight="1">
      <c r="A49" s="16"/>
      <c r="B49" s="23" t="s">
        <v>51</v>
      </c>
      <c r="C49" s="167">
        <v>3.8979870351415896E-2</v>
      </c>
      <c r="D49" s="168">
        <v>3.8043478260869568E-2</v>
      </c>
      <c r="E49" s="168">
        <v>5.7029177718832889E-2</v>
      </c>
      <c r="F49" s="169">
        <v>4.2213114754098363E-2</v>
      </c>
      <c r="G49" s="169">
        <v>0.18764016510030804</v>
      </c>
      <c r="H49" s="169">
        <v>4.7003018542475204E-2</v>
      </c>
      <c r="I49" s="169">
        <v>3.2369410140369717E-2</v>
      </c>
      <c r="J49" s="169">
        <v>1.775926331944749E-2</v>
      </c>
      <c r="K49" s="169">
        <v>4.2092015102782827E-2</v>
      </c>
      <c r="L49" s="169">
        <v>6.3462216476671759E-3</v>
      </c>
      <c r="M49" s="169">
        <v>7.246376811594203E-3</v>
      </c>
      <c r="N49" s="169">
        <v>3.1444614599285346E-2</v>
      </c>
      <c r="O49" s="169">
        <v>9.0604266248127275E-3</v>
      </c>
      <c r="P49" s="169">
        <v>7.2619993191875634E-3</v>
      </c>
      <c r="Q49" s="169">
        <v>1.4125956444967627E-2</v>
      </c>
      <c r="R49" s="169">
        <v>8.5367480325463513E-3</v>
      </c>
      <c r="S49" s="169">
        <v>3.8078815964363976E-3</v>
      </c>
      <c r="T49" s="169">
        <v>9.4161958568738224E-3</v>
      </c>
      <c r="U49" s="169">
        <v>2.3752120725064739E-2</v>
      </c>
      <c r="V49" s="169">
        <v>3.6359237807915071E-2</v>
      </c>
      <c r="W49" s="169">
        <v>3.6650943336782135E-2</v>
      </c>
      <c r="X49" s="169">
        <v>3.4278914570626325E-2</v>
      </c>
      <c r="Y49" s="169">
        <v>4.2442359487376805E-2</v>
      </c>
      <c r="Z49" s="169">
        <v>1.8176604239737056E-2</v>
      </c>
      <c r="AA49" s="169">
        <v>4.2033146587496142E-2</v>
      </c>
      <c r="AB49" s="169">
        <v>2.1976713022244722E-2</v>
      </c>
      <c r="AC49" s="169">
        <v>6.1724120321991233E-2</v>
      </c>
      <c r="AD49" s="169">
        <v>4.2910139883369801E-2</v>
      </c>
      <c r="AE49" s="169">
        <v>2.9085120222757305E-2</v>
      </c>
      <c r="AF49" s="169">
        <v>3.1093179975953136E-2</v>
      </c>
      <c r="AG49" s="169">
        <v>2.3157562237182397E-3</v>
      </c>
      <c r="AH49" s="169">
        <v>1.4034269321515669E-2</v>
      </c>
      <c r="AI49" s="169">
        <v>1.4352926251506488E-2</v>
      </c>
      <c r="AJ49" s="169">
        <v>3.4051497635312664E-2</v>
      </c>
      <c r="AK49" s="169">
        <v>4.7366700971893314E-2</v>
      </c>
      <c r="AL49" s="169">
        <v>4.6002308979508889E-2</v>
      </c>
      <c r="AM49" s="169">
        <v>0</v>
      </c>
      <c r="AN49" s="170">
        <v>1.7501078018824438E-2</v>
      </c>
    </row>
    <row r="50" spans="1:40" ht="39.950000000000003" customHeight="1">
      <c r="A50" s="7"/>
      <c r="B50" s="10" t="s">
        <v>52</v>
      </c>
      <c r="C50" s="174">
        <v>-2.7209143636983964E-2</v>
      </c>
      <c r="D50" s="175">
        <v>-1.9021739130434784E-2</v>
      </c>
      <c r="E50" s="175">
        <v>-1.3262599469496021E-3</v>
      </c>
      <c r="F50" s="175">
        <v>0</v>
      </c>
      <c r="G50" s="175">
        <v>-3.9529830623838318E-3</v>
      </c>
      <c r="H50" s="175">
        <v>0</v>
      </c>
      <c r="I50" s="175">
        <v>0</v>
      </c>
      <c r="J50" s="175">
        <v>0</v>
      </c>
      <c r="K50" s="175">
        <v>0</v>
      </c>
      <c r="L50" s="175">
        <v>0</v>
      </c>
      <c r="M50" s="175">
        <v>0</v>
      </c>
      <c r="N50" s="175">
        <v>0</v>
      </c>
      <c r="O50" s="175">
        <v>0</v>
      </c>
      <c r="P50" s="175">
        <v>0</v>
      </c>
      <c r="Q50" s="175">
        <v>0</v>
      </c>
      <c r="R50" s="175">
        <v>-6.0630312731153071E-6</v>
      </c>
      <c r="S50" s="175">
        <v>0</v>
      </c>
      <c r="T50" s="175">
        <v>0</v>
      </c>
      <c r="U50" s="175">
        <v>0</v>
      </c>
      <c r="V50" s="175">
        <v>0</v>
      </c>
      <c r="W50" s="175">
        <v>-4.2519782284600252E-3</v>
      </c>
      <c r="X50" s="175">
        <v>-3.5489741029272077E-4</v>
      </c>
      <c r="Y50" s="175">
        <v>-4.0089383490691688E-2</v>
      </c>
      <c r="Z50" s="175">
        <v>0</v>
      </c>
      <c r="AA50" s="175">
        <v>-5.0455875785587918E-4</v>
      </c>
      <c r="AB50" s="175">
        <v>-1.3830365385188052E-2</v>
      </c>
      <c r="AC50" s="175">
        <v>-7.4606509822775283E-4</v>
      </c>
      <c r="AD50" s="175">
        <v>0</v>
      </c>
      <c r="AE50" s="175">
        <v>-3.1895833571078066E-3</v>
      </c>
      <c r="AF50" s="175">
        <v>-1.2986605398748308E-5</v>
      </c>
      <c r="AG50" s="175">
        <v>0</v>
      </c>
      <c r="AH50" s="175">
        <v>-3.1892460527130009E-4</v>
      </c>
      <c r="AI50" s="175">
        <v>-1.2078155861142767E-2</v>
      </c>
      <c r="AJ50" s="175">
        <v>-2.4613767735155018E-2</v>
      </c>
      <c r="AK50" s="175">
        <v>-4.248033019111051E-5</v>
      </c>
      <c r="AL50" s="175">
        <v>-4.3239316645839732E-6</v>
      </c>
      <c r="AM50" s="175">
        <v>0</v>
      </c>
      <c r="AN50" s="176">
        <v>-5.0555365559900676E-3</v>
      </c>
    </row>
    <row r="51" spans="1:40" ht="39.950000000000003" customHeight="1">
      <c r="A51" s="28"/>
      <c r="B51" s="29" t="s">
        <v>53</v>
      </c>
      <c r="C51" s="177">
        <v>0.55561241896963498</v>
      </c>
      <c r="D51" s="178">
        <v>0.51358695652173914</v>
      </c>
      <c r="E51" s="178">
        <v>0.63554376657824929</v>
      </c>
      <c r="F51" s="178">
        <v>0.52991803278688521</v>
      </c>
      <c r="G51" s="178">
        <v>0.43538079821752168</v>
      </c>
      <c r="H51" s="178">
        <v>0.42130228546787407</v>
      </c>
      <c r="I51" s="178">
        <v>0.43131088440592164</v>
      </c>
      <c r="J51" s="178">
        <v>0.34707301030475773</v>
      </c>
      <c r="K51" s="178">
        <v>0.48993147811494897</v>
      </c>
      <c r="L51" s="178">
        <v>0.29592196497825829</v>
      </c>
      <c r="M51" s="178">
        <v>0.19806763285024154</v>
      </c>
      <c r="N51" s="178">
        <v>0.44471669218989279</v>
      </c>
      <c r="O51" s="178">
        <v>0.42013269601198544</v>
      </c>
      <c r="P51" s="178">
        <v>0.48394417338023377</v>
      </c>
      <c r="Q51" s="178">
        <v>0.43790464979399646</v>
      </c>
      <c r="R51" s="178">
        <v>0.36703772418058134</v>
      </c>
      <c r="S51" s="178">
        <v>0.37985415095017422</v>
      </c>
      <c r="T51" s="178">
        <v>0.37099811676082861</v>
      </c>
      <c r="U51" s="178">
        <v>0.3183319939280293</v>
      </c>
      <c r="V51" s="178">
        <v>0.48988914345889484</v>
      </c>
      <c r="W51" s="178">
        <v>0.46595203859294049</v>
      </c>
      <c r="X51" s="178">
        <v>0.36118118208672717</v>
      </c>
      <c r="Y51" s="178">
        <v>0.44181193950335929</v>
      </c>
      <c r="Z51" s="178">
        <v>0.65810778020426619</v>
      </c>
      <c r="AA51" s="178">
        <v>0.70693425690426126</v>
      </c>
      <c r="AB51" s="178">
        <v>0.67428940472290877</v>
      </c>
      <c r="AC51" s="178">
        <v>0.73096195067999037</v>
      </c>
      <c r="AD51" s="178">
        <v>0.90244169025917109</v>
      </c>
      <c r="AE51" s="178">
        <v>0.5463682114368531</v>
      </c>
      <c r="AF51" s="178">
        <v>0.49124540463556882</v>
      </c>
      <c r="AG51" s="178">
        <v>0.70225060707164433</v>
      </c>
      <c r="AH51" s="178">
        <v>0.75173861510560214</v>
      </c>
      <c r="AI51" s="178">
        <v>0.60464271887556353</v>
      </c>
      <c r="AJ51" s="178">
        <v>0.59529164477141361</v>
      </c>
      <c r="AK51" s="178">
        <v>0.62504028551313129</v>
      </c>
      <c r="AL51" s="178">
        <v>0.51447328026427874</v>
      </c>
      <c r="AM51" s="178">
        <v>0</v>
      </c>
      <c r="AN51" s="179">
        <v>0.41190727551187306</v>
      </c>
    </row>
    <row r="52" spans="1:40" ht="39.950000000000003" customHeight="1">
      <c r="A52" s="28"/>
      <c r="B52" s="33" t="s">
        <v>47</v>
      </c>
      <c r="C52" s="177">
        <v>1</v>
      </c>
      <c r="D52" s="178">
        <v>1</v>
      </c>
      <c r="E52" s="178">
        <v>1</v>
      </c>
      <c r="F52" s="178">
        <v>1</v>
      </c>
      <c r="G52" s="178">
        <v>1</v>
      </c>
      <c r="H52" s="178">
        <v>1</v>
      </c>
      <c r="I52" s="178">
        <v>1</v>
      </c>
      <c r="J52" s="178">
        <v>1</v>
      </c>
      <c r="K52" s="178">
        <v>1</v>
      </c>
      <c r="L52" s="178">
        <v>1</v>
      </c>
      <c r="M52" s="178">
        <v>1</v>
      </c>
      <c r="N52" s="178">
        <v>1</v>
      </c>
      <c r="O52" s="178">
        <v>1</v>
      </c>
      <c r="P52" s="178">
        <v>1</v>
      </c>
      <c r="Q52" s="178">
        <v>1</v>
      </c>
      <c r="R52" s="178">
        <v>1</v>
      </c>
      <c r="S52" s="178">
        <v>1</v>
      </c>
      <c r="T52" s="178">
        <v>1</v>
      </c>
      <c r="U52" s="178">
        <v>1</v>
      </c>
      <c r="V52" s="178">
        <v>1</v>
      </c>
      <c r="W52" s="178">
        <v>1</v>
      </c>
      <c r="X52" s="178">
        <v>1</v>
      </c>
      <c r="Y52" s="178">
        <v>1</v>
      </c>
      <c r="Z52" s="178">
        <v>1</v>
      </c>
      <c r="AA52" s="178">
        <v>1</v>
      </c>
      <c r="AB52" s="178">
        <v>1</v>
      </c>
      <c r="AC52" s="178">
        <v>1</v>
      </c>
      <c r="AD52" s="178">
        <v>1</v>
      </c>
      <c r="AE52" s="178">
        <v>1</v>
      </c>
      <c r="AF52" s="178">
        <v>1</v>
      </c>
      <c r="AG52" s="178">
        <v>1</v>
      </c>
      <c r="AH52" s="178">
        <v>1</v>
      </c>
      <c r="AI52" s="178">
        <v>1</v>
      </c>
      <c r="AJ52" s="178">
        <v>1</v>
      </c>
      <c r="AK52" s="178">
        <v>1</v>
      </c>
      <c r="AL52" s="178">
        <v>1</v>
      </c>
      <c r="AM52" s="178">
        <v>1</v>
      </c>
      <c r="AN52" s="179">
        <v>1</v>
      </c>
    </row>
    <row r="53" spans="1:40" ht="39.950000000000003" customHeight="1"/>
    <row r="54" spans="1:40" ht="39.950000000000003" customHeight="1"/>
    <row r="55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0" width="18.625" customWidth="1"/>
  </cols>
  <sheetData>
    <row r="1" spans="1:40" ht="39.950000000000003" customHeight="1">
      <c r="B1" s="1"/>
      <c r="C1" s="251"/>
      <c r="D1" s="251"/>
      <c r="E1" s="251"/>
      <c r="F1" s="251"/>
      <c r="G1" s="251"/>
      <c r="H1" s="251"/>
      <c r="I1" s="251"/>
      <c r="J1" s="251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221</v>
      </c>
      <c r="AB3" s="8" t="s">
        <v>22</v>
      </c>
      <c r="AC3" s="8" t="s">
        <v>169</v>
      </c>
      <c r="AD3" s="8" t="s">
        <v>168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71">
        <v>1</v>
      </c>
      <c r="D4" s="168">
        <v>0</v>
      </c>
      <c r="E4" s="168">
        <v>0</v>
      </c>
      <c r="F4" s="169">
        <v>0</v>
      </c>
      <c r="G4" s="169">
        <v>0</v>
      </c>
      <c r="H4" s="169">
        <v>0</v>
      </c>
      <c r="I4" s="169">
        <v>0</v>
      </c>
      <c r="J4" s="169">
        <v>0</v>
      </c>
      <c r="K4" s="169">
        <v>0</v>
      </c>
      <c r="L4" s="169">
        <v>0</v>
      </c>
      <c r="M4" s="169">
        <v>0</v>
      </c>
      <c r="N4" s="169">
        <v>0</v>
      </c>
      <c r="O4" s="169">
        <v>0</v>
      </c>
      <c r="P4" s="169">
        <v>0</v>
      </c>
      <c r="Q4" s="169">
        <v>0</v>
      </c>
      <c r="R4" s="169">
        <v>0</v>
      </c>
      <c r="S4" s="169">
        <v>0</v>
      </c>
      <c r="T4" s="169">
        <v>0</v>
      </c>
      <c r="U4" s="169">
        <v>0</v>
      </c>
      <c r="V4" s="169">
        <v>0</v>
      </c>
      <c r="W4" s="169">
        <v>0</v>
      </c>
      <c r="X4" s="169">
        <v>0</v>
      </c>
      <c r="Y4" s="169">
        <v>0</v>
      </c>
      <c r="Z4" s="169">
        <v>0</v>
      </c>
      <c r="AA4" s="169">
        <v>0</v>
      </c>
      <c r="AB4" s="169">
        <v>0</v>
      </c>
      <c r="AC4" s="169">
        <v>0</v>
      </c>
      <c r="AD4" s="169">
        <v>0</v>
      </c>
      <c r="AE4" s="169">
        <v>0</v>
      </c>
      <c r="AF4" s="169">
        <v>0</v>
      </c>
      <c r="AG4" s="169">
        <v>0</v>
      </c>
      <c r="AH4" s="169">
        <v>0</v>
      </c>
      <c r="AI4" s="169">
        <v>0</v>
      </c>
      <c r="AJ4" s="169">
        <v>0</v>
      </c>
      <c r="AK4" s="169">
        <v>0</v>
      </c>
      <c r="AL4" s="169">
        <v>0</v>
      </c>
      <c r="AM4" s="169">
        <v>0</v>
      </c>
      <c r="AN4" s="170">
        <v>0</v>
      </c>
    </row>
    <row r="5" spans="1:40" ht="39.950000000000003" customHeight="1">
      <c r="A5" s="16">
        <v>2</v>
      </c>
      <c r="B5" s="35" t="s">
        <v>55</v>
      </c>
      <c r="C5" s="167">
        <v>0</v>
      </c>
      <c r="D5" s="168">
        <v>1</v>
      </c>
      <c r="E5" s="168">
        <v>0</v>
      </c>
      <c r="F5" s="169">
        <v>0</v>
      </c>
      <c r="G5" s="169">
        <v>0</v>
      </c>
      <c r="H5" s="169">
        <v>0</v>
      </c>
      <c r="I5" s="169">
        <v>0</v>
      </c>
      <c r="J5" s="169">
        <v>0</v>
      </c>
      <c r="K5" s="169">
        <v>0</v>
      </c>
      <c r="L5" s="169">
        <v>0</v>
      </c>
      <c r="M5" s="169">
        <v>0</v>
      </c>
      <c r="N5" s="169">
        <v>0</v>
      </c>
      <c r="O5" s="169">
        <v>0</v>
      </c>
      <c r="P5" s="169">
        <v>0</v>
      </c>
      <c r="Q5" s="169">
        <v>0</v>
      </c>
      <c r="R5" s="169">
        <v>0</v>
      </c>
      <c r="S5" s="169">
        <v>0</v>
      </c>
      <c r="T5" s="169">
        <v>0</v>
      </c>
      <c r="U5" s="169">
        <v>0</v>
      </c>
      <c r="V5" s="169">
        <v>0</v>
      </c>
      <c r="W5" s="169">
        <v>0</v>
      </c>
      <c r="X5" s="169">
        <v>0</v>
      </c>
      <c r="Y5" s="169">
        <v>0</v>
      </c>
      <c r="Z5" s="169">
        <v>0</v>
      </c>
      <c r="AA5" s="169">
        <v>0</v>
      </c>
      <c r="AB5" s="169">
        <v>0</v>
      </c>
      <c r="AC5" s="169">
        <v>0</v>
      </c>
      <c r="AD5" s="169">
        <v>0</v>
      </c>
      <c r="AE5" s="169">
        <v>0</v>
      </c>
      <c r="AF5" s="169">
        <v>0</v>
      </c>
      <c r="AG5" s="169">
        <v>0</v>
      </c>
      <c r="AH5" s="169">
        <v>0</v>
      </c>
      <c r="AI5" s="169">
        <v>0</v>
      </c>
      <c r="AJ5" s="169">
        <v>0</v>
      </c>
      <c r="AK5" s="169">
        <v>0</v>
      </c>
      <c r="AL5" s="169">
        <v>0</v>
      </c>
      <c r="AM5" s="169">
        <v>0</v>
      </c>
      <c r="AN5" s="170">
        <v>0</v>
      </c>
    </row>
    <row r="6" spans="1:40" ht="39.950000000000003" customHeight="1">
      <c r="A6" s="16">
        <v>3</v>
      </c>
      <c r="B6" s="35" t="s">
        <v>56</v>
      </c>
      <c r="C6" s="167">
        <v>0</v>
      </c>
      <c r="D6" s="168">
        <v>0</v>
      </c>
      <c r="E6" s="168">
        <v>1</v>
      </c>
      <c r="F6" s="169">
        <v>0</v>
      </c>
      <c r="G6" s="169">
        <v>0</v>
      </c>
      <c r="H6" s="169">
        <v>0</v>
      </c>
      <c r="I6" s="169">
        <v>0</v>
      </c>
      <c r="J6" s="169">
        <v>0</v>
      </c>
      <c r="K6" s="169">
        <v>0</v>
      </c>
      <c r="L6" s="169">
        <v>0</v>
      </c>
      <c r="M6" s="169">
        <v>0</v>
      </c>
      <c r="N6" s="169">
        <v>0</v>
      </c>
      <c r="O6" s="169">
        <v>0</v>
      </c>
      <c r="P6" s="169">
        <v>0</v>
      </c>
      <c r="Q6" s="169">
        <v>0</v>
      </c>
      <c r="R6" s="169">
        <v>0</v>
      </c>
      <c r="S6" s="169">
        <v>0</v>
      </c>
      <c r="T6" s="169">
        <v>0</v>
      </c>
      <c r="U6" s="169">
        <v>0</v>
      </c>
      <c r="V6" s="169">
        <v>0</v>
      </c>
      <c r="W6" s="169">
        <v>0</v>
      </c>
      <c r="X6" s="169">
        <v>0</v>
      </c>
      <c r="Y6" s="169">
        <v>0</v>
      </c>
      <c r="Z6" s="169">
        <v>0</v>
      </c>
      <c r="AA6" s="169">
        <v>0</v>
      </c>
      <c r="AB6" s="169">
        <v>0</v>
      </c>
      <c r="AC6" s="169">
        <v>0</v>
      </c>
      <c r="AD6" s="169">
        <v>0</v>
      </c>
      <c r="AE6" s="169">
        <v>0</v>
      </c>
      <c r="AF6" s="169">
        <v>0</v>
      </c>
      <c r="AG6" s="169">
        <v>0</v>
      </c>
      <c r="AH6" s="169">
        <v>0</v>
      </c>
      <c r="AI6" s="169">
        <v>0</v>
      </c>
      <c r="AJ6" s="169">
        <v>0</v>
      </c>
      <c r="AK6" s="169">
        <v>0</v>
      </c>
      <c r="AL6" s="169">
        <v>0</v>
      </c>
      <c r="AM6" s="169">
        <v>0</v>
      </c>
      <c r="AN6" s="170">
        <v>0</v>
      </c>
    </row>
    <row r="7" spans="1:40" ht="39.950000000000003" customHeight="1">
      <c r="A7" s="16">
        <v>4</v>
      </c>
      <c r="B7" s="1" t="s">
        <v>1</v>
      </c>
      <c r="C7" s="167">
        <v>0</v>
      </c>
      <c r="D7" s="168">
        <v>0</v>
      </c>
      <c r="E7" s="168">
        <v>0</v>
      </c>
      <c r="F7" s="169">
        <v>1</v>
      </c>
      <c r="G7" s="169">
        <v>0</v>
      </c>
      <c r="H7" s="169">
        <v>0</v>
      </c>
      <c r="I7" s="169">
        <v>0</v>
      </c>
      <c r="J7" s="169">
        <v>0</v>
      </c>
      <c r="K7" s="169">
        <v>0</v>
      </c>
      <c r="L7" s="169">
        <v>0</v>
      </c>
      <c r="M7" s="169">
        <v>0</v>
      </c>
      <c r="N7" s="169">
        <v>0</v>
      </c>
      <c r="O7" s="169">
        <v>0</v>
      </c>
      <c r="P7" s="169">
        <v>0</v>
      </c>
      <c r="Q7" s="169">
        <v>0</v>
      </c>
      <c r="R7" s="169">
        <v>0</v>
      </c>
      <c r="S7" s="169">
        <v>0</v>
      </c>
      <c r="T7" s="169">
        <v>0</v>
      </c>
      <c r="U7" s="169">
        <v>0</v>
      </c>
      <c r="V7" s="169">
        <v>0</v>
      </c>
      <c r="W7" s="169">
        <v>0</v>
      </c>
      <c r="X7" s="169">
        <v>0</v>
      </c>
      <c r="Y7" s="169">
        <v>0</v>
      </c>
      <c r="Z7" s="169">
        <v>0</v>
      </c>
      <c r="AA7" s="169">
        <v>0</v>
      </c>
      <c r="AB7" s="169">
        <v>0</v>
      </c>
      <c r="AC7" s="169">
        <v>0</v>
      </c>
      <c r="AD7" s="169">
        <v>0</v>
      </c>
      <c r="AE7" s="169">
        <v>0</v>
      </c>
      <c r="AF7" s="169">
        <v>0</v>
      </c>
      <c r="AG7" s="169">
        <v>0</v>
      </c>
      <c r="AH7" s="169">
        <v>0</v>
      </c>
      <c r="AI7" s="169">
        <v>0</v>
      </c>
      <c r="AJ7" s="169">
        <v>0</v>
      </c>
      <c r="AK7" s="169">
        <v>0</v>
      </c>
      <c r="AL7" s="169">
        <v>0</v>
      </c>
      <c r="AM7" s="169">
        <v>0</v>
      </c>
      <c r="AN7" s="170">
        <v>0</v>
      </c>
    </row>
    <row r="8" spans="1:40" ht="39.950000000000003" customHeight="1">
      <c r="A8" s="16">
        <v>5</v>
      </c>
      <c r="B8" s="1" t="s">
        <v>2</v>
      </c>
      <c r="C8" s="167">
        <v>0</v>
      </c>
      <c r="D8" s="168">
        <v>0</v>
      </c>
      <c r="E8" s="168">
        <v>0</v>
      </c>
      <c r="F8" s="169">
        <v>0</v>
      </c>
      <c r="G8" s="169">
        <v>1</v>
      </c>
      <c r="H8" s="169">
        <v>0</v>
      </c>
      <c r="I8" s="169">
        <v>0</v>
      </c>
      <c r="J8" s="169">
        <v>0</v>
      </c>
      <c r="K8" s="169">
        <v>0</v>
      </c>
      <c r="L8" s="169">
        <v>0</v>
      </c>
      <c r="M8" s="169">
        <v>0</v>
      </c>
      <c r="N8" s="169">
        <v>0</v>
      </c>
      <c r="O8" s="169">
        <v>0</v>
      </c>
      <c r="P8" s="169">
        <v>0</v>
      </c>
      <c r="Q8" s="169">
        <v>0</v>
      </c>
      <c r="R8" s="169">
        <v>0</v>
      </c>
      <c r="S8" s="169">
        <v>0</v>
      </c>
      <c r="T8" s="169">
        <v>0</v>
      </c>
      <c r="U8" s="169">
        <v>0</v>
      </c>
      <c r="V8" s="169">
        <v>0</v>
      </c>
      <c r="W8" s="169">
        <v>0</v>
      </c>
      <c r="X8" s="169">
        <v>0</v>
      </c>
      <c r="Y8" s="169">
        <v>0</v>
      </c>
      <c r="Z8" s="169">
        <v>0</v>
      </c>
      <c r="AA8" s="169">
        <v>0</v>
      </c>
      <c r="AB8" s="169">
        <v>0</v>
      </c>
      <c r="AC8" s="169">
        <v>0</v>
      </c>
      <c r="AD8" s="169">
        <v>0</v>
      </c>
      <c r="AE8" s="169">
        <v>0</v>
      </c>
      <c r="AF8" s="169">
        <v>0</v>
      </c>
      <c r="AG8" s="169">
        <v>0</v>
      </c>
      <c r="AH8" s="169">
        <v>0</v>
      </c>
      <c r="AI8" s="169">
        <v>0</v>
      </c>
      <c r="AJ8" s="169">
        <v>0</v>
      </c>
      <c r="AK8" s="169">
        <v>0</v>
      </c>
      <c r="AL8" s="169">
        <v>0</v>
      </c>
      <c r="AM8" s="169">
        <v>0</v>
      </c>
      <c r="AN8" s="170">
        <v>0</v>
      </c>
    </row>
    <row r="9" spans="1:40" ht="39.950000000000003" customHeight="1">
      <c r="A9" s="16">
        <v>6</v>
      </c>
      <c r="B9" s="1" t="s">
        <v>3</v>
      </c>
      <c r="C9" s="167">
        <v>0</v>
      </c>
      <c r="D9" s="168">
        <v>0</v>
      </c>
      <c r="E9" s="168">
        <v>0</v>
      </c>
      <c r="F9" s="169">
        <v>0</v>
      </c>
      <c r="G9" s="169">
        <v>0</v>
      </c>
      <c r="H9" s="169">
        <v>1</v>
      </c>
      <c r="I9" s="169">
        <v>0</v>
      </c>
      <c r="J9" s="169">
        <v>0</v>
      </c>
      <c r="K9" s="169">
        <v>0</v>
      </c>
      <c r="L9" s="169">
        <v>0</v>
      </c>
      <c r="M9" s="169">
        <v>0</v>
      </c>
      <c r="N9" s="169">
        <v>0</v>
      </c>
      <c r="O9" s="169">
        <v>0</v>
      </c>
      <c r="P9" s="169">
        <v>0</v>
      </c>
      <c r="Q9" s="169">
        <v>0</v>
      </c>
      <c r="R9" s="169">
        <v>0</v>
      </c>
      <c r="S9" s="169">
        <v>0</v>
      </c>
      <c r="T9" s="169">
        <v>0</v>
      </c>
      <c r="U9" s="169">
        <v>0</v>
      </c>
      <c r="V9" s="169">
        <v>0</v>
      </c>
      <c r="W9" s="169">
        <v>0</v>
      </c>
      <c r="X9" s="169">
        <v>0</v>
      </c>
      <c r="Y9" s="169">
        <v>0</v>
      </c>
      <c r="Z9" s="169">
        <v>0</v>
      </c>
      <c r="AA9" s="169">
        <v>0</v>
      </c>
      <c r="AB9" s="169">
        <v>0</v>
      </c>
      <c r="AC9" s="169">
        <v>0</v>
      </c>
      <c r="AD9" s="169">
        <v>0</v>
      </c>
      <c r="AE9" s="169">
        <v>0</v>
      </c>
      <c r="AF9" s="169">
        <v>0</v>
      </c>
      <c r="AG9" s="169">
        <v>0</v>
      </c>
      <c r="AH9" s="169">
        <v>0</v>
      </c>
      <c r="AI9" s="169">
        <v>0</v>
      </c>
      <c r="AJ9" s="169">
        <v>0</v>
      </c>
      <c r="AK9" s="169">
        <v>0</v>
      </c>
      <c r="AL9" s="169">
        <v>0</v>
      </c>
      <c r="AM9" s="169">
        <v>0</v>
      </c>
      <c r="AN9" s="170">
        <v>0</v>
      </c>
    </row>
    <row r="10" spans="1:40" ht="39.950000000000003" customHeight="1">
      <c r="A10" s="16">
        <v>7</v>
      </c>
      <c r="B10" s="1" t="s">
        <v>4</v>
      </c>
      <c r="C10" s="167">
        <v>0</v>
      </c>
      <c r="D10" s="168">
        <v>0</v>
      </c>
      <c r="E10" s="168">
        <v>0</v>
      </c>
      <c r="F10" s="169">
        <v>0</v>
      </c>
      <c r="G10" s="169">
        <v>0</v>
      </c>
      <c r="H10" s="169">
        <v>0</v>
      </c>
      <c r="I10" s="169">
        <v>1</v>
      </c>
      <c r="J10" s="169">
        <v>0</v>
      </c>
      <c r="K10" s="169">
        <v>0</v>
      </c>
      <c r="L10" s="169">
        <v>0</v>
      </c>
      <c r="M10" s="169">
        <v>0</v>
      </c>
      <c r="N10" s="169">
        <v>0</v>
      </c>
      <c r="O10" s="169">
        <v>0</v>
      </c>
      <c r="P10" s="169">
        <v>0</v>
      </c>
      <c r="Q10" s="169">
        <v>0</v>
      </c>
      <c r="R10" s="169">
        <v>0</v>
      </c>
      <c r="S10" s="169">
        <v>0</v>
      </c>
      <c r="T10" s="169">
        <v>0</v>
      </c>
      <c r="U10" s="169">
        <v>0</v>
      </c>
      <c r="V10" s="169">
        <v>0</v>
      </c>
      <c r="W10" s="169">
        <v>0</v>
      </c>
      <c r="X10" s="169">
        <v>0</v>
      </c>
      <c r="Y10" s="169">
        <v>0</v>
      </c>
      <c r="Z10" s="169">
        <v>0</v>
      </c>
      <c r="AA10" s="169">
        <v>0</v>
      </c>
      <c r="AB10" s="169">
        <v>0</v>
      </c>
      <c r="AC10" s="169">
        <v>0</v>
      </c>
      <c r="AD10" s="169">
        <v>0</v>
      </c>
      <c r="AE10" s="169">
        <v>0</v>
      </c>
      <c r="AF10" s="169">
        <v>0</v>
      </c>
      <c r="AG10" s="169">
        <v>0</v>
      </c>
      <c r="AH10" s="169">
        <v>0</v>
      </c>
      <c r="AI10" s="169">
        <v>0</v>
      </c>
      <c r="AJ10" s="169">
        <v>0</v>
      </c>
      <c r="AK10" s="169">
        <v>0</v>
      </c>
      <c r="AL10" s="169">
        <v>0</v>
      </c>
      <c r="AM10" s="169">
        <v>0</v>
      </c>
      <c r="AN10" s="170">
        <v>0</v>
      </c>
    </row>
    <row r="11" spans="1:40" ht="39.950000000000003" customHeight="1">
      <c r="A11" s="16">
        <v>8</v>
      </c>
      <c r="B11" s="1" t="s">
        <v>5</v>
      </c>
      <c r="C11" s="167">
        <v>0</v>
      </c>
      <c r="D11" s="168">
        <v>0</v>
      </c>
      <c r="E11" s="168">
        <v>0</v>
      </c>
      <c r="F11" s="169">
        <v>0</v>
      </c>
      <c r="G11" s="169">
        <v>0</v>
      </c>
      <c r="H11" s="169">
        <v>0</v>
      </c>
      <c r="I11" s="169">
        <v>0</v>
      </c>
      <c r="J11" s="169">
        <v>1</v>
      </c>
      <c r="K11" s="169">
        <v>0</v>
      </c>
      <c r="L11" s="169">
        <v>0</v>
      </c>
      <c r="M11" s="169">
        <v>0</v>
      </c>
      <c r="N11" s="169">
        <v>0</v>
      </c>
      <c r="O11" s="169">
        <v>0</v>
      </c>
      <c r="P11" s="169">
        <v>0</v>
      </c>
      <c r="Q11" s="169">
        <v>0</v>
      </c>
      <c r="R11" s="169">
        <v>0</v>
      </c>
      <c r="S11" s="169">
        <v>0</v>
      </c>
      <c r="T11" s="169">
        <v>0</v>
      </c>
      <c r="U11" s="169">
        <v>0</v>
      </c>
      <c r="V11" s="169">
        <v>0</v>
      </c>
      <c r="W11" s="169">
        <v>0</v>
      </c>
      <c r="X11" s="169">
        <v>0</v>
      </c>
      <c r="Y11" s="169">
        <v>0</v>
      </c>
      <c r="Z11" s="169">
        <v>0</v>
      </c>
      <c r="AA11" s="169">
        <v>0</v>
      </c>
      <c r="AB11" s="169">
        <v>0</v>
      </c>
      <c r="AC11" s="169">
        <v>0</v>
      </c>
      <c r="AD11" s="169">
        <v>0</v>
      </c>
      <c r="AE11" s="169">
        <v>0</v>
      </c>
      <c r="AF11" s="169">
        <v>0</v>
      </c>
      <c r="AG11" s="169">
        <v>0</v>
      </c>
      <c r="AH11" s="169">
        <v>0</v>
      </c>
      <c r="AI11" s="169">
        <v>0</v>
      </c>
      <c r="AJ11" s="169">
        <v>0</v>
      </c>
      <c r="AK11" s="169">
        <v>0</v>
      </c>
      <c r="AL11" s="169">
        <v>0</v>
      </c>
      <c r="AM11" s="169">
        <v>0</v>
      </c>
      <c r="AN11" s="170">
        <v>0</v>
      </c>
    </row>
    <row r="12" spans="1:40" ht="39.950000000000003" customHeight="1">
      <c r="A12" s="16">
        <v>9</v>
      </c>
      <c r="B12" s="1" t="s">
        <v>6</v>
      </c>
      <c r="C12" s="167">
        <v>0</v>
      </c>
      <c r="D12" s="168">
        <v>0</v>
      </c>
      <c r="E12" s="168">
        <v>0</v>
      </c>
      <c r="F12" s="169">
        <v>0</v>
      </c>
      <c r="G12" s="169">
        <v>0</v>
      </c>
      <c r="H12" s="169">
        <v>0</v>
      </c>
      <c r="I12" s="169">
        <v>0</v>
      </c>
      <c r="J12" s="169">
        <v>0</v>
      </c>
      <c r="K12" s="169">
        <v>1</v>
      </c>
      <c r="L12" s="169">
        <v>0</v>
      </c>
      <c r="M12" s="169">
        <v>0</v>
      </c>
      <c r="N12" s="169">
        <v>0</v>
      </c>
      <c r="O12" s="169">
        <v>0</v>
      </c>
      <c r="P12" s="169">
        <v>0</v>
      </c>
      <c r="Q12" s="169">
        <v>0</v>
      </c>
      <c r="R12" s="169">
        <v>0</v>
      </c>
      <c r="S12" s="169">
        <v>0</v>
      </c>
      <c r="T12" s="169">
        <v>0</v>
      </c>
      <c r="U12" s="169">
        <v>0</v>
      </c>
      <c r="V12" s="169">
        <v>0</v>
      </c>
      <c r="W12" s="169">
        <v>0</v>
      </c>
      <c r="X12" s="169">
        <v>0</v>
      </c>
      <c r="Y12" s="169">
        <v>0</v>
      </c>
      <c r="Z12" s="169">
        <v>0</v>
      </c>
      <c r="AA12" s="169">
        <v>0</v>
      </c>
      <c r="AB12" s="169">
        <v>0</v>
      </c>
      <c r="AC12" s="169">
        <v>0</v>
      </c>
      <c r="AD12" s="169">
        <v>0</v>
      </c>
      <c r="AE12" s="169">
        <v>0</v>
      </c>
      <c r="AF12" s="169">
        <v>0</v>
      </c>
      <c r="AG12" s="169">
        <v>0</v>
      </c>
      <c r="AH12" s="169">
        <v>0</v>
      </c>
      <c r="AI12" s="169">
        <v>0</v>
      </c>
      <c r="AJ12" s="169">
        <v>0</v>
      </c>
      <c r="AK12" s="169">
        <v>0</v>
      </c>
      <c r="AL12" s="169">
        <v>0</v>
      </c>
      <c r="AM12" s="169">
        <v>0</v>
      </c>
      <c r="AN12" s="170">
        <v>0</v>
      </c>
    </row>
    <row r="13" spans="1:40" ht="39.950000000000003" customHeight="1">
      <c r="A13" s="16">
        <v>10</v>
      </c>
      <c r="B13" s="1" t="s">
        <v>7</v>
      </c>
      <c r="C13" s="167">
        <v>0</v>
      </c>
      <c r="D13" s="168">
        <v>0</v>
      </c>
      <c r="E13" s="168">
        <v>0</v>
      </c>
      <c r="F13" s="169">
        <v>0</v>
      </c>
      <c r="G13" s="169">
        <v>0</v>
      </c>
      <c r="H13" s="169">
        <v>0</v>
      </c>
      <c r="I13" s="169">
        <v>0</v>
      </c>
      <c r="J13" s="169">
        <v>0</v>
      </c>
      <c r="K13" s="169">
        <v>0</v>
      </c>
      <c r="L13" s="169">
        <v>1</v>
      </c>
      <c r="M13" s="169">
        <v>0</v>
      </c>
      <c r="N13" s="169">
        <v>0</v>
      </c>
      <c r="O13" s="169">
        <v>0</v>
      </c>
      <c r="P13" s="169">
        <v>0</v>
      </c>
      <c r="Q13" s="169">
        <v>0</v>
      </c>
      <c r="R13" s="169">
        <v>0</v>
      </c>
      <c r="S13" s="169">
        <v>0</v>
      </c>
      <c r="T13" s="169">
        <v>0</v>
      </c>
      <c r="U13" s="169">
        <v>0</v>
      </c>
      <c r="V13" s="169">
        <v>0</v>
      </c>
      <c r="W13" s="169">
        <v>0</v>
      </c>
      <c r="X13" s="169">
        <v>0</v>
      </c>
      <c r="Y13" s="169">
        <v>0</v>
      </c>
      <c r="Z13" s="169">
        <v>0</v>
      </c>
      <c r="AA13" s="169">
        <v>0</v>
      </c>
      <c r="AB13" s="169">
        <v>0</v>
      </c>
      <c r="AC13" s="169">
        <v>0</v>
      </c>
      <c r="AD13" s="169">
        <v>0</v>
      </c>
      <c r="AE13" s="169">
        <v>0</v>
      </c>
      <c r="AF13" s="169">
        <v>0</v>
      </c>
      <c r="AG13" s="169">
        <v>0</v>
      </c>
      <c r="AH13" s="169">
        <v>0</v>
      </c>
      <c r="AI13" s="169">
        <v>0</v>
      </c>
      <c r="AJ13" s="169">
        <v>0</v>
      </c>
      <c r="AK13" s="169">
        <v>0</v>
      </c>
      <c r="AL13" s="169">
        <v>0</v>
      </c>
      <c r="AM13" s="169">
        <v>0</v>
      </c>
      <c r="AN13" s="170">
        <v>0</v>
      </c>
    </row>
    <row r="14" spans="1:40" ht="39.950000000000003" customHeight="1">
      <c r="A14" s="16">
        <v>11</v>
      </c>
      <c r="B14" s="1" t="s">
        <v>8</v>
      </c>
      <c r="C14" s="167">
        <v>0</v>
      </c>
      <c r="D14" s="168">
        <v>0</v>
      </c>
      <c r="E14" s="168">
        <v>0</v>
      </c>
      <c r="F14" s="169">
        <v>0</v>
      </c>
      <c r="G14" s="169">
        <v>0</v>
      </c>
      <c r="H14" s="169">
        <v>0</v>
      </c>
      <c r="I14" s="169">
        <v>0</v>
      </c>
      <c r="J14" s="169">
        <v>0</v>
      </c>
      <c r="K14" s="169">
        <v>0</v>
      </c>
      <c r="L14" s="169">
        <v>0</v>
      </c>
      <c r="M14" s="169">
        <v>1</v>
      </c>
      <c r="N14" s="169">
        <v>0</v>
      </c>
      <c r="O14" s="169">
        <v>0</v>
      </c>
      <c r="P14" s="169">
        <v>0</v>
      </c>
      <c r="Q14" s="169">
        <v>0</v>
      </c>
      <c r="R14" s="169">
        <v>0</v>
      </c>
      <c r="S14" s="169">
        <v>0</v>
      </c>
      <c r="T14" s="169">
        <v>0</v>
      </c>
      <c r="U14" s="169">
        <v>0</v>
      </c>
      <c r="V14" s="169">
        <v>0</v>
      </c>
      <c r="W14" s="169">
        <v>0</v>
      </c>
      <c r="X14" s="169">
        <v>0</v>
      </c>
      <c r="Y14" s="169">
        <v>0</v>
      </c>
      <c r="Z14" s="169">
        <v>0</v>
      </c>
      <c r="AA14" s="169">
        <v>0</v>
      </c>
      <c r="AB14" s="169">
        <v>0</v>
      </c>
      <c r="AC14" s="169">
        <v>0</v>
      </c>
      <c r="AD14" s="169">
        <v>0</v>
      </c>
      <c r="AE14" s="169">
        <v>0</v>
      </c>
      <c r="AF14" s="169">
        <v>0</v>
      </c>
      <c r="AG14" s="169">
        <v>0</v>
      </c>
      <c r="AH14" s="169">
        <v>0</v>
      </c>
      <c r="AI14" s="169">
        <v>0</v>
      </c>
      <c r="AJ14" s="169">
        <v>0</v>
      </c>
      <c r="AK14" s="169">
        <v>0</v>
      </c>
      <c r="AL14" s="169">
        <v>0</v>
      </c>
      <c r="AM14" s="169">
        <v>0</v>
      </c>
      <c r="AN14" s="170">
        <v>0</v>
      </c>
    </row>
    <row r="15" spans="1:40" ht="39.950000000000003" customHeight="1">
      <c r="A15" s="16">
        <v>12</v>
      </c>
      <c r="B15" s="1" t="s">
        <v>9</v>
      </c>
      <c r="C15" s="167">
        <v>0</v>
      </c>
      <c r="D15" s="168">
        <v>0</v>
      </c>
      <c r="E15" s="168">
        <v>0</v>
      </c>
      <c r="F15" s="169">
        <v>0</v>
      </c>
      <c r="G15" s="169">
        <v>0</v>
      </c>
      <c r="H15" s="169">
        <v>0</v>
      </c>
      <c r="I15" s="169">
        <v>0</v>
      </c>
      <c r="J15" s="169">
        <v>0</v>
      </c>
      <c r="K15" s="169">
        <v>0</v>
      </c>
      <c r="L15" s="169">
        <v>0</v>
      </c>
      <c r="M15" s="169">
        <v>0</v>
      </c>
      <c r="N15" s="169">
        <v>1</v>
      </c>
      <c r="O15" s="169">
        <v>0</v>
      </c>
      <c r="P15" s="169">
        <v>0</v>
      </c>
      <c r="Q15" s="169">
        <v>0</v>
      </c>
      <c r="R15" s="169">
        <v>0</v>
      </c>
      <c r="S15" s="169">
        <v>0</v>
      </c>
      <c r="T15" s="169">
        <v>0</v>
      </c>
      <c r="U15" s="169">
        <v>0</v>
      </c>
      <c r="V15" s="169">
        <v>0</v>
      </c>
      <c r="W15" s="169">
        <v>0</v>
      </c>
      <c r="X15" s="169">
        <v>0</v>
      </c>
      <c r="Y15" s="169">
        <v>0</v>
      </c>
      <c r="Z15" s="169">
        <v>0</v>
      </c>
      <c r="AA15" s="169">
        <v>0</v>
      </c>
      <c r="AB15" s="169">
        <v>0</v>
      </c>
      <c r="AC15" s="169">
        <v>0</v>
      </c>
      <c r="AD15" s="169">
        <v>0</v>
      </c>
      <c r="AE15" s="169">
        <v>0</v>
      </c>
      <c r="AF15" s="169">
        <v>0</v>
      </c>
      <c r="AG15" s="169">
        <v>0</v>
      </c>
      <c r="AH15" s="169">
        <v>0</v>
      </c>
      <c r="AI15" s="169">
        <v>0</v>
      </c>
      <c r="AJ15" s="169">
        <v>0</v>
      </c>
      <c r="AK15" s="169">
        <v>0</v>
      </c>
      <c r="AL15" s="169">
        <v>0</v>
      </c>
      <c r="AM15" s="169">
        <v>0</v>
      </c>
      <c r="AN15" s="170">
        <v>0</v>
      </c>
    </row>
    <row r="16" spans="1:40" ht="39.950000000000003" customHeight="1">
      <c r="A16" s="16">
        <v>13</v>
      </c>
      <c r="B16" s="1" t="s">
        <v>10</v>
      </c>
      <c r="C16" s="167">
        <v>0</v>
      </c>
      <c r="D16" s="168">
        <v>0</v>
      </c>
      <c r="E16" s="168">
        <v>0</v>
      </c>
      <c r="F16" s="169">
        <v>0</v>
      </c>
      <c r="G16" s="169">
        <v>0</v>
      </c>
      <c r="H16" s="169">
        <v>0</v>
      </c>
      <c r="I16" s="169">
        <v>0</v>
      </c>
      <c r="J16" s="169">
        <v>0</v>
      </c>
      <c r="K16" s="169">
        <v>0</v>
      </c>
      <c r="L16" s="169">
        <v>0</v>
      </c>
      <c r="M16" s="169">
        <v>0</v>
      </c>
      <c r="N16" s="169">
        <v>0</v>
      </c>
      <c r="O16" s="169">
        <v>1</v>
      </c>
      <c r="P16" s="169">
        <v>0</v>
      </c>
      <c r="Q16" s="169">
        <v>0</v>
      </c>
      <c r="R16" s="169">
        <v>0</v>
      </c>
      <c r="S16" s="169">
        <v>0</v>
      </c>
      <c r="T16" s="169">
        <v>0</v>
      </c>
      <c r="U16" s="169">
        <v>0</v>
      </c>
      <c r="V16" s="169">
        <v>0</v>
      </c>
      <c r="W16" s="169">
        <v>0</v>
      </c>
      <c r="X16" s="169">
        <v>0</v>
      </c>
      <c r="Y16" s="169">
        <v>0</v>
      </c>
      <c r="Z16" s="169">
        <v>0</v>
      </c>
      <c r="AA16" s="169">
        <v>0</v>
      </c>
      <c r="AB16" s="169">
        <v>0</v>
      </c>
      <c r="AC16" s="169">
        <v>0</v>
      </c>
      <c r="AD16" s="169">
        <v>0</v>
      </c>
      <c r="AE16" s="169">
        <v>0</v>
      </c>
      <c r="AF16" s="169">
        <v>0</v>
      </c>
      <c r="AG16" s="169">
        <v>0</v>
      </c>
      <c r="AH16" s="169">
        <v>0</v>
      </c>
      <c r="AI16" s="169">
        <v>0</v>
      </c>
      <c r="AJ16" s="169">
        <v>0</v>
      </c>
      <c r="AK16" s="169">
        <v>0</v>
      </c>
      <c r="AL16" s="169">
        <v>0</v>
      </c>
      <c r="AM16" s="169">
        <v>0</v>
      </c>
      <c r="AN16" s="170">
        <v>0</v>
      </c>
    </row>
    <row r="17" spans="1:40" ht="39.950000000000003" customHeight="1">
      <c r="A17" s="16">
        <v>14</v>
      </c>
      <c r="B17" s="1" t="s">
        <v>11</v>
      </c>
      <c r="C17" s="167">
        <v>0</v>
      </c>
      <c r="D17" s="168">
        <v>0</v>
      </c>
      <c r="E17" s="168">
        <v>0</v>
      </c>
      <c r="F17" s="169">
        <v>0</v>
      </c>
      <c r="G17" s="169">
        <v>0</v>
      </c>
      <c r="H17" s="169">
        <v>0</v>
      </c>
      <c r="I17" s="169">
        <v>0</v>
      </c>
      <c r="J17" s="169">
        <v>0</v>
      </c>
      <c r="K17" s="169">
        <v>0</v>
      </c>
      <c r="L17" s="169">
        <v>0</v>
      </c>
      <c r="M17" s="169">
        <v>0</v>
      </c>
      <c r="N17" s="169">
        <v>0</v>
      </c>
      <c r="O17" s="169">
        <v>0</v>
      </c>
      <c r="P17" s="169">
        <v>1</v>
      </c>
      <c r="Q17" s="169">
        <v>0</v>
      </c>
      <c r="R17" s="169">
        <v>0</v>
      </c>
      <c r="S17" s="169">
        <v>0</v>
      </c>
      <c r="T17" s="169">
        <v>0</v>
      </c>
      <c r="U17" s="169">
        <v>0</v>
      </c>
      <c r="V17" s="169">
        <v>0</v>
      </c>
      <c r="W17" s="169">
        <v>0</v>
      </c>
      <c r="X17" s="169">
        <v>0</v>
      </c>
      <c r="Y17" s="169">
        <v>0</v>
      </c>
      <c r="Z17" s="169">
        <v>0</v>
      </c>
      <c r="AA17" s="169">
        <v>0</v>
      </c>
      <c r="AB17" s="169">
        <v>0</v>
      </c>
      <c r="AC17" s="169">
        <v>0</v>
      </c>
      <c r="AD17" s="169">
        <v>0</v>
      </c>
      <c r="AE17" s="169">
        <v>0</v>
      </c>
      <c r="AF17" s="169">
        <v>0</v>
      </c>
      <c r="AG17" s="169">
        <v>0</v>
      </c>
      <c r="AH17" s="169">
        <v>0</v>
      </c>
      <c r="AI17" s="169">
        <v>0</v>
      </c>
      <c r="AJ17" s="169">
        <v>0</v>
      </c>
      <c r="AK17" s="169">
        <v>0</v>
      </c>
      <c r="AL17" s="169">
        <v>0</v>
      </c>
      <c r="AM17" s="169">
        <v>0</v>
      </c>
      <c r="AN17" s="170">
        <v>0</v>
      </c>
    </row>
    <row r="18" spans="1:40" ht="39.950000000000003" customHeight="1">
      <c r="A18" s="16">
        <v>15</v>
      </c>
      <c r="B18" s="1" t="s">
        <v>12</v>
      </c>
      <c r="C18" s="167">
        <v>0</v>
      </c>
      <c r="D18" s="168">
        <v>0</v>
      </c>
      <c r="E18" s="168">
        <v>0</v>
      </c>
      <c r="F18" s="169">
        <v>0</v>
      </c>
      <c r="G18" s="169">
        <v>0</v>
      </c>
      <c r="H18" s="169">
        <v>0</v>
      </c>
      <c r="I18" s="169">
        <v>0</v>
      </c>
      <c r="J18" s="169">
        <v>0</v>
      </c>
      <c r="K18" s="169">
        <v>0</v>
      </c>
      <c r="L18" s="169">
        <v>0</v>
      </c>
      <c r="M18" s="169">
        <v>0</v>
      </c>
      <c r="N18" s="169">
        <v>0</v>
      </c>
      <c r="O18" s="169">
        <v>0</v>
      </c>
      <c r="P18" s="169">
        <v>0</v>
      </c>
      <c r="Q18" s="169">
        <v>1</v>
      </c>
      <c r="R18" s="169">
        <v>0</v>
      </c>
      <c r="S18" s="169">
        <v>0</v>
      </c>
      <c r="T18" s="169">
        <v>0</v>
      </c>
      <c r="U18" s="169">
        <v>0</v>
      </c>
      <c r="V18" s="169">
        <v>0</v>
      </c>
      <c r="W18" s="169">
        <v>0</v>
      </c>
      <c r="X18" s="169">
        <v>0</v>
      </c>
      <c r="Y18" s="169">
        <v>0</v>
      </c>
      <c r="Z18" s="169">
        <v>0</v>
      </c>
      <c r="AA18" s="169">
        <v>0</v>
      </c>
      <c r="AB18" s="169">
        <v>0</v>
      </c>
      <c r="AC18" s="169">
        <v>0</v>
      </c>
      <c r="AD18" s="169">
        <v>0</v>
      </c>
      <c r="AE18" s="169">
        <v>0</v>
      </c>
      <c r="AF18" s="169">
        <v>0</v>
      </c>
      <c r="AG18" s="169">
        <v>0</v>
      </c>
      <c r="AH18" s="169">
        <v>0</v>
      </c>
      <c r="AI18" s="169">
        <v>0</v>
      </c>
      <c r="AJ18" s="169">
        <v>0</v>
      </c>
      <c r="AK18" s="169">
        <v>0</v>
      </c>
      <c r="AL18" s="169">
        <v>0</v>
      </c>
      <c r="AM18" s="169">
        <v>0</v>
      </c>
      <c r="AN18" s="170">
        <v>0</v>
      </c>
    </row>
    <row r="19" spans="1:40" ht="39.950000000000003" customHeight="1">
      <c r="A19" s="16">
        <v>16</v>
      </c>
      <c r="B19" s="1" t="s">
        <v>13</v>
      </c>
      <c r="C19" s="167">
        <v>0</v>
      </c>
      <c r="D19" s="168">
        <v>0</v>
      </c>
      <c r="E19" s="168">
        <v>0</v>
      </c>
      <c r="F19" s="169">
        <v>0</v>
      </c>
      <c r="G19" s="169">
        <v>0</v>
      </c>
      <c r="H19" s="169">
        <v>0</v>
      </c>
      <c r="I19" s="169">
        <v>0</v>
      </c>
      <c r="J19" s="169">
        <v>0</v>
      </c>
      <c r="K19" s="169">
        <v>0</v>
      </c>
      <c r="L19" s="169">
        <v>0</v>
      </c>
      <c r="M19" s="169">
        <v>0</v>
      </c>
      <c r="N19" s="169">
        <v>0</v>
      </c>
      <c r="O19" s="169">
        <v>0</v>
      </c>
      <c r="P19" s="169">
        <v>0</v>
      </c>
      <c r="Q19" s="169">
        <v>0</v>
      </c>
      <c r="R19" s="169">
        <v>1</v>
      </c>
      <c r="S19" s="169">
        <v>0</v>
      </c>
      <c r="T19" s="169">
        <v>0</v>
      </c>
      <c r="U19" s="169">
        <v>0</v>
      </c>
      <c r="V19" s="169">
        <v>0</v>
      </c>
      <c r="W19" s="169">
        <v>0</v>
      </c>
      <c r="X19" s="169">
        <v>0</v>
      </c>
      <c r="Y19" s="169">
        <v>0</v>
      </c>
      <c r="Z19" s="169">
        <v>0</v>
      </c>
      <c r="AA19" s="169">
        <v>0</v>
      </c>
      <c r="AB19" s="169">
        <v>0</v>
      </c>
      <c r="AC19" s="169">
        <v>0</v>
      </c>
      <c r="AD19" s="169">
        <v>0</v>
      </c>
      <c r="AE19" s="169">
        <v>0</v>
      </c>
      <c r="AF19" s="169">
        <v>0</v>
      </c>
      <c r="AG19" s="169">
        <v>0</v>
      </c>
      <c r="AH19" s="169">
        <v>0</v>
      </c>
      <c r="AI19" s="169">
        <v>0</v>
      </c>
      <c r="AJ19" s="169">
        <v>0</v>
      </c>
      <c r="AK19" s="169">
        <v>0</v>
      </c>
      <c r="AL19" s="169">
        <v>0</v>
      </c>
      <c r="AM19" s="169">
        <v>0</v>
      </c>
      <c r="AN19" s="170">
        <v>0</v>
      </c>
    </row>
    <row r="20" spans="1:40" ht="39.950000000000003" customHeight="1">
      <c r="A20" s="16">
        <v>17</v>
      </c>
      <c r="B20" s="1" t="s">
        <v>14</v>
      </c>
      <c r="C20" s="167">
        <v>0</v>
      </c>
      <c r="D20" s="168">
        <v>0</v>
      </c>
      <c r="E20" s="168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0</v>
      </c>
      <c r="M20" s="169">
        <v>0</v>
      </c>
      <c r="N20" s="169">
        <v>0</v>
      </c>
      <c r="O20" s="169">
        <v>0</v>
      </c>
      <c r="P20" s="169">
        <v>0</v>
      </c>
      <c r="Q20" s="169">
        <v>0</v>
      </c>
      <c r="R20" s="169">
        <v>0</v>
      </c>
      <c r="S20" s="169">
        <v>1</v>
      </c>
      <c r="T20" s="169">
        <v>0</v>
      </c>
      <c r="U20" s="169">
        <v>0</v>
      </c>
      <c r="V20" s="169">
        <v>0</v>
      </c>
      <c r="W20" s="169">
        <v>0</v>
      </c>
      <c r="X20" s="169">
        <v>0</v>
      </c>
      <c r="Y20" s="169">
        <v>0</v>
      </c>
      <c r="Z20" s="169">
        <v>0</v>
      </c>
      <c r="AA20" s="169">
        <v>0</v>
      </c>
      <c r="AB20" s="169">
        <v>0</v>
      </c>
      <c r="AC20" s="169">
        <v>0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169">
        <v>0</v>
      </c>
      <c r="AJ20" s="169">
        <v>0</v>
      </c>
      <c r="AK20" s="169">
        <v>0</v>
      </c>
      <c r="AL20" s="169">
        <v>0</v>
      </c>
      <c r="AM20" s="169">
        <v>0</v>
      </c>
      <c r="AN20" s="170">
        <v>0</v>
      </c>
    </row>
    <row r="21" spans="1:40" ht="39.950000000000003" customHeight="1">
      <c r="A21" s="16">
        <v>18</v>
      </c>
      <c r="B21" s="1" t="s">
        <v>15</v>
      </c>
      <c r="C21" s="167">
        <v>0</v>
      </c>
      <c r="D21" s="168">
        <v>0</v>
      </c>
      <c r="E21" s="168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0</v>
      </c>
      <c r="O21" s="169">
        <v>0</v>
      </c>
      <c r="P21" s="169">
        <v>0</v>
      </c>
      <c r="Q21" s="169">
        <v>0</v>
      </c>
      <c r="R21" s="169">
        <v>0</v>
      </c>
      <c r="S21" s="169">
        <v>0</v>
      </c>
      <c r="T21" s="169">
        <v>1</v>
      </c>
      <c r="U21" s="169">
        <v>0</v>
      </c>
      <c r="V21" s="169">
        <v>0</v>
      </c>
      <c r="W21" s="169">
        <v>0</v>
      </c>
      <c r="X21" s="169">
        <v>0</v>
      </c>
      <c r="Y21" s="169">
        <v>0</v>
      </c>
      <c r="Z21" s="169">
        <v>0</v>
      </c>
      <c r="AA21" s="169">
        <v>0</v>
      </c>
      <c r="AB21" s="169">
        <v>0</v>
      </c>
      <c r="AC21" s="169">
        <v>0</v>
      </c>
      <c r="AD21" s="169">
        <v>0</v>
      </c>
      <c r="AE21" s="169">
        <v>0</v>
      </c>
      <c r="AF21" s="169">
        <v>0</v>
      </c>
      <c r="AG21" s="169">
        <v>0</v>
      </c>
      <c r="AH21" s="169">
        <v>0</v>
      </c>
      <c r="AI21" s="169">
        <v>0</v>
      </c>
      <c r="AJ21" s="169">
        <v>0</v>
      </c>
      <c r="AK21" s="169">
        <v>0</v>
      </c>
      <c r="AL21" s="169">
        <v>0</v>
      </c>
      <c r="AM21" s="169">
        <v>0</v>
      </c>
      <c r="AN21" s="170">
        <v>0</v>
      </c>
    </row>
    <row r="22" spans="1:40" ht="39.950000000000003" customHeight="1">
      <c r="A22" s="16">
        <v>19</v>
      </c>
      <c r="B22" s="1" t="s">
        <v>16</v>
      </c>
      <c r="C22" s="167">
        <v>0</v>
      </c>
      <c r="D22" s="168">
        <v>0</v>
      </c>
      <c r="E22" s="168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0</v>
      </c>
      <c r="N22" s="169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169">
        <v>1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0</v>
      </c>
      <c r="AB22" s="169">
        <v>0</v>
      </c>
      <c r="AC22" s="169">
        <v>0</v>
      </c>
      <c r="AD22" s="169">
        <v>0</v>
      </c>
      <c r="AE22" s="169">
        <v>0</v>
      </c>
      <c r="AF22" s="169">
        <v>0</v>
      </c>
      <c r="AG22" s="169">
        <v>0</v>
      </c>
      <c r="AH22" s="169">
        <v>0</v>
      </c>
      <c r="AI22" s="169">
        <v>0</v>
      </c>
      <c r="AJ22" s="169">
        <v>0</v>
      </c>
      <c r="AK22" s="169">
        <v>0</v>
      </c>
      <c r="AL22" s="169">
        <v>0</v>
      </c>
      <c r="AM22" s="169">
        <v>0</v>
      </c>
      <c r="AN22" s="170">
        <v>0</v>
      </c>
    </row>
    <row r="23" spans="1:40" ht="39.950000000000003" customHeight="1">
      <c r="A23" s="16">
        <v>20</v>
      </c>
      <c r="B23" s="1" t="s">
        <v>17</v>
      </c>
      <c r="C23" s="167">
        <v>0</v>
      </c>
      <c r="D23" s="168">
        <v>0</v>
      </c>
      <c r="E23" s="168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1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0</v>
      </c>
      <c r="AK23" s="169">
        <v>0</v>
      </c>
      <c r="AL23" s="169">
        <v>0</v>
      </c>
      <c r="AM23" s="169">
        <v>0</v>
      </c>
      <c r="AN23" s="170">
        <v>0</v>
      </c>
    </row>
    <row r="24" spans="1:40" ht="39.950000000000003" customHeight="1">
      <c r="A24" s="16">
        <v>21</v>
      </c>
      <c r="B24" s="1" t="s">
        <v>18</v>
      </c>
      <c r="C24" s="167">
        <v>0</v>
      </c>
      <c r="D24" s="168">
        <v>0</v>
      </c>
      <c r="E24" s="168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0</v>
      </c>
      <c r="M24" s="169">
        <v>0</v>
      </c>
      <c r="N24" s="169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169">
        <v>0</v>
      </c>
      <c r="V24" s="169">
        <v>0</v>
      </c>
      <c r="W24" s="169">
        <v>1</v>
      </c>
      <c r="X24" s="169">
        <v>0</v>
      </c>
      <c r="Y24" s="169">
        <v>0</v>
      </c>
      <c r="Z24" s="169">
        <v>0</v>
      </c>
      <c r="AA24" s="169">
        <v>0</v>
      </c>
      <c r="AB24" s="169">
        <v>0</v>
      </c>
      <c r="AC24" s="169">
        <v>0</v>
      </c>
      <c r="AD24" s="169">
        <v>0</v>
      </c>
      <c r="AE24" s="169">
        <v>0</v>
      </c>
      <c r="AF24" s="169">
        <v>0</v>
      </c>
      <c r="AG24" s="169">
        <v>0</v>
      </c>
      <c r="AH24" s="169">
        <v>0</v>
      </c>
      <c r="AI24" s="169">
        <v>0</v>
      </c>
      <c r="AJ24" s="169">
        <v>0</v>
      </c>
      <c r="AK24" s="169">
        <v>0</v>
      </c>
      <c r="AL24" s="169">
        <v>0</v>
      </c>
      <c r="AM24" s="169">
        <v>0</v>
      </c>
      <c r="AN24" s="170">
        <v>0</v>
      </c>
    </row>
    <row r="25" spans="1:40" ht="39.950000000000003" customHeight="1">
      <c r="A25" s="16">
        <v>22</v>
      </c>
      <c r="B25" s="1" t="s">
        <v>19</v>
      </c>
      <c r="C25" s="167">
        <v>0</v>
      </c>
      <c r="D25" s="168">
        <v>0</v>
      </c>
      <c r="E25" s="168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0</v>
      </c>
      <c r="M25" s="169">
        <v>0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169">
        <v>0</v>
      </c>
      <c r="V25" s="169">
        <v>0</v>
      </c>
      <c r="W25" s="169">
        <v>0</v>
      </c>
      <c r="X25" s="169">
        <v>1</v>
      </c>
      <c r="Y25" s="169">
        <v>0</v>
      </c>
      <c r="Z25" s="169">
        <v>0</v>
      </c>
      <c r="AA25" s="169">
        <v>0</v>
      </c>
      <c r="AB25" s="169">
        <v>0</v>
      </c>
      <c r="AC25" s="169">
        <v>0</v>
      </c>
      <c r="AD25" s="169">
        <v>0</v>
      </c>
      <c r="AE25" s="169">
        <v>0</v>
      </c>
      <c r="AF25" s="169">
        <v>0</v>
      </c>
      <c r="AG25" s="169">
        <v>0</v>
      </c>
      <c r="AH25" s="169">
        <v>0</v>
      </c>
      <c r="AI25" s="169">
        <v>0</v>
      </c>
      <c r="AJ25" s="169">
        <v>0</v>
      </c>
      <c r="AK25" s="169">
        <v>0</v>
      </c>
      <c r="AL25" s="169">
        <v>0</v>
      </c>
      <c r="AM25" s="169">
        <v>0</v>
      </c>
      <c r="AN25" s="170">
        <v>0</v>
      </c>
    </row>
    <row r="26" spans="1:40" ht="39.950000000000003" customHeight="1">
      <c r="A26" s="16">
        <v>23</v>
      </c>
      <c r="B26" s="1" t="s">
        <v>20</v>
      </c>
      <c r="C26" s="167">
        <v>0</v>
      </c>
      <c r="D26" s="168">
        <v>0</v>
      </c>
      <c r="E26" s="168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0</v>
      </c>
      <c r="M26" s="169">
        <v>0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169">
        <v>0</v>
      </c>
      <c r="V26" s="169">
        <v>0</v>
      </c>
      <c r="W26" s="169">
        <v>0</v>
      </c>
      <c r="X26" s="169">
        <v>0</v>
      </c>
      <c r="Y26" s="169">
        <v>1</v>
      </c>
      <c r="Z26" s="169">
        <v>0</v>
      </c>
      <c r="AA26" s="169">
        <v>0</v>
      </c>
      <c r="AB26" s="169">
        <v>0</v>
      </c>
      <c r="AC26" s="169">
        <v>0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169">
        <v>0</v>
      </c>
      <c r="AJ26" s="169">
        <v>0</v>
      </c>
      <c r="AK26" s="169">
        <v>0</v>
      </c>
      <c r="AL26" s="169">
        <v>0</v>
      </c>
      <c r="AM26" s="169">
        <v>0</v>
      </c>
      <c r="AN26" s="170">
        <v>0</v>
      </c>
    </row>
    <row r="27" spans="1:40" ht="39.950000000000003" customHeight="1">
      <c r="A27" s="16">
        <v>24</v>
      </c>
      <c r="B27" s="1" t="s">
        <v>21</v>
      </c>
      <c r="C27" s="167">
        <v>0</v>
      </c>
      <c r="D27" s="168">
        <v>0</v>
      </c>
      <c r="E27" s="168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169">
        <v>0</v>
      </c>
      <c r="V27" s="169">
        <v>0</v>
      </c>
      <c r="W27" s="169">
        <v>0</v>
      </c>
      <c r="X27" s="169">
        <v>0</v>
      </c>
      <c r="Y27" s="169">
        <v>0</v>
      </c>
      <c r="Z27" s="169">
        <v>1</v>
      </c>
      <c r="AA27" s="169">
        <v>0</v>
      </c>
      <c r="AB27" s="169">
        <v>0</v>
      </c>
      <c r="AC27" s="169">
        <v>0</v>
      </c>
      <c r="AD27" s="169">
        <v>0</v>
      </c>
      <c r="AE27" s="169">
        <v>0</v>
      </c>
      <c r="AF27" s="169">
        <v>0</v>
      </c>
      <c r="AG27" s="169">
        <v>0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70">
        <v>0</v>
      </c>
    </row>
    <row r="28" spans="1:40" ht="39.950000000000003" customHeight="1">
      <c r="A28" s="16">
        <v>25</v>
      </c>
      <c r="B28" s="1" t="s">
        <v>221</v>
      </c>
      <c r="C28" s="167">
        <v>0</v>
      </c>
      <c r="D28" s="168">
        <v>0</v>
      </c>
      <c r="E28" s="168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0</v>
      </c>
      <c r="M28" s="169">
        <v>0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169">
        <v>0</v>
      </c>
      <c r="V28" s="169">
        <v>0</v>
      </c>
      <c r="W28" s="169">
        <v>0</v>
      </c>
      <c r="X28" s="169">
        <v>0</v>
      </c>
      <c r="Y28" s="169">
        <v>0</v>
      </c>
      <c r="Z28" s="169">
        <v>0</v>
      </c>
      <c r="AA28" s="169">
        <v>1</v>
      </c>
      <c r="AB28" s="169">
        <v>0</v>
      </c>
      <c r="AC28" s="169">
        <v>0</v>
      </c>
      <c r="AD28" s="169">
        <v>0</v>
      </c>
      <c r="AE28" s="169">
        <v>0</v>
      </c>
      <c r="AF28" s="169">
        <v>0</v>
      </c>
      <c r="AG28" s="169">
        <v>0</v>
      </c>
      <c r="AH28" s="169">
        <v>0</v>
      </c>
      <c r="AI28" s="169">
        <v>0</v>
      </c>
      <c r="AJ28" s="169">
        <v>0</v>
      </c>
      <c r="AK28" s="169">
        <v>0</v>
      </c>
      <c r="AL28" s="169">
        <v>0</v>
      </c>
      <c r="AM28" s="169">
        <v>0</v>
      </c>
      <c r="AN28" s="170">
        <v>0</v>
      </c>
    </row>
    <row r="29" spans="1:40" ht="39.950000000000003" customHeight="1">
      <c r="A29" s="16">
        <v>26</v>
      </c>
      <c r="B29" s="1" t="s">
        <v>22</v>
      </c>
      <c r="C29" s="167">
        <v>0</v>
      </c>
      <c r="D29" s="168">
        <v>0</v>
      </c>
      <c r="E29" s="168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0</v>
      </c>
      <c r="M29" s="169">
        <v>0</v>
      </c>
      <c r="N29" s="169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169">
        <v>0</v>
      </c>
      <c r="V29" s="169">
        <v>0</v>
      </c>
      <c r="W29" s="169">
        <v>0</v>
      </c>
      <c r="X29" s="169">
        <v>0</v>
      </c>
      <c r="Y29" s="169">
        <v>0</v>
      </c>
      <c r="Z29" s="169">
        <v>0</v>
      </c>
      <c r="AA29" s="169">
        <v>0</v>
      </c>
      <c r="AB29" s="169">
        <v>1</v>
      </c>
      <c r="AC29" s="169">
        <v>0</v>
      </c>
      <c r="AD29" s="169">
        <v>0</v>
      </c>
      <c r="AE29" s="169">
        <v>0</v>
      </c>
      <c r="AF29" s="169">
        <v>0</v>
      </c>
      <c r="AG29" s="169">
        <v>0</v>
      </c>
      <c r="AH29" s="169">
        <v>0</v>
      </c>
      <c r="AI29" s="169">
        <v>0</v>
      </c>
      <c r="AJ29" s="169">
        <v>0</v>
      </c>
      <c r="AK29" s="169">
        <v>0</v>
      </c>
      <c r="AL29" s="169">
        <v>0</v>
      </c>
      <c r="AM29" s="169">
        <v>0</v>
      </c>
      <c r="AN29" s="170">
        <v>0</v>
      </c>
    </row>
    <row r="30" spans="1:40" ht="39.950000000000003" customHeight="1">
      <c r="A30" s="16">
        <v>27</v>
      </c>
      <c r="B30" s="1" t="s">
        <v>169</v>
      </c>
      <c r="C30" s="167">
        <v>0</v>
      </c>
      <c r="D30" s="168">
        <v>0</v>
      </c>
      <c r="E30" s="168">
        <v>0</v>
      </c>
      <c r="F30" s="169">
        <v>0</v>
      </c>
      <c r="G30" s="169">
        <v>0</v>
      </c>
      <c r="H30" s="169">
        <v>0</v>
      </c>
      <c r="I30" s="169">
        <v>0</v>
      </c>
      <c r="J30" s="169">
        <v>0</v>
      </c>
      <c r="K30" s="169">
        <v>0</v>
      </c>
      <c r="L30" s="169">
        <v>0</v>
      </c>
      <c r="M30" s="169">
        <v>0</v>
      </c>
      <c r="N30" s="169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169">
        <v>0</v>
      </c>
      <c r="V30" s="169">
        <v>0</v>
      </c>
      <c r="W30" s="169">
        <v>0</v>
      </c>
      <c r="X30" s="169">
        <v>0</v>
      </c>
      <c r="Y30" s="169">
        <v>0</v>
      </c>
      <c r="Z30" s="169">
        <v>0</v>
      </c>
      <c r="AA30" s="169">
        <v>0</v>
      </c>
      <c r="AB30" s="169">
        <v>0</v>
      </c>
      <c r="AC30" s="169">
        <v>1</v>
      </c>
      <c r="AD30" s="169">
        <v>0</v>
      </c>
      <c r="AE30" s="169">
        <v>0</v>
      </c>
      <c r="AF30" s="169">
        <v>0</v>
      </c>
      <c r="AG30" s="169">
        <v>0</v>
      </c>
      <c r="AH30" s="169">
        <v>0</v>
      </c>
      <c r="AI30" s="169">
        <v>0</v>
      </c>
      <c r="AJ30" s="169">
        <v>0</v>
      </c>
      <c r="AK30" s="169">
        <v>0</v>
      </c>
      <c r="AL30" s="169">
        <v>0</v>
      </c>
      <c r="AM30" s="169">
        <v>0</v>
      </c>
      <c r="AN30" s="170">
        <v>0</v>
      </c>
    </row>
    <row r="31" spans="1:40" ht="39.950000000000003" customHeight="1">
      <c r="A31" s="16"/>
      <c r="B31" s="1" t="s">
        <v>168</v>
      </c>
      <c r="C31" s="167">
        <v>0</v>
      </c>
      <c r="D31" s="168">
        <v>0</v>
      </c>
      <c r="E31" s="168">
        <v>0</v>
      </c>
      <c r="F31" s="169">
        <v>0</v>
      </c>
      <c r="G31" s="169">
        <v>0</v>
      </c>
      <c r="H31" s="169">
        <v>0</v>
      </c>
      <c r="I31" s="169">
        <v>0</v>
      </c>
      <c r="J31" s="169">
        <v>0</v>
      </c>
      <c r="K31" s="169">
        <v>0</v>
      </c>
      <c r="L31" s="169">
        <v>0</v>
      </c>
      <c r="M31" s="169">
        <v>0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169">
        <v>0</v>
      </c>
      <c r="V31" s="169">
        <v>0</v>
      </c>
      <c r="W31" s="169">
        <v>0</v>
      </c>
      <c r="X31" s="169">
        <v>0</v>
      </c>
      <c r="Y31" s="169">
        <v>0</v>
      </c>
      <c r="Z31" s="169">
        <v>0</v>
      </c>
      <c r="AA31" s="169">
        <v>0</v>
      </c>
      <c r="AB31" s="169">
        <v>0</v>
      </c>
      <c r="AC31" s="169">
        <v>0</v>
      </c>
      <c r="AD31" s="169">
        <v>1</v>
      </c>
      <c r="AE31" s="169">
        <v>0</v>
      </c>
      <c r="AF31" s="169">
        <v>0</v>
      </c>
      <c r="AG31" s="169">
        <v>0</v>
      </c>
      <c r="AH31" s="169">
        <v>0</v>
      </c>
      <c r="AI31" s="169">
        <v>0</v>
      </c>
      <c r="AJ31" s="169">
        <v>0</v>
      </c>
      <c r="AK31" s="169">
        <v>0</v>
      </c>
      <c r="AL31" s="169">
        <v>0</v>
      </c>
      <c r="AM31" s="169">
        <v>0</v>
      </c>
      <c r="AN31" s="170">
        <v>0</v>
      </c>
    </row>
    <row r="32" spans="1:40" ht="39.950000000000003" customHeight="1">
      <c r="A32" s="16">
        <v>28</v>
      </c>
      <c r="B32" s="1" t="s">
        <v>24</v>
      </c>
      <c r="C32" s="167">
        <v>0</v>
      </c>
      <c r="D32" s="168">
        <v>0</v>
      </c>
      <c r="E32" s="168">
        <v>0</v>
      </c>
      <c r="F32" s="169">
        <v>0</v>
      </c>
      <c r="G32" s="169">
        <v>0</v>
      </c>
      <c r="H32" s="169">
        <v>0</v>
      </c>
      <c r="I32" s="169">
        <v>0</v>
      </c>
      <c r="J32" s="169">
        <v>0</v>
      </c>
      <c r="K32" s="169">
        <v>0</v>
      </c>
      <c r="L32" s="169">
        <v>0</v>
      </c>
      <c r="M32" s="169">
        <v>0</v>
      </c>
      <c r="N32" s="169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169">
        <v>0</v>
      </c>
      <c r="V32" s="169">
        <v>0</v>
      </c>
      <c r="W32" s="169">
        <v>0</v>
      </c>
      <c r="X32" s="169">
        <v>0</v>
      </c>
      <c r="Y32" s="169">
        <v>0</v>
      </c>
      <c r="Z32" s="169">
        <v>0</v>
      </c>
      <c r="AA32" s="169">
        <v>0</v>
      </c>
      <c r="AB32" s="169">
        <v>0</v>
      </c>
      <c r="AC32" s="169">
        <v>0</v>
      </c>
      <c r="AD32" s="169">
        <v>0</v>
      </c>
      <c r="AE32" s="169">
        <v>1</v>
      </c>
      <c r="AF32" s="169">
        <v>0</v>
      </c>
      <c r="AG32" s="169">
        <v>0</v>
      </c>
      <c r="AH32" s="169">
        <v>0</v>
      </c>
      <c r="AI32" s="169">
        <v>0</v>
      </c>
      <c r="AJ32" s="169">
        <v>0</v>
      </c>
      <c r="AK32" s="169">
        <v>0</v>
      </c>
      <c r="AL32" s="169">
        <v>0</v>
      </c>
      <c r="AM32" s="169">
        <v>0</v>
      </c>
      <c r="AN32" s="170">
        <v>0</v>
      </c>
    </row>
    <row r="33" spans="1:40" ht="39.950000000000003" customHeight="1">
      <c r="A33" s="16">
        <v>29</v>
      </c>
      <c r="B33" s="1" t="s">
        <v>25</v>
      </c>
      <c r="C33" s="167">
        <v>0</v>
      </c>
      <c r="D33" s="168">
        <v>0</v>
      </c>
      <c r="E33" s="168">
        <v>0</v>
      </c>
      <c r="F33" s="169">
        <v>0</v>
      </c>
      <c r="G33" s="169">
        <v>0</v>
      </c>
      <c r="H33" s="169">
        <v>0</v>
      </c>
      <c r="I33" s="169">
        <v>0</v>
      </c>
      <c r="J33" s="169">
        <v>0</v>
      </c>
      <c r="K33" s="169">
        <v>0</v>
      </c>
      <c r="L33" s="169">
        <v>0</v>
      </c>
      <c r="M33" s="169">
        <v>0</v>
      </c>
      <c r="N33" s="169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169">
        <v>0</v>
      </c>
      <c r="V33" s="169">
        <v>0</v>
      </c>
      <c r="W33" s="169">
        <v>0</v>
      </c>
      <c r="X33" s="169">
        <v>0</v>
      </c>
      <c r="Y33" s="169">
        <v>0</v>
      </c>
      <c r="Z33" s="169">
        <v>0</v>
      </c>
      <c r="AA33" s="169">
        <v>0</v>
      </c>
      <c r="AB33" s="169">
        <v>0</v>
      </c>
      <c r="AC33" s="169">
        <v>0</v>
      </c>
      <c r="AD33" s="169">
        <v>0</v>
      </c>
      <c r="AE33" s="169">
        <v>0</v>
      </c>
      <c r="AF33" s="169">
        <v>1</v>
      </c>
      <c r="AG33" s="169">
        <v>0</v>
      </c>
      <c r="AH33" s="169">
        <v>0</v>
      </c>
      <c r="AI33" s="169">
        <v>0</v>
      </c>
      <c r="AJ33" s="169">
        <v>0</v>
      </c>
      <c r="AK33" s="169">
        <v>0</v>
      </c>
      <c r="AL33" s="169">
        <v>0</v>
      </c>
      <c r="AM33" s="169">
        <v>0</v>
      </c>
      <c r="AN33" s="170">
        <v>0</v>
      </c>
    </row>
    <row r="34" spans="1:40" ht="39.950000000000003" customHeight="1">
      <c r="A34" s="16">
        <v>30</v>
      </c>
      <c r="B34" s="1" t="s">
        <v>26</v>
      </c>
      <c r="C34" s="167">
        <v>0</v>
      </c>
      <c r="D34" s="168">
        <v>0</v>
      </c>
      <c r="E34" s="168">
        <v>0</v>
      </c>
      <c r="F34" s="169">
        <v>0</v>
      </c>
      <c r="G34" s="169">
        <v>0</v>
      </c>
      <c r="H34" s="169">
        <v>0</v>
      </c>
      <c r="I34" s="169">
        <v>0</v>
      </c>
      <c r="J34" s="169">
        <v>0</v>
      </c>
      <c r="K34" s="169">
        <v>0</v>
      </c>
      <c r="L34" s="169">
        <v>0</v>
      </c>
      <c r="M34" s="169">
        <v>0</v>
      </c>
      <c r="N34" s="169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169">
        <v>0</v>
      </c>
      <c r="V34" s="169">
        <v>0</v>
      </c>
      <c r="W34" s="169">
        <v>0</v>
      </c>
      <c r="X34" s="169">
        <v>0</v>
      </c>
      <c r="Y34" s="169">
        <v>0</v>
      </c>
      <c r="Z34" s="169">
        <v>0</v>
      </c>
      <c r="AA34" s="169">
        <v>0</v>
      </c>
      <c r="AB34" s="169">
        <v>0</v>
      </c>
      <c r="AC34" s="169">
        <v>0</v>
      </c>
      <c r="AD34" s="169">
        <v>0</v>
      </c>
      <c r="AE34" s="169">
        <v>0</v>
      </c>
      <c r="AF34" s="169">
        <v>0</v>
      </c>
      <c r="AG34" s="169">
        <v>1</v>
      </c>
      <c r="AH34" s="169">
        <v>0</v>
      </c>
      <c r="AI34" s="169">
        <v>0</v>
      </c>
      <c r="AJ34" s="169">
        <v>0</v>
      </c>
      <c r="AK34" s="169">
        <v>0</v>
      </c>
      <c r="AL34" s="169">
        <v>0</v>
      </c>
      <c r="AM34" s="169">
        <v>0</v>
      </c>
      <c r="AN34" s="170">
        <v>0</v>
      </c>
    </row>
    <row r="35" spans="1:40" ht="39.950000000000003" customHeight="1">
      <c r="A35" s="16">
        <v>31</v>
      </c>
      <c r="B35" s="1" t="s">
        <v>27</v>
      </c>
      <c r="C35" s="167">
        <v>0</v>
      </c>
      <c r="D35" s="168">
        <v>0</v>
      </c>
      <c r="E35" s="168">
        <v>0</v>
      </c>
      <c r="F35" s="169">
        <v>0</v>
      </c>
      <c r="G35" s="169">
        <v>0</v>
      </c>
      <c r="H35" s="169">
        <v>0</v>
      </c>
      <c r="I35" s="169">
        <v>0</v>
      </c>
      <c r="J35" s="169">
        <v>0</v>
      </c>
      <c r="K35" s="169">
        <v>0</v>
      </c>
      <c r="L35" s="169">
        <v>0</v>
      </c>
      <c r="M35" s="169">
        <v>0</v>
      </c>
      <c r="N35" s="169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169">
        <v>0</v>
      </c>
      <c r="V35" s="169">
        <v>0</v>
      </c>
      <c r="W35" s="169">
        <v>0</v>
      </c>
      <c r="X35" s="169">
        <v>0</v>
      </c>
      <c r="Y35" s="169">
        <v>0</v>
      </c>
      <c r="Z35" s="169">
        <v>0</v>
      </c>
      <c r="AA35" s="169">
        <v>0</v>
      </c>
      <c r="AB35" s="169">
        <v>0</v>
      </c>
      <c r="AC35" s="169">
        <v>0</v>
      </c>
      <c r="AD35" s="169">
        <v>0</v>
      </c>
      <c r="AE35" s="169">
        <v>0</v>
      </c>
      <c r="AF35" s="169">
        <v>0</v>
      </c>
      <c r="AG35" s="169">
        <v>0</v>
      </c>
      <c r="AH35" s="169">
        <v>1</v>
      </c>
      <c r="AI35" s="169">
        <v>0</v>
      </c>
      <c r="AJ35" s="169">
        <v>0</v>
      </c>
      <c r="AK35" s="169">
        <v>0</v>
      </c>
      <c r="AL35" s="169">
        <v>0</v>
      </c>
      <c r="AM35" s="169">
        <v>0</v>
      </c>
      <c r="AN35" s="170">
        <v>0</v>
      </c>
    </row>
    <row r="36" spans="1:40" ht="39.950000000000003" customHeight="1">
      <c r="A36" s="16">
        <v>32</v>
      </c>
      <c r="B36" s="1" t="s">
        <v>28</v>
      </c>
      <c r="C36" s="167">
        <v>0</v>
      </c>
      <c r="D36" s="168">
        <v>0</v>
      </c>
      <c r="E36" s="168">
        <v>0</v>
      </c>
      <c r="F36" s="169">
        <v>0</v>
      </c>
      <c r="G36" s="169">
        <v>0</v>
      </c>
      <c r="H36" s="169">
        <v>0</v>
      </c>
      <c r="I36" s="169">
        <v>0</v>
      </c>
      <c r="J36" s="169">
        <v>0</v>
      </c>
      <c r="K36" s="169">
        <v>0</v>
      </c>
      <c r="L36" s="169">
        <v>0</v>
      </c>
      <c r="M36" s="169">
        <v>0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169">
        <v>0</v>
      </c>
      <c r="V36" s="169">
        <v>0</v>
      </c>
      <c r="W36" s="169">
        <v>0</v>
      </c>
      <c r="X36" s="169">
        <v>0</v>
      </c>
      <c r="Y36" s="169">
        <v>0</v>
      </c>
      <c r="Z36" s="169">
        <v>0</v>
      </c>
      <c r="AA36" s="169">
        <v>0</v>
      </c>
      <c r="AB36" s="169">
        <v>0</v>
      </c>
      <c r="AC36" s="169">
        <v>0</v>
      </c>
      <c r="AD36" s="169">
        <v>0</v>
      </c>
      <c r="AE36" s="169">
        <v>0</v>
      </c>
      <c r="AF36" s="169">
        <v>0</v>
      </c>
      <c r="AG36" s="169">
        <v>0</v>
      </c>
      <c r="AH36" s="169">
        <v>0</v>
      </c>
      <c r="AI36" s="169">
        <v>1</v>
      </c>
      <c r="AJ36" s="169">
        <v>0</v>
      </c>
      <c r="AK36" s="169">
        <v>0</v>
      </c>
      <c r="AL36" s="169">
        <v>0</v>
      </c>
      <c r="AM36" s="169">
        <v>0</v>
      </c>
      <c r="AN36" s="170">
        <v>0</v>
      </c>
    </row>
    <row r="37" spans="1:40" ht="39.950000000000003" customHeight="1">
      <c r="A37" s="16">
        <v>33</v>
      </c>
      <c r="B37" s="1" t="s">
        <v>29</v>
      </c>
      <c r="C37" s="167">
        <v>0</v>
      </c>
      <c r="D37" s="168">
        <v>0</v>
      </c>
      <c r="E37" s="168">
        <v>0</v>
      </c>
      <c r="F37" s="169">
        <v>0</v>
      </c>
      <c r="G37" s="169">
        <v>0</v>
      </c>
      <c r="H37" s="169">
        <v>0</v>
      </c>
      <c r="I37" s="169">
        <v>0</v>
      </c>
      <c r="J37" s="169">
        <v>0</v>
      </c>
      <c r="K37" s="169">
        <v>0</v>
      </c>
      <c r="L37" s="169">
        <v>0</v>
      </c>
      <c r="M37" s="169">
        <v>0</v>
      </c>
      <c r="N37" s="169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169">
        <v>0</v>
      </c>
      <c r="V37" s="169">
        <v>0</v>
      </c>
      <c r="W37" s="169">
        <v>0</v>
      </c>
      <c r="X37" s="169">
        <v>0</v>
      </c>
      <c r="Y37" s="169">
        <v>0</v>
      </c>
      <c r="Z37" s="169">
        <v>0</v>
      </c>
      <c r="AA37" s="169">
        <v>0</v>
      </c>
      <c r="AB37" s="169">
        <v>0</v>
      </c>
      <c r="AC37" s="169">
        <v>0</v>
      </c>
      <c r="AD37" s="169">
        <v>0</v>
      </c>
      <c r="AE37" s="169">
        <v>0</v>
      </c>
      <c r="AF37" s="169">
        <v>0</v>
      </c>
      <c r="AG37" s="169">
        <v>0</v>
      </c>
      <c r="AH37" s="169">
        <v>0</v>
      </c>
      <c r="AI37" s="169">
        <v>0</v>
      </c>
      <c r="AJ37" s="169">
        <v>1</v>
      </c>
      <c r="AK37" s="169">
        <v>0</v>
      </c>
      <c r="AL37" s="169">
        <v>0</v>
      </c>
      <c r="AM37" s="169">
        <v>0</v>
      </c>
      <c r="AN37" s="170">
        <v>0</v>
      </c>
    </row>
    <row r="38" spans="1:40" ht="39.950000000000003" customHeight="1">
      <c r="A38" s="16">
        <v>34</v>
      </c>
      <c r="B38" s="1" t="s">
        <v>30</v>
      </c>
      <c r="C38" s="167">
        <v>0</v>
      </c>
      <c r="D38" s="168">
        <v>0</v>
      </c>
      <c r="E38" s="168">
        <v>0</v>
      </c>
      <c r="F38" s="169">
        <v>0</v>
      </c>
      <c r="G38" s="169">
        <v>0</v>
      </c>
      <c r="H38" s="169">
        <v>0</v>
      </c>
      <c r="I38" s="169">
        <v>0</v>
      </c>
      <c r="J38" s="169">
        <v>0</v>
      </c>
      <c r="K38" s="169">
        <v>0</v>
      </c>
      <c r="L38" s="169">
        <v>0</v>
      </c>
      <c r="M38" s="169">
        <v>0</v>
      </c>
      <c r="N38" s="169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169">
        <v>0</v>
      </c>
      <c r="V38" s="169">
        <v>0</v>
      </c>
      <c r="W38" s="169">
        <v>0</v>
      </c>
      <c r="X38" s="169">
        <v>0</v>
      </c>
      <c r="Y38" s="169">
        <v>0</v>
      </c>
      <c r="Z38" s="169">
        <v>0</v>
      </c>
      <c r="AA38" s="169">
        <v>0</v>
      </c>
      <c r="AB38" s="169">
        <v>0</v>
      </c>
      <c r="AC38" s="169">
        <v>0</v>
      </c>
      <c r="AD38" s="169">
        <v>0</v>
      </c>
      <c r="AE38" s="169">
        <v>0</v>
      </c>
      <c r="AF38" s="169">
        <v>0</v>
      </c>
      <c r="AG38" s="169">
        <v>0</v>
      </c>
      <c r="AH38" s="169">
        <v>0</v>
      </c>
      <c r="AI38" s="169">
        <v>0</v>
      </c>
      <c r="AJ38" s="169">
        <v>0</v>
      </c>
      <c r="AK38" s="169">
        <v>1</v>
      </c>
      <c r="AL38" s="169">
        <v>0</v>
      </c>
      <c r="AM38" s="169">
        <v>0</v>
      </c>
      <c r="AN38" s="170">
        <v>0</v>
      </c>
    </row>
    <row r="39" spans="1:40" ht="39.950000000000003" customHeight="1">
      <c r="A39" s="16">
        <v>35</v>
      </c>
      <c r="B39" s="1" t="s">
        <v>31</v>
      </c>
      <c r="C39" s="167">
        <v>0</v>
      </c>
      <c r="D39" s="168">
        <v>0</v>
      </c>
      <c r="E39" s="168">
        <v>0</v>
      </c>
      <c r="F39" s="169">
        <v>0</v>
      </c>
      <c r="G39" s="169">
        <v>0</v>
      </c>
      <c r="H39" s="169">
        <v>0</v>
      </c>
      <c r="I39" s="169">
        <v>0</v>
      </c>
      <c r="J39" s="169">
        <v>0</v>
      </c>
      <c r="K39" s="169">
        <v>0</v>
      </c>
      <c r="L39" s="169">
        <v>0</v>
      </c>
      <c r="M39" s="169">
        <v>0</v>
      </c>
      <c r="N39" s="169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69">
        <v>0</v>
      </c>
      <c r="X39" s="169">
        <v>0</v>
      </c>
      <c r="Y39" s="169">
        <v>0</v>
      </c>
      <c r="Z39" s="169">
        <v>0</v>
      </c>
      <c r="AA39" s="169">
        <v>0</v>
      </c>
      <c r="AB39" s="169">
        <v>0</v>
      </c>
      <c r="AC39" s="169">
        <v>0</v>
      </c>
      <c r="AD39" s="169">
        <v>0</v>
      </c>
      <c r="AE39" s="169">
        <v>0</v>
      </c>
      <c r="AF39" s="169">
        <v>0</v>
      </c>
      <c r="AG39" s="169">
        <v>0</v>
      </c>
      <c r="AH39" s="169">
        <v>0</v>
      </c>
      <c r="AI39" s="169">
        <v>0</v>
      </c>
      <c r="AJ39" s="169">
        <v>0</v>
      </c>
      <c r="AK39" s="169">
        <v>0</v>
      </c>
      <c r="AL39" s="169">
        <v>1</v>
      </c>
      <c r="AM39" s="169">
        <v>0</v>
      </c>
      <c r="AN39" s="170">
        <v>0</v>
      </c>
    </row>
    <row r="40" spans="1:40" ht="39.950000000000003" customHeight="1">
      <c r="A40" s="16">
        <v>36</v>
      </c>
      <c r="B40" s="1" t="s">
        <v>32</v>
      </c>
      <c r="C40" s="167">
        <v>0</v>
      </c>
      <c r="D40" s="168">
        <v>0</v>
      </c>
      <c r="E40" s="168">
        <v>0</v>
      </c>
      <c r="F40" s="169">
        <v>0</v>
      </c>
      <c r="G40" s="169">
        <v>0</v>
      </c>
      <c r="H40" s="169">
        <v>0</v>
      </c>
      <c r="I40" s="169">
        <v>0</v>
      </c>
      <c r="J40" s="169">
        <v>0</v>
      </c>
      <c r="K40" s="169">
        <v>0</v>
      </c>
      <c r="L40" s="169">
        <v>0</v>
      </c>
      <c r="M40" s="169">
        <v>0</v>
      </c>
      <c r="N40" s="169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169">
        <v>0</v>
      </c>
      <c r="V40" s="169">
        <v>0</v>
      </c>
      <c r="W40" s="169">
        <v>0</v>
      </c>
      <c r="X40" s="169">
        <v>0</v>
      </c>
      <c r="Y40" s="169">
        <v>0</v>
      </c>
      <c r="Z40" s="169">
        <v>0</v>
      </c>
      <c r="AA40" s="169">
        <v>0</v>
      </c>
      <c r="AB40" s="169">
        <v>0</v>
      </c>
      <c r="AC40" s="169">
        <v>0</v>
      </c>
      <c r="AD40" s="169">
        <v>0</v>
      </c>
      <c r="AE40" s="169">
        <v>0</v>
      </c>
      <c r="AF40" s="169">
        <v>0</v>
      </c>
      <c r="AG40" s="169">
        <v>0</v>
      </c>
      <c r="AH40" s="169">
        <v>0</v>
      </c>
      <c r="AI40" s="169">
        <v>0</v>
      </c>
      <c r="AJ40" s="169">
        <v>0</v>
      </c>
      <c r="AK40" s="169">
        <v>0</v>
      </c>
      <c r="AL40" s="169">
        <v>0</v>
      </c>
      <c r="AM40" s="169">
        <v>1</v>
      </c>
      <c r="AN40" s="170">
        <v>0</v>
      </c>
    </row>
    <row r="41" spans="1:40" ht="39.950000000000003" customHeight="1">
      <c r="A41" s="7">
        <v>37</v>
      </c>
      <c r="B41" s="8" t="s">
        <v>33</v>
      </c>
      <c r="C41" s="174">
        <v>0</v>
      </c>
      <c r="D41" s="175">
        <v>0</v>
      </c>
      <c r="E41" s="175">
        <v>0</v>
      </c>
      <c r="F41" s="175">
        <v>0</v>
      </c>
      <c r="G41" s="175">
        <v>0</v>
      </c>
      <c r="H41" s="175">
        <v>0</v>
      </c>
      <c r="I41" s="175">
        <v>0</v>
      </c>
      <c r="J41" s="175">
        <v>0</v>
      </c>
      <c r="K41" s="175">
        <v>0</v>
      </c>
      <c r="L41" s="175">
        <v>0</v>
      </c>
      <c r="M41" s="175">
        <v>0</v>
      </c>
      <c r="N41" s="175">
        <v>0</v>
      </c>
      <c r="O41" s="175">
        <v>0</v>
      </c>
      <c r="P41" s="175">
        <v>0</v>
      </c>
      <c r="Q41" s="175">
        <v>0</v>
      </c>
      <c r="R41" s="175">
        <v>0</v>
      </c>
      <c r="S41" s="175">
        <v>0</v>
      </c>
      <c r="T41" s="175">
        <v>0</v>
      </c>
      <c r="U41" s="175">
        <v>0</v>
      </c>
      <c r="V41" s="175">
        <v>0</v>
      </c>
      <c r="W41" s="175">
        <v>0</v>
      </c>
      <c r="X41" s="175">
        <v>0</v>
      </c>
      <c r="Y41" s="175">
        <v>0</v>
      </c>
      <c r="Z41" s="175">
        <v>0</v>
      </c>
      <c r="AA41" s="175">
        <v>0</v>
      </c>
      <c r="AB41" s="175">
        <v>0</v>
      </c>
      <c r="AC41" s="175">
        <v>0</v>
      </c>
      <c r="AD41" s="175">
        <v>0</v>
      </c>
      <c r="AE41" s="175">
        <v>0</v>
      </c>
      <c r="AF41" s="175">
        <v>0</v>
      </c>
      <c r="AG41" s="175">
        <v>0</v>
      </c>
      <c r="AH41" s="175">
        <v>0</v>
      </c>
      <c r="AI41" s="175">
        <v>0</v>
      </c>
      <c r="AJ41" s="175">
        <v>0</v>
      </c>
      <c r="AK41" s="175">
        <v>0</v>
      </c>
      <c r="AL41" s="175">
        <v>0</v>
      </c>
      <c r="AM41" s="175">
        <v>0</v>
      </c>
      <c r="AN41" s="176">
        <v>1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2" ht="39.950000000000003" customHeight="1">
      <c r="B1" s="1"/>
      <c r="C1" s="251"/>
      <c r="D1" s="251"/>
      <c r="E1" s="251"/>
      <c r="F1" s="251"/>
      <c r="G1" s="251"/>
      <c r="H1" s="251"/>
      <c r="I1" s="251"/>
      <c r="J1" s="251"/>
    </row>
    <row r="2" spans="1:42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2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221</v>
      </c>
      <c r="AB3" s="8" t="s">
        <v>22</v>
      </c>
      <c r="AC3" s="8" t="s">
        <v>169</v>
      </c>
      <c r="AD3" s="8" t="s">
        <v>168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P3" t="s">
        <v>170</v>
      </c>
    </row>
    <row r="4" spans="1:42" ht="39.950000000000003" customHeight="1">
      <c r="A4" s="2">
        <v>1</v>
      </c>
      <c r="B4" s="3" t="s">
        <v>54</v>
      </c>
      <c r="C4" s="171">
        <f>$AP4</f>
        <v>5.797430347042809E-2</v>
      </c>
      <c r="D4" s="168">
        <v>0</v>
      </c>
      <c r="E4" s="168">
        <v>0</v>
      </c>
      <c r="F4" s="169">
        <v>0</v>
      </c>
      <c r="G4" s="169">
        <v>0</v>
      </c>
      <c r="H4" s="169">
        <v>0</v>
      </c>
      <c r="I4" s="169">
        <v>0</v>
      </c>
      <c r="J4" s="169">
        <v>0</v>
      </c>
      <c r="K4" s="169">
        <v>0</v>
      </c>
      <c r="L4" s="169">
        <v>0</v>
      </c>
      <c r="M4" s="169">
        <v>0</v>
      </c>
      <c r="N4" s="169">
        <v>0</v>
      </c>
      <c r="O4" s="169">
        <v>0</v>
      </c>
      <c r="P4" s="169">
        <v>0</v>
      </c>
      <c r="Q4" s="169">
        <v>0</v>
      </c>
      <c r="R4" s="169">
        <v>0</v>
      </c>
      <c r="S4" s="169">
        <v>0</v>
      </c>
      <c r="T4" s="169">
        <v>0</v>
      </c>
      <c r="U4" s="169">
        <v>0</v>
      </c>
      <c r="V4" s="169">
        <v>0</v>
      </c>
      <c r="W4" s="169">
        <v>0</v>
      </c>
      <c r="X4" s="169">
        <v>0</v>
      </c>
      <c r="Y4" s="169">
        <v>0</v>
      </c>
      <c r="Z4" s="169">
        <v>0</v>
      </c>
      <c r="AA4" s="169">
        <v>0</v>
      </c>
      <c r="AB4" s="169">
        <v>0</v>
      </c>
      <c r="AC4" s="169">
        <v>0</v>
      </c>
      <c r="AD4" s="169">
        <v>0</v>
      </c>
      <c r="AE4" s="169">
        <v>0</v>
      </c>
      <c r="AF4" s="169">
        <v>0</v>
      </c>
      <c r="AG4" s="169">
        <v>0</v>
      </c>
      <c r="AH4" s="169">
        <v>0</v>
      </c>
      <c r="AI4" s="169">
        <v>0</v>
      </c>
      <c r="AJ4" s="169">
        <v>0</v>
      </c>
      <c r="AK4" s="169">
        <v>0</v>
      </c>
      <c r="AL4" s="169">
        <v>0</v>
      </c>
      <c r="AM4" s="169">
        <v>0</v>
      </c>
      <c r="AN4" s="170">
        <v>0</v>
      </c>
      <c r="AP4">
        <v>5.797430347042809E-2</v>
      </c>
    </row>
    <row r="5" spans="1:42" ht="39.950000000000003" customHeight="1">
      <c r="A5" s="16">
        <v>2</v>
      </c>
      <c r="B5" s="35" t="s">
        <v>55</v>
      </c>
      <c r="C5" s="167">
        <v>0</v>
      </c>
      <c r="D5" s="168">
        <f>$AP5</f>
        <v>0.18417266187050363</v>
      </c>
      <c r="E5" s="168">
        <v>0</v>
      </c>
      <c r="F5" s="168">
        <v>0</v>
      </c>
      <c r="G5" s="168">
        <v>0</v>
      </c>
      <c r="H5" s="168">
        <v>0</v>
      </c>
      <c r="I5" s="169">
        <v>0</v>
      </c>
      <c r="J5" s="169">
        <v>0</v>
      </c>
      <c r="K5" s="169">
        <v>0</v>
      </c>
      <c r="L5" s="169">
        <v>0</v>
      </c>
      <c r="M5" s="169">
        <v>0</v>
      </c>
      <c r="N5" s="169">
        <v>0</v>
      </c>
      <c r="O5" s="169">
        <v>0</v>
      </c>
      <c r="P5" s="169">
        <v>0</v>
      </c>
      <c r="Q5" s="169">
        <v>0</v>
      </c>
      <c r="R5" s="169">
        <v>0</v>
      </c>
      <c r="S5" s="169">
        <v>0</v>
      </c>
      <c r="T5" s="169">
        <v>0</v>
      </c>
      <c r="U5" s="169">
        <v>0</v>
      </c>
      <c r="V5" s="169">
        <v>0</v>
      </c>
      <c r="W5" s="169">
        <v>0</v>
      </c>
      <c r="X5" s="169">
        <v>0</v>
      </c>
      <c r="Y5" s="169">
        <v>0</v>
      </c>
      <c r="Z5" s="169">
        <v>0</v>
      </c>
      <c r="AA5" s="169">
        <v>0</v>
      </c>
      <c r="AB5" s="169">
        <v>0</v>
      </c>
      <c r="AC5" s="169">
        <v>0</v>
      </c>
      <c r="AD5" s="169">
        <v>0</v>
      </c>
      <c r="AE5" s="169">
        <v>0</v>
      </c>
      <c r="AF5" s="169">
        <v>0</v>
      </c>
      <c r="AG5" s="169">
        <v>0</v>
      </c>
      <c r="AH5" s="169">
        <v>0</v>
      </c>
      <c r="AI5" s="169">
        <v>0</v>
      </c>
      <c r="AJ5" s="169">
        <v>0</v>
      </c>
      <c r="AK5" s="169">
        <v>0</v>
      </c>
      <c r="AL5" s="169">
        <v>0</v>
      </c>
      <c r="AM5" s="169">
        <v>0</v>
      </c>
      <c r="AN5" s="170">
        <v>0</v>
      </c>
      <c r="AP5">
        <v>0.18417266187050363</v>
      </c>
    </row>
    <row r="6" spans="1:42" ht="39.950000000000003" customHeight="1">
      <c r="A6" s="16">
        <v>3</v>
      </c>
      <c r="B6" s="35" t="s">
        <v>56</v>
      </c>
      <c r="C6" s="167">
        <v>0</v>
      </c>
      <c r="D6" s="168">
        <v>0</v>
      </c>
      <c r="E6" s="168">
        <f>$AP6</f>
        <v>9.6575277487904398E-2</v>
      </c>
      <c r="F6" s="168">
        <v>0</v>
      </c>
      <c r="G6" s="168">
        <v>0</v>
      </c>
      <c r="H6" s="168">
        <v>0</v>
      </c>
      <c r="I6" s="169">
        <v>0</v>
      </c>
      <c r="J6" s="169">
        <v>0</v>
      </c>
      <c r="K6" s="169">
        <v>0</v>
      </c>
      <c r="L6" s="169">
        <v>0</v>
      </c>
      <c r="M6" s="169">
        <v>0</v>
      </c>
      <c r="N6" s="169">
        <v>0</v>
      </c>
      <c r="O6" s="169">
        <v>0</v>
      </c>
      <c r="P6" s="169">
        <v>0</v>
      </c>
      <c r="Q6" s="169">
        <v>0</v>
      </c>
      <c r="R6" s="169">
        <v>0</v>
      </c>
      <c r="S6" s="169">
        <v>0</v>
      </c>
      <c r="T6" s="169">
        <v>0</v>
      </c>
      <c r="U6" s="169">
        <v>0</v>
      </c>
      <c r="V6" s="169">
        <v>0</v>
      </c>
      <c r="W6" s="169">
        <v>0</v>
      </c>
      <c r="X6" s="169">
        <v>0</v>
      </c>
      <c r="Y6" s="169">
        <v>0</v>
      </c>
      <c r="Z6" s="169">
        <v>0</v>
      </c>
      <c r="AA6" s="169">
        <v>0</v>
      </c>
      <c r="AB6" s="169">
        <v>0</v>
      </c>
      <c r="AC6" s="169">
        <v>0</v>
      </c>
      <c r="AD6" s="169">
        <v>0</v>
      </c>
      <c r="AE6" s="169">
        <v>0</v>
      </c>
      <c r="AF6" s="169">
        <v>0</v>
      </c>
      <c r="AG6" s="169">
        <v>0</v>
      </c>
      <c r="AH6" s="169">
        <v>0</v>
      </c>
      <c r="AI6" s="169">
        <v>0</v>
      </c>
      <c r="AJ6" s="169">
        <v>0</v>
      </c>
      <c r="AK6" s="169">
        <v>0</v>
      </c>
      <c r="AL6" s="169">
        <v>0</v>
      </c>
      <c r="AM6" s="169">
        <v>0</v>
      </c>
      <c r="AN6" s="170">
        <v>0</v>
      </c>
      <c r="AP6">
        <v>9.6575277487904398E-2</v>
      </c>
    </row>
    <row r="7" spans="1:42" ht="39.950000000000003" customHeight="1">
      <c r="A7" s="16">
        <v>4</v>
      </c>
      <c r="B7" s="1" t="s">
        <v>1</v>
      </c>
      <c r="C7" s="167">
        <v>0</v>
      </c>
      <c r="D7" s="168">
        <v>0</v>
      </c>
      <c r="E7" s="168">
        <v>0</v>
      </c>
      <c r="F7" s="168">
        <f>$AP7</f>
        <v>1.4661029427231242E-2</v>
      </c>
      <c r="G7" s="168">
        <v>0</v>
      </c>
      <c r="H7" s="168">
        <v>0</v>
      </c>
      <c r="I7" s="169">
        <v>0</v>
      </c>
      <c r="J7" s="169">
        <v>0</v>
      </c>
      <c r="K7" s="169">
        <v>0</v>
      </c>
      <c r="L7" s="169">
        <v>0</v>
      </c>
      <c r="M7" s="169">
        <v>0</v>
      </c>
      <c r="N7" s="169">
        <v>0</v>
      </c>
      <c r="O7" s="169">
        <v>0</v>
      </c>
      <c r="P7" s="169">
        <v>0</v>
      </c>
      <c r="Q7" s="169">
        <v>0</v>
      </c>
      <c r="R7" s="169">
        <v>0</v>
      </c>
      <c r="S7" s="169">
        <v>0</v>
      </c>
      <c r="T7" s="169">
        <v>0</v>
      </c>
      <c r="U7" s="169">
        <v>0</v>
      </c>
      <c r="V7" s="169">
        <v>0</v>
      </c>
      <c r="W7" s="169">
        <v>0</v>
      </c>
      <c r="X7" s="169">
        <v>0</v>
      </c>
      <c r="Y7" s="169">
        <v>0</v>
      </c>
      <c r="Z7" s="169">
        <v>0</v>
      </c>
      <c r="AA7" s="169">
        <v>0</v>
      </c>
      <c r="AB7" s="169">
        <v>0</v>
      </c>
      <c r="AC7" s="169">
        <v>0</v>
      </c>
      <c r="AD7" s="169">
        <v>0</v>
      </c>
      <c r="AE7" s="169">
        <v>0</v>
      </c>
      <c r="AF7" s="169">
        <v>0</v>
      </c>
      <c r="AG7" s="169">
        <v>0</v>
      </c>
      <c r="AH7" s="169">
        <v>0</v>
      </c>
      <c r="AI7" s="169">
        <v>0</v>
      </c>
      <c r="AJ7" s="169">
        <v>0</v>
      </c>
      <c r="AK7" s="169">
        <v>0</v>
      </c>
      <c r="AL7" s="169">
        <v>0</v>
      </c>
      <c r="AM7" s="169">
        <v>0</v>
      </c>
      <c r="AN7" s="170">
        <v>0</v>
      </c>
      <c r="AP7">
        <v>1.4661029427231242E-2</v>
      </c>
    </row>
    <row r="8" spans="1:42" ht="39.950000000000003" customHeight="1">
      <c r="A8" s="16">
        <v>5</v>
      </c>
      <c r="B8" s="1" t="s">
        <v>2</v>
      </c>
      <c r="C8" s="167">
        <v>0</v>
      </c>
      <c r="D8" s="168">
        <v>0</v>
      </c>
      <c r="E8" s="168">
        <v>0</v>
      </c>
      <c r="F8" s="168">
        <v>0</v>
      </c>
      <c r="G8" s="168">
        <f>$AP8</f>
        <v>0.15668374492782844</v>
      </c>
      <c r="H8" s="168">
        <v>0</v>
      </c>
      <c r="I8" s="169">
        <v>0</v>
      </c>
      <c r="J8" s="169">
        <v>0</v>
      </c>
      <c r="K8" s="169">
        <v>0</v>
      </c>
      <c r="L8" s="169">
        <v>0</v>
      </c>
      <c r="M8" s="169">
        <v>0</v>
      </c>
      <c r="N8" s="169">
        <v>0</v>
      </c>
      <c r="O8" s="169">
        <v>0</v>
      </c>
      <c r="P8" s="169">
        <v>0</v>
      </c>
      <c r="Q8" s="169">
        <v>0</v>
      </c>
      <c r="R8" s="169">
        <v>0</v>
      </c>
      <c r="S8" s="169">
        <v>0</v>
      </c>
      <c r="T8" s="169">
        <v>0</v>
      </c>
      <c r="U8" s="169">
        <v>0</v>
      </c>
      <c r="V8" s="169">
        <v>0</v>
      </c>
      <c r="W8" s="169">
        <v>0</v>
      </c>
      <c r="X8" s="169">
        <v>0</v>
      </c>
      <c r="Y8" s="169">
        <v>0</v>
      </c>
      <c r="Z8" s="169">
        <v>0</v>
      </c>
      <c r="AA8" s="169">
        <v>0</v>
      </c>
      <c r="AB8" s="169">
        <v>0</v>
      </c>
      <c r="AC8" s="169">
        <v>0</v>
      </c>
      <c r="AD8" s="169">
        <v>0</v>
      </c>
      <c r="AE8" s="169">
        <v>0</v>
      </c>
      <c r="AF8" s="169">
        <v>0</v>
      </c>
      <c r="AG8" s="169">
        <v>0</v>
      </c>
      <c r="AH8" s="169">
        <v>0</v>
      </c>
      <c r="AI8" s="169">
        <v>0</v>
      </c>
      <c r="AJ8" s="169">
        <v>0</v>
      </c>
      <c r="AK8" s="169">
        <v>0</v>
      </c>
      <c r="AL8" s="169">
        <v>0</v>
      </c>
      <c r="AM8" s="169">
        <v>0</v>
      </c>
      <c r="AN8" s="170">
        <v>0</v>
      </c>
      <c r="AP8">
        <v>0.15668374492782844</v>
      </c>
    </row>
    <row r="9" spans="1:42" ht="39.950000000000003" customHeight="1">
      <c r="A9" s="16">
        <v>6</v>
      </c>
      <c r="B9" s="1" t="s">
        <v>3</v>
      </c>
      <c r="C9" s="167">
        <v>0</v>
      </c>
      <c r="D9" s="168">
        <v>0</v>
      </c>
      <c r="E9" s="168">
        <v>0</v>
      </c>
      <c r="F9" s="168">
        <v>0</v>
      </c>
      <c r="G9" s="168">
        <v>0</v>
      </c>
      <c r="H9" s="168">
        <f>$AP9</f>
        <v>1.995384668373501E-2</v>
      </c>
      <c r="I9" s="169">
        <v>0</v>
      </c>
      <c r="J9" s="169">
        <v>0</v>
      </c>
      <c r="K9" s="169">
        <v>0</v>
      </c>
      <c r="L9" s="169">
        <v>0</v>
      </c>
      <c r="M9" s="169">
        <v>0</v>
      </c>
      <c r="N9" s="169">
        <v>0</v>
      </c>
      <c r="O9" s="169">
        <v>0</v>
      </c>
      <c r="P9" s="169">
        <v>0</v>
      </c>
      <c r="Q9" s="169">
        <v>0</v>
      </c>
      <c r="R9" s="169">
        <v>0</v>
      </c>
      <c r="S9" s="169">
        <v>0</v>
      </c>
      <c r="T9" s="169">
        <v>0</v>
      </c>
      <c r="U9" s="169">
        <v>0</v>
      </c>
      <c r="V9" s="169">
        <v>0</v>
      </c>
      <c r="W9" s="169">
        <v>0</v>
      </c>
      <c r="X9" s="169">
        <v>0</v>
      </c>
      <c r="Y9" s="169">
        <v>0</v>
      </c>
      <c r="Z9" s="169">
        <v>0</v>
      </c>
      <c r="AA9" s="169">
        <v>0</v>
      </c>
      <c r="AB9" s="169">
        <v>0</v>
      </c>
      <c r="AC9" s="169">
        <v>0</v>
      </c>
      <c r="AD9" s="169">
        <v>0</v>
      </c>
      <c r="AE9" s="169">
        <v>0</v>
      </c>
      <c r="AF9" s="169">
        <v>0</v>
      </c>
      <c r="AG9" s="169">
        <v>0</v>
      </c>
      <c r="AH9" s="169">
        <v>0</v>
      </c>
      <c r="AI9" s="169">
        <v>0</v>
      </c>
      <c r="AJ9" s="169">
        <v>0</v>
      </c>
      <c r="AK9" s="169">
        <v>0</v>
      </c>
      <c r="AL9" s="169">
        <v>0</v>
      </c>
      <c r="AM9" s="169">
        <v>0</v>
      </c>
      <c r="AN9" s="170">
        <v>0</v>
      </c>
      <c r="AP9">
        <v>1.995384668373501E-2</v>
      </c>
    </row>
    <row r="10" spans="1:42" ht="39.950000000000003" customHeight="1">
      <c r="A10" s="16">
        <v>7</v>
      </c>
      <c r="B10" s="1" t="s">
        <v>4</v>
      </c>
      <c r="C10" s="167">
        <v>0</v>
      </c>
      <c r="D10" s="168">
        <v>0</v>
      </c>
      <c r="E10" s="168">
        <v>0</v>
      </c>
      <c r="F10" s="168">
        <v>0</v>
      </c>
      <c r="G10" s="168">
        <v>0</v>
      </c>
      <c r="H10" s="168">
        <v>0</v>
      </c>
      <c r="I10" s="168">
        <f>$AP10</f>
        <v>2.0266674337988899E-2</v>
      </c>
      <c r="J10" s="169">
        <v>0</v>
      </c>
      <c r="K10" s="169">
        <v>0</v>
      </c>
      <c r="L10" s="169">
        <v>0</v>
      </c>
      <c r="M10" s="169">
        <v>0</v>
      </c>
      <c r="N10" s="169">
        <v>0</v>
      </c>
      <c r="O10" s="169">
        <v>0</v>
      </c>
      <c r="P10" s="169">
        <v>0</v>
      </c>
      <c r="Q10" s="169">
        <v>0</v>
      </c>
      <c r="R10" s="169">
        <v>0</v>
      </c>
      <c r="S10" s="169">
        <v>0</v>
      </c>
      <c r="T10" s="169">
        <v>0</v>
      </c>
      <c r="U10" s="169">
        <v>0</v>
      </c>
      <c r="V10" s="169">
        <v>0</v>
      </c>
      <c r="W10" s="169">
        <v>0</v>
      </c>
      <c r="X10" s="169">
        <v>0</v>
      </c>
      <c r="Y10" s="169">
        <v>0</v>
      </c>
      <c r="Z10" s="169">
        <v>0</v>
      </c>
      <c r="AA10" s="169">
        <v>0</v>
      </c>
      <c r="AB10" s="169">
        <v>0</v>
      </c>
      <c r="AC10" s="169">
        <v>0</v>
      </c>
      <c r="AD10" s="169">
        <v>0</v>
      </c>
      <c r="AE10" s="169">
        <v>0</v>
      </c>
      <c r="AF10" s="169">
        <v>0</v>
      </c>
      <c r="AG10" s="169">
        <v>0</v>
      </c>
      <c r="AH10" s="169">
        <v>0</v>
      </c>
      <c r="AI10" s="169">
        <v>0</v>
      </c>
      <c r="AJ10" s="169">
        <v>0</v>
      </c>
      <c r="AK10" s="169">
        <v>0</v>
      </c>
      <c r="AL10" s="169">
        <v>0</v>
      </c>
      <c r="AM10" s="169">
        <v>0</v>
      </c>
      <c r="AN10" s="170">
        <v>0</v>
      </c>
      <c r="AP10">
        <v>2.0266674337988899E-2</v>
      </c>
    </row>
    <row r="11" spans="1:42" ht="39.950000000000003" customHeight="1">
      <c r="A11" s="16">
        <v>8</v>
      </c>
      <c r="B11" s="1" t="s">
        <v>5</v>
      </c>
      <c r="C11" s="167">
        <v>0</v>
      </c>
      <c r="D11" s="168">
        <v>0</v>
      </c>
      <c r="E11" s="168">
        <v>0</v>
      </c>
      <c r="F11" s="169">
        <v>0</v>
      </c>
      <c r="G11" s="169">
        <v>0</v>
      </c>
      <c r="H11" s="169">
        <v>0</v>
      </c>
      <c r="I11" s="169">
        <v>0</v>
      </c>
      <c r="J11" s="168">
        <f>$AP11</f>
        <v>6.8704580474879817E-3</v>
      </c>
      <c r="K11" s="169">
        <v>0</v>
      </c>
      <c r="L11" s="169">
        <v>0</v>
      </c>
      <c r="M11" s="169">
        <v>0</v>
      </c>
      <c r="N11" s="169">
        <v>0</v>
      </c>
      <c r="O11" s="169">
        <v>0</v>
      </c>
      <c r="P11" s="169">
        <v>0</v>
      </c>
      <c r="Q11" s="169">
        <v>0</v>
      </c>
      <c r="R11" s="169">
        <v>0</v>
      </c>
      <c r="S11" s="169">
        <v>0</v>
      </c>
      <c r="T11" s="169">
        <v>0</v>
      </c>
      <c r="U11" s="169">
        <v>0</v>
      </c>
      <c r="V11" s="169">
        <v>0</v>
      </c>
      <c r="W11" s="169">
        <v>0</v>
      </c>
      <c r="X11" s="169">
        <v>0</v>
      </c>
      <c r="Y11" s="169">
        <v>0</v>
      </c>
      <c r="Z11" s="169">
        <v>0</v>
      </c>
      <c r="AA11" s="169">
        <v>0</v>
      </c>
      <c r="AB11" s="169">
        <v>0</v>
      </c>
      <c r="AC11" s="169">
        <v>0</v>
      </c>
      <c r="AD11" s="169">
        <v>0</v>
      </c>
      <c r="AE11" s="169">
        <v>0</v>
      </c>
      <c r="AF11" s="169">
        <v>0</v>
      </c>
      <c r="AG11" s="169">
        <v>0</v>
      </c>
      <c r="AH11" s="169">
        <v>0</v>
      </c>
      <c r="AI11" s="169">
        <v>0</v>
      </c>
      <c r="AJ11" s="169">
        <v>0</v>
      </c>
      <c r="AK11" s="169">
        <v>0</v>
      </c>
      <c r="AL11" s="169">
        <v>0</v>
      </c>
      <c r="AM11" s="169">
        <v>0</v>
      </c>
      <c r="AN11" s="170">
        <v>0</v>
      </c>
      <c r="AP11">
        <v>6.8704580474879817E-3</v>
      </c>
    </row>
    <row r="12" spans="1:42" ht="39.950000000000003" customHeight="1">
      <c r="A12" s="16">
        <v>9</v>
      </c>
      <c r="B12" s="1" t="s">
        <v>6</v>
      </c>
      <c r="C12" s="167">
        <v>0</v>
      </c>
      <c r="D12" s="168">
        <v>0</v>
      </c>
      <c r="E12" s="168">
        <v>0</v>
      </c>
      <c r="F12" s="169">
        <v>0</v>
      </c>
      <c r="G12" s="169">
        <v>0</v>
      </c>
      <c r="H12" s="169">
        <v>0</v>
      </c>
      <c r="I12" s="169">
        <v>0</v>
      </c>
      <c r="J12" s="169">
        <v>0</v>
      </c>
      <c r="K12" s="168">
        <f>$AP12</f>
        <v>8.0252996721076442E-2</v>
      </c>
      <c r="L12" s="169">
        <v>0</v>
      </c>
      <c r="M12" s="169">
        <v>0</v>
      </c>
      <c r="N12" s="169">
        <v>0</v>
      </c>
      <c r="O12" s="169">
        <v>0</v>
      </c>
      <c r="P12" s="169">
        <v>0</v>
      </c>
      <c r="Q12" s="169">
        <v>0</v>
      </c>
      <c r="R12" s="169">
        <v>0</v>
      </c>
      <c r="S12" s="169">
        <v>0</v>
      </c>
      <c r="T12" s="169">
        <v>0</v>
      </c>
      <c r="U12" s="169">
        <v>0</v>
      </c>
      <c r="V12" s="169">
        <v>0</v>
      </c>
      <c r="W12" s="169">
        <v>0</v>
      </c>
      <c r="X12" s="169">
        <v>0</v>
      </c>
      <c r="Y12" s="169">
        <v>0</v>
      </c>
      <c r="Z12" s="169">
        <v>0</v>
      </c>
      <c r="AA12" s="169">
        <v>0</v>
      </c>
      <c r="AB12" s="169">
        <v>0</v>
      </c>
      <c r="AC12" s="169">
        <v>0</v>
      </c>
      <c r="AD12" s="169">
        <v>0</v>
      </c>
      <c r="AE12" s="169">
        <v>0</v>
      </c>
      <c r="AF12" s="169">
        <v>0</v>
      </c>
      <c r="AG12" s="169">
        <v>0</v>
      </c>
      <c r="AH12" s="169">
        <v>0</v>
      </c>
      <c r="AI12" s="169">
        <v>0</v>
      </c>
      <c r="AJ12" s="169">
        <v>0</v>
      </c>
      <c r="AK12" s="169">
        <v>0</v>
      </c>
      <c r="AL12" s="169">
        <v>0</v>
      </c>
      <c r="AM12" s="169">
        <v>0</v>
      </c>
      <c r="AN12" s="170">
        <v>0</v>
      </c>
      <c r="AP12">
        <v>8.0252996721076442E-2</v>
      </c>
    </row>
    <row r="13" spans="1:42" ht="39.950000000000003" customHeight="1">
      <c r="A13" s="16">
        <v>10</v>
      </c>
      <c r="B13" s="1" t="s">
        <v>7</v>
      </c>
      <c r="C13" s="167">
        <v>0</v>
      </c>
      <c r="D13" s="168">
        <v>0</v>
      </c>
      <c r="E13" s="168">
        <v>0</v>
      </c>
      <c r="F13" s="169">
        <v>0</v>
      </c>
      <c r="G13" s="169">
        <v>0</v>
      </c>
      <c r="H13" s="169">
        <v>0</v>
      </c>
      <c r="I13" s="169">
        <v>0</v>
      </c>
      <c r="J13" s="169">
        <v>0</v>
      </c>
      <c r="K13" s="169">
        <v>0</v>
      </c>
      <c r="L13" s="168">
        <f>$AP13</f>
        <v>0</v>
      </c>
      <c r="M13" s="169">
        <v>0</v>
      </c>
      <c r="N13" s="169">
        <v>0</v>
      </c>
      <c r="O13" s="169">
        <v>0</v>
      </c>
      <c r="P13" s="169">
        <v>0</v>
      </c>
      <c r="Q13" s="169">
        <v>0</v>
      </c>
      <c r="R13" s="169">
        <v>0</v>
      </c>
      <c r="S13" s="169">
        <v>0</v>
      </c>
      <c r="T13" s="169">
        <v>0</v>
      </c>
      <c r="U13" s="169">
        <v>0</v>
      </c>
      <c r="V13" s="169">
        <v>0</v>
      </c>
      <c r="W13" s="169">
        <v>0</v>
      </c>
      <c r="X13" s="169">
        <v>0</v>
      </c>
      <c r="Y13" s="169">
        <v>0</v>
      </c>
      <c r="Z13" s="169">
        <v>0</v>
      </c>
      <c r="AA13" s="169">
        <v>0</v>
      </c>
      <c r="AB13" s="169">
        <v>0</v>
      </c>
      <c r="AC13" s="169">
        <v>0</v>
      </c>
      <c r="AD13" s="169">
        <v>0</v>
      </c>
      <c r="AE13" s="169">
        <v>0</v>
      </c>
      <c r="AF13" s="169">
        <v>0</v>
      </c>
      <c r="AG13" s="169">
        <v>0</v>
      </c>
      <c r="AH13" s="169">
        <v>0</v>
      </c>
      <c r="AI13" s="169">
        <v>0</v>
      </c>
      <c r="AJ13" s="169">
        <v>0</v>
      </c>
      <c r="AK13" s="169">
        <v>0</v>
      </c>
      <c r="AL13" s="169">
        <v>0</v>
      </c>
      <c r="AM13" s="169">
        <v>0</v>
      </c>
      <c r="AN13" s="170">
        <v>0</v>
      </c>
      <c r="AP13">
        <v>0</v>
      </c>
    </row>
    <row r="14" spans="1:42" ht="39.950000000000003" customHeight="1">
      <c r="A14" s="16">
        <v>11</v>
      </c>
      <c r="B14" s="1" t="s">
        <v>8</v>
      </c>
      <c r="C14" s="167">
        <v>0</v>
      </c>
      <c r="D14" s="168">
        <v>0</v>
      </c>
      <c r="E14" s="168">
        <v>0</v>
      </c>
      <c r="F14" s="169">
        <v>0</v>
      </c>
      <c r="G14" s="169">
        <v>0</v>
      </c>
      <c r="H14" s="169">
        <v>0</v>
      </c>
      <c r="I14" s="169">
        <v>0</v>
      </c>
      <c r="J14" s="169">
        <v>0</v>
      </c>
      <c r="K14" s="169">
        <v>0</v>
      </c>
      <c r="L14" s="169">
        <v>0</v>
      </c>
      <c r="M14" s="168">
        <f>$AP14</f>
        <v>0</v>
      </c>
      <c r="N14" s="169">
        <v>0</v>
      </c>
      <c r="O14" s="169">
        <v>0</v>
      </c>
      <c r="P14" s="169">
        <v>0</v>
      </c>
      <c r="Q14" s="169">
        <v>0</v>
      </c>
      <c r="R14" s="169">
        <v>0</v>
      </c>
      <c r="S14" s="169">
        <v>0</v>
      </c>
      <c r="T14" s="169">
        <v>0</v>
      </c>
      <c r="U14" s="169">
        <v>0</v>
      </c>
      <c r="V14" s="169">
        <v>0</v>
      </c>
      <c r="W14" s="169">
        <v>0</v>
      </c>
      <c r="X14" s="169">
        <v>0</v>
      </c>
      <c r="Y14" s="169">
        <v>0</v>
      </c>
      <c r="Z14" s="169">
        <v>0</v>
      </c>
      <c r="AA14" s="169">
        <v>0</v>
      </c>
      <c r="AB14" s="169">
        <v>0</v>
      </c>
      <c r="AC14" s="169">
        <v>0</v>
      </c>
      <c r="AD14" s="169">
        <v>0</v>
      </c>
      <c r="AE14" s="169">
        <v>0</v>
      </c>
      <c r="AF14" s="169">
        <v>0</v>
      </c>
      <c r="AG14" s="169">
        <v>0</v>
      </c>
      <c r="AH14" s="169">
        <v>0</v>
      </c>
      <c r="AI14" s="169">
        <v>0</v>
      </c>
      <c r="AJ14" s="169">
        <v>0</v>
      </c>
      <c r="AK14" s="169">
        <v>0</v>
      </c>
      <c r="AL14" s="169">
        <v>0</v>
      </c>
      <c r="AM14" s="169">
        <v>0</v>
      </c>
      <c r="AN14" s="170">
        <v>0</v>
      </c>
      <c r="AP14">
        <v>0</v>
      </c>
    </row>
    <row r="15" spans="1:42" ht="39.950000000000003" customHeight="1">
      <c r="A15" s="16">
        <v>12</v>
      </c>
      <c r="B15" s="1" t="s">
        <v>9</v>
      </c>
      <c r="C15" s="167">
        <v>0</v>
      </c>
      <c r="D15" s="168">
        <v>0</v>
      </c>
      <c r="E15" s="168">
        <v>0</v>
      </c>
      <c r="F15" s="169">
        <v>0</v>
      </c>
      <c r="G15" s="169">
        <v>0</v>
      </c>
      <c r="H15" s="169">
        <v>0</v>
      </c>
      <c r="I15" s="169">
        <v>0</v>
      </c>
      <c r="J15" s="169">
        <v>0</v>
      </c>
      <c r="K15" s="169">
        <v>0</v>
      </c>
      <c r="L15" s="169">
        <v>0</v>
      </c>
      <c r="M15" s="169">
        <v>0</v>
      </c>
      <c r="N15" s="168">
        <f>$AP15</f>
        <v>3.6040820300399123E-2</v>
      </c>
      <c r="O15" s="169">
        <v>0</v>
      </c>
      <c r="P15" s="169">
        <v>0</v>
      </c>
      <c r="Q15" s="169">
        <v>0</v>
      </c>
      <c r="R15" s="169">
        <v>0</v>
      </c>
      <c r="S15" s="169">
        <v>0</v>
      </c>
      <c r="T15" s="169">
        <v>0</v>
      </c>
      <c r="U15" s="169">
        <v>0</v>
      </c>
      <c r="V15" s="169">
        <v>0</v>
      </c>
      <c r="W15" s="169">
        <v>0</v>
      </c>
      <c r="X15" s="169">
        <v>0</v>
      </c>
      <c r="Y15" s="169">
        <v>0</v>
      </c>
      <c r="Z15" s="169">
        <v>0</v>
      </c>
      <c r="AA15" s="169">
        <v>0</v>
      </c>
      <c r="AB15" s="169">
        <v>0</v>
      </c>
      <c r="AC15" s="169">
        <v>0</v>
      </c>
      <c r="AD15" s="169">
        <v>0</v>
      </c>
      <c r="AE15" s="169">
        <v>0</v>
      </c>
      <c r="AF15" s="169">
        <v>0</v>
      </c>
      <c r="AG15" s="169">
        <v>0</v>
      </c>
      <c r="AH15" s="169">
        <v>0</v>
      </c>
      <c r="AI15" s="169">
        <v>0</v>
      </c>
      <c r="AJ15" s="169">
        <v>0</v>
      </c>
      <c r="AK15" s="169">
        <v>0</v>
      </c>
      <c r="AL15" s="169">
        <v>0</v>
      </c>
      <c r="AM15" s="169">
        <v>0</v>
      </c>
      <c r="AN15" s="170">
        <v>0</v>
      </c>
      <c r="AP15">
        <v>3.6040820300399123E-2</v>
      </c>
    </row>
    <row r="16" spans="1:42" ht="39.950000000000003" customHeight="1">
      <c r="A16" s="16">
        <v>13</v>
      </c>
      <c r="B16" s="1" t="s">
        <v>10</v>
      </c>
      <c r="C16" s="167">
        <v>0</v>
      </c>
      <c r="D16" s="168">
        <v>0</v>
      </c>
      <c r="E16" s="168">
        <v>0</v>
      </c>
      <c r="F16" s="169">
        <v>0</v>
      </c>
      <c r="G16" s="169">
        <v>0</v>
      </c>
      <c r="H16" s="169">
        <v>0</v>
      </c>
      <c r="I16" s="169">
        <v>0</v>
      </c>
      <c r="J16" s="169">
        <v>0</v>
      </c>
      <c r="K16" s="169">
        <v>0</v>
      </c>
      <c r="L16" s="169">
        <v>0</v>
      </c>
      <c r="M16" s="169">
        <v>0</v>
      </c>
      <c r="N16" s="169">
        <v>0</v>
      </c>
      <c r="O16" s="168">
        <f>$AP16</f>
        <v>4.0765130134838845E-3</v>
      </c>
      <c r="P16" s="169">
        <v>0</v>
      </c>
      <c r="Q16" s="169">
        <v>0</v>
      </c>
      <c r="R16" s="169">
        <v>0</v>
      </c>
      <c r="S16" s="169">
        <v>0</v>
      </c>
      <c r="T16" s="169">
        <v>0</v>
      </c>
      <c r="U16" s="169">
        <v>0</v>
      </c>
      <c r="V16" s="169">
        <v>0</v>
      </c>
      <c r="W16" s="169">
        <v>0</v>
      </c>
      <c r="X16" s="169">
        <v>0</v>
      </c>
      <c r="Y16" s="169">
        <v>0</v>
      </c>
      <c r="Z16" s="169">
        <v>0</v>
      </c>
      <c r="AA16" s="169">
        <v>0</v>
      </c>
      <c r="AB16" s="169">
        <v>0</v>
      </c>
      <c r="AC16" s="169">
        <v>0</v>
      </c>
      <c r="AD16" s="169">
        <v>0</v>
      </c>
      <c r="AE16" s="169">
        <v>0</v>
      </c>
      <c r="AF16" s="169">
        <v>0</v>
      </c>
      <c r="AG16" s="169">
        <v>0</v>
      </c>
      <c r="AH16" s="169">
        <v>0</v>
      </c>
      <c r="AI16" s="169">
        <v>0</v>
      </c>
      <c r="AJ16" s="169">
        <v>0</v>
      </c>
      <c r="AK16" s="169">
        <v>0</v>
      </c>
      <c r="AL16" s="169">
        <v>0</v>
      </c>
      <c r="AM16" s="169">
        <v>0</v>
      </c>
      <c r="AN16" s="170">
        <v>0</v>
      </c>
      <c r="AP16">
        <v>4.0765130134838845E-3</v>
      </c>
    </row>
    <row r="17" spans="1:42" ht="39.950000000000003" customHeight="1">
      <c r="A17" s="16">
        <v>14</v>
      </c>
      <c r="B17" s="1" t="s">
        <v>11</v>
      </c>
      <c r="C17" s="167">
        <v>0</v>
      </c>
      <c r="D17" s="168">
        <v>0</v>
      </c>
      <c r="E17" s="168">
        <v>0</v>
      </c>
      <c r="F17" s="169">
        <v>0</v>
      </c>
      <c r="G17" s="169">
        <v>0</v>
      </c>
      <c r="H17" s="169">
        <v>0</v>
      </c>
      <c r="I17" s="169">
        <v>0</v>
      </c>
      <c r="J17" s="169">
        <v>0</v>
      </c>
      <c r="K17" s="169">
        <v>0</v>
      </c>
      <c r="L17" s="169">
        <v>0</v>
      </c>
      <c r="M17" s="169">
        <v>0</v>
      </c>
      <c r="N17" s="169">
        <v>0</v>
      </c>
      <c r="O17" s="169">
        <v>0</v>
      </c>
      <c r="P17" s="168">
        <f>$AP17</f>
        <v>1.6016310688079849E-2</v>
      </c>
      <c r="Q17" s="169">
        <v>0</v>
      </c>
      <c r="R17" s="169">
        <v>0</v>
      </c>
      <c r="S17" s="169">
        <v>0</v>
      </c>
      <c r="T17" s="169">
        <v>0</v>
      </c>
      <c r="U17" s="169">
        <v>0</v>
      </c>
      <c r="V17" s="169">
        <v>0</v>
      </c>
      <c r="W17" s="169">
        <v>0</v>
      </c>
      <c r="X17" s="169">
        <v>0</v>
      </c>
      <c r="Y17" s="169">
        <v>0</v>
      </c>
      <c r="Z17" s="169">
        <v>0</v>
      </c>
      <c r="AA17" s="169">
        <v>0</v>
      </c>
      <c r="AB17" s="169">
        <v>0</v>
      </c>
      <c r="AC17" s="169">
        <v>0</v>
      </c>
      <c r="AD17" s="169">
        <v>0</v>
      </c>
      <c r="AE17" s="169">
        <v>0</v>
      </c>
      <c r="AF17" s="169">
        <v>0</v>
      </c>
      <c r="AG17" s="169">
        <v>0</v>
      </c>
      <c r="AH17" s="169">
        <v>0</v>
      </c>
      <c r="AI17" s="169">
        <v>0</v>
      </c>
      <c r="AJ17" s="169">
        <v>0</v>
      </c>
      <c r="AK17" s="169">
        <v>0</v>
      </c>
      <c r="AL17" s="169">
        <v>0</v>
      </c>
      <c r="AM17" s="169">
        <v>0</v>
      </c>
      <c r="AN17" s="170">
        <v>0</v>
      </c>
      <c r="AP17">
        <v>1.6016310688079849E-2</v>
      </c>
    </row>
    <row r="18" spans="1:42" ht="39.950000000000003" customHeight="1">
      <c r="A18" s="16">
        <v>15</v>
      </c>
      <c r="B18" s="1" t="s">
        <v>12</v>
      </c>
      <c r="C18" s="167">
        <v>0</v>
      </c>
      <c r="D18" s="168">
        <v>0</v>
      </c>
      <c r="E18" s="168">
        <v>0</v>
      </c>
      <c r="F18" s="169">
        <v>0</v>
      </c>
      <c r="G18" s="169">
        <v>0</v>
      </c>
      <c r="H18" s="169">
        <v>0</v>
      </c>
      <c r="I18" s="169">
        <v>0</v>
      </c>
      <c r="J18" s="169">
        <v>0</v>
      </c>
      <c r="K18" s="169">
        <v>0</v>
      </c>
      <c r="L18" s="169">
        <v>0</v>
      </c>
      <c r="M18" s="169">
        <v>0</v>
      </c>
      <c r="N18" s="169">
        <v>0</v>
      </c>
      <c r="O18" s="169">
        <v>0</v>
      </c>
      <c r="P18" s="169">
        <v>0</v>
      </c>
      <c r="Q18" s="168">
        <f>$AP18</f>
        <v>5.1565453200755895E-3</v>
      </c>
      <c r="R18" s="169">
        <v>0</v>
      </c>
      <c r="S18" s="169">
        <v>0</v>
      </c>
      <c r="T18" s="169">
        <v>0</v>
      </c>
      <c r="U18" s="169">
        <v>0</v>
      </c>
      <c r="V18" s="169">
        <v>0</v>
      </c>
      <c r="W18" s="169">
        <v>0</v>
      </c>
      <c r="X18" s="169">
        <v>0</v>
      </c>
      <c r="Y18" s="169">
        <v>0</v>
      </c>
      <c r="Z18" s="169">
        <v>0</v>
      </c>
      <c r="AA18" s="169">
        <v>0</v>
      </c>
      <c r="AB18" s="169">
        <v>0</v>
      </c>
      <c r="AC18" s="169">
        <v>0</v>
      </c>
      <c r="AD18" s="169">
        <v>0</v>
      </c>
      <c r="AE18" s="169">
        <v>0</v>
      </c>
      <c r="AF18" s="169">
        <v>0</v>
      </c>
      <c r="AG18" s="169">
        <v>0</v>
      </c>
      <c r="AH18" s="169">
        <v>0</v>
      </c>
      <c r="AI18" s="169">
        <v>0</v>
      </c>
      <c r="AJ18" s="169">
        <v>0</v>
      </c>
      <c r="AK18" s="169">
        <v>0</v>
      </c>
      <c r="AL18" s="169">
        <v>0</v>
      </c>
      <c r="AM18" s="169">
        <v>0</v>
      </c>
      <c r="AN18" s="170">
        <v>0</v>
      </c>
      <c r="AP18">
        <v>5.1565453200755895E-3</v>
      </c>
    </row>
    <row r="19" spans="1:42" ht="39.950000000000003" customHeight="1">
      <c r="A19" s="16">
        <v>16</v>
      </c>
      <c r="B19" s="1" t="s">
        <v>13</v>
      </c>
      <c r="C19" s="167">
        <v>0</v>
      </c>
      <c r="D19" s="168">
        <v>0</v>
      </c>
      <c r="E19" s="168">
        <v>0</v>
      </c>
      <c r="F19" s="169">
        <v>0</v>
      </c>
      <c r="G19" s="169">
        <v>0</v>
      </c>
      <c r="H19" s="169">
        <v>0</v>
      </c>
      <c r="I19" s="169">
        <v>0</v>
      </c>
      <c r="J19" s="169">
        <v>0</v>
      </c>
      <c r="K19" s="169">
        <v>0</v>
      </c>
      <c r="L19" s="169">
        <v>0</v>
      </c>
      <c r="M19" s="169">
        <v>0</v>
      </c>
      <c r="N19" s="169">
        <v>0</v>
      </c>
      <c r="O19" s="169">
        <v>0</v>
      </c>
      <c r="P19" s="169">
        <v>0</v>
      </c>
      <c r="Q19" s="169">
        <v>0</v>
      </c>
      <c r="R19" s="168">
        <f>$AP19</f>
        <v>3.5674099249087154E-2</v>
      </c>
      <c r="S19" s="169">
        <v>0</v>
      </c>
      <c r="T19" s="169">
        <v>0</v>
      </c>
      <c r="U19" s="169">
        <v>0</v>
      </c>
      <c r="V19" s="169">
        <v>0</v>
      </c>
      <c r="W19" s="169">
        <v>0</v>
      </c>
      <c r="X19" s="169">
        <v>0</v>
      </c>
      <c r="Y19" s="169">
        <v>0</v>
      </c>
      <c r="Z19" s="169">
        <v>0</v>
      </c>
      <c r="AA19" s="169">
        <v>0</v>
      </c>
      <c r="AB19" s="169">
        <v>0</v>
      </c>
      <c r="AC19" s="169">
        <v>0</v>
      </c>
      <c r="AD19" s="169">
        <v>0</v>
      </c>
      <c r="AE19" s="169">
        <v>0</v>
      </c>
      <c r="AF19" s="169">
        <v>0</v>
      </c>
      <c r="AG19" s="169">
        <v>0</v>
      </c>
      <c r="AH19" s="169">
        <v>0</v>
      </c>
      <c r="AI19" s="169">
        <v>0</v>
      </c>
      <c r="AJ19" s="169">
        <v>0</v>
      </c>
      <c r="AK19" s="169">
        <v>0</v>
      </c>
      <c r="AL19" s="169">
        <v>0</v>
      </c>
      <c r="AM19" s="169">
        <v>0</v>
      </c>
      <c r="AN19" s="170">
        <v>0</v>
      </c>
      <c r="AP19">
        <v>3.5674099249087154E-2</v>
      </c>
    </row>
    <row r="20" spans="1:42" ht="39.950000000000003" customHeight="1">
      <c r="A20" s="16">
        <v>17</v>
      </c>
      <c r="B20" s="1" t="s">
        <v>14</v>
      </c>
      <c r="C20" s="167">
        <v>0</v>
      </c>
      <c r="D20" s="168">
        <v>0</v>
      </c>
      <c r="E20" s="168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0</v>
      </c>
      <c r="M20" s="169">
        <v>0</v>
      </c>
      <c r="N20" s="169">
        <v>0</v>
      </c>
      <c r="O20" s="169">
        <v>0</v>
      </c>
      <c r="P20" s="169">
        <v>0</v>
      </c>
      <c r="Q20" s="169">
        <v>0</v>
      </c>
      <c r="R20" s="169">
        <v>0</v>
      </c>
      <c r="S20" s="168">
        <f>$AP20</f>
        <v>3.599280615089806E-2</v>
      </c>
      <c r="T20" s="169">
        <v>0</v>
      </c>
      <c r="U20" s="169">
        <v>0</v>
      </c>
      <c r="V20" s="169">
        <v>0</v>
      </c>
      <c r="W20" s="169">
        <v>0</v>
      </c>
      <c r="X20" s="169">
        <v>0</v>
      </c>
      <c r="Y20" s="169">
        <v>0</v>
      </c>
      <c r="Z20" s="169">
        <v>0</v>
      </c>
      <c r="AA20" s="169">
        <v>0</v>
      </c>
      <c r="AB20" s="169">
        <v>0</v>
      </c>
      <c r="AC20" s="169">
        <v>0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169">
        <v>0</v>
      </c>
      <c r="AJ20" s="169">
        <v>0</v>
      </c>
      <c r="AK20" s="169">
        <v>0</v>
      </c>
      <c r="AL20" s="169">
        <v>0</v>
      </c>
      <c r="AM20" s="169">
        <v>0</v>
      </c>
      <c r="AN20" s="170">
        <v>0</v>
      </c>
      <c r="AP20">
        <v>3.599280615089806E-2</v>
      </c>
    </row>
    <row r="21" spans="1:42" ht="39.950000000000003" customHeight="1">
      <c r="A21" s="16">
        <v>18</v>
      </c>
      <c r="B21" s="1" t="s">
        <v>15</v>
      </c>
      <c r="C21" s="167">
        <v>0</v>
      </c>
      <c r="D21" s="168">
        <v>0</v>
      </c>
      <c r="E21" s="168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0</v>
      </c>
      <c r="O21" s="169">
        <v>0</v>
      </c>
      <c r="P21" s="169">
        <v>0</v>
      </c>
      <c r="Q21" s="169">
        <v>0</v>
      </c>
      <c r="R21" s="169">
        <v>0</v>
      </c>
      <c r="S21" s="169">
        <v>0</v>
      </c>
      <c r="T21" s="168">
        <f>$AP21</f>
        <v>1.3315665298471169E-3</v>
      </c>
      <c r="U21" s="169">
        <v>0</v>
      </c>
      <c r="V21" s="169">
        <v>0</v>
      </c>
      <c r="W21" s="169">
        <v>0</v>
      </c>
      <c r="X21" s="169">
        <v>0</v>
      </c>
      <c r="Y21" s="169">
        <v>0</v>
      </c>
      <c r="Z21" s="169">
        <v>0</v>
      </c>
      <c r="AA21" s="169">
        <v>0</v>
      </c>
      <c r="AB21" s="169">
        <v>0</v>
      </c>
      <c r="AC21" s="169">
        <v>0</v>
      </c>
      <c r="AD21" s="169">
        <v>0</v>
      </c>
      <c r="AE21" s="169">
        <v>0</v>
      </c>
      <c r="AF21" s="169">
        <v>0</v>
      </c>
      <c r="AG21" s="169">
        <v>0</v>
      </c>
      <c r="AH21" s="169">
        <v>0</v>
      </c>
      <c r="AI21" s="169">
        <v>0</v>
      </c>
      <c r="AJ21" s="169">
        <v>0</v>
      </c>
      <c r="AK21" s="169">
        <v>0</v>
      </c>
      <c r="AL21" s="169">
        <v>0</v>
      </c>
      <c r="AM21" s="169">
        <v>0</v>
      </c>
      <c r="AN21" s="170">
        <v>0</v>
      </c>
      <c r="AP21">
        <v>1.3315665298471169E-3</v>
      </c>
    </row>
    <row r="22" spans="1:42" ht="39.950000000000003" customHeight="1">
      <c r="A22" s="16">
        <v>19</v>
      </c>
      <c r="B22" s="1" t="s">
        <v>16</v>
      </c>
      <c r="C22" s="167">
        <v>0</v>
      </c>
      <c r="D22" s="168">
        <v>0</v>
      </c>
      <c r="E22" s="168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0</v>
      </c>
      <c r="N22" s="169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168">
        <f>$AP22</f>
        <v>1.4683284267736352E-2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0</v>
      </c>
      <c r="AB22" s="169">
        <v>0</v>
      </c>
      <c r="AC22" s="169">
        <v>0</v>
      </c>
      <c r="AD22" s="169">
        <v>0</v>
      </c>
      <c r="AE22" s="169">
        <v>0</v>
      </c>
      <c r="AF22" s="169">
        <v>0</v>
      </c>
      <c r="AG22" s="169">
        <v>0</v>
      </c>
      <c r="AH22" s="169">
        <v>0</v>
      </c>
      <c r="AI22" s="169">
        <v>0</v>
      </c>
      <c r="AJ22" s="169">
        <v>0</v>
      </c>
      <c r="AK22" s="169">
        <v>0</v>
      </c>
      <c r="AL22" s="169">
        <v>0</v>
      </c>
      <c r="AM22" s="169">
        <v>0</v>
      </c>
      <c r="AN22" s="170">
        <v>0</v>
      </c>
      <c r="AP22">
        <v>1.4683284267736352E-2</v>
      </c>
    </row>
    <row r="23" spans="1:42" ht="39.950000000000003" customHeight="1">
      <c r="A23" s="16">
        <v>20</v>
      </c>
      <c r="B23" s="1" t="s">
        <v>17</v>
      </c>
      <c r="C23" s="167">
        <v>0</v>
      </c>
      <c r="D23" s="168">
        <v>0</v>
      </c>
      <c r="E23" s="168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8">
        <f>$AP23</f>
        <v>9.1290981251084147E-2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0</v>
      </c>
      <c r="AK23" s="169">
        <v>0</v>
      </c>
      <c r="AL23" s="169">
        <v>0</v>
      </c>
      <c r="AM23" s="169">
        <v>0</v>
      </c>
      <c r="AN23" s="170">
        <v>0</v>
      </c>
      <c r="AP23">
        <v>9.1290981251084147E-2</v>
      </c>
    </row>
    <row r="24" spans="1:42" ht="39.950000000000003" customHeight="1">
      <c r="A24" s="16">
        <v>21</v>
      </c>
      <c r="B24" s="1" t="s">
        <v>18</v>
      </c>
      <c r="C24" s="167">
        <v>0</v>
      </c>
      <c r="D24" s="168">
        <v>0</v>
      </c>
      <c r="E24" s="168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0</v>
      </c>
      <c r="M24" s="169">
        <v>0</v>
      </c>
      <c r="N24" s="169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169">
        <v>0</v>
      </c>
      <c r="V24" s="169">
        <v>0</v>
      </c>
      <c r="W24" s="168">
        <f>$AP24</f>
        <v>1</v>
      </c>
      <c r="X24" s="169">
        <v>0</v>
      </c>
      <c r="Y24" s="169">
        <v>0</v>
      </c>
      <c r="Z24" s="169">
        <v>0</v>
      </c>
      <c r="AA24" s="169">
        <v>0</v>
      </c>
      <c r="AB24" s="169">
        <v>0</v>
      </c>
      <c r="AC24" s="169">
        <v>0</v>
      </c>
      <c r="AD24" s="169">
        <v>0</v>
      </c>
      <c r="AE24" s="169">
        <v>0</v>
      </c>
      <c r="AF24" s="169">
        <v>0</v>
      </c>
      <c r="AG24" s="169">
        <v>0</v>
      </c>
      <c r="AH24" s="169">
        <v>0</v>
      </c>
      <c r="AI24" s="169">
        <v>0</v>
      </c>
      <c r="AJ24" s="169">
        <v>0</v>
      </c>
      <c r="AK24" s="169">
        <v>0</v>
      </c>
      <c r="AL24" s="169">
        <v>0</v>
      </c>
      <c r="AM24" s="169">
        <v>0</v>
      </c>
      <c r="AN24" s="170">
        <v>0</v>
      </c>
      <c r="AP24">
        <v>1</v>
      </c>
    </row>
    <row r="25" spans="1:42" ht="39.950000000000003" customHeight="1">
      <c r="A25" s="16">
        <v>22</v>
      </c>
      <c r="B25" s="1" t="s">
        <v>19</v>
      </c>
      <c r="C25" s="167">
        <v>0</v>
      </c>
      <c r="D25" s="168">
        <v>0</v>
      </c>
      <c r="E25" s="168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0</v>
      </c>
      <c r="M25" s="169">
        <v>0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169">
        <v>0</v>
      </c>
      <c r="V25" s="169">
        <v>0</v>
      </c>
      <c r="W25" s="169">
        <v>0</v>
      </c>
      <c r="X25" s="168">
        <f>$AP25</f>
        <v>0.6181746894811988</v>
      </c>
      <c r="Y25" s="169">
        <v>0</v>
      </c>
      <c r="Z25" s="169">
        <v>0</v>
      </c>
      <c r="AA25" s="169">
        <v>0</v>
      </c>
      <c r="AB25" s="169">
        <v>0</v>
      </c>
      <c r="AC25" s="169">
        <v>0</v>
      </c>
      <c r="AD25" s="169">
        <v>0</v>
      </c>
      <c r="AE25" s="169">
        <v>0</v>
      </c>
      <c r="AF25" s="169">
        <v>0</v>
      </c>
      <c r="AG25" s="169">
        <v>0</v>
      </c>
      <c r="AH25" s="169">
        <v>0</v>
      </c>
      <c r="AI25" s="169">
        <v>0</v>
      </c>
      <c r="AJ25" s="169">
        <v>0</v>
      </c>
      <c r="AK25" s="169">
        <v>0</v>
      </c>
      <c r="AL25" s="169">
        <v>0</v>
      </c>
      <c r="AM25" s="169">
        <v>0</v>
      </c>
      <c r="AN25" s="170">
        <v>0</v>
      </c>
      <c r="AP25">
        <v>0.6181746894811988</v>
      </c>
    </row>
    <row r="26" spans="1:42" ht="39.950000000000003" customHeight="1">
      <c r="A26" s="16">
        <v>23</v>
      </c>
      <c r="B26" s="1" t="s">
        <v>20</v>
      </c>
      <c r="C26" s="167">
        <v>0</v>
      </c>
      <c r="D26" s="168">
        <v>0</v>
      </c>
      <c r="E26" s="168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0</v>
      </c>
      <c r="M26" s="169">
        <v>0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169">
        <v>0</v>
      </c>
      <c r="V26" s="169">
        <v>0</v>
      </c>
      <c r="W26" s="169">
        <v>0</v>
      </c>
      <c r="X26" s="169">
        <v>0</v>
      </c>
      <c r="Y26" s="168">
        <f>$AP26</f>
        <v>0.97552305504773518</v>
      </c>
      <c r="Z26" s="169">
        <v>0</v>
      </c>
      <c r="AA26" s="169">
        <v>0</v>
      </c>
      <c r="AB26" s="169">
        <v>0</v>
      </c>
      <c r="AC26" s="169">
        <v>0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169">
        <v>0</v>
      </c>
      <c r="AJ26" s="169">
        <v>0</v>
      </c>
      <c r="AK26" s="169">
        <v>0</v>
      </c>
      <c r="AL26" s="169">
        <v>0</v>
      </c>
      <c r="AM26" s="169">
        <v>0</v>
      </c>
      <c r="AN26" s="170">
        <v>0</v>
      </c>
      <c r="AP26">
        <v>0.97552305504773518</v>
      </c>
    </row>
    <row r="27" spans="1:42" ht="39.950000000000003" customHeight="1">
      <c r="A27" s="16">
        <v>24</v>
      </c>
      <c r="B27" s="1" t="s">
        <v>21</v>
      </c>
      <c r="C27" s="167">
        <v>0</v>
      </c>
      <c r="D27" s="168">
        <v>0</v>
      </c>
      <c r="E27" s="168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169">
        <v>0</v>
      </c>
      <c r="V27" s="169">
        <v>0</v>
      </c>
      <c r="W27" s="169">
        <v>0</v>
      </c>
      <c r="X27" s="169">
        <v>0</v>
      </c>
      <c r="Y27" s="169">
        <v>0</v>
      </c>
      <c r="Z27" s="168">
        <f>$AP27</f>
        <v>0.68850114851605637</v>
      </c>
      <c r="AA27" s="169">
        <v>0</v>
      </c>
      <c r="AB27" s="169">
        <v>0</v>
      </c>
      <c r="AC27" s="169">
        <v>0</v>
      </c>
      <c r="AD27" s="169">
        <v>0</v>
      </c>
      <c r="AE27" s="169">
        <v>0</v>
      </c>
      <c r="AF27" s="169">
        <v>0</v>
      </c>
      <c r="AG27" s="169">
        <v>0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70">
        <v>0</v>
      </c>
      <c r="AP27">
        <v>0.68850114851605637</v>
      </c>
    </row>
    <row r="28" spans="1:42" ht="39.950000000000003" customHeight="1">
      <c r="A28" s="16">
        <v>25</v>
      </c>
      <c r="B28" s="1" t="s">
        <v>221</v>
      </c>
      <c r="C28" s="167">
        <v>0</v>
      </c>
      <c r="D28" s="168">
        <v>0</v>
      </c>
      <c r="E28" s="168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0</v>
      </c>
      <c r="M28" s="169">
        <v>0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169">
        <v>0</v>
      </c>
      <c r="V28" s="169">
        <v>0</v>
      </c>
      <c r="W28" s="169">
        <v>0</v>
      </c>
      <c r="X28" s="169">
        <v>0</v>
      </c>
      <c r="Y28" s="169">
        <v>0</v>
      </c>
      <c r="Z28" s="169">
        <v>0</v>
      </c>
      <c r="AA28" s="168">
        <f>$AP28</f>
        <v>0.66824108382954384</v>
      </c>
      <c r="AB28" s="169">
        <v>0</v>
      </c>
      <c r="AC28" s="169">
        <v>0</v>
      </c>
      <c r="AD28" s="169">
        <v>0</v>
      </c>
      <c r="AE28" s="169">
        <v>0</v>
      </c>
      <c r="AF28" s="169">
        <v>0</v>
      </c>
      <c r="AG28" s="169">
        <v>0</v>
      </c>
      <c r="AH28" s="169">
        <v>0</v>
      </c>
      <c r="AI28" s="169">
        <v>0</v>
      </c>
      <c r="AJ28" s="169">
        <v>0</v>
      </c>
      <c r="AK28" s="169">
        <v>0</v>
      </c>
      <c r="AL28" s="169">
        <v>0</v>
      </c>
      <c r="AM28" s="169">
        <v>0</v>
      </c>
      <c r="AN28" s="170">
        <v>0</v>
      </c>
      <c r="AP28">
        <v>0.66824108382954384</v>
      </c>
    </row>
    <row r="29" spans="1:42" ht="39.950000000000003" customHeight="1">
      <c r="A29" s="16">
        <v>26</v>
      </c>
      <c r="B29" s="1" t="s">
        <v>22</v>
      </c>
      <c r="C29" s="167">
        <v>0</v>
      </c>
      <c r="D29" s="168">
        <v>0</v>
      </c>
      <c r="E29" s="168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0</v>
      </c>
      <c r="M29" s="169">
        <v>0</v>
      </c>
      <c r="N29" s="169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169">
        <v>0</v>
      </c>
      <c r="V29" s="169">
        <v>0</v>
      </c>
      <c r="W29" s="169">
        <v>0</v>
      </c>
      <c r="X29" s="169">
        <v>0</v>
      </c>
      <c r="Y29" s="169">
        <v>0</v>
      </c>
      <c r="Z29" s="169">
        <v>0</v>
      </c>
      <c r="AA29" s="169">
        <v>0</v>
      </c>
      <c r="AB29" s="168">
        <f>$AP29</f>
        <v>0.74997424047565442</v>
      </c>
      <c r="AC29" s="169">
        <v>0</v>
      </c>
      <c r="AD29" s="169">
        <v>0</v>
      </c>
      <c r="AE29" s="169">
        <v>0</v>
      </c>
      <c r="AF29" s="169">
        <v>0</v>
      </c>
      <c r="AG29" s="169">
        <v>0</v>
      </c>
      <c r="AH29" s="169">
        <v>0</v>
      </c>
      <c r="AI29" s="169">
        <v>0</v>
      </c>
      <c r="AJ29" s="169">
        <v>0</v>
      </c>
      <c r="AK29" s="169">
        <v>0</v>
      </c>
      <c r="AL29" s="169">
        <v>0</v>
      </c>
      <c r="AM29" s="169">
        <v>0</v>
      </c>
      <c r="AN29" s="170">
        <v>0</v>
      </c>
      <c r="AP29">
        <v>0.74997424047565442</v>
      </c>
    </row>
    <row r="30" spans="1:42" ht="39.950000000000003" customHeight="1">
      <c r="A30" s="16">
        <v>27</v>
      </c>
      <c r="B30" s="1" t="s">
        <v>169</v>
      </c>
      <c r="C30" s="167">
        <v>0</v>
      </c>
      <c r="D30" s="168">
        <v>0</v>
      </c>
      <c r="E30" s="168">
        <v>0</v>
      </c>
      <c r="F30" s="169">
        <v>0</v>
      </c>
      <c r="G30" s="169">
        <v>0</v>
      </c>
      <c r="H30" s="169">
        <v>0</v>
      </c>
      <c r="I30" s="169">
        <v>0</v>
      </c>
      <c r="J30" s="169">
        <v>0</v>
      </c>
      <c r="K30" s="169">
        <v>0</v>
      </c>
      <c r="L30" s="169">
        <v>0</v>
      </c>
      <c r="M30" s="169">
        <v>0</v>
      </c>
      <c r="N30" s="169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169">
        <v>0</v>
      </c>
      <c r="V30" s="169">
        <v>0</v>
      </c>
      <c r="W30" s="169">
        <v>0</v>
      </c>
      <c r="X30" s="169">
        <v>0</v>
      </c>
      <c r="Y30" s="169">
        <v>0</v>
      </c>
      <c r="Z30" s="169">
        <v>0</v>
      </c>
      <c r="AA30" s="169">
        <v>0</v>
      </c>
      <c r="AB30" s="169">
        <v>0</v>
      </c>
      <c r="AC30" s="168">
        <f>$AP30</f>
        <v>0.99993170179817292</v>
      </c>
      <c r="AD30" s="169">
        <v>0</v>
      </c>
      <c r="AE30" s="169">
        <v>0</v>
      </c>
      <c r="AF30" s="169">
        <v>0</v>
      </c>
      <c r="AG30" s="169">
        <v>0</v>
      </c>
      <c r="AH30" s="169">
        <v>0</v>
      </c>
      <c r="AI30" s="169">
        <v>0</v>
      </c>
      <c r="AJ30" s="169">
        <v>0</v>
      </c>
      <c r="AK30" s="169">
        <v>0</v>
      </c>
      <c r="AL30" s="169">
        <v>0</v>
      </c>
      <c r="AM30" s="169">
        <v>0</v>
      </c>
      <c r="AN30" s="170">
        <v>0</v>
      </c>
      <c r="AP30">
        <v>0.99993170179817292</v>
      </c>
    </row>
    <row r="31" spans="1:42" ht="39.950000000000003" customHeight="1">
      <c r="A31" s="16"/>
      <c r="B31" s="1" t="s">
        <v>168</v>
      </c>
      <c r="C31" s="167">
        <v>0</v>
      </c>
      <c r="D31" s="168">
        <v>0</v>
      </c>
      <c r="E31" s="168">
        <v>0</v>
      </c>
      <c r="F31" s="169">
        <v>0</v>
      </c>
      <c r="G31" s="169">
        <v>0</v>
      </c>
      <c r="H31" s="169">
        <v>0</v>
      </c>
      <c r="I31" s="169">
        <v>0</v>
      </c>
      <c r="J31" s="169">
        <v>0</v>
      </c>
      <c r="K31" s="169">
        <v>0</v>
      </c>
      <c r="L31" s="169">
        <v>0</v>
      </c>
      <c r="M31" s="169">
        <v>0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169">
        <v>0</v>
      </c>
      <c r="V31" s="169">
        <v>0</v>
      </c>
      <c r="W31" s="169">
        <v>0</v>
      </c>
      <c r="X31" s="169">
        <v>0</v>
      </c>
      <c r="Y31" s="169">
        <v>0</v>
      </c>
      <c r="Z31" s="169">
        <v>0</v>
      </c>
      <c r="AA31" s="169">
        <v>0</v>
      </c>
      <c r="AB31" s="169">
        <v>0</v>
      </c>
      <c r="AC31" s="169">
        <v>0</v>
      </c>
      <c r="AD31" s="168">
        <f>$AP31</f>
        <v>1</v>
      </c>
      <c r="AE31" s="169">
        <v>0</v>
      </c>
      <c r="AF31" s="169">
        <v>0</v>
      </c>
      <c r="AG31" s="169">
        <v>0</v>
      </c>
      <c r="AH31" s="169">
        <v>0</v>
      </c>
      <c r="AI31" s="169">
        <v>0</v>
      </c>
      <c r="AJ31" s="169">
        <v>0</v>
      </c>
      <c r="AK31" s="169">
        <v>0</v>
      </c>
      <c r="AL31" s="169">
        <v>0</v>
      </c>
      <c r="AM31" s="169">
        <v>0</v>
      </c>
      <c r="AN31" s="170">
        <v>0</v>
      </c>
      <c r="AP31">
        <v>1</v>
      </c>
    </row>
    <row r="32" spans="1:42" ht="39.950000000000003" customHeight="1">
      <c r="A32" s="16">
        <v>28</v>
      </c>
      <c r="B32" s="1" t="s">
        <v>24</v>
      </c>
      <c r="C32" s="167">
        <v>0</v>
      </c>
      <c r="D32" s="168">
        <v>0</v>
      </c>
      <c r="E32" s="168">
        <v>0</v>
      </c>
      <c r="F32" s="169">
        <v>0</v>
      </c>
      <c r="G32" s="169">
        <v>0</v>
      </c>
      <c r="H32" s="169">
        <v>0</v>
      </c>
      <c r="I32" s="169">
        <v>0</v>
      </c>
      <c r="J32" s="169">
        <v>0</v>
      </c>
      <c r="K32" s="169">
        <v>0</v>
      </c>
      <c r="L32" s="169">
        <v>0</v>
      </c>
      <c r="M32" s="169">
        <v>0</v>
      </c>
      <c r="N32" s="169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169">
        <v>0</v>
      </c>
      <c r="V32" s="169">
        <v>0</v>
      </c>
      <c r="W32" s="169">
        <v>0</v>
      </c>
      <c r="X32" s="169">
        <v>0</v>
      </c>
      <c r="Y32" s="169">
        <v>0</v>
      </c>
      <c r="Z32" s="169">
        <v>0</v>
      </c>
      <c r="AA32" s="169">
        <v>0</v>
      </c>
      <c r="AB32" s="169">
        <v>0</v>
      </c>
      <c r="AC32" s="169">
        <v>0</v>
      </c>
      <c r="AD32" s="169">
        <v>0</v>
      </c>
      <c r="AE32" s="168">
        <f>$AP32</f>
        <v>0.66527963259925371</v>
      </c>
      <c r="AF32" s="169">
        <v>0</v>
      </c>
      <c r="AG32" s="169">
        <v>0</v>
      </c>
      <c r="AH32" s="169">
        <v>0</v>
      </c>
      <c r="AI32" s="169">
        <v>0</v>
      </c>
      <c r="AJ32" s="169">
        <v>0</v>
      </c>
      <c r="AK32" s="169">
        <v>0</v>
      </c>
      <c r="AL32" s="169">
        <v>0</v>
      </c>
      <c r="AM32" s="169">
        <v>0</v>
      </c>
      <c r="AN32" s="170">
        <v>0</v>
      </c>
      <c r="AP32">
        <v>0.66527963259925371</v>
      </c>
    </row>
    <row r="33" spans="1:42" ht="39.950000000000003" customHeight="1">
      <c r="A33" s="16">
        <v>29</v>
      </c>
      <c r="B33" s="1" t="s">
        <v>25</v>
      </c>
      <c r="C33" s="167">
        <v>0</v>
      </c>
      <c r="D33" s="168">
        <v>0</v>
      </c>
      <c r="E33" s="168">
        <v>0</v>
      </c>
      <c r="F33" s="169">
        <v>0</v>
      </c>
      <c r="G33" s="169">
        <v>0</v>
      </c>
      <c r="H33" s="169">
        <v>0</v>
      </c>
      <c r="I33" s="169">
        <v>0</v>
      </c>
      <c r="J33" s="169">
        <v>0</v>
      </c>
      <c r="K33" s="169">
        <v>0</v>
      </c>
      <c r="L33" s="169">
        <v>0</v>
      </c>
      <c r="M33" s="169">
        <v>0</v>
      </c>
      <c r="N33" s="169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169">
        <v>0</v>
      </c>
      <c r="V33" s="169">
        <v>0</v>
      </c>
      <c r="W33" s="169">
        <v>0</v>
      </c>
      <c r="X33" s="169">
        <v>0</v>
      </c>
      <c r="Y33" s="169">
        <v>0</v>
      </c>
      <c r="Z33" s="169">
        <v>0</v>
      </c>
      <c r="AA33" s="169">
        <v>0</v>
      </c>
      <c r="AB33" s="169">
        <v>0</v>
      </c>
      <c r="AC33" s="169">
        <v>0</v>
      </c>
      <c r="AD33" s="169">
        <v>0</v>
      </c>
      <c r="AE33" s="169">
        <v>0</v>
      </c>
      <c r="AF33" s="168">
        <f>$AP33</f>
        <v>0.74775144008230054</v>
      </c>
      <c r="AG33" s="169">
        <v>0</v>
      </c>
      <c r="AH33" s="169">
        <v>0</v>
      </c>
      <c r="AI33" s="169">
        <v>0</v>
      </c>
      <c r="AJ33" s="169">
        <v>0</v>
      </c>
      <c r="AK33" s="169">
        <v>0</v>
      </c>
      <c r="AL33" s="169">
        <v>0</v>
      </c>
      <c r="AM33" s="169">
        <v>0</v>
      </c>
      <c r="AN33" s="170">
        <v>0</v>
      </c>
      <c r="AP33">
        <v>0.74775144008230054</v>
      </c>
    </row>
    <row r="34" spans="1:42" ht="39.950000000000003" customHeight="1">
      <c r="A34" s="16">
        <v>30</v>
      </c>
      <c r="B34" s="1" t="s">
        <v>26</v>
      </c>
      <c r="C34" s="167">
        <v>0</v>
      </c>
      <c r="D34" s="168">
        <v>0</v>
      </c>
      <c r="E34" s="168">
        <v>0</v>
      </c>
      <c r="F34" s="169">
        <v>0</v>
      </c>
      <c r="G34" s="169">
        <v>0</v>
      </c>
      <c r="H34" s="169">
        <v>0</v>
      </c>
      <c r="I34" s="169">
        <v>0</v>
      </c>
      <c r="J34" s="169">
        <v>0</v>
      </c>
      <c r="K34" s="169">
        <v>0</v>
      </c>
      <c r="L34" s="169">
        <v>0</v>
      </c>
      <c r="M34" s="169">
        <v>0</v>
      </c>
      <c r="N34" s="169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169">
        <v>0</v>
      </c>
      <c r="V34" s="169">
        <v>0</v>
      </c>
      <c r="W34" s="169">
        <v>0</v>
      </c>
      <c r="X34" s="169">
        <v>0</v>
      </c>
      <c r="Y34" s="169">
        <v>0</v>
      </c>
      <c r="Z34" s="169">
        <v>0</v>
      </c>
      <c r="AA34" s="169">
        <v>0</v>
      </c>
      <c r="AB34" s="169">
        <v>0</v>
      </c>
      <c r="AC34" s="169">
        <v>0</v>
      </c>
      <c r="AD34" s="169">
        <v>0</v>
      </c>
      <c r="AE34" s="169">
        <v>0</v>
      </c>
      <c r="AF34" s="169">
        <v>0</v>
      </c>
      <c r="AG34" s="168">
        <f>$AP34</f>
        <v>1</v>
      </c>
      <c r="AH34" s="169">
        <v>0</v>
      </c>
      <c r="AI34" s="169">
        <v>0</v>
      </c>
      <c r="AJ34" s="169">
        <v>0</v>
      </c>
      <c r="AK34" s="169">
        <v>0</v>
      </c>
      <c r="AL34" s="169">
        <v>0</v>
      </c>
      <c r="AM34" s="169">
        <v>0</v>
      </c>
      <c r="AN34" s="170">
        <v>0</v>
      </c>
      <c r="AP34">
        <v>1</v>
      </c>
    </row>
    <row r="35" spans="1:42" ht="39.950000000000003" customHeight="1">
      <c r="A35" s="16">
        <v>31</v>
      </c>
      <c r="B35" s="1" t="s">
        <v>27</v>
      </c>
      <c r="C35" s="167">
        <v>0</v>
      </c>
      <c r="D35" s="168">
        <v>0</v>
      </c>
      <c r="E35" s="168">
        <v>0</v>
      </c>
      <c r="F35" s="169">
        <v>0</v>
      </c>
      <c r="G35" s="169">
        <v>0</v>
      </c>
      <c r="H35" s="169">
        <v>0</v>
      </c>
      <c r="I35" s="169">
        <v>0</v>
      </c>
      <c r="J35" s="169">
        <v>0</v>
      </c>
      <c r="K35" s="169">
        <v>0</v>
      </c>
      <c r="L35" s="169">
        <v>0</v>
      </c>
      <c r="M35" s="169">
        <v>0</v>
      </c>
      <c r="N35" s="169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169">
        <v>0</v>
      </c>
      <c r="V35" s="169">
        <v>0</v>
      </c>
      <c r="W35" s="169">
        <v>0</v>
      </c>
      <c r="X35" s="169">
        <v>0</v>
      </c>
      <c r="Y35" s="169">
        <v>0</v>
      </c>
      <c r="Z35" s="169">
        <v>0</v>
      </c>
      <c r="AA35" s="169">
        <v>0</v>
      </c>
      <c r="AB35" s="169">
        <v>0</v>
      </c>
      <c r="AC35" s="169">
        <v>0</v>
      </c>
      <c r="AD35" s="169">
        <v>0</v>
      </c>
      <c r="AE35" s="169">
        <v>0</v>
      </c>
      <c r="AF35" s="169">
        <v>0</v>
      </c>
      <c r="AG35" s="169">
        <v>0</v>
      </c>
      <c r="AH35" s="168">
        <f>$AP35</f>
        <v>0.93108935765216772</v>
      </c>
      <c r="AI35" s="169">
        <v>0</v>
      </c>
      <c r="AJ35" s="169">
        <v>0</v>
      </c>
      <c r="AK35" s="169">
        <v>0</v>
      </c>
      <c r="AL35" s="169">
        <v>0</v>
      </c>
      <c r="AM35" s="169">
        <v>0</v>
      </c>
      <c r="AN35" s="170">
        <v>0</v>
      </c>
      <c r="AP35">
        <v>0.93108935765216772</v>
      </c>
    </row>
    <row r="36" spans="1:42" ht="39.950000000000003" customHeight="1">
      <c r="A36" s="16">
        <v>32</v>
      </c>
      <c r="B36" s="1" t="s">
        <v>28</v>
      </c>
      <c r="C36" s="167">
        <v>0</v>
      </c>
      <c r="D36" s="168">
        <v>0</v>
      </c>
      <c r="E36" s="168">
        <v>0</v>
      </c>
      <c r="F36" s="169">
        <v>0</v>
      </c>
      <c r="G36" s="169">
        <v>0</v>
      </c>
      <c r="H36" s="169">
        <v>0</v>
      </c>
      <c r="I36" s="169">
        <v>0</v>
      </c>
      <c r="J36" s="169">
        <v>0</v>
      </c>
      <c r="K36" s="169">
        <v>0</v>
      </c>
      <c r="L36" s="169">
        <v>0</v>
      </c>
      <c r="M36" s="169">
        <v>0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169">
        <v>0</v>
      </c>
      <c r="V36" s="169">
        <v>0</v>
      </c>
      <c r="W36" s="169">
        <v>0</v>
      </c>
      <c r="X36" s="169">
        <v>0</v>
      </c>
      <c r="Y36" s="169">
        <v>0</v>
      </c>
      <c r="Z36" s="169">
        <v>0</v>
      </c>
      <c r="AA36" s="169">
        <v>0</v>
      </c>
      <c r="AB36" s="169">
        <v>0</v>
      </c>
      <c r="AC36" s="169">
        <v>0</v>
      </c>
      <c r="AD36" s="169">
        <v>0</v>
      </c>
      <c r="AE36" s="169">
        <v>0</v>
      </c>
      <c r="AF36" s="169">
        <v>0</v>
      </c>
      <c r="AG36" s="169">
        <v>0</v>
      </c>
      <c r="AH36" s="169">
        <v>0</v>
      </c>
      <c r="AI36" s="168">
        <f>$AP36</f>
        <v>0.92515241363227507</v>
      </c>
      <c r="AJ36" s="169">
        <v>0</v>
      </c>
      <c r="AK36" s="169">
        <v>0</v>
      </c>
      <c r="AL36" s="169">
        <v>0</v>
      </c>
      <c r="AM36" s="169">
        <v>0</v>
      </c>
      <c r="AN36" s="170">
        <v>0</v>
      </c>
      <c r="AP36">
        <v>0.92515241363227507</v>
      </c>
    </row>
    <row r="37" spans="1:42" ht="39.950000000000003" customHeight="1">
      <c r="A37" s="16">
        <v>33</v>
      </c>
      <c r="B37" s="1" t="s">
        <v>29</v>
      </c>
      <c r="C37" s="167">
        <v>0</v>
      </c>
      <c r="D37" s="168">
        <v>0</v>
      </c>
      <c r="E37" s="168">
        <v>0</v>
      </c>
      <c r="F37" s="169">
        <v>0</v>
      </c>
      <c r="G37" s="169">
        <v>0</v>
      </c>
      <c r="H37" s="169">
        <v>0</v>
      </c>
      <c r="I37" s="169">
        <v>0</v>
      </c>
      <c r="J37" s="169">
        <v>0</v>
      </c>
      <c r="K37" s="169">
        <v>0</v>
      </c>
      <c r="L37" s="169">
        <v>0</v>
      </c>
      <c r="M37" s="169">
        <v>0</v>
      </c>
      <c r="N37" s="169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169">
        <v>0</v>
      </c>
      <c r="V37" s="169">
        <v>0</v>
      </c>
      <c r="W37" s="169">
        <v>0</v>
      </c>
      <c r="X37" s="169">
        <v>0</v>
      </c>
      <c r="Y37" s="169">
        <v>0</v>
      </c>
      <c r="Z37" s="169">
        <v>0</v>
      </c>
      <c r="AA37" s="169">
        <v>0</v>
      </c>
      <c r="AB37" s="169">
        <v>0</v>
      </c>
      <c r="AC37" s="169">
        <v>0</v>
      </c>
      <c r="AD37" s="169">
        <v>0</v>
      </c>
      <c r="AE37" s="169">
        <v>0</v>
      </c>
      <c r="AF37" s="169">
        <v>0</v>
      </c>
      <c r="AG37" s="169">
        <v>0</v>
      </c>
      <c r="AH37" s="169">
        <v>0</v>
      </c>
      <c r="AI37" s="169">
        <v>0</v>
      </c>
      <c r="AJ37" s="168">
        <f>$AP37</f>
        <v>0.75671625424905886</v>
      </c>
      <c r="AK37" s="169">
        <v>0</v>
      </c>
      <c r="AL37" s="169">
        <v>0</v>
      </c>
      <c r="AM37" s="169">
        <v>0</v>
      </c>
      <c r="AN37" s="170">
        <v>0</v>
      </c>
      <c r="AP37">
        <v>0.75671625424905886</v>
      </c>
    </row>
    <row r="38" spans="1:42" ht="39.950000000000003" customHeight="1">
      <c r="A38" s="16">
        <v>34</v>
      </c>
      <c r="B38" s="1" t="s">
        <v>30</v>
      </c>
      <c r="C38" s="167">
        <v>0</v>
      </c>
      <c r="D38" s="168">
        <v>0</v>
      </c>
      <c r="E38" s="168">
        <v>0</v>
      </c>
      <c r="F38" s="169">
        <v>0</v>
      </c>
      <c r="G38" s="169">
        <v>0</v>
      </c>
      <c r="H38" s="169">
        <v>0</v>
      </c>
      <c r="I38" s="169">
        <v>0</v>
      </c>
      <c r="J38" s="169">
        <v>0</v>
      </c>
      <c r="K38" s="169">
        <v>0</v>
      </c>
      <c r="L38" s="169">
        <v>0</v>
      </c>
      <c r="M38" s="169">
        <v>0</v>
      </c>
      <c r="N38" s="169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169">
        <v>0</v>
      </c>
      <c r="V38" s="169">
        <v>0</v>
      </c>
      <c r="W38" s="169">
        <v>0</v>
      </c>
      <c r="X38" s="169">
        <v>0</v>
      </c>
      <c r="Y38" s="169">
        <v>0</v>
      </c>
      <c r="Z38" s="169">
        <v>0</v>
      </c>
      <c r="AA38" s="169">
        <v>0</v>
      </c>
      <c r="AB38" s="169">
        <v>0</v>
      </c>
      <c r="AC38" s="169">
        <v>0</v>
      </c>
      <c r="AD38" s="169">
        <v>0</v>
      </c>
      <c r="AE38" s="169">
        <v>0</v>
      </c>
      <c r="AF38" s="169">
        <v>0</v>
      </c>
      <c r="AG38" s="169">
        <v>0</v>
      </c>
      <c r="AH38" s="169">
        <v>0</v>
      </c>
      <c r="AI38" s="169">
        <v>0</v>
      </c>
      <c r="AJ38" s="169">
        <v>0</v>
      </c>
      <c r="AK38" s="168">
        <f>$AP38</f>
        <v>0.85340142790490026</v>
      </c>
      <c r="AL38" s="169">
        <v>0</v>
      </c>
      <c r="AM38" s="169">
        <v>0</v>
      </c>
      <c r="AN38" s="170">
        <v>0</v>
      </c>
      <c r="AP38">
        <v>0.85340142790490026</v>
      </c>
    </row>
    <row r="39" spans="1:42" ht="39.950000000000003" customHeight="1">
      <c r="A39" s="16">
        <v>35</v>
      </c>
      <c r="B39" s="1" t="s">
        <v>31</v>
      </c>
      <c r="C39" s="167">
        <v>0</v>
      </c>
      <c r="D39" s="168">
        <v>0</v>
      </c>
      <c r="E39" s="168">
        <v>0</v>
      </c>
      <c r="F39" s="169">
        <v>0</v>
      </c>
      <c r="G39" s="169">
        <v>0</v>
      </c>
      <c r="H39" s="169">
        <v>0</v>
      </c>
      <c r="I39" s="169">
        <v>0</v>
      </c>
      <c r="J39" s="169">
        <v>0</v>
      </c>
      <c r="K39" s="169">
        <v>0</v>
      </c>
      <c r="L39" s="169">
        <v>0</v>
      </c>
      <c r="M39" s="169">
        <v>0</v>
      </c>
      <c r="N39" s="169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69">
        <v>0</v>
      </c>
      <c r="X39" s="169">
        <v>0</v>
      </c>
      <c r="Y39" s="169">
        <v>0</v>
      </c>
      <c r="Z39" s="169">
        <v>0</v>
      </c>
      <c r="AA39" s="169">
        <v>0</v>
      </c>
      <c r="AB39" s="169">
        <v>0</v>
      </c>
      <c r="AC39" s="169">
        <v>0</v>
      </c>
      <c r="AD39" s="169">
        <v>0</v>
      </c>
      <c r="AE39" s="169">
        <v>0</v>
      </c>
      <c r="AF39" s="169">
        <v>0</v>
      </c>
      <c r="AG39" s="169">
        <v>0</v>
      </c>
      <c r="AH39" s="169">
        <v>0</v>
      </c>
      <c r="AI39" s="169">
        <v>0</v>
      </c>
      <c r="AJ39" s="169">
        <v>0</v>
      </c>
      <c r="AK39" s="169">
        <v>0</v>
      </c>
      <c r="AL39" s="168">
        <f>$AP39</f>
        <v>0.81933246629082956</v>
      </c>
      <c r="AM39" s="169">
        <v>0</v>
      </c>
      <c r="AN39" s="170">
        <v>0</v>
      </c>
      <c r="AP39">
        <v>0.81933246629082956</v>
      </c>
    </row>
    <row r="40" spans="1:42" ht="39.950000000000003" customHeight="1">
      <c r="A40" s="16">
        <v>36</v>
      </c>
      <c r="B40" s="1" t="s">
        <v>32</v>
      </c>
      <c r="C40" s="167">
        <v>0</v>
      </c>
      <c r="D40" s="168">
        <v>0</v>
      </c>
      <c r="E40" s="168">
        <v>0</v>
      </c>
      <c r="F40" s="169">
        <v>0</v>
      </c>
      <c r="G40" s="169">
        <v>0</v>
      </c>
      <c r="H40" s="169">
        <v>0</v>
      </c>
      <c r="I40" s="169">
        <v>0</v>
      </c>
      <c r="J40" s="169">
        <v>0</v>
      </c>
      <c r="K40" s="169">
        <v>0</v>
      </c>
      <c r="L40" s="169">
        <v>0</v>
      </c>
      <c r="M40" s="169">
        <v>0</v>
      </c>
      <c r="N40" s="169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169">
        <v>0</v>
      </c>
      <c r="V40" s="169">
        <v>0</v>
      </c>
      <c r="W40" s="169">
        <v>0</v>
      </c>
      <c r="X40" s="169">
        <v>0</v>
      </c>
      <c r="Y40" s="169">
        <v>0</v>
      </c>
      <c r="Z40" s="169">
        <v>0</v>
      </c>
      <c r="AA40" s="169">
        <v>0</v>
      </c>
      <c r="AB40" s="169">
        <v>0</v>
      </c>
      <c r="AC40" s="169">
        <v>0</v>
      </c>
      <c r="AD40" s="169">
        <v>0</v>
      </c>
      <c r="AE40" s="169">
        <v>0</v>
      </c>
      <c r="AF40" s="169">
        <v>0</v>
      </c>
      <c r="AG40" s="169">
        <v>0</v>
      </c>
      <c r="AH40" s="169">
        <v>0</v>
      </c>
      <c r="AI40" s="169">
        <v>0</v>
      </c>
      <c r="AJ40" s="169">
        <v>0</v>
      </c>
      <c r="AK40" s="169">
        <v>0</v>
      </c>
      <c r="AL40" s="169">
        <v>0</v>
      </c>
      <c r="AM40" s="168">
        <f>$AP40</f>
        <v>1</v>
      </c>
      <c r="AN40" s="170">
        <v>0</v>
      </c>
      <c r="AP40">
        <v>1</v>
      </c>
    </row>
    <row r="41" spans="1:42" ht="39.950000000000003" customHeight="1">
      <c r="A41" s="7">
        <v>37</v>
      </c>
      <c r="B41" s="8" t="s">
        <v>33</v>
      </c>
      <c r="C41" s="174">
        <v>0</v>
      </c>
      <c r="D41" s="175">
        <v>0</v>
      </c>
      <c r="E41" s="175">
        <v>0</v>
      </c>
      <c r="F41" s="175">
        <v>0</v>
      </c>
      <c r="G41" s="175">
        <v>0</v>
      </c>
      <c r="H41" s="175">
        <v>0</v>
      </c>
      <c r="I41" s="175">
        <v>0</v>
      </c>
      <c r="J41" s="175">
        <v>0</v>
      </c>
      <c r="K41" s="175">
        <v>0</v>
      </c>
      <c r="L41" s="175">
        <v>0</v>
      </c>
      <c r="M41" s="175">
        <v>0</v>
      </c>
      <c r="N41" s="175">
        <v>0</v>
      </c>
      <c r="O41" s="175">
        <v>0</v>
      </c>
      <c r="P41" s="175">
        <v>0</v>
      </c>
      <c r="Q41" s="175">
        <v>0</v>
      </c>
      <c r="R41" s="175">
        <v>0</v>
      </c>
      <c r="S41" s="175">
        <v>0</v>
      </c>
      <c r="T41" s="175">
        <v>0</v>
      </c>
      <c r="U41" s="175">
        <v>0</v>
      </c>
      <c r="V41" s="175">
        <v>0</v>
      </c>
      <c r="W41" s="175">
        <v>0</v>
      </c>
      <c r="X41" s="175">
        <v>0</v>
      </c>
      <c r="Y41" s="175">
        <v>0</v>
      </c>
      <c r="Z41" s="175">
        <v>0</v>
      </c>
      <c r="AA41" s="175">
        <v>0</v>
      </c>
      <c r="AB41" s="175">
        <v>0</v>
      </c>
      <c r="AC41" s="175">
        <v>0</v>
      </c>
      <c r="AD41" s="175">
        <v>0</v>
      </c>
      <c r="AE41" s="175">
        <v>0</v>
      </c>
      <c r="AF41" s="175">
        <v>0</v>
      </c>
      <c r="AG41" s="175">
        <v>0</v>
      </c>
      <c r="AH41" s="175">
        <v>0</v>
      </c>
      <c r="AI41" s="175">
        <v>0</v>
      </c>
      <c r="AJ41" s="175">
        <v>0</v>
      </c>
      <c r="AK41" s="175">
        <v>0</v>
      </c>
      <c r="AL41" s="175">
        <v>0</v>
      </c>
      <c r="AM41" s="175">
        <v>0</v>
      </c>
      <c r="AN41" s="176">
        <f>$AP41</f>
        <v>0.99076369216241733</v>
      </c>
      <c r="AP41">
        <v>0.99076369216241733</v>
      </c>
    </row>
    <row r="42" spans="1:42" ht="39.950000000000003" customHeight="1"/>
    <row r="43" spans="1:42" ht="39.950000000000003" customHeight="1"/>
    <row r="44" spans="1:42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2" ht="39.950000000000003" customHeight="1">
      <c r="B1" s="1"/>
      <c r="C1" s="251"/>
      <c r="D1" s="251"/>
      <c r="E1" s="251"/>
      <c r="F1" s="251"/>
      <c r="G1" s="251"/>
      <c r="H1" s="251"/>
      <c r="I1" s="251"/>
      <c r="J1" s="251"/>
    </row>
    <row r="2" spans="1:42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2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221</v>
      </c>
      <c r="AB3" s="8" t="s">
        <v>22</v>
      </c>
      <c r="AC3" s="8" t="s">
        <v>169</v>
      </c>
      <c r="AD3" s="8" t="s">
        <v>168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P3" t="s">
        <v>170</v>
      </c>
    </row>
    <row r="4" spans="1:42" ht="39.950000000000003" customHeight="1">
      <c r="A4" s="2">
        <v>1</v>
      </c>
      <c r="B4" s="3" t="s">
        <v>54</v>
      </c>
      <c r="C4" s="171">
        <f t="array" ref="C4:AN41">MMULT('38(I-M)'!C4:AN41,'38A'!C4:AN41)</f>
        <v>3.6444098991560473E-3</v>
      </c>
      <c r="D4" s="168">
        <v>3.1507773625232655E-4</v>
      </c>
      <c r="E4" s="168">
        <v>0</v>
      </c>
      <c r="F4" s="169">
        <v>0</v>
      </c>
      <c r="G4" s="169">
        <v>8.7607907533812108E-3</v>
      </c>
      <c r="H4" s="169">
        <v>1.2499849821135853E-4</v>
      </c>
      <c r="I4" s="169">
        <v>0</v>
      </c>
      <c r="J4" s="169">
        <v>2.5421751138096071E-5</v>
      </c>
      <c r="K4" s="169">
        <v>0</v>
      </c>
      <c r="L4" s="169">
        <v>0</v>
      </c>
      <c r="M4" s="169">
        <v>0</v>
      </c>
      <c r="N4" s="169">
        <v>0</v>
      </c>
      <c r="O4" s="169">
        <v>0</v>
      </c>
      <c r="P4" s="169">
        <v>0</v>
      </c>
      <c r="Q4" s="169">
        <v>0</v>
      </c>
      <c r="R4" s="169">
        <v>0</v>
      </c>
      <c r="S4" s="169">
        <v>0</v>
      </c>
      <c r="T4" s="169">
        <v>0</v>
      </c>
      <c r="U4" s="169">
        <v>0</v>
      </c>
      <c r="V4" s="169">
        <v>1.0642633728971017E-4</v>
      </c>
      <c r="W4" s="169">
        <v>5.4283808177721186E-5</v>
      </c>
      <c r="X4" s="169">
        <v>0</v>
      </c>
      <c r="Y4" s="169">
        <v>0</v>
      </c>
      <c r="Z4" s="169">
        <v>0</v>
      </c>
      <c r="AA4" s="169">
        <v>4.9169091460095158E-6</v>
      </c>
      <c r="AB4" s="169">
        <v>0</v>
      </c>
      <c r="AC4" s="169">
        <v>0</v>
      </c>
      <c r="AD4" s="169">
        <v>2.4849520243302372E-7</v>
      </c>
      <c r="AE4" s="169">
        <v>4.8295931179646585E-6</v>
      </c>
      <c r="AF4" s="169">
        <v>0</v>
      </c>
      <c r="AG4" s="169">
        <v>2.4035306356563084E-6</v>
      </c>
      <c r="AH4" s="169">
        <v>9.7598443746498093E-5</v>
      </c>
      <c r="AI4" s="169">
        <v>1.1399858443644718E-4</v>
      </c>
      <c r="AJ4" s="169">
        <v>1.1698440637227738E-4</v>
      </c>
      <c r="AK4" s="169">
        <v>7.8808561728749743E-7</v>
      </c>
      <c r="AL4" s="169">
        <v>1.0746519839397296E-3</v>
      </c>
      <c r="AM4" s="169">
        <v>0</v>
      </c>
      <c r="AN4" s="170">
        <v>0</v>
      </c>
      <c r="AP4">
        <v>7.1215348090217123E-2</v>
      </c>
    </row>
    <row r="5" spans="1:42" ht="39.950000000000003" customHeight="1">
      <c r="A5" s="16">
        <v>2</v>
      </c>
      <c r="B5" s="35" t="s">
        <v>55</v>
      </c>
      <c r="C5" s="167">
        <v>1.5709029501066498E-5</v>
      </c>
      <c r="D5" s="168">
        <v>2.3522051923678455E-2</v>
      </c>
      <c r="E5" s="168">
        <v>0</v>
      </c>
      <c r="F5" s="168">
        <v>0</v>
      </c>
      <c r="G5" s="168">
        <v>3.6428356202443481E-5</v>
      </c>
      <c r="H5" s="168">
        <v>0</v>
      </c>
      <c r="I5" s="169">
        <v>7.0634602236137008E-4</v>
      </c>
      <c r="J5" s="169">
        <v>8.075977280004545E-5</v>
      </c>
      <c r="K5" s="169">
        <v>0</v>
      </c>
      <c r="L5" s="169">
        <v>0</v>
      </c>
      <c r="M5" s="169">
        <v>0</v>
      </c>
      <c r="N5" s="169">
        <v>0</v>
      </c>
      <c r="O5" s="169">
        <v>0</v>
      </c>
      <c r="P5" s="169">
        <v>0</v>
      </c>
      <c r="Q5" s="169">
        <v>0</v>
      </c>
      <c r="R5" s="169">
        <v>0</v>
      </c>
      <c r="S5" s="169">
        <v>0</v>
      </c>
      <c r="T5" s="169">
        <v>0</v>
      </c>
      <c r="U5" s="169">
        <v>0</v>
      </c>
      <c r="V5" s="169">
        <v>1.8346240029222942E-5</v>
      </c>
      <c r="W5" s="169">
        <v>4.1777613141423838E-6</v>
      </c>
      <c r="X5" s="169">
        <v>0</v>
      </c>
      <c r="Y5" s="169">
        <v>0</v>
      </c>
      <c r="Z5" s="169">
        <v>0</v>
      </c>
      <c r="AA5" s="169">
        <v>0</v>
      </c>
      <c r="AB5" s="169">
        <v>0</v>
      </c>
      <c r="AC5" s="169">
        <v>0</v>
      </c>
      <c r="AD5" s="169">
        <v>0</v>
      </c>
      <c r="AE5" s="169">
        <v>0</v>
      </c>
      <c r="AF5" s="169">
        <v>0</v>
      </c>
      <c r="AG5" s="169">
        <v>1.0907902505508279E-6</v>
      </c>
      <c r="AH5" s="169">
        <v>6.7211713942425126E-6</v>
      </c>
      <c r="AI5" s="169">
        <v>8.2581592478063221E-6</v>
      </c>
      <c r="AJ5" s="169">
        <v>0</v>
      </c>
      <c r="AK5" s="169">
        <v>0</v>
      </c>
      <c r="AL5" s="169">
        <v>2.1381997618477987E-4</v>
      </c>
      <c r="AM5" s="169">
        <v>0</v>
      </c>
      <c r="AN5" s="170">
        <v>0</v>
      </c>
      <c r="AP5">
        <v>0.18417266187050363</v>
      </c>
    </row>
    <row r="6" spans="1:42" ht="39.950000000000003" customHeight="1">
      <c r="A6" s="16">
        <v>3</v>
      </c>
      <c r="B6" s="35" t="s">
        <v>56</v>
      </c>
      <c r="C6" s="167">
        <v>0</v>
      </c>
      <c r="D6" s="168">
        <v>0</v>
      </c>
      <c r="E6" s="168">
        <v>6.916531809478565E-4</v>
      </c>
      <c r="F6" s="168">
        <v>0</v>
      </c>
      <c r="G6" s="168">
        <v>3.552141806605034E-3</v>
      </c>
      <c r="H6" s="168">
        <v>0</v>
      </c>
      <c r="I6" s="169">
        <v>0</v>
      </c>
      <c r="J6" s="169">
        <v>0</v>
      </c>
      <c r="K6" s="169">
        <v>0</v>
      </c>
      <c r="L6" s="169">
        <v>0</v>
      </c>
      <c r="M6" s="169">
        <v>0</v>
      </c>
      <c r="N6" s="169">
        <v>0</v>
      </c>
      <c r="O6" s="169">
        <v>0</v>
      </c>
      <c r="P6" s="169">
        <v>0</v>
      </c>
      <c r="Q6" s="169">
        <v>0</v>
      </c>
      <c r="R6" s="169">
        <v>0</v>
      </c>
      <c r="S6" s="169">
        <v>0</v>
      </c>
      <c r="T6" s="169">
        <v>0</v>
      </c>
      <c r="U6" s="169">
        <v>0</v>
      </c>
      <c r="V6" s="169">
        <v>3.4358155386967743E-5</v>
      </c>
      <c r="W6" s="169">
        <v>0</v>
      </c>
      <c r="X6" s="169">
        <v>0</v>
      </c>
      <c r="Y6" s="169">
        <v>0</v>
      </c>
      <c r="Z6" s="169">
        <v>0</v>
      </c>
      <c r="AA6" s="169">
        <v>0</v>
      </c>
      <c r="AB6" s="169">
        <v>0</v>
      </c>
      <c r="AC6" s="169">
        <v>0</v>
      </c>
      <c r="AD6" s="169">
        <v>0</v>
      </c>
      <c r="AE6" s="169">
        <v>8.8167412603502864E-7</v>
      </c>
      <c r="AF6" s="169">
        <v>0</v>
      </c>
      <c r="AG6" s="169">
        <v>7.6264211389575661E-7</v>
      </c>
      <c r="AH6" s="169">
        <v>3.8308746581836056E-6</v>
      </c>
      <c r="AI6" s="169">
        <v>4.3303605040848317E-5</v>
      </c>
      <c r="AJ6" s="169">
        <v>0</v>
      </c>
      <c r="AK6" s="169">
        <v>0</v>
      </c>
      <c r="AL6" s="169">
        <v>3.9900237228053954E-4</v>
      </c>
      <c r="AM6" s="169">
        <v>0</v>
      </c>
      <c r="AN6" s="170">
        <v>0</v>
      </c>
      <c r="AP6">
        <v>9.6575277487904398E-2</v>
      </c>
    </row>
    <row r="7" spans="1:42" ht="39.950000000000003" customHeight="1">
      <c r="A7" s="16">
        <v>4</v>
      </c>
      <c r="B7" s="1" t="s">
        <v>1</v>
      </c>
      <c r="C7" s="167">
        <v>0</v>
      </c>
      <c r="D7" s="168">
        <v>0</v>
      </c>
      <c r="E7" s="168">
        <v>0</v>
      </c>
      <c r="F7" s="168">
        <v>0</v>
      </c>
      <c r="G7" s="168">
        <v>4.0086470156570037E-6</v>
      </c>
      <c r="H7" s="168">
        <v>0</v>
      </c>
      <c r="I7" s="169">
        <v>3.373712378744629E-6</v>
      </c>
      <c r="J7" s="169">
        <v>1.1571959205883023E-4</v>
      </c>
      <c r="K7" s="169">
        <v>8.7031282224299573E-4</v>
      </c>
      <c r="L7" s="169">
        <v>1.7230026357070446E-6</v>
      </c>
      <c r="M7" s="169">
        <v>0</v>
      </c>
      <c r="N7" s="169">
        <v>2.9935741556368032E-6</v>
      </c>
      <c r="O7" s="169">
        <v>0</v>
      </c>
      <c r="P7" s="169">
        <v>0</v>
      </c>
      <c r="Q7" s="169">
        <v>0</v>
      </c>
      <c r="R7" s="169">
        <v>1.2444639187871355E-6</v>
      </c>
      <c r="S7" s="169">
        <v>1.0533483800144587E-6</v>
      </c>
      <c r="T7" s="169">
        <v>0</v>
      </c>
      <c r="U7" s="169">
        <v>0</v>
      </c>
      <c r="V7" s="169">
        <v>1.9403107067389185E-5</v>
      </c>
      <c r="W7" s="169">
        <v>8.2514284481810291E-5</v>
      </c>
      <c r="X7" s="169">
        <v>4.5738849177760534E-3</v>
      </c>
      <c r="Y7" s="169">
        <v>0</v>
      </c>
      <c r="Z7" s="169">
        <v>0</v>
      </c>
      <c r="AA7" s="169">
        <v>3.5125122491416373E-8</v>
      </c>
      <c r="AB7" s="169">
        <v>2.7286690068847048E-8</v>
      </c>
      <c r="AC7" s="169">
        <v>3.6521143104331393E-8</v>
      </c>
      <c r="AD7" s="169">
        <v>0</v>
      </c>
      <c r="AE7" s="169">
        <v>8.3653981143407098E-8</v>
      </c>
      <c r="AF7" s="169">
        <v>0</v>
      </c>
      <c r="AG7" s="169">
        <v>2.0260834696981166E-7</v>
      </c>
      <c r="AH7" s="169">
        <v>4.6525005203488949E-7</v>
      </c>
      <c r="AI7" s="169">
        <v>1.1223717761212397E-7</v>
      </c>
      <c r="AJ7" s="169">
        <v>9.2450001643076671E-7</v>
      </c>
      <c r="AK7" s="169">
        <v>1.4947328904248902E-7</v>
      </c>
      <c r="AL7" s="169">
        <v>2.6942147984716107E-7</v>
      </c>
      <c r="AM7" s="169">
        <v>0</v>
      </c>
      <c r="AN7" s="170">
        <v>3.0519740677923276E-6</v>
      </c>
      <c r="AP7">
        <v>1.4661029427231242E-2</v>
      </c>
    </row>
    <row r="8" spans="1:42" ht="39.950000000000003" customHeight="1">
      <c r="A8" s="16">
        <v>5</v>
      </c>
      <c r="B8" s="1" t="s">
        <v>2</v>
      </c>
      <c r="C8" s="167">
        <v>1.137306950985858E-2</v>
      </c>
      <c r="D8" s="168">
        <v>1.1495818241987414E-2</v>
      </c>
      <c r="E8" s="168">
        <v>6.6497080075470956E-3</v>
      </c>
      <c r="F8" s="168">
        <v>0</v>
      </c>
      <c r="G8" s="168">
        <v>2.0928628878681556E-2</v>
      </c>
      <c r="H8" s="168">
        <v>1.6891304972814622E-4</v>
      </c>
      <c r="I8" s="169">
        <v>3.6055168733871696E-5</v>
      </c>
      <c r="J8" s="169">
        <v>9.6188223152361241E-4</v>
      </c>
      <c r="K8" s="169">
        <v>4.3821492078822106E-5</v>
      </c>
      <c r="L8" s="169">
        <v>0</v>
      </c>
      <c r="M8" s="169">
        <v>0</v>
      </c>
      <c r="N8" s="169">
        <v>0</v>
      </c>
      <c r="O8" s="169">
        <v>0</v>
      </c>
      <c r="P8" s="169">
        <v>0</v>
      </c>
      <c r="Q8" s="169">
        <v>0</v>
      </c>
      <c r="R8" s="169">
        <v>0</v>
      </c>
      <c r="S8" s="169">
        <v>0</v>
      </c>
      <c r="T8" s="169">
        <v>0</v>
      </c>
      <c r="U8" s="169">
        <v>0</v>
      </c>
      <c r="V8" s="169">
        <v>1.6499832256064814E-4</v>
      </c>
      <c r="W8" s="169">
        <v>3.9491160177042704E-7</v>
      </c>
      <c r="X8" s="169">
        <v>0</v>
      </c>
      <c r="Y8" s="169">
        <v>0</v>
      </c>
      <c r="Z8" s="169">
        <v>0</v>
      </c>
      <c r="AA8" s="169">
        <v>2.1772350577329378E-5</v>
      </c>
      <c r="AB8" s="169">
        <v>0</v>
      </c>
      <c r="AC8" s="169">
        <v>0</v>
      </c>
      <c r="AD8" s="169">
        <v>0</v>
      </c>
      <c r="AE8" s="169">
        <v>5.7038325933169694E-5</v>
      </c>
      <c r="AF8" s="169">
        <v>0</v>
      </c>
      <c r="AG8" s="169">
        <v>5.6606963697693335E-5</v>
      </c>
      <c r="AH8" s="169">
        <v>7.0753969193564981E-4</v>
      </c>
      <c r="AI8" s="169">
        <v>1.1453404949567962E-3</v>
      </c>
      <c r="AJ8" s="169">
        <v>2.1407132780470518E-4</v>
      </c>
      <c r="AK8" s="169">
        <v>6.2122454054396303E-7</v>
      </c>
      <c r="AL8" s="169">
        <v>2.2843093161995336E-2</v>
      </c>
      <c r="AM8" s="169">
        <v>0</v>
      </c>
      <c r="AN8" s="170">
        <v>4.7760200601021266E-4</v>
      </c>
      <c r="AP8">
        <v>0.15668374492782844</v>
      </c>
    </row>
    <row r="9" spans="1:42" ht="39.950000000000003" customHeight="1">
      <c r="A9" s="16">
        <v>6</v>
      </c>
      <c r="B9" s="1" t="s">
        <v>3</v>
      </c>
      <c r="C9" s="167">
        <v>8.1694356944667394E-5</v>
      </c>
      <c r="D9" s="168">
        <v>1.0844481893334244E-4</v>
      </c>
      <c r="E9" s="168">
        <v>5.3457255041305994E-4</v>
      </c>
      <c r="F9" s="168">
        <v>6.5422448143393473E-5</v>
      </c>
      <c r="G9" s="168">
        <v>1.6773742452825752E-5</v>
      </c>
      <c r="H9" s="168">
        <v>4.9604970302601263E-3</v>
      </c>
      <c r="I9" s="169">
        <v>1.2550551722530267E-4</v>
      </c>
      <c r="J9" s="169">
        <v>1.3124652499716078E-5</v>
      </c>
      <c r="K9" s="169">
        <v>2.7903575281408208E-5</v>
      </c>
      <c r="L9" s="169">
        <v>7.0350852099195007E-6</v>
      </c>
      <c r="M9" s="169">
        <v>2.4098848651853878E-5</v>
      </c>
      <c r="N9" s="169">
        <v>2.6482900141761626E-5</v>
      </c>
      <c r="O9" s="169">
        <v>2.2776738741511035E-5</v>
      </c>
      <c r="P9" s="169">
        <v>2.037724045768922E-5</v>
      </c>
      <c r="Q9" s="169">
        <v>0</v>
      </c>
      <c r="R9" s="169">
        <v>7.4887113010246346E-5</v>
      </c>
      <c r="S9" s="169">
        <v>4.8026286159077686E-5</v>
      </c>
      <c r="T9" s="169">
        <v>0</v>
      </c>
      <c r="U9" s="169">
        <v>7.8397111713933434E-5</v>
      </c>
      <c r="V9" s="169">
        <v>4.0321700688625064E-5</v>
      </c>
      <c r="W9" s="169">
        <v>6.5153837123723752E-5</v>
      </c>
      <c r="X9" s="169">
        <v>2.9159399761205206E-6</v>
      </c>
      <c r="Y9" s="169">
        <v>2.0965506179080503E-5</v>
      </c>
      <c r="Z9" s="169">
        <v>3.8734222490650983E-5</v>
      </c>
      <c r="AA9" s="169">
        <v>8.0973356405621052E-5</v>
      </c>
      <c r="AB9" s="169">
        <v>3.2012551445347777E-5</v>
      </c>
      <c r="AC9" s="169">
        <v>1.5408778837054781E-6</v>
      </c>
      <c r="AD9" s="169">
        <v>0</v>
      </c>
      <c r="AE9" s="169">
        <v>3.6023445952445867E-5</v>
      </c>
      <c r="AF9" s="169">
        <v>2.2263820649493463E-5</v>
      </c>
      <c r="AG9" s="169">
        <v>5.983829805261974E-5</v>
      </c>
      <c r="AH9" s="169">
        <v>7.4718922976716318E-6</v>
      </c>
      <c r="AI9" s="169">
        <v>6.0818797813999766E-5</v>
      </c>
      <c r="AJ9" s="169">
        <v>5.3182296573780336E-4</v>
      </c>
      <c r="AK9" s="169">
        <v>4.0099306570286433E-5</v>
      </c>
      <c r="AL9" s="169">
        <v>6.5442674220343253E-5</v>
      </c>
      <c r="AM9" s="169">
        <v>3.8909233681806943E-4</v>
      </c>
      <c r="AN9" s="170">
        <v>1.0087740134224354E-5</v>
      </c>
      <c r="AP9">
        <v>1.995384668373501E-2</v>
      </c>
    </row>
    <row r="10" spans="1:42" ht="39.950000000000003" customHeight="1">
      <c r="A10" s="16">
        <v>7</v>
      </c>
      <c r="B10" s="1" t="s">
        <v>4</v>
      </c>
      <c r="C10" s="167">
        <v>4.2351886837319004E-4</v>
      </c>
      <c r="D10" s="168">
        <v>4.9565236152690245E-4</v>
      </c>
      <c r="E10" s="168">
        <v>4.3006205491753626E-5</v>
      </c>
      <c r="F10" s="168">
        <v>1.6612028145892541E-5</v>
      </c>
      <c r="G10" s="168">
        <v>3.1391176863207845E-4</v>
      </c>
      <c r="H10" s="168">
        <v>1.3546073835223285E-4</v>
      </c>
      <c r="I10" s="168">
        <v>5.0476253413707104E-3</v>
      </c>
      <c r="J10" s="169">
        <v>2.8438218759730094E-4</v>
      </c>
      <c r="K10" s="169">
        <v>5.8099122350548516E-5</v>
      </c>
      <c r="L10" s="169">
        <v>1.1908963649070923E-5</v>
      </c>
      <c r="M10" s="169">
        <v>0</v>
      </c>
      <c r="N10" s="169">
        <v>6.0003425809257592E-5</v>
      </c>
      <c r="O10" s="169">
        <v>2.3133822459001386E-5</v>
      </c>
      <c r="P10" s="169">
        <v>4.5992679763959829E-6</v>
      </c>
      <c r="Q10" s="169">
        <v>1.3121448953377156E-4</v>
      </c>
      <c r="R10" s="169">
        <v>4.4850280314343602E-5</v>
      </c>
      <c r="S10" s="169">
        <v>1.0629501933923839E-4</v>
      </c>
      <c r="T10" s="169">
        <v>1.5266797994718567E-4</v>
      </c>
      <c r="U10" s="169">
        <v>2.117332706085098E-4</v>
      </c>
      <c r="V10" s="169">
        <v>2.0707649207604888E-3</v>
      </c>
      <c r="W10" s="169">
        <v>1.0223328923420533E-3</v>
      </c>
      <c r="X10" s="169">
        <v>3.5539857645591115E-5</v>
      </c>
      <c r="Y10" s="169">
        <v>7.2280292944850458E-5</v>
      </c>
      <c r="Z10" s="169">
        <v>7.1529964795584325E-5</v>
      </c>
      <c r="AA10" s="169">
        <v>1.6494206133610873E-4</v>
      </c>
      <c r="AB10" s="169">
        <v>8.7622994563793906E-5</v>
      </c>
      <c r="AC10" s="169">
        <v>1.5776563418949881E-5</v>
      </c>
      <c r="AD10" s="169">
        <v>4.6909274661817459E-6</v>
      </c>
      <c r="AE10" s="169">
        <v>6.3300833814234584E-5</v>
      </c>
      <c r="AF10" s="169">
        <v>3.0344225069351332E-4</v>
      </c>
      <c r="AG10" s="169">
        <v>2.4446603400610462E-5</v>
      </c>
      <c r="AH10" s="169">
        <v>1.3470534191071618E-4</v>
      </c>
      <c r="AI10" s="169">
        <v>1.0350792468586093E-4</v>
      </c>
      <c r="AJ10" s="169">
        <v>3.7061495899212493E-4</v>
      </c>
      <c r="AK10" s="169">
        <v>9.32450019894863E-5</v>
      </c>
      <c r="AL10" s="169">
        <v>1.2126038550095836E-4</v>
      </c>
      <c r="AM10" s="169">
        <v>8.7538316022612323E-3</v>
      </c>
      <c r="AN10" s="170">
        <v>2.4710679013799976E-5</v>
      </c>
      <c r="AP10">
        <v>2.0266674337988899E-2</v>
      </c>
    </row>
    <row r="11" spans="1:42" ht="39.950000000000003" customHeight="1">
      <c r="A11" s="16">
        <v>8</v>
      </c>
      <c r="B11" s="1" t="s">
        <v>5</v>
      </c>
      <c r="C11" s="167">
        <v>4.8463568792839992E-4</v>
      </c>
      <c r="D11" s="168">
        <v>0</v>
      </c>
      <c r="E11" s="168">
        <v>2.0046429316277929E-5</v>
      </c>
      <c r="F11" s="169">
        <v>1.9710330464104865E-5</v>
      </c>
      <c r="G11" s="169">
        <v>4.2726654582375063E-5</v>
      </c>
      <c r="H11" s="169">
        <v>4.2810745487797041E-4</v>
      </c>
      <c r="I11" s="169">
        <v>1.775979413978254E-4</v>
      </c>
      <c r="J11" s="168">
        <v>2.4267283303010608E-3</v>
      </c>
      <c r="K11" s="169">
        <v>8.791034978956094E-5</v>
      </c>
      <c r="L11" s="169">
        <v>4.0371712583664245E-5</v>
      </c>
      <c r="M11" s="169">
        <v>2.4892963940173848E-5</v>
      </c>
      <c r="N11" s="169">
        <v>6.8038226708150504E-5</v>
      </c>
      <c r="O11" s="169">
        <v>2.6958350047216882E-5</v>
      </c>
      <c r="P11" s="169">
        <v>2.5726213045172291E-5</v>
      </c>
      <c r="Q11" s="169">
        <v>6.8745018721186392E-5</v>
      </c>
      <c r="R11" s="169">
        <v>8.4644589669174205E-5</v>
      </c>
      <c r="S11" s="169">
        <v>6.4417485734610889E-5</v>
      </c>
      <c r="T11" s="169">
        <v>2.5877431440632698E-5</v>
      </c>
      <c r="U11" s="169">
        <v>1.3742143072035967E-4</v>
      </c>
      <c r="V11" s="169">
        <v>3.1883086469323486E-4</v>
      </c>
      <c r="W11" s="169">
        <v>3.7239263959438359E-5</v>
      </c>
      <c r="X11" s="169">
        <v>5.3547150996228619E-6</v>
      </c>
      <c r="Y11" s="169">
        <v>6.4969110787356388E-5</v>
      </c>
      <c r="Z11" s="169">
        <v>9.8965634416642442E-5</v>
      </c>
      <c r="AA11" s="169">
        <v>7.5717611492738556E-8</v>
      </c>
      <c r="AB11" s="169">
        <v>1.6623230885274365E-7</v>
      </c>
      <c r="AC11" s="169">
        <v>1.4547370999527412E-7</v>
      </c>
      <c r="AD11" s="169">
        <v>2.9448837866400266E-7</v>
      </c>
      <c r="AE11" s="169">
        <v>2.8774242584396595E-6</v>
      </c>
      <c r="AF11" s="169">
        <v>1.0558164762613441E-5</v>
      </c>
      <c r="AG11" s="169">
        <v>6.3342820922292608E-6</v>
      </c>
      <c r="AH11" s="169">
        <v>4.2547712167125373E-5</v>
      </c>
      <c r="AI11" s="169">
        <v>9.4105900152845407E-4</v>
      </c>
      <c r="AJ11" s="169">
        <v>1.6607518138962015E-5</v>
      </c>
      <c r="AK11" s="169">
        <v>2.4582338200058327E-5</v>
      </c>
      <c r="AL11" s="169">
        <v>4.3127705031935166E-5</v>
      </c>
      <c r="AM11" s="169">
        <v>6.4032681436118361E-5</v>
      </c>
      <c r="AN11" s="170">
        <v>5.0159768357048741E-5</v>
      </c>
      <c r="AP11">
        <v>6.8704580474879817E-3</v>
      </c>
    </row>
    <row r="12" spans="1:42" ht="39.950000000000003" customHeight="1">
      <c r="A12" s="16">
        <v>9</v>
      </c>
      <c r="B12" s="1" t="s">
        <v>6</v>
      </c>
      <c r="C12" s="167">
        <v>1.3690378150985405E-4</v>
      </c>
      <c r="D12" s="168">
        <v>2.1807879543770772E-4</v>
      </c>
      <c r="E12" s="168">
        <v>0</v>
      </c>
      <c r="F12" s="169">
        <v>0</v>
      </c>
      <c r="G12" s="169">
        <v>3.7676476902483597E-4</v>
      </c>
      <c r="H12" s="169">
        <v>5.1910088435366393E-5</v>
      </c>
      <c r="I12" s="169">
        <v>4.8630718270806467E-4</v>
      </c>
      <c r="J12" s="169">
        <v>9.3256058456852686E-4</v>
      </c>
      <c r="K12" s="168">
        <v>1.1278738876336432E-2</v>
      </c>
      <c r="L12" s="169">
        <v>5.6589256120162022E-5</v>
      </c>
      <c r="M12" s="169">
        <v>4.8461954541712828E-4</v>
      </c>
      <c r="N12" s="169">
        <v>2.8676415367408632E-4</v>
      </c>
      <c r="O12" s="169">
        <v>8.7598690863413683E-4</v>
      </c>
      <c r="P12" s="169">
        <v>4.5531031839938981E-4</v>
      </c>
      <c r="Q12" s="169">
        <v>5.6682516813002777E-4</v>
      </c>
      <c r="R12" s="169">
        <v>1.049545357096547E-3</v>
      </c>
      <c r="S12" s="169">
        <v>7.1497442924262522E-4</v>
      </c>
      <c r="T12" s="169">
        <v>0</v>
      </c>
      <c r="U12" s="169">
        <v>2.0781649298251781E-4</v>
      </c>
      <c r="V12" s="169">
        <v>1.4504035211647349E-4</v>
      </c>
      <c r="W12" s="169">
        <v>4.3085090141113981E-3</v>
      </c>
      <c r="X12" s="169">
        <v>3.6300053839119912E-6</v>
      </c>
      <c r="Y12" s="169">
        <v>4.1448331985165416E-4</v>
      </c>
      <c r="Z12" s="169">
        <v>4.0716893313585201E-5</v>
      </c>
      <c r="AA12" s="169">
        <v>1.4535716224542974E-5</v>
      </c>
      <c r="AB12" s="169">
        <v>8.9618753969219691E-7</v>
      </c>
      <c r="AC12" s="169">
        <v>1.2994348555311495E-6</v>
      </c>
      <c r="AD12" s="169">
        <v>8.083726092396732E-6</v>
      </c>
      <c r="AE12" s="169">
        <v>2.289567287116036E-6</v>
      </c>
      <c r="AF12" s="169">
        <v>1.0422140004836617E-6</v>
      </c>
      <c r="AG12" s="169">
        <v>1.2991818315061829E-5</v>
      </c>
      <c r="AH12" s="169">
        <v>1.4681909234914332E-4</v>
      </c>
      <c r="AI12" s="169">
        <v>6.8020088474169589E-5</v>
      </c>
      <c r="AJ12" s="169">
        <v>4.2171832223371752E-5</v>
      </c>
      <c r="AK12" s="169">
        <v>2.1727801015718595E-5</v>
      </c>
      <c r="AL12" s="169">
        <v>1.1208373700510522E-4</v>
      </c>
      <c r="AM12" s="169">
        <v>3.9939508841869466E-4</v>
      </c>
      <c r="AN12" s="170">
        <v>3.7588946169150932E-4</v>
      </c>
      <c r="AP12">
        <v>8.0252996721076442E-2</v>
      </c>
    </row>
    <row r="13" spans="1:42" ht="39.950000000000003" customHeight="1">
      <c r="A13" s="16">
        <v>10</v>
      </c>
      <c r="B13" s="1" t="s">
        <v>7</v>
      </c>
      <c r="C13" s="167">
        <v>0</v>
      </c>
      <c r="D13" s="168">
        <v>0</v>
      </c>
      <c r="E13" s="168">
        <v>0</v>
      </c>
      <c r="F13" s="169">
        <v>0</v>
      </c>
      <c r="G13" s="169">
        <v>0</v>
      </c>
      <c r="H13" s="169">
        <v>0</v>
      </c>
      <c r="I13" s="169">
        <v>0</v>
      </c>
      <c r="J13" s="169">
        <v>0</v>
      </c>
      <c r="K13" s="169">
        <v>0</v>
      </c>
      <c r="L13" s="168">
        <v>0</v>
      </c>
      <c r="M13" s="169">
        <v>0</v>
      </c>
      <c r="N13" s="169">
        <v>0</v>
      </c>
      <c r="O13" s="169">
        <v>0</v>
      </c>
      <c r="P13" s="169">
        <v>0</v>
      </c>
      <c r="Q13" s="169">
        <v>0</v>
      </c>
      <c r="R13" s="169">
        <v>0</v>
      </c>
      <c r="S13" s="169">
        <v>0</v>
      </c>
      <c r="T13" s="169">
        <v>0</v>
      </c>
      <c r="U13" s="169">
        <v>0</v>
      </c>
      <c r="V13" s="169">
        <v>0</v>
      </c>
      <c r="W13" s="169">
        <v>0</v>
      </c>
      <c r="X13" s="169">
        <v>0</v>
      </c>
      <c r="Y13" s="169">
        <v>0</v>
      </c>
      <c r="Z13" s="169">
        <v>0</v>
      </c>
      <c r="AA13" s="169">
        <v>0</v>
      </c>
      <c r="AB13" s="169">
        <v>0</v>
      </c>
      <c r="AC13" s="169">
        <v>0</v>
      </c>
      <c r="AD13" s="169">
        <v>0</v>
      </c>
      <c r="AE13" s="169">
        <v>0</v>
      </c>
      <c r="AF13" s="169">
        <v>0</v>
      </c>
      <c r="AG13" s="169">
        <v>0</v>
      </c>
      <c r="AH13" s="169">
        <v>0</v>
      </c>
      <c r="AI13" s="169">
        <v>0</v>
      </c>
      <c r="AJ13" s="169">
        <v>0</v>
      </c>
      <c r="AK13" s="169">
        <v>0</v>
      </c>
      <c r="AL13" s="169">
        <v>0</v>
      </c>
      <c r="AM13" s="169">
        <v>0</v>
      </c>
      <c r="AN13" s="170">
        <v>0</v>
      </c>
      <c r="AP13">
        <v>0</v>
      </c>
    </row>
    <row r="14" spans="1:42" ht="39.950000000000003" customHeight="1">
      <c r="A14" s="16">
        <v>11</v>
      </c>
      <c r="B14" s="1" t="s">
        <v>8</v>
      </c>
      <c r="C14" s="167">
        <v>0</v>
      </c>
      <c r="D14" s="168">
        <v>0</v>
      </c>
      <c r="E14" s="168">
        <v>0</v>
      </c>
      <c r="F14" s="169">
        <v>0</v>
      </c>
      <c r="G14" s="169">
        <v>0</v>
      </c>
      <c r="H14" s="169">
        <v>0</v>
      </c>
      <c r="I14" s="169">
        <v>0</v>
      </c>
      <c r="J14" s="169">
        <v>0</v>
      </c>
      <c r="K14" s="169">
        <v>0</v>
      </c>
      <c r="L14" s="169">
        <v>0</v>
      </c>
      <c r="M14" s="168">
        <v>0</v>
      </c>
      <c r="N14" s="169">
        <v>0</v>
      </c>
      <c r="O14" s="169">
        <v>0</v>
      </c>
      <c r="P14" s="169">
        <v>0</v>
      </c>
      <c r="Q14" s="169">
        <v>0</v>
      </c>
      <c r="R14" s="169">
        <v>0</v>
      </c>
      <c r="S14" s="169">
        <v>0</v>
      </c>
      <c r="T14" s="169">
        <v>0</v>
      </c>
      <c r="U14" s="169">
        <v>0</v>
      </c>
      <c r="V14" s="169">
        <v>0</v>
      </c>
      <c r="W14" s="169">
        <v>0</v>
      </c>
      <c r="X14" s="169">
        <v>0</v>
      </c>
      <c r="Y14" s="169">
        <v>0</v>
      </c>
      <c r="Z14" s="169">
        <v>0</v>
      </c>
      <c r="AA14" s="169">
        <v>0</v>
      </c>
      <c r="AB14" s="169">
        <v>0</v>
      </c>
      <c r="AC14" s="169">
        <v>0</v>
      </c>
      <c r="AD14" s="169">
        <v>0</v>
      </c>
      <c r="AE14" s="169">
        <v>0</v>
      </c>
      <c r="AF14" s="169">
        <v>0</v>
      </c>
      <c r="AG14" s="169">
        <v>0</v>
      </c>
      <c r="AH14" s="169">
        <v>0</v>
      </c>
      <c r="AI14" s="169">
        <v>0</v>
      </c>
      <c r="AJ14" s="169">
        <v>0</v>
      </c>
      <c r="AK14" s="169">
        <v>0</v>
      </c>
      <c r="AL14" s="169">
        <v>0</v>
      </c>
      <c r="AM14" s="169">
        <v>0</v>
      </c>
      <c r="AN14" s="170">
        <v>0</v>
      </c>
      <c r="AP14">
        <v>0</v>
      </c>
    </row>
    <row r="15" spans="1:42" ht="39.950000000000003" customHeight="1">
      <c r="A15" s="16">
        <v>12</v>
      </c>
      <c r="B15" s="1" t="s">
        <v>9</v>
      </c>
      <c r="C15" s="167">
        <v>3.0741061327532519E-5</v>
      </c>
      <c r="D15" s="168">
        <v>0</v>
      </c>
      <c r="E15" s="168">
        <v>4.7799496419627486E-5</v>
      </c>
      <c r="F15" s="169">
        <v>5.1697897971883988E-4</v>
      </c>
      <c r="G15" s="169">
        <v>6.8330487627076182E-4</v>
      </c>
      <c r="H15" s="169">
        <v>1.6318612037696884E-4</v>
      </c>
      <c r="I15" s="169">
        <v>7.989412492763171E-4</v>
      </c>
      <c r="J15" s="169">
        <v>7.7439166617827545E-4</v>
      </c>
      <c r="K15" s="169">
        <v>2.9987817198626031E-4</v>
      </c>
      <c r="L15" s="169">
        <v>8.4712234811139084E-6</v>
      </c>
      <c r="M15" s="169">
        <v>1.3058268224782292E-4</v>
      </c>
      <c r="N15" s="168">
        <v>2.5057476901043188E-3</v>
      </c>
      <c r="O15" s="169">
        <v>7.9450763164894979E-4</v>
      </c>
      <c r="P15" s="169">
        <v>1.022376611267421E-3</v>
      </c>
      <c r="Q15" s="169">
        <v>1.4000554089619436E-3</v>
      </c>
      <c r="R15" s="169">
        <v>3.2384163171445245E-4</v>
      </c>
      <c r="S15" s="169">
        <v>9.6714778045041297E-4</v>
      </c>
      <c r="T15" s="169">
        <v>1.1538492374892375E-3</v>
      </c>
      <c r="U15" s="169">
        <v>1.647727475114238E-3</v>
      </c>
      <c r="V15" s="169">
        <v>1.2822081762177542E-4</v>
      </c>
      <c r="W15" s="169">
        <v>3.4451462060809015E-3</v>
      </c>
      <c r="X15" s="169">
        <v>1.7806791353922054E-5</v>
      </c>
      <c r="Y15" s="169">
        <v>2.8267728355893592E-5</v>
      </c>
      <c r="Z15" s="169">
        <v>5.5651675843821032E-6</v>
      </c>
      <c r="AA15" s="169">
        <v>1.1409913488285278E-4</v>
      </c>
      <c r="AB15" s="169">
        <v>4.1588451405272803E-6</v>
      </c>
      <c r="AC15" s="169">
        <v>6.8680903423318661E-6</v>
      </c>
      <c r="AD15" s="169">
        <v>1.3671633472503703E-5</v>
      </c>
      <c r="AE15" s="169">
        <v>3.0723268283785213E-5</v>
      </c>
      <c r="AF15" s="169">
        <v>1.2676297602813024E-5</v>
      </c>
      <c r="AG15" s="169">
        <v>1.8478275782310332E-4</v>
      </c>
      <c r="AH15" s="169">
        <v>5.8901161789041846E-6</v>
      </c>
      <c r="AI15" s="169">
        <v>1.0681646213500503E-5</v>
      </c>
      <c r="AJ15" s="169">
        <v>9.0149398123962068E-5</v>
      </c>
      <c r="AK15" s="169">
        <v>3.6479244890501704E-5</v>
      </c>
      <c r="AL15" s="169">
        <v>9.3230109891485641E-5</v>
      </c>
      <c r="AM15" s="169">
        <v>1.3044680016431842E-5</v>
      </c>
      <c r="AN15" s="170">
        <v>2.0900063814485091E-4</v>
      </c>
      <c r="AP15">
        <v>3.6040820300399123E-2</v>
      </c>
    </row>
    <row r="16" spans="1:42" ht="39.950000000000003" customHeight="1">
      <c r="A16" s="16">
        <v>13</v>
      </c>
      <c r="B16" s="1" t="s">
        <v>10</v>
      </c>
      <c r="C16" s="167">
        <v>0</v>
      </c>
      <c r="D16" s="168">
        <v>0</v>
      </c>
      <c r="E16" s="168">
        <v>0</v>
      </c>
      <c r="F16" s="169">
        <v>2.5060530820597649E-5</v>
      </c>
      <c r="G16" s="169">
        <v>0</v>
      </c>
      <c r="H16" s="169">
        <v>0</v>
      </c>
      <c r="I16" s="169">
        <v>1.4070958472560774E-5</v>
      </c>
      <c r="J16" s="169">
        <v>0</v>
      </c>
      <c r="K16" s="169">
        <v>1.1401239025266074E-6</v>
      </c>
      <c r="L16" s="169">
        <v>0</v>
      </c>
      <c r="M16" s="169">
        <v>0</v>
      </c>
      <c r="N16" s="169">
        <v>2.9132813776811837E-6</v>
      </c>
      <c r="O16" s="168">
        <v>7.3433654555516933E-4</v>
      </c>
      <c r="P16" s="169">
        <v>1.9704919366210537E-4</v>
      </c>
      <c r="Q16" s="169">
        <v>5.9984005495642793E-5</v>
      </c>
      <c r="R16" s="169">
        <v>6.871055196311979E-6</v>
      </c>
      <c r="S16" s="169">
        <v>3.7489216921790222E-5</v>
      </c>
      <c r="T16" s="169">
        <v>0</v>
      </c>
      <c r="U16" s="169">
        <v>1.394146338212633E-4</v>
      </c>
      <c r="V16" s="169">
        <v>4.0607919475156453E-7</v>
      </c>
      <c r="W16" s="169">
        <v>2.9164442646242736E-5</v>
      </c>
      <c r="X16" s="169">
        <v>0</v>
      </c>
      <c r="Y16" s="169">
        <v>5.350973810874309E-5</v>
      </c>
      <c r="Z16" s="169">
        <v>0</v>
      </c>
      <c r="AA16" s="169">
        <v>1.5626517321684753E-8</v>
      </c>
      <c r="AB16" s="169">
        <v>0</v>
      </c>
      <c r="AC16" s="169">
        <v>0</v>
      </c>
      <c r="AD16" s="169">
        <v>0</v>
      </c>
      <c r="AE16" s="169">
        <v>4.7915740267358988E-7</v>
      </c>
      <c r="AF16" s="169">
        <v>2.6470032954488773E-8</v>
      </c>
      <c r="AG16" s="169">
        <v>1.641775718616296E-6</v>
      </c>
      <c r="AH16" s="169">
        <v>0</v>
      </c>
      <c r="AI16" s="169">
        <v>0</v>
      </c>
      <c r="AJ16" s="169">
        <v>0</v>
      </c>
      <c r="AK16" s="169">
        <v>2.8584861883379878E-5</v>
      </c>
      <c r="AL16" s="169">
        <v>3.0846486475160304E-8</v>
      </c>
      <c r="AM16" s="169">
        <v>0</v>
      </c>
      <c r="AN16" s="170">
        <v>0</v>
      </c>
      <c r="AP16">
        <v>4.0765130134838845E-3</v>
      </c>
    </row>
    <row r="17" spans="1:42" ht="39.950000000000003" customHeight="1">
      <c r="A17" s="16">
        <v>14</v>
      </c>
      <c r="B17" s="1" t="s">
        <v>11</v>
      </c>
      <c r="C17" s="167">
        <v>0</v>
      </c>
      <c r="D17" s="168">
        <v>0</v>
      </c>
      <c r="E17" s="168">
        <v>0</v>
      </c>
      <c r="F17" s="169">
        <v>1.3128123514819548E-5</v>
      </c>
      <c r="G17" s="169">
        <v>0</v>
      </c>
      <c r="H17" s="169">
        <v>0</v>
      </c>
      <c r="I17" s="169">
        <v>2.457054642644757E-6</v>
      </c>
      <c r="J17" s="169">
        <v>0</v>
      </c>
      <c r="K17" s="169">
        <v>4.4794604077974689E-6</v>
      </c>
      <c r="L17" s="169">
        <v>1.8822788445269537E-6</v>
      </c>
      <c r="M17" s="169">
        <v>1.9343370396231699E-5</v>
      </c>
      <c r="N17" s="169">
        <v>1.635151678211317E-6</v>
      </c>
      <c r="O17" s="169">
        <v>1.3483089542651224E-4</v>
      </c>
      <c r="P17" s="168">
        <v>2.1008572739612285E-3</v>
      </c>
      <c r="Q17" s="169">
        <v>2.828071339861068E-5</v>
      </c>
      <c r="R17" s="169">
        <v>4.7776837150225462E-5</v>
      </c>
      <c r="S17" s="169">
        <v>7.4221506583406997E-5</v>
      </c>
      <c r="T17" s="169">
        <v>0</v>
      </c>
      <c r="U17" s="169">
        <v>6.8647460757909889E-5</v>
      </c>
      <c r="V17" s="169">
        <v>5.0142851978448679E-6</v>
      </c>
      <c r="W17" s="169">
        <v>8.4773034455560736E-7</v>
      </c>
      <c r="X17" s="169">
        <v>1.1145386638516006E-7</v>
      </c>
      <c r="Y17" s="169">
        <v>5.214414347792889E-6</v>
      </c>
      <c r="Z17" s="169">
        <v>0</v>
      </c>
      <c r="AA17" s="169">
        <v>5.372097700235506E-8</v>
      </c>
      <c r="AB17" s="169">
        <v>0</v>
      </c>
      <c r="AC17" s="169">
        <v>0</v>
      </c>
      <c r="AD17" s="169">
        <v>0</v>
      </c>
      <c r="AE17" s="169">
        <v>9.1387044745916586E-7</v>
      </c>
      <c r="AF17" s="169">
        <v>6.9332502283282661E-8</v>
      </c>
      <c r="AG17" s="169">
        <v>3.1619668505478152E-7</v>
      </c>
      <c r="AH17" s="169">
        <v>0</v>
      </c>
      <c r="AI17" s="169">
        <v>0</v>
      </c>
      <c r="AJ17" s="169">
        <v>0</v>
      </c>
      <c r="AK17" s="169">
        <v>1.6657471857037387E-4</v>
      </c>
      <c r="AL17" s="169">
        <v>1.3850686586800635E-7</v>
      </c>
      <c r="AM17" s="169">
        <v>0</v>
      </c>
      <c r="AN17" s="170">
        <v>0</v>
      </c>
      <c r="AP17">
        <v>1.6016310688079849E-2</v>
      </c>
    </row>
    <row r="18" spans="1:42" ht="39.950000000000003" customHeight="1">
      <c r="A18" s="16">
        <v>15</v>
      </c>
      <c r="B18" s="1" t="s">
        <v>12</v>
      </c>
      <c r="C18" s="167">
        <v>1.6713469990009588E-5</v>
      </c>
      <c r="D18" s="168">
        <v>0</v>
      </c>
      <c r="E18" s="168">
        <v>0</v>
      </c>
      <c r="F18" s="169">
        <v>0</v>
      </c>
      <c r="G18" s="169">
        <v>0</v>
      </c>
      <c r="H18" s="169">
        <v>0</v>
      </c>
      <c r="I18" s="169">
        <v>0</v>
      </c>
      <c r="J18" s="169">
        <v>0</v>
      </c>
      <c r="K18" s="169">
        <v>0</v>
      </c>
      <c r="L18" s="169">
        <v>0</v>
      </c>
      <c r="M18" s="169">
        <v>0</v>
      </c>
      <c r="N18" s="169">
        <v>0</v>
      </c>
      <c r="O18" s="169">
        <v>1.8026019881836618E-5</v>
      </c>
      <c r="P18" s="169">
        <v>2.6914908058944414E-5</v>
      </c>
      <c r="Q18" s="168">
        <v>3.8545100391383159E-4</v>
      </c>
      <c r="R18" s="169">
        <v>0</v>
      </c>
      <c r="S18" s="169">
        <v>9.262034917691543E-6</v>
      </c>
      <c r="T18" s="169">
        <v>9.7110081357355738E-6</v>
      </c>
      <c r="U18" s="169">
        <v>1.335296136103153E-5</v>
      </c>
      <c r="V18" s="169">
        <v>2.2014253333845781E-7</v>
      </c>
      <c r="W18" s="169">
        <v>1.0332416808445718E-6</v>
      </c>
      <c r="X18" s="169">
        <v>0</v>
      </c>
      <c r="Y18" s="169">
        <v>6.1047684850097255E-7</v>
      </c>
      <c r="Z18" s="169">
        <v>1.1374815962048815E-7</v>
      </c>
      <c r="AA18" s="169">
        <v>6.6539352454003033E-6</v>
      </c>
      <c r="AB18" s="169">
        <v>6.7180506165184785E-8</v>
      </c>
      <c r="AC18" s="169">
        <v>0</v>
      </c>
      <c r="AD18" s="169">
        <v>0</v>
      </c>
      <c r="AE18" s="169">
        <v>4.3545441998150566E-7</v>
      </c>
      <c r="AF18" s="169">
        <v>1.2611933633436648E-6</v>
      </c>
      <c r="AG18" s="169">
        <v>2.0166853452055639E-5</v>
      </c>
      <c r="AH18" s="169">
        <v>0</v>
      </c>
      <c r="AI18" s="169">
        <v>5.6912847170648079E-5</v>
      </c>
      <c r="AJ18" s="169">
        <v>0</v>
      </c>
      <c r="AK18" s="169">
        <v>1.9872374564247713E-5</v>
      </c>
      <c r="AL18" s="169">
        <v>3.4782617359365936E-6</v>
      </c>
      <c r="AM18" s="169">
        <v>1.2737971066195864E-4</v>
      </c>
      <c r="AN18" s="170">
        <v>0</v>
      </c>
      <c r="AP18">
        <v>5.1565453200755895E-3</v>
      </c>
    </row>
    <row r="19" spans="1:42" ht="39.950000000000003" customHeight="1">
      <c r="A19" s="16">
        <v>16</v>
      </c>
      <c r="B19" s="1" t="s">
        <v>13</v>
      </c>
      <c r="C19" s="167">
        <v>0</v>
      </c>
      <c r="D19" s="168">
        <v>0</v>
      </c>
      <c r="E19" s="168">
        <v>0</v>
      </c>
      <c r="F19" s="169">
        <v>0</v>
      </c>
      <c r="G19" s="169">
        <v>1.0376682126375372E-7</v>
      </c>
      <c r="H19" s="169">
        <v>0</v>
      </c>
      <c r="I19" s="169">
        <v>0</v>
      </c>
      <c r="J19" s="169">
        <v>0</v>
      </c>
      <c r="K19" s="169">
        <v>0</v>
      </c>
      <c r="L19" s="169">
        <v>0</v>
      </c>
      <c r="M19" s="169">
        <v>0</v>
      </c>
      <c r="N19" s="169">
        <v>3.2778651683694167E-5</v>
      </c>
      <c r="O19" s="169">
        <v>5.8027356986458376E-4</v>
      </c>
      <c r="P19" s="169">
        <v>1.5382001264782841E-4</v>
      </c>
      <c r="Q19" s="169">
        <v>4.7453481049403749E-3</v>
      </c>
      <c r="R19" s="168">
        <v>1.1974206704067772E-2</v>
      </c>
      <c r="S19" s="169">
        <v>6.3141246183228226E-3</v>
      </c>
      <c r="T19" s="169">
        <v>1.0682074916393329E-2</v>
      </c>
      <c r="U19" s="169">
        <v>8.9193211802343105E-5</v>
      </c>
      <c r="V19" s="169">
        <v>7.2088373487930678E-5</v>
      </c>
      <c r="W19" s="169">
        <v>1.2722879256536018E-5</v>
      </c>
      <c r="X19" s="169">
        <v>1.2412397488261301E-7</v>
      </c>
      <c r="Y19" s="169">
        <v>1.0558528205844602E-6</v>
      </c>
      <c r="Z19" s="169">
        <v>0</v>
      </c>
      <c r="AA19" s="169">
        <v>7.5212334758675947E-7</v>
      </c>
      <c r="AB19" s="169">
        <v>1.7262860331665711E-6</v>
      </c>
      <c r="AC19" s="169">
        <v>0</v>
      </c>
      <c r="AD19" s="169">
        <v>0</v>
      </c>
      <c r="AE19" s="169">
        <v>5.2923494532418828E-7</v>
      </c>
      <c r="AF19" s="169">
        <v>5.6405003525772826E-5</v>
      </c>
      <c r="AG19" s="169">
        <v>9.6698198071183669E-5</v>
      </c>
      <c r="AH19" s="169">
        <v>4.1886753909721319E-5</v>
      </c>
      <c r="AI19" s="169">
        <v>2.7310225611684672E-7</v>
      </c>
      <c r="AJ19" s="169">
        <v>0</v>
      </c>
      <c r="AK19" s="169">
        <v>3.76639222487039E-4</v>
      </c>
      <c r="AL19" s="169">
        <v>4.2419401020875802E-7</v>
      </c>
      <c r="AM19" s="169">
        <v>1.284738859081273E-3</v>
      </c>
      <c r="AN19" s="170">
        <v>0</v>
      </c>
      <c r="AP19">
        <v>3.5674099249087154E-2</v>
      </c>
    </row>
    <row r="20" spans="1:42" ht="39.950000000000003" customHeight="1">
      <c r="A20" s="16">
        <v>17</v>
      </c>
      <c r="B20" s="1" t="s">
        <v>14</v>
      </c>
      <c r="C20" s="167">
        <v>0</v>
      </c>
      <c r="D20" s="168">
        <v>0</v>
      </c>
      <c r="E20" s="168">
        <v>8.5924470917263273E-5</v>
      </c>
      <c r="F20" s="169">
        <v>0</v>
      </c>
      <c r="G20" s="169">
        <v>0</v>
      </c>
      <c r="H20" s="169">
        <v>0</v>
      </c>
      <c r="I20" s="169">
        <v>1.1043278714703708E-5</v>
      </c>
      <c r="J20" s="169">
        <v>0</v>
      </c>
      <c r="K20" s="169">
        <v>2.5166274752410893E-6</v>
      </c>
      <c r="L20" s="169">
        <v>0</v>
      </c>
      <c r="M20" s="169">
        <v>0</v>
      </c>
      <c r="N20" s="169">
        <v>2.5722270858222199E-5</v>
      </c>
      <c r="O20" s="169">
        <v>4.4936442009040165E-4</v>
      </c>
      <c r="P20" s="169">
        <v>8.0864355133074056E-4</v>
      </c>
      <c r="Q20" s="169">
        <v>6.7791041602633187E-4</v>
      </c>
      <c r="R20" s="169">
        <v>2.6357277013262684E-3</v>
      </c>
      <c r="S20" s="168">
        <v>3.1846205248288939E-3</v>
      </c>
      <c r="T20" s="169">
        <v>8.1339674917283757E-4</v>
      </c>
      <c r="U20" s="169">
        <v>7.4241791417603824E-4</v>
      </c>
      <c r="V20" s="169">
        <v>8.1951999888199824E-6</v>
      </c>
      <c r="W20" s="169">
        <v>3.1256756623500629E-4</v>
      </c>
      <c r="X20" s="169">
        <v>1.2523287933452582E-7</v>
      </c>
      <c r="Y20" s="169">
        <v>8.5222851749840019E-6</v>
      </c>
      <c r="Z20" s="169">
        <v>0</v>
      </c>
      <c r="AA20" s="169">
        <v>8.3817625676513414E-6</v>
      </c>
      <c r="AB20" s="169">
        <v>1.3397756972282711E-7</v>
      </c>
      <c r="AC20" s="169">
        <v>1.2104012760008018E-6</v>
      </c>
      <c r="AD20" s="169">
        <v>0</v>
      </c>
      <c r="AE20" s="169">
        <v>1.1541816668457195E-5</v>
      </c>
      <c r="AF20" s="169">
        <v>1.0127528031299337E-5</v>
      </c>
      <c r="AG20" s="169">
        <v>7.6742208048822193E-5</v>
      </c>
      <c r="AH20" s="169">
        <v>1.7132823125793415E-5</v>
      </c>
      <c r="AI20" s="169">
        <v>2.8341474126287599E-6</v>
      </c>
      <c r="AJ20" s="169">
        <v>0</v>
      </c>
      <c r="AK20" s="169">
        <v>1.8535391129085555E-4</v>
      </c>
      <c r="AL20" s="169">
        <v>4.6689130263930274E-6</v>
      </c>
      <c r="AM20" s="169">
        <v>0</v>
      </c>
      <c r="AN20" s="170">
        <v>4.1744440839368481E-5</v>
      </c>
      <c r="AP20">
        <v>3.599280615089806E-2</v>
      </c>
    </row>
    <row r="21" spans="1:42" ht="39.950000000000003" customHeight="1">
      <c r="A21" s="16">
        <v>18</v>
      </c>
      <c r="B21" s="1" t="s">
        <v>15</v>
      </c>
      <c r="C21" s="167">
        <v>0</v>
      </c>
      <c r="D21" s="168">
        <v>0</v>
      </c>
      <c r="E21" s="168">
        <v>0</v>
      </c>
      <c r="F21" s="169">
        <v>0</v>
      </c>
      <c r="G21" s="169">
        <v>2.7112302849492329E-8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0</v>
      </c>
      <c r="O21" s="169">
        <v>3.8948582238518792E-6</v>
      </c>
      <c r="P21" s="169">
        <v>4.5327352655637699E-7</v>
      </c>
      <c r="Q21" s="169">
        <v>0</v>
      </c>
      <c r="R21" s="169">
        <v>9.6879954152360352E-8</v>
      </c>
      <c r="S21" s="169">
        <v>9.5668824215764403E-8</v>
      </c>
      <c r="T21" s="168">
        <v>2.7584240731296207E-5</v>
      </c>
      <c r="U21" s="169">
        <v>1.1176645576000445E-5</v>
      </c>
      <c r="V21" s="169">
        <v>0</v>
      </c>
      <c r="W21" s="169">
        <v>2.4952829126714531E-6</v>
      </c>
      <c r="X21" s="169">
        <v>1.3899103325741373E-8</v>
      </c>
      <c r="Y21" s="169">
        <v>1.9705308696349438E-8</v>
      </c>
      <c r="Z21" s="169">
        <v>2.9373007077561973E-8</v>
      </c>
      <c r="AA21" s="169">
        <v>4.3258946801219432E-7</v>
      </c>
      <c r="AB21" s="169">
        <v>2.081749882879415E-7</v>
      </c>
      <c r="AC21" s="169">
        <v>2.5540740958034278E-7</v>
      </c>
      <c r="AD21" s="169">
        <v>0</v>
      </c>
      <c r="AE21" s="169">
        <v>1.3827905626686102E-7</v>
      </c>
      <c r="AF21" s="169">
        <v>3.2855805262079722E-7</v>
      </c>
      <c r="AG21" s="169">
        <v>2.7812713730247954E-6</v>
      </c>
      <c r="AH21" s="169">
        <v>1.3521809510016846E-7</v>
      </c>
      <c r="AI21" s="169">
        <v>4.6600124844547594E-8</v>
      </c>
      <c r="AJ21" s="169">
        <v>1.119551470181496E-7</v>
      </c>
      <c r="AK21" s="169">
        <v>1.9639501970361715E-6</v>
      </c>
      <c r="AL21" s="169">
        <v>1.8856148783242638E-7</v>
      </c>
      <c r="AM21" s="169">
        <v>0</v>
      </c>
      <c r="AN21" s="170">
        <v>0</v>
      </c>
      <c r="AP21">
        <v>1.3315665298471169E-3</v>
      </c>
    </row>
    <row r="22" spans="1:42" ht="39.950000000000003" customHeight="1">
      <c r="A22" s="16">
        <v>19</v>
      </c>
      <c r="B22" s="1" t="s">
        <v>16</v>
      </c>
      <c r="C22" s="167">
        <v>0</v>
      </c>
      <c r="D22" s="168">
        <v>0</v>
      </c>
      <c r="E22" s="168">
        <v>8.6074425017764822E-4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0</v>
      </c>
      <c r="N22" s="169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168">
        <v>1.7700181946105969E-3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7.0356881969362072E-8</v>
      </c>
      <c r="AB22" s="169">
        <v>0</v>
      </c>
      <c r="AC22" s="169">
        <v>0</v>
      </c>
      <c r="AD22" s="169">
        <v>0</v>
      </c>
      <c r="AE22" s="169">
        <v>5.0551758330385837E-4</v>
      </c>
      <c r="AF22" s="169">
        <v>0</v>
      </c>
      <c r="AG22" s="169">
        <v>9.71967151989418E-5</v>
      </c>
      <c r="AH22" s="169">
        <v>7.4553005200781796E-7</v>
      </c>
      <c r="AI22" s="169">
        <v>0</v>
      </c>
      <c r="AJ22" s="169">
        <v>0</v>
      </c>
      <c r="AK22" s="169">
        <v>1.5170450247761077E-4</v>
      </c>
      <c r="AL22" s="169">
        <v>4.285542450511321E-7</v>
      </c>
      <c r="AM22" s="169">
        <v>0</v>
      </c>
      <c r="AN22" s="170">
        <v>0</v>
      </c>
      <c r="AP22">
        <v>1.4683284267736352E-2</v>
      </c>
    </row>
    <row r="23" spans="1:42" ht="39.950000000000003" customHeight="1">
      <c r="A23" s="16">
        <v>20</v>
      </c>
      <c r="B23" s="1" t="s">
        <v>17</v>
      </c>
      <c r="C23" s="167">
        <v>2.5773895252566405E-3</v>
      </c>
      <c r="D23" s="168">
        <v>7.4421995585122946E-3</v>
      </c>
      <c r="E23" s="168">
        <v>9.5649701841321582E-3</v>
      </c>
      <c r="F23" s="169">
        <v>1.2758288773204793E-2</v>
      </c>
      <c r="G23" s="169">
        <v>3.1859740163369824E-3</v>
      </c>
      <c r="H23" s="169">
        <v>4.0941190384272321E-3</v>
      </c>
      <c r="I23" s="169">
        <v>3.8373443066345102E-3</v>
      </c>
      <c r="J23" s="169">
        <v>2.8221943337870784E-3</v>
      </c>
      <c r="K23" s="169">
        <v>2.4128087619151033E-3</v>
      </c>
      <c r="L23" s="169">
        <v>6.2226782378221651E-4</v>
      </c>
      <c r="M23" s="169">
        <v>1.1025480827425622E-3</v>
      </c>
      <c r="N23" s="169">
        <v>1.0438580806657913E-3</v>
      </c>
      <c r="O23" s="169">
        <v>1.7454507366262788E-3</v>
      </c>
      <c r="P23" s="169">
        <v>1.5434422110985517E-3</v>
      </c>
      <c r="Q23" s="169">
        <v>4.7284322248942936E-3</v>
      </c>
      <c r="R23" s="169">
        <v>3.0298594066016384E-3</v>
      </c>
      <c r="S23" s="169">
        <v>2.7941199132781439E-3</v>
      </c>
      <c r="T23" s="169">
        <v>4.8138370527878649E-3</v>
      </c>
      <c r="U23" s="169">
        <v>1.7118587429884517E-3</v>
      </c>
      <c r="V23" s="168">
        <v>1.0878892814910541E-2</v>
      </c>
      <c r="W23" s="169">
        <v>2.9669370451198768E-3</v>
      </c>
      <c r="X23" s="169">
        <v>4.462158905716389E-3</v>
      </c>
      <c r="Y23" s="169">
        <v>5.7740795848570999E-3</v>
      </c>
      <c r="Z23" s="169">
        <v>3.3448992975988962E-3</v>
      </c>
      <c r="AA23" s="169">
        <v>2.1298161097197455E-3</v>
      </c>
      <c r="AB23" s="169">
        <v>1.9593810409671807E-3</v>
      </c>
      <c r="AC23" s="169">
        <v>3.1234635044225613E-4</v>
      </c>
      <c r="AD23" s="169">
        <v>5.7521165718648921E-5</v>
      </c>
      <c r="AE23" s="169">
        <v>7.738829897928237E-3</v>
      </c>
      <c r="AF23" s="169">
        <v>2.6116897731266113E-3</v>
      </c>
      <c r="AG23" s="169">
        <v>2.4352432011226365E-3</v>
      </c>
      <c r="AH23" s="169">
        <v>2.1120643904367965E-3</v>
      </c>
      <c r="AI23" s="169">
        <v>9.1852278544537829E-4</v>
      </c>
      <c r="AJ23" s="169">
        <v>5.6415235917643171E-3</v>
      </c>
      <c r="AK23" s="169">
        <v>1.9496355743154452E-3</v>
      </c>
      <c r="AL23" s="169">
        <v>1.5401610495756821E-3</v>
      </c>
      <c r="AM23" s="169">
        <v>1.7727045719117457E-2</v>
      </c>
      <c r="AN23" s="170">
        <v>2.6239047590196074E-3</v>
      </c>
      <c r="AP23">
        <v>9.1290981251084147E-2</v>
      </c>
    </row>
    <row r="24" spans="1:42" ht="39.950000000000003" customHeight="1">
      <c r="A24" s="16">
        <v>21</v>
      </c>
      <c r="B24" s="1" t="s">
        <v>18</v>
      </c>
      <c r="C24" s="167">
        <v>2.3029682702149436E-3</v>
      </c>
      <c r="D24" s="168">
        <v>2.717391304347826E-3</v>
      </c>
      <c r="E24" s="168">
        <v>7.9575596816976125E-4</v>
      </c>
      <c r="F24" s="169">
        <v>7.7868852459016397E-3</v>
      </c>
      <c r="G24" s="169">
        <v>6.2247121070650485E-4</v>
      </c>
      <c r="H24" s="169">
        <v>2.1561017680034496E-3</v>
      </c>
      <c r="I24" s="169">
        <v>2.3778476643399557E-3</v>
      </c>
      <c r="J24" s="169">
        <v>2.8502521376891033E-3</v>
      </c>
      <c r="K24" s="169">
        <v>4.8245000699202907E-3</v>
      </c>
      <c r="L24" s="169">
        <v>2.9380655776236925E-3</v>
      </c>
      <c r="M24" s="169">
        <v>3.6231884057971015E-3</v>
      </c>
      <c r="N24" s="169">
        <v>3.9816232771822356E-3</v>
      </c>
      <c r="O24" s="169">
        <v>1.8548904901191411E-3</v>
      </c>
      <c r="P24" s="169">
        <v>2.7232497446953363E-3</v>
      </c>
      <c r="Q24" s="169">
        <v>1.1771630370806356E-3</v>
      </c>
      <c r="R24" s="169">
        <v>1.7037117877454011E-3</v>
      </c>
      <c r="S24" s="169">
        <v>1.6884003304953839E-3</v>
      </c>
      <c r="T24" s="169">
        <v>1.8832391713747645E-3</v>
      </c>
      <c r="U24" s="169">
        <v>8.9293686936333598E-4</v>
      </c>
      <c r="V24" s="169">
        <v>1.778827681404847E-3</v>
      </c>
      <c r="W24" s="168">
        <v>8.2922396986564811E-4</v>
      </c>
      <c r="X24" s="169">
        <v>1.4749118845400425E-2</v>
      </c>
      <c r="Y24" s="169">
        <v>2.981916121585225E-2</v>
      </c>
      <c r="Z24" s="169">
        <v>3.1764939448084176E-3</v>
      </c>
      <c r="AA24" s="169">
        <v>3.1471433253536705E-3</v>
      </c>
      <c r="AB24" s="169">
        <v>2.3543819421696791E-3</v>
      </c>
      <c r="AC24" s="169">
        <v>7.0857501566238502E-3</v>
      </c>
      <c r="AD24" s="169">
        <v>9.9935062569250516E-3</v>
      </c>
      <c r="AE24" s="169">
        <v>5.016604092252565E-3</v>
      </c>
      <c r="AF24" s="169">
        <v>2.9068351750864961E-3</v>
      </c>
      <c r="AG24" s="169">
        <v>7.3618541843523582E-3</v>
      </c>
      <c r="AH24" s="169">
        <v>6.381665484582931E-3</v>
      </c>
      <c r="AI24" s="169">
        <v>2.154470033181026E-3</v>
      </c>
      <c r="AJ24" s="169">
        <v>1.8917498686284813E-3</v>
      </c>
      <c r="AK24" s="169">
        <v>1.253452942839034E-3</v>
      </c>
      <c r="AL24" s="169">
        <v>1.9933324973732116E-3</v>
      </c>
      <c r="AM24" s="169">
        <v>0</v>
      </c>
      <c r="AN24" s="170">
        <v>1.3382302648209002E-4</v>
      </c>
      <c r="AP24">
        <v>1</v>
      </c>
    </row>
    <row r="25" spans="1:42" ht="39.950000000000003" customHeight="1">
      <c r="A25" s="16">
        <v>22</v>
      </c>
      <c r="B25" s="1" t="s">
        <v>19</v>
      </c>
      <c r="C25" s="167">
        <v>6.4327287714693151E-3</v>
      </c>
      <c r="D25" s="168">
        <v>1.0078935154584762E-2</v>
      </c>
      <c r="E25" s="168">
        <v>4.9191619852615288E-4</v>
      </c>
      <c r="F25" s="169">
        <v>1.1654112998416044E-2</v>
      </c>
      <c r="G25" s="169">
        <v>7.1798608314308015E-3</v>
      </c>
      <c r="H25" s="169">
        <v>1.4794607704271899E-2</v>
      </c>
      <c r="I25" s="169">
        <v>1.1901652762121724E-2</v>
      </c>
      <c r="J25" s="169">
        <v>1.2604745915753451E-2</v>
      </c>
      <c r="K25" s="169">
        <v>2.2951388624983679E-2</v>
      </c>
      <c r="L25" s="169">
        <v>2.6226473487215039E-2</v>
      </c>
      <c r="M25" s="169">
        <v>1.8664694730712524E-2</v>
      </c>
      <c r="N25" s="169">
        <v>1.4073808652813408E-2</v>
      </c>
      <c r="O25" s="169">
        <v>6.8798781165061726E-3</v>
      </c>
      <c r="P25" s="169">
        <v>6.3129152449004754E-3</v>
      </c>
      <c r="Q25" s="169">
        <v>6.185385356786568E-3</v>
      </c>
      <c r="R25" s="169">
        <v>1.4804649274562766E-2</v>
      </c>
      <c r="S25" s="169">
        <v>5.8626331150280738E-3</v>
      </c>
      <c r="T25" s="169">
        <v>4.6566831599337008E-3</v>
      </c>
      <c r="U25" s="169">
        <v>1.0874222147316382E-2</v>
      </c>
      <c r="V25" s="169">
        <v>1.4330329284696004E-2</v>
      </c>
      <c r="W25" s="169">
        <v>2.1228713692608273E-3</v>
      </c>
      <c r="X25" s="168">
        <v>5.5675233509346785E-2</v>
      </c>
      <c r="Y25" s="169">
        <v>2.9667335335891432E-2</v>
      </c>
      <c r="Z25" s="169">
        <v>4.5586173139559427E-2</v>
      </c>
      <c r="AA25" s="169">
        <v>1.0913432599596588E-2</v>
      </c>
      <c r="AB25" s="169">
        <v>2.8602153711366923E-3</v>
      </c>
      <c r="AC25" s="169">
        <v>6.8794810307836072E-3</v>
      </c>
      <c r="AD25" s="169">
        <v>0</v>
      </c>
      <c r="AE25" s="169">
        <v>7.797287248326114E-3</v>
      </c>
      <c r="AF25" s="169">
        <v>3.0941214386675576E-3</v>
      </c>
      <c r="AG25" s="169">
        <v>7.4103344609990308E-3</v>
      </c>
      <c r="AH25" s="169">
        <v>1.1649571335132955E-2</v>
      </c>
      <c r="AI25" s="169">
        <v>8.297964450907868E-3</v>
      </c>
      <c r="AJ25" s="169">
        <v>2.8586112808379137E-3</v>
      </c>
      <c r="AK25" s="169">
        <v>3.5195757736744353E-3</v>
      </c>
      <c r="AL25" s="169">
        <v>2.1970272365280184E-2</v>
      </c>
      <c r="AM25" s="169">
        <v>0</v>
      </c>
      <c r="AN25" s="170">
        <v>2.8218760452430082E-3</v>
      </c>
      <c r="AP25">
        <v>0.6181746894811988</v>
      </c>
    </row>
    <row r="26" spans="1:42" ht="39.950000000000003" customHeight="1">
      <c r="A26" s="16">
        <v>23</v>
      </c>
      <c r="B26" s="1" t="s">
        <v>20</v>
      </c>
      <c r="C26" s="167">
        <v>1.0816956427516682E-3</v>
      </c>
      <c r="D26" s="168">
        <v>0</v>
      </c>
      <c r="E26" s="168">
        <v>2.587594310471446E-4</v>
      </c>
      <c r="F26" s="169">
        <v>2.7986317153008795E-3</v>
      </c>
      <c r="G26" s="169">
        <v>1.8103548642066111E-3</v>
      </c>
      <c r="H26" s="169">
        <v>6.3099809511496464E-4</v>
      </c>
      <c r="I26" s="169">
        <v>8.2309991604856078E-4</v>
      </c>
      <c r="J26" s="169">
        <v>1.0694179511595431E-3</v>
      </c>
      <c r="K26" s="169">
        <v>1.3641771151555518E-3</v>
      </c>
      <c r="L26" s="169">
        <v>1.0318142549570592E-3</v>
      </c>
      <c r="M26" s="169">
        <v>0</v>
      </c>
      <c r="N26" s="169">
        <v>7.96751857108921E-4</v>
      </c>
      <c r="O26" s="169">
        <v>6.263613822807745E-4</v>
      </c>
      <c r="P26" s="169">
        <v>5.5345685637565823E-4</v>
      </c>
      <c r="Q26" s="169">
        <v>0</v>
      </c>
      <c r="R26" s="169">
        <v>5.7963342545914152E-4</v>
      </c>
      <c r="S26" s="169">
        <v>4.9061762297188246E-4</v>
      </c>
      <c r="T26" s="169">
        <v>0</v>
      </c>
      <c r="U26" s="169">
        <v>6.0975635193625741E-4</v>
      </c>
      <c r="V26" s="169">
        <v>8.051733601737365E-4</v>
      </c>
      <c r="W26" s="169">
        <v>8.802307049968663E-4</v>
      </c>
      <c r="X26" s="169">
        <v>9.1983406081945192E-4</v>
      </c>
      <c r="Y26" s="168">
        <v>8.6271728430539346E-2</v>
      </c>
      <c r="Z26" s="169">
        <v>9.145595888101106E-3</v>
      </c>
      <c r="AA26" s="169">
        <v>2.2207820874126675E-3</v>
      </c>
      <c r="AB26" s="169">
        <v>1.2872715338078902E-3</v>
      </c>
      <c r="AC26" s="169">
        <v>1.1093235085966654E-3</v>
      </c>
      <c r="AD26" s="169">
        <v>6.2720753298697303E-6</v>
      </c>
      <c r="AE26" s="169">
        <v>1.9281355845013378E-3</v>
      </c>
      <c r="AF26" s="169">
        <v>1.6469352865272268E-3</v>
      </c>
      <c r="AG26" s="169">
        <v>3.8748985978244986E-3</v>
      </c>
      <c r="AH26" s="169">
        <v>8.7747744902610739E-3</v>
      </c>
      <c r="AI26" s="169">
        <v>4.4723217824139535E-3</v>
      </c>
      <c r="AJ26" s="169">
        <v>2.2145347334767292E-3</v>
      </c>
      <c r="AK26" s="169">
        <v>7.0725190805279853E-4</v>
      </c>
      <c r="AL26" s="169">
        <v>8.643931234597382E-3</v>
      </c>
      <c r="AM26" s="169">
        <v>0</v>
      </c>
      <c r="AN26" s="170">
        <v>1.6826115472252136E-3</v>
      </c>
      <c r="AP26">
        <v>0.97552305504773518</v>
      </c>
    </row>
    <row r="27" spans="1:42" ht="39.950000000000003" customHeight="1">
      <c r="A27" s="16">
        <v>24</v>
      </c>
      <c r="B27" s="1" t="s">
        <v>21</v>
      </c>
      <c r="C27" s="167">
        <v>4.110805219730804E-4</v>
      </c>
      <c r="D27" s="168">
        <v>0</v>
      </c>
      <c r="E27" s="168">
        <v>0</v>
      </c>
      <c r="F27" s="169">
        <v>5.6434520370168557E-4</v>
      </c>
      <c r="G27" s="169">
        <v>4.9265769765627918E-4</v>
      </c>
      <c r="H27" s="169">
        <v>1.484478543587875E-4</v>
      </c>
      <c r="I27" s="169">
        <v>2.1124527069603632E-4</v>
      </c>
      <c r="J27" s="169">
        <v>1.8114478803316545E-3</v>
      </c>
      <c r="K27" s="169">
        <v>2.5514306300762819E-3</v>
      </c>
      <c r="L27" s="169">
        <v>0</v>
      </c>
      <c r="M27" s="169">
        <v>0</v>
      </c>
      <c r="N27" s="169">
        <v>0</v>
      </c>
      <c r="O27" s="169">
        <v>1.9647603581823684E-4</v>
      </c>
      <c r="P27" s="169">
        <v>0</v>
      </c>
      <c r="Q27" s="169">
        <v>0</v>
      </c>
      <c r="R27" s="169">
        <v>3.3395231960229248E-4</v>
      </c>
      <c r="S27" s="169">
        <v>1.4839985957884608E-4</v>
      </c>
      <c r="T27" s="169">
        <v>0</v>
      </c>
      <c r="U27" s="169">
        <v>9.836608961743818E-4</v>
      </c>
      <c r="V27" s="169">
        <v>2.9393397639825377E-4</v>
      </c>
      <c r="W27" s="169">
        <v>1.1158134485404127E-3</v>
      </c>
      <c r="X27" s="169">
        <v>7.0716975940718161E-3</v>
      </c>
      <c r="Y27" s="169">
        <v>1.1615285602573537E-3</v>
      </c>
      <c r="Z27" s="168">
        <v>0</v>
      </c>
      <c r="AA27" s="169">
        <v>8.650092149818493E-4</v>
      </c>
      <c r="AB27" s="169">
        <v>2.1796932298506072E-3</v>
      </c>
      <c r="AC27" s="169">
        <v>2.5726210867990933E-5</v>
      </c>
      <c r="AD27" s="169">
        <v>0</v>
      </c>
      <c r="AE27" s="169">
        <v>3.3792961688111907E-3</v>
      </c>
      <c r="AF27" s="169">
        <v>2.1548515484994899E-3</v>
      </c>
      <c r="AG27" s="169">
        <v>1.6535282158406859E-2</v>
      </c>
      <c r="AH27" s="169">
        <v>3.1953799715498067E-3</v>
      </c>
      <c r="AI27" s="169">
        <v>2.5977538418251473E-3</v>
      </c>
      <c r="AJ27" s="169">
        <v>1.4471910636175645E-5</v>
      </c>
      <c r="AK27" s="169">
        <v>1.9030539985932527E-4</v>
      </c>
      <c r="AL27" s="169">
        <v>1.2158942607705692E-2</v>
      </c>
      <c r="AM27" s="169">
        <v>0</v>
      </c>
      <c r="AN27" s="170">
        <v>9.8791668523039028E-3</v>
      </c>
      <c r="AP27">
        <v>0.68850114851605637</v>
      </c>
    </row>
    <row r="28" spans="1:42" ht="39.950000000000003" customHeight="1">
      <c r="A28" s="16">
        <v>25</v>
      </c>
      <c r="B28" s="1" t="s">
        <v>221</v>
      </c>
      <c r="C28" s="167">
        <v>4.3147262065759528E-2</v>
      </c>
      <c r="D28" s="168">
        <v>3.9949195228940124E-2</v>
      </c>
      <c r="E28" s="168">
        <v>2.8183112023580231E-2</v>
      </c>
      <c r="F28" s="169">
        <v>2.2731151622070549E-2</v>
      </c>
      <c r="G28" s="169">
        <v>3.8377246522249026E-2</v>
      </c>
      <c r="H28" s="169">
        <v>5.4606160149072255E-2</v>
      </c>
      <c r="I28" s="169">
        <v>5.1000987835421958E-2</v>
      </c>
      <c r="J28" s="169">
        <v>4.1023350903808875E-2</v>
      </c>
      <c r="K28" s="169">
        <v>2.4062659640065379E-2</v>
      </c>
      <c r="L28" s="169">
        <v>2.6387237532815459E-2</v>
      </c>
      <c r="M28" s="169">
        <v>3.7931559106266381E-2</v>
      </c>
      <c r="N28" s="169">
        <v>3.0427312239711745E-2</v>
      </c>
      <c r="O28" s="169">
        <v>2.8175107408379852E-2</v>
      </c>
      <c r="P28" s="169">
        <v>2.5173725159583406E-2</v>
      </c>
      <c r="Q28" s="169">
        <v>3.2645091205327922E-2</v>
      </c>
      <c r="R28" s="169">
        <v>2.7165753980847439E-2</v>
      </c>
      <c r="S28" s="169">
        <v>3.2095352555235844E-2</v>
      </c>
      <c r="T28" s="169">
        <v>3.1461444624743116E-2</v>
      </c>
      <c r="U28" s="169">
        <v>4.1410778835405254E-2</v>
      </c>
      <c r="V28" s="169">
        <v>4.4219109444968464E-2</v>
      </c>
      <c r="W28" s="169">
        <v>3.8927458151310268E-2</v>
      </c>
      <c r="X28" s="169">
        <v>1.1722997507606149E-2</v>
      </c>
      <c r="Y28" s="169">
        <v>1.4398422737381475E-2</v>
      </c>
      <c r="Z28" s="169">
        <v>1.1409317690955085E-2</v>
      </c>
      <c r="AA28" s="168">
        <v>9.8473224806532103E-3</v>
      </c>
      <c r="AB28" s="169">
        <v>4.1664327127486E-3</v>
      </c>
      <c r="AC28" s="169">
        <v>1.7561658567235381E-3</v>
      </c>
      <c r="AD28" s="169">
        <v>5.2702772774558277E-4</v>
      </c>
      <c r="AE28" s="169">
        <v>6.0449703540115642E-3</v>
      </c>
      <c r="AF28" s="169">
        <v>9.1084765205779305E-3</v>
      </c>
      <c r="AG28" s="169">
        <v>7.5685528950508217E-3</v>
      </c>
      <c r="AH28" s="169">
        <v>1.1387527097213775E-2</v>
      </c>
      <c r="AI28" s="169">
        <v>3.452369676447558E-2</v>
      </c>
      <c r="AJ28" s="169">
        <v>2.6757735463905013E-2</v>
      </c>
      <c r="AK28" s="169">
        <v>1.1830230088294641E-2</v>
      </c>
      <c r="AL28" s="169">
        <v>5.6790277994767047E-2</v>
      </c>
      <c r="AM28" s="169">
        <v>0.15155827504128414</v>
      </c>
      <c r="AN28" s="170">
        <v>7.5614688533490381E-3</v>
      </c>
      <c r="AP28">
        <v>0.66824108382954384</v>
      </c>
    </row>
    <row r="29" spans="1:42" ht="39.950000000000003" customHeight="1">
      <c r="A29" s="16">
        <v>26</v>
      </c>
      <c r="B29" s="1" t="s">
        <v>22</v>
      </c>
      <c r="C29" s="167">
        <v>7.4204206665963758E-3</v>
      </c>
      <c r="D29" s="168">
        <v>6.1139204386602263E-3</v>
      </c>
      <c r="E29" s="168">
        <v>7.3604898932623916E-3</v>
      </c>
      <c r="F29" s="169">
        <v>4.3031308879750665E-2</v>
      </c>
      <c r="G29" s="169">
        <v>4.9236072519453743E-3</v>
      </c>
      <c r="H29" s="169">
        <v>1.3097868365357484E-2</v>
      </c>
      <c r="I29" s="169">
        <v>9.0892022700892385E-3</v>
      </c>
      <c r="J29" s="169">
        <v>3.288639510965378E-3</v>
      </c>
      <c r="K29" s="169">
        <v>8.3901467260596215E-3</v>
      </c>
      <c r="L29" s="169">
        <v>3.8781133600809489E-3</v>
      </c>
      <c r="M29" s="169">
        <v>4.5288299545631306E-3</v>
      </c>
      <c r="N29" s="169">
        <v>8.1926741940678942E-3</v>
      </c>
      <c r="O29" s="169">
        <v>5.5109757272592142E-3</v>
      </c>
      <c r="P29" s="169">
        <v>4.6804247391536357E-3</v>
      </c>
      <c r="Q29" s="169">
        <v>9.2698405238309245E-3</v>
      </c>
      <c r="R29" s="169">
        <v>2.3326711615798486E-3</v>
      </c>
      <c r="S29" s="169">
        <v>4.5261943600211924E-3</v>
      </c>
      <c r="T29" s="169">
        <v>2.8247617343715795E-3</v>
      </c>
      <c r="U29" s="169">
        <v>9.9782267908628021E-3</v>
      </c>
      <c r="V29" s="169">
        <v>7.7162894489035041E-3</v>
      </c>
      <c r="W29" s="169">
        <v>9.8690645509862882E-3</v>
      </c>
      <c r="X29" s="169">
        <v>1.2360965380568932E-2</v>
      </c>
      <c r="Y29" s="169">
        <v>2.126484512906375E-2</v>
      </c>
      <c r="Z29" s="169">
        <v>2.4435002165807282E-2</v>
      </c>
      <c r="AA29" s="169">
        <v>1.4236764788853901E-2</v>
      </c>
      <c r="AB29" s="168">
        <v>3.7545053602323769E-2</v>
      </c>
      <c r="AC29" s="169">
        <v>5.9370855073295134E-2</v>
      </c>
      <c r="AD29" s="169">
        <v>5.6382720174635567E-2</v>
      </c>
      <c r="AE29" s="169">
        <v>1.264092883842725E-2</v>
      </c>
      <c r="AF29" s="169">
        <v>4.3649728150069629E-3</v>
      </c>
      <c r="AG29" s="169">
        <v>1.6896740631962903E-2</v>
      </c>
      <c r="AH29" s="169">
        <v>6.0534094964952477E-3</v>
      </c>
      <c r="AI29" s="169">
        <v>6.4057739995000557E-3</v>
      </c>
      <c r="AJ29" s="169">
        <v>1.9310949964953791E-2</v>
      </c>
      <c r="AK29" s="169">
        <v>7.5098396324313503E-3</v>
      </c>
      <c r="AL29" s="169">
        <v>5.6846939026242898E-3</v>
      </c>
      <c r="AM29" s="169">
        <v>0</v>
      </c>
      <c r="AN29" s="170">
        <v>2.5090955661014715E-3</v>
      </c>
      <c r="AP29">
        <v>0.74997424047565442</v>
      </c>
    </row>
    <row r="30" spans="1:42" ht="39.950000000000003" customHeight="1">
      <c r="A30" s="16">
        <v>27</v>
      </c>
      <c r="B30" s="1" t="s">
        <v>169</v>
      </c>
      <c r="C30" s="167">
        <v>1.5522651802052837E-2</v>
      </c>
      <c r="D30" s="168">
        <v>2.7172057114080786E-3</v>
      </c>
      <c r="E30" s="168">
        <v>5.3046774631202798E-4</v>
      </c>
      <c r="F30" s="169">
        <v>6.1471211176117183E-3</v>
      </c>
      <c r="G30" s="169">
        <v>2.539160058494274E-3</v>
      </c>
      <c r="H30" s="169">
        <v>4.7430999222854249E-3</v>
      </c>
      <c r="I30" s="169">
        <v>3.9116757529881734E-3</v>
      </c>
      <c r="J30" s="169">
        <v>1.5346463303194935E-3</v>
      </c>
      <c r="K30" s="169">
        <v>4.4745929880494386E-3</v>
      </c>
      <c r="L30" s="169">
        <v>1.0576313686900406E-3</v>
      </c>
      <c r="M30" s="169">
        <v>2.4152939656960698E-3</v>
      </c>
      <c r="N30" s="169">
        <v>4.7980387937227292E-3</v>
      </c>
      <c r="O30" s="169">
        <v>3.8522017476707812E-3</v>
      </c>
      <c r="P30" s="169">
        <v>3.7442126584976408E-3</v>
      </c>
      <c r="Q30" s="169">
        <v>2.3541652779238914E-3</v>
      </c>
      <c r="R30" s="169">
        <v>1.1094589437536568E-3</v>
      </c>
      <c r="S30" s="169">
        <v>2.5503880025746408E-3</v>
      </c>
      <c r="T30" s="169">
        <v>1.8831105495257492E-3</v>
      </c>
      <c r="U30" s="169">
        <v>1.8750393550997081E-3</v>
      </c>
      <c r="V30" s="169">
        <v>4.0839094137848564E-3</v>
      </c>
      <c r="W30" s="169">
        <v>5.4614152453624342E-3</v>
      </c>
      <c r="X30" s="169">
        <v>5.9284694522544219E-3</v>
      </c>
      <c r="Y30" s="169">
        <v>1.331782241125811E-3</v>
      </c>
      <c r="Z30" s="169">
        <v>2.1836904347389123E-3</v>
      </c>
      <c r="AA30" s="169">
        <v>2.9989729176506077E-2</v>
      </c>
      <c r="AB30" s="169">
        <v>1.5416891653196868E-2</v>
      </c>
      <c r="AC30" s="168">
        <v>6.7763989212370215E-2</v>
      </c>
      <c r="AD30" s="169">
        <v>7.9376836914045405E-3</v>
      </c>
      <c r="AE30" s="169">
        <v>1.5093287176259497E-2</v>
      </c>
      <c r="AF30" s="169">
        <v>2.5789636815786145E-2</v>
      </c>
      <c r="AG30" s="169">
        <v>2.114241708538178E-3</v>
      </c>
      <c r="AH30" s="169">
        <v>6.6430155280248248E-3</v>
      </c>
      <c r="AI30" s="169">
        <v>1.6504081729370155E-2</v>
      </c>
      <c r="AJ30" s="169">
        <v>1.8958242669930677E-2</v>
      </c>
      <c r="AK30" s="169">
        <v>8.2207983988883074E-3</v>
      </c>
      <c r="AL30" s="169">
        <v>1.2914701770957632E-2</v>
      </c>
      <c r="AM30" s="169">
        <v>0</v>
      </c>
      <c r="AN30" s="170">
        <v>3.1803100384314331E-2</v>
      </c>
      <c r="AP30">
        <v>0.99993170179817292</v>
      </c>
    </row>
    <row r="31" spans="1:42" ht="39.950000000000003" customHeight="1">
      <c r="A31" s="16"/>
      <c r="B31" s="1" t="s">
        <v>168</v>
      </c>
      <c r="C31" s="167">
        <v>0</v>
      </c>
      <c r="D31" s="168">
        <v>0</v>
      </c>
      <c r="E31" s="168">
        <v>0</v>
      </c>
      <c r="F31" s="169">
        <v>0</v>
      </c>
      <c r="G31" s="169">
        <v>0</v>
      </c>
      <c r="H31" s="169">
        <v>0</v>
      </c>
      <c r="I31" s="169">
        <v>0</v>
      </c>
      <c r="J31" s="169">
        <v>0</v>
      </c>
      <c r="K31" s="169">
        <v>0</v>
      </c>
      <c r="L31" s="169">
        <v>0</v>
      </c>
      <c r="M31" s="169">
        <v>0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169">
        <v>0</v>
      </c>
      <c r="V31" s="169">
        <v>0</v>
      </c>
      <c r="W31" s="169">
        <v>0</v>
      </c>
      <c r="X31" s="169">
        <v>0</v>
      </c>
      <c r="Y31" s="169">
        <v>0</v>
      </c>
      <c r="Z31" s="169">
        <v>0</v>
      </c>
      <c r="AA31" s="169">
        <v>0</v>
      </c>
      <c r="AB31" s="169">
        <v>0</v>
      </c>
      <c r="AC31" s="169">
        <v>0</v>
      </c>
      <c r="AD31" s="168">
        <v>0</v>
      </c>
      <c r="AE31" s="169">
        <v>0</v>
      </c>
      <c r="AF31" s="169">
        <v>0</v>
      </c>
      <c r="AG31" s="169">
        <v>0</v>
      </c>
      <c r="AH31" s="169">
        <v>0</v>
      </c>
      <c r="AI31" s="169">
        <v>0</v>
      </c>
      <c r="AJ31" s="169">
        <v>0</v>
      </c>
      <c r="AK31" s="169">
        <v>0</v>
      </c>
      <c r="AL31" s="169">
        <v>0</v>
      </c>
      <c r="AM31" s="169">
        <v>0</v>
      </c>
      <c r="AN31" s="170">
        <v>0</v>
      </c>
      <c r="AP31">
        <v>1</v>
      </c>
    </row>
    <row r="32" spans="1:42" ht="39.950000000000003" customHeight="1">
      <c r="A32" s="16">
        <v>28</v>
      </c>
      <c r="B32" s="1" t="s">
        <v>24</v>
      </c>
      <c r="C32" s="167">
        <v>1.5604904381166391E-2</v>
      </c>
      <c r="D32" s="168">
        <v>1.9886075974434213E-2</v>
      </c>
      <c r="E32" s="168">
        <v>1.1470338493090581E-2</v>
      </c>
      <c r="F32" s="169">
        <v>2.1539791383336494E-2</v>
      </c>
      <c r="G32" s="169">
        <v>2.143928447681042E-2</v>
      </c>
      <c r="H32" s="169">
        <v>1.1475284736511491E-2</v>
      </c>
      <c r="I32" s="169">
        <v>2.0820287650571107E-2</v>
      </c>
      <c r="J32" s="169">
        <v>1.9545597625147994E-2</v>
      </c>
      <c r="K32" s="169">
        <v>4.1074109606009018E-2</v>
      </c>
      <c r="L32" s="169">
        <v>1.821719995247692E-2</v>
      </c>
      <c r="M32" s="169">
        <v>1.7676511977274857E-2</v>
      </c>
      <c r="N32" s="169">
        <v>1.4670791285496559E-2</v>
      </c>
      <c r="O32" s="169">
        <v>1.1201112455833906E-2</v>
      </c>
      <c r="P32" s="169">
        <v>8.9831245069001697E-3</v>
      </c>
      <c r="Q32" s="169">
        <v>1.1355567595867191E-2</v>
      </c>
      <c r="R32" s="169">
        <v>8.7166338417002387E-3</v>
      </c>
      <c r="S32" s="169">
        <v>1.2308043639351066E-2</v>
      </c>
      <c r="T32" s="169">
        <v>1.2528806640287262E-2</v>
      </c>
      <c r="U32" s="169">
        <v>1.2890943858740785E-2</v>
      </c>
      <c r="V32" s="169">
        <v>3.9990055187762344E-2</v>
      </c>
      <c r="W32" s="169">
        <v>1.8874851916360538E-2</v>
      </c>
      <c r="X32" s="169">
        <v>2.3872170305511357E-2</v>
      </c>
      <c r="Y32" s="169">
        <v>1.1016780253922586E-2</v>
      </c>
      <c r="Z32" s="169">
        <v>2.8895850629517803E-2</v>
      </c>
      <c r="AA32" s="169">
        <v>1.79930749346097E-2</v>
      </c>
      <c r="AB32" s="169">
        <v>1.9136373101272794E-2</v>
      </c>
      <c r="AC32" s="169">
        <v>1.877647375843569E-3</v>
      </c>
      <c r="AD32" s="169">
        <v>1.1976667346403112E-4</v>
      </c>
      <c r="AE32" s="168">
        <v>9.1251321093056753E-2</v>
      </c>
      <c r="AF32" s="169">
        <v>1.2860949252805344E-2</v>
      </c>
      <c r="AG32" s="169">
        <v>1.759832941227055E-2</v>
      </c>
      <c r="AH32" s="169">
        <v>1.1983083333359876E-2</v>
      </c>
      <c r="AI32" s="169">
        <v>8.2812718353292691E-3</v>
      </c>
      <c r="AJ32" s="169">
        <v>1.9213751238914861E-2</v>
      </c>
      <c r="AK32" s="169">
        <v>6.9266558444378706E-3</v>
      </c>
      <c r="AL32" s="169">
        <v>1.8529052209226158E-2</v>
      </c>
      <c r="AM32" s="169">
        <v>3.3771150874377355E-2</v>
      </c>
      <c r="AN32" s="170">
        <v>5.6108516736843958E-2</v>
      </c>
      <c r="AP32">
        <v>0.66527963259925371</v>
      </c>
    </row>
    <row r="33" spans="1:42" ht="39.950000000000003" customHeight="1">
      <c r="A33" s="16">
        <v>29</v>
      </c>
      <c r="B33" s="1" t="s">
        <v>25</v>
      </c>
      <c r="C33" s="167">
        <v>3.8905525285755998E-3</v>
      </c>
      <c r="D33" s="168">
        <v>0</v>
      </c>
      <c r="E33" s="168">
        <v>4.760221369224194E-3</v>
      </c>
      <c r="F33" s="169">
        <v>3.3710105905349619E-3</v>
      </c>
      <c r="G33" s="169">
        <v>3.4604528366680345E-3</v>
      </c>
      <c r="H33" s="169">
        <v>4.1917933251702927E-3</v>
      </c>
      <c r="I33" s="169">
        <v>5.2767609486516565E-3</v>
      </c>
      <c r="J33" s="169">
        <v>6.5577850478605619E-3</v>
      </c>
      <c r="K33" s="169">
        <v>3.39839488220875E-3</v>
      </c>
      <c r="L33" s="169">
        <v>2.0211873453864042E-3</v>
      </c>
      <c r="M33" s="169">
        <v>3.6123257974990364E-3</v>
      </c>
      <c r="N33" s="169">
        <v>5.0384476820246899E-3</v>
      </c>
      <c r="O33" s="169">
        <v>5.3879500212821825E-3</v>
      </c>
      <c r="P33" s="169">
        <v>1.0266416004760963E-2</v>
      </c>
      <c r="Q33" s="169">
        <v>6.6016901714152487E-3</v>
      </c>
      <c r="R33" s="169">
        <v>3.948800758556051E-3</v>
      </c>
      <c r="S33" s="169">
        <v>1.1577428267251196E-2</v>
      </c>
      <c r="T33" s="169">
        <v>5.6327792096595138E-3</v>
      </c>
      <c r="U33" s="169">
        <v>2.9378572518636687E-3</v>
      </c>
      <c r="V33" s="169">
        <v>5.0118957788954695E-3</v>
      </c>
      <c r="W33" s="169">
        <v>6.4106738602642812E-3</v>
      </c>
      <c r="X33" s="169">
        <v>8.2994745913027128E-3</v>
      </c>
      <c r="Y33" s="169">
        <v>3.407119134598223E-2</v>
      </c>
      <c r="Z33" s="169">
        <v>7.2411462333428168E-3</v>
      </c>
      <c r="AA33" s="169">
        <v>2.6798309325432056E-2</v>
      </c>
      <c r="AB33" s="169">
        <v>4.2583042798826402E-2</v>
      </c>
      <c r="AC33" s="169">
        <v>7.1340463893443742E-3</v>
      </c>
      <c r="AD33" s="169">
        <v>0</v>
      </c>
      <c r="AE33" s="169">
        <v>1.0835394431255694E-2</v>
      </c>
      <c r="AF33" s="168">
        <v>0.1418724812450137</v>
      </c>
      <c r="AG33" s="169">
        <v>2.3290376621677798E-2</v>
      </c>
      <c r="AH33" s="169">
        <v>1.8551323088279999E-2</v>
      </c>
      <c r="AI33" s="169">
        <v>1.1766083304611595E-2</v>
      </c>
      <c r="AJ33" s="169">
        <v>5.2983081545295539E-2</v>
      </c>
      <c r="AK33" s="169">
        <v>6.6619528898340913E-2</v>
      </c>
      <c r="AL33" s="169">
        <v>1.4554367419739075E-2</v>
      </c>
      <c r="AM33" s="169">
        <v>0</v>
      </c>
      <c r="AN33" s="170">
        <v>5.6437427473239231E-2</v>
      </c>
      <c r="AP33">
        <v>0.74775144008230054</v>
      </c>
    </row>
    <row r="34" spans="1:42" ht="39.950000000000003" customHeight="1">
      <c r="A34" s="16">
        <v>30</v>
      </c>
      <c r="B34" s="1" t="s">
        <v>26</v>
      </c>
      <c r="C34" s="167">
        <v>0</v>
      </c>
      <c r="D34" s="168">
        <v>0</v>
      </c>
      <c r="E34" s="168">
        <v>0</v>
      </c>
      <c r="F34" s="169">
        <v>0</v>
      </c>
      <c r="G34" s="169">
        <v>0</v>
      </c>
      <c r="H34" s="169">
        <v>0</v>
      </c>
      <c r="I34" s="169">
        <v>0</v>
      </c>
      <c r="J34" s="169">
        <v>0</v>
      </c>
      <c r="K34" s="169">
        <v>0</v>
      </c>
      <c r="L34" s="169">
        <v>0</v>
      </c>
      <c r="M34" s="169">
        <v>0</v>
      </c>
      <c r="N34" s="169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169">
        <v>0</v>
      </c>
      <c r="V34" s="169">
        <v>0</v>
      </c>
      <c r="W34" s="169">
        <v>0</v>
      </c>
      <c r="X34" s="169">
        <v>0</v>
      </c>
      <c r="Y34" s="169">
        <v>0</v>
      </c>
      <c r="Z34" s="169">
        <v>0</v>
      </c>
      <c r="AA34" s="169">
        <v>0</v>
      </c>
      <c r="AB34" s="169">
        <v>0</v>
      </c>
      <c r="AC34" s="169">
        <v>0</v>
      </c>
      <c r="AD34" s="169">
        <v>0</v>
      </c>
      <c r="AE34" s="169">
        <v>0</v>
      </c>
      <c r="AF34" s="169">
        <v>0</v>
      </c>
      <c r="AG34" s="168">
        <v>0</v>
      </c>
      <c r="AH34" s="169">
        <v>0</v>
      </c>
      <c r="AI34" s="169">
        <v>0</v>
      </c>
      <c r="AJ34" s="169">
        <v>0</v>
      </c>
      <c r="AK34" s="169">
        <v>0</v>
      </c>
      <c r="AL34" s="169">
        <v>0</v>
      </c>
      <c r="AM34" s="169">
        <v>0</v>
      </c>
      <c r="AN34" s="170">
        <v>0.24654662245550385</v>
      </c>
      <c r="AP34">
        <v>1</v>
      </c>
    </row>
    <row r="35" spans="1:42" ht="39.950000000000003" customHeight="1">
      <c r="A35" s="16">
        <v>31</v>
      </c>
      <c r="B35" s="1" t="s">
        <v>27</v>
      </c>
      <c r="C35" s="167">
        <v>3.1766951813448234E-4</v>
      </c>
      <c r="D35" s="168">
        <v>0</v>
      </c>
      <c r="E35" s="168">
        <v>0</v>
      </c>
      <c r="F35" s="169">
        <v>3.8159399903777363E-4</v>
      </c>
      <c r="G35" s="169">
        <v>1.3541502797516047E-4</v>
      </c>
      <c r="H35" s="169">
        <v>0</v>
      </c>
      <c r="I35" s="169">
        <v>1.4283797770225785E-4</v>
      </c>
      <c r="J35" s="169">
        <v>2.0414149477135886E-4</v>
      </c>
      <c r="K35" s="169">
        <v>1.9530611613456181E-4</v>
      </c>
      <c r="L35" s="169">
        <v>1.0942406365638356E-4</v>
      </c>
      <c r="M35" s="169">
        <v>0</v>
      </c>
      <c r="N35" s="169">
        <v>4.7528808455955476E-4</v>
      </c>
      <c r="O35" s="169">
        <v>7.9710867459699029E-4</v>
      </c>
      <c r="P35" s="169">
        <v>3.1694860693935132E-4</v>
      </c>
      <c r="Q35" s="169">
        <v>0</v>
      </c>
      <c r="R35" s="169">
        <v>4.1774656811973521E-4</v>
      </c>
      <c r="S35" s="169">
        <v>9.3654136632038986E-4</v>
      </c>
      <c r="T35" s="169">
        <v>1.7534639503807301E-3</v>
      </c>
      <c r="U35" s="169">
        <v>4.1570200805972303E-4</v>
      </c>
      <c r="V35" s="169">
        <v>2.6499960372050139E-5</v>
      </c>
      <c r="W35" s="169">
        <v>1.4901879165410688E-4</v>
      </c>
      <c r="X35" s="169">
        <v>4.89182563422176E-4</v>
      </c>
      <c r="Y35" s="169">
        <v>8.2672864502811823E-5</v>
      </c>
      <c r="Z35" s="169">
        <v>1.4377220796252564E-4</v>
      </c>
      <c r="AA35" s="169">
        <v>1.9630321698947269E-4</v>
      </c>
      <c r="AB35" s="169">
        <v>2.1314878761654029E-4</v>
      </c>
      <c r="AC35" s="169">
        <v>3.4790648067224364E-6</v>
      </c>
      <c r="AD35" s="169">
        <v>0</v>
      </c>
      <c r="AE35" s="169">
        <v>9.8603307569550226E-4</v>
      </c>
      <c r="AF35" s="169">
        <v>3.6406063545595235E-3</v>
      </c>
      <c r="AG35" s="169">
        <v>1.5256829148348549E-4</v>
      </c>
      <c r="AH35" s="168">
        <v>2.9546995608112034E-6</v>
      </c>
      <c r="AI35" s="169">
        <v>1.0182762026778506E-4</v>
      </c>
      <c r="AJ35" s="169">
        <v>0</v>
      </c>
      <c r="AK35" s="169">
        <v>4.9203911288013384E-4</v>
      </c>
      <c r="AL35" s="169">
        <v>4.1165510081218204E-4</v>
      </c>
      <c r="AM35" s="169">
        <v>0</v>
      </c>
      <c r="AN35" s="170">
        <v>1.5229035038100673E-4</v>
      </c>
      <c r="AP35">
        <v>0.93108935765216772</v>
      </c>
    </row>
    <row r="36" spans="1:42" ht="39.950000000000003" customHeight="1">
      <c r="A36" s="16">
        <v>32</v>
      </c>
      <c r="B36" s="1" t="s">
        <v>28</v>
      </c>
      <c r="C36" s="167">
        <v>4.0244603458927013E-3</v>
      </c>
      <c r="D36" s="168">
        <v>0</v>
      </c>
      <c r="E36" s="168">
        <v>0</v>
      </c>
      <c r="F36" s="169">
        <v>0</v>
      </c>
      <c r="G36" s="169">
        <v>0</v>
      </c>
      <c r="H36" s="169">
        <v>0</v>
      </c>
      <c r="I36" s="169">
        <v>0</v>
      </c>
      <c r="J36" s="169">
        <v>0</v>
      </c>
      <c r="K36" s="169">
        <v>0</v>
      </c>
      <c r="L36" s="169">
        <v>0</v>
      </c>
      <c r="M36" s="169">
        <v>0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169">
        <v>0</v>
      </c>
      <c r="V36" s="169">
        <v>1.3165493783100783E-5</v>
      </c>
      <c r="W36" s="169">
        <v>0</v>
      </c>
      <c r="X36" s="169">
        <v>2.5751701625423879E-5</v>
      </c>
      <c r="Y36" s="169">
        <v>2.3274618983260833E-4</v>
      </c>
      <c r="Z36" s="169">
        <v>0</v>
      </c>
      <c r="AA36" s="169">
        <v>2.2164945519927317E-5</v>
      </c>
      <c r="AB36" s="169">
        <v>1.5496805713592651E-4</v>
      </c>
      <c r="AC36" s="169">
        <v>1.7284405501307329E-5</v>
      </c>
      <c r="AD36" s="169">
        <v>0</v>
      </c>
      <c r="AE36" s="169">
        <v>1.3841020829541736E-3</v>
      </c>
      <c r="AF36" s="169">
        <v>4.6356290496482621E-4</v>
      </c>
      <c r="AG36" s="169">
        <v>2.73967705851265E-5</v>
      </c>
      <c r="AH36" s="169">
        <v>1.467929693201313E-5</v>
      </c>
      <c r="AI36" s="168">
        <v>1.6324112174115221E-2</v>
      </c>
      <c r="AJ36" s="169">
        <v>0</v>
      </c>
      <c r="AK36" s="169">
        <v>3.7728748807873816E-5</v>
      </c>
      <c r="AL36" s="169">
        <v>7.7005694455514509E-5</v>
      </c>
      <c r="AM36" s="169">
        <v>0</v>
      </c>
      <c r="AN36" s="170">
        <v>2.2560331261905508E-3</v>
      </c>
      <c r="AP36">
        <v>0.92515241363227507</v>
      </c>
    </row>
    <row r="37" spans="1:42" ht="39.950000000000003" customHeight="1">
      <c r="A37" s="16">
        <v>33</v>
      </c>
      <c r="B37" s="1" t="s">
        <v>29</v>
      </c>
      <c r="C37" s="167">
        <v>7.745304547073274E-4</v>
      </c>
      <c r="D37" s="168">
        <v>0</v>
      </c>
      <c r="E37" s="168">
        <v>4.0144098368650339E-3</v>
      </c>
      <c r="F37" s="169">
        <v>1.5506480619857765E-3</v>
      </c>
      <c r="G37" s="169">
        <v>7.7478503362702548E-4</v>
      </c>
      <c r="H37" s="169">
        <v>4.8946717609900316E-4</v>
      </c>
      <c r="I37" s="169">
        <v>1.160874824344648E-3</v>
      </c>
      <c r="J37" s="169">
        <v>2.3227422844741994E-3</v>
      </c>
      <c r="K37" s="169">
        <v>1.2169258738448016E-3</v>
      </c>
      <c r="L37" s="169">
        <v>2.6679383743649979E-4</v>
      </c>
      <c r="M37" s="169">
        <v>0</v>
      </c>
      <c r="N37" s="169">
        <v>6.1804288249029825E-4</v>
      </c>
      <c r="O37" s="169">
        <v>1.1336977483933962E-3</v>
      </c>
      <c r="P37" s="169">
        <v>2.5759091827382012E-3</v>
      </c>
      <c r="Q37" s="169">
        <v>4.4538920203005228E-4</v>
      </c>
      <c r="R37" s="169">
        <v>4.2209547692357799E-4</v>
      </c>
      <c r="S37" s="169">
        <v>5.980442430390953E-4</v>
      </c>
      <c r="T37" s="169">
        <v>1.4250776916178132E-3</v>
      </c>
      <c r="U37" s="169">
        <v>4.0541990583930294E-4</v>
      </c>
      <c r="V37" s="169">
        <v>5.4919567057110335E-4</v>
      </c>
      <c r="W37" s="169">
        <v>7.8865039673448544E-4</v>
      </c>
      <c r="X37" s="169">
        <v>1.197973242416927E-3</v>
      </c>
      <c r="Y37" s="169">
        <v>5.946315609646465E-3</v>
      </c>
      <c r="Z37" s="169">
        <v>1.4689305886201483E-3</v>
      </c>
      <c r="AA37" s="169">
        <v>3.8688408051653104E-4</v>
      </c>
      <c r="AB37" s="169">
        <v>2.0421491480694725E-3</v>
      </c>
      <c r="AC37" s="169">
        <v>6.8143001849851534E-4</v>
      </c>
      <c r="AD37" s="169">
        <v>0</v>
      </c>
      <c r="AE37" s="169">
        <v>1.02589201069039E-3</v>
      </c>
      <c r="AF37" s="169">
        <v>1.0498699044589439E-3</v>
      </c>
      <c r="AG37" s="169">
        <v>2.9878437772651525E-6</v>
      </c>
      <c r="AH37" s="169">
        <v>1.3579620615471898E-3</v>
      </c>
      <c r="AI37" s="169">
        <v>7.5061040686006915E-4</v>
      </c>
      <c r="AJ37" s="168">
        <v>0</v>
      </c>
      <c r="AK37" s="169">
        <v>1.587561875851243E-3</v>
      </c>
      <c r="AL37" s="169">
        <v>1.9345637166992664E-3</v>
      </c>
      <c r="AM37" s="169">
        <v>0</v>
      </c>
      <c r="AN37" s="170">
        <v>3.6455781359447915E-3</v>
      </c>
      <c r="AP37">
        <v>0.75671625424905886</v>
      </c>
    </row>
    <row r="38" spans="1:42" ht="39.950000000000003" customHeight="1">
      <c r="A38" s="16">
        <v>34</v>
      </c>
      <c r="B38" s="1" t="s">
        <v>30</v>
      </c>
      <c r="C38" s="167">
        <v>3.0062673978567368E-2</v>
      </c>
      <c r="D38" s="168">
        <v>3.7104409908908703E-2</v>
      </c>
      <c r="E38" s="168">
        <v>1.7882947693497912E-2</v>
      </c>
      <c r="F38" s="169">
        <v>0.10772444253881529</v>
      </c>
      <c r="G38" s="169">
        <v>3.0234733869943325E-2</v>
      </c>
      <c r="H38" s="169">
        <v>4.1216455336502297E-2</v>
      </c>
      <c r="I38" s="169">
        <v>2.9718819380902407E-2</v>
      </c>
      <c r="J38" s="169">
        <v>4.8461076480458054E-2</v>
      </c>
      <c r="K38" s="169">
        <v>5.7939643860694875E-2</v>
      </c>
      <c r="L38" s="169">
        <v>9.1267516675691534E-3</v>
      </c>
      <c r="M38" s="169">
        <v>2.4736273272605806E-2</v>
      </c>
      <c r="N38" s="169">
        <v>2.8228898687206506E-2</v>
      </c>
      <c r="O38" s="169">
        <v>4.5723369648040246E-2</v>
      </c>
      <c r="P38" s="169">
        <v>2.7307296342809699E-2</v>
      </c>
      <c r="Q38" s="169">
        <v>2.9635482193283765E-2</v>
      </c>
      <c r="R38" s="169">
        <v>3.7011049351884706E-2</v>
      </c>
      <c r="S38" s="169">
        <v>4.0528673624682189E-2</v>
      </c>
      <c r="T38" s="169">
        <v>2.7321702964940311E-2</v>
      </c>
      <c r="U38" s="169">
        <v>2.0651110542211623E-2</v>
      </c>
      <c r="V38" s="169">
        <v>3.8339973928018245E-2</v>
      </c>
      <c r="W38" s="169">
        <v>8.4949423622993278E-2</v>
      </c>
      <c r="X38" s="169">
        <v>5.6574326324244244E-2</v>
      </c>
      <c r="Y38" s="169">
        <v>0.13696301070868447</v>
      </c>
      <c r="Z38" s="169">
        <v>5.824507572712509E-2</v>
      </c>
      <c r="AA38" s="169">
        <v>7.7652802412435218E-2</v>
      </c>
      <c r="AB38" s="169">
        <v>0.10046641054329207</v>
      </c>
      <c r="AC38" s="169">
        <v>6.4134863854859669E-2</v>
      </c>
      <c r="AD38" s="169">
        <v>1.4467127932584576E-3</v>
      </c>
      <c r="AE38" s="169">
        <v>7.9617623087687078E-2</v>
      </c>
      <c r="AF38" s="169">
        <v>0.14439025099715713</v>
      </c>
      <c r="AG38" s="169">
        <v>8.2540006227644902E-2</v>
      </c>
      <c r="AH38" s="169">
        <v>5.9770584408157176E-2</v>
      </c>
      <c r="AI38" s="169">
        <v>4.4016002945634083E-2</v>
      </c>
      <c r="AJ38" s="169">
        <v>7.0711685313738656E-2</v>
      </c>
      <c r="AK38" s="168">
        <v>0.11940407138665431</v>
      </c>
      <c r="AL38" s="169">
        <v>3.3522254289565345E-2</v>
      </c>
      <c r="AM38" s="169">
        <v>0</v>
      </c>
      <c r="AN38" s="170">
        <v>3.7319578300868538E-2</v>
      </c>
      <c r="AP38">
        <v>0.85340142790490026</v>
      </c>
    </row>
    <row r="39" spans="1:42" ht="39.950000000000003" customHeight="1">
      <c r="A39" s="16">
        <v>35</v>
      </c>
      <c r="B39" s="1" t="s">
        <v>31</v>
      </c>
      <c r="C39" s="167">
        <v>4.8919543364344992E-4</v>
      </c>
      <c r="D39" s="168">
        <v>0</v>
      </c>
      <c r="E39" s="168">
        <v>8.6931826662156977E-4</v>
      </c>
      <c r="F39" s="169">
        <v>0</v>
      </c>
      <c r="G39" s="169">
        <v>1.1439496200296057E-4</v>
      </c>
      <c r="H39" s="169">
        <v>0</v>
      </c>
      <c r="I39" s="169">
        <v>0</v>
      </c>
      <c r="J39" s="169">
        <v>0</v>
      </c>
      <c r="K39" s="169">
        <v>0</v>
      </c>
      <c r="L39" s="169">
        <v>0</v>
      </c>
      <c r="M39" s="169">
        <v>0</v>
      </c>
      <c r="N39" s="169">
        <v>0</v>
      </c>
      <c r="O39" s="169">
        <v>5.8452769229566216E-5</v>
      </c>
      <c r="P39" s="169">
        <v>9.2968622068629242E-5</v>
      </c>
      <c r="Q39" s="169">
        <v>0</v>
      </c>
      <c r="R39" s="169">
        <v>1.0432040569019984E-4</v>
      </c>
      <c r="S39" s="169">
        <v>0</v>
      </c>
      <c r="T39" s="169">
        <v>0</v>
      </c>
      <c r="U39" s="169">
        <v>7.3161216741747433E-5</v>
      </c>
      <c r="V39" s="169">
        <v>6.9957661022967911E-5</v>
      </c>
      <c r="W39" s="169">
        <v>2.0960524989135454E-4</v>
      </c>
      <c r="X39" s="169">
        <v>6.271703284331367E-5</v>
      </c>
      <c r="Y39" s="169">
        <v>2.4249932408643252E-4</v>
      </c>
      <c r="Z39" s="169">
        <v>3.6147286360524545E-5</v>
      </c>
      <c r="AA39" s="169">
        <v>7.2394314242849912E-4</v>
      </c>
      <c r="AB39" s="169">
        <v>1.5554165964694436E-4</v>
      </c>
      <c r="AC39" s="169">
        <v>7.4700093703395807E-4</v>
      </c>
      <c r="AD39" s="169">
        <v>2.5110113453961637E-4</v>
      </c>
      <c r="AE39" s="169">
        <v>5.6474090727916672E-4</v>
      </c>
      <c r="AF39" s="169">
        <v>1.0301629703577331E-2</v>
      </c>
      <c r="AG39" s="169">
        <v>4.254129837018304E-4</v>
      </c>
      <c r="AH39" s="169">
        <v>1.9539395071982027E-3</v>
      </c>
      <c r="AI39" s="169">
        <v>9.6406497146946189E-3</v>
      </c>
      <c r="AJ39" s="169">
        <v>2.1355170955346895E-3</v>
      </c>
      <c r="AK39" s="169">
        <v>1.3369957997623819E-3</v>
      </c>
      <c r="AL39" s="168">
        <v>1.1859314098648564E-2</v>
      </c>
      <c r="AM39" s="169">
        <v>0</v>
      </c>
      <c r="AN39" s="170">
        <v>1.3644779597129187E-3</v>
      </c>
      <c r="AP39">
        <v>0.81933246629082956</v>
      </c>
    </row>
    <row r="40" spans="1:42" ht="39.950000000000003" customHeight="1">
      <c r="A40" s="16">
        <v>36</v>
      </c>
      <c r="B40" s="1" t="s">
        <v>32</v>
      </c>
      <c r="C40" s="167">
        <v>1.8764926646195838E-3</v>
      </c>
      <c r="D40" s="168">
        <v>0</v>
      </c>
      <c r="E40" s="168">
        <v>1.3262599469496021E-3</v>
      </c>
      <c r="F40" s="169">
        <v>1.2295081967213116E-3</v>
      </c>
      <c r="G40" s="169">
        <v>5.7011381915175209E-4</v>
      </c>
      <c r="H40" s="169">
        <v>1.29366106080207E-3</v>
      </c>
      <c r="I40" s="169">
        <v>1.1505714504870753E-3</v>
      </c>
      <c r="J40" s="169">
        <v>6.5775049331286996E-4</v>
      </c>
      <c r="K40" s="169">
        <v>6.9920290868410008E-4</v>
      </c>
      <c r="L40" s="169">
        <v>1.175226231049477E-4</v>
      </c>
      <c r="M40" s="169">
        <v>0</v>
      </c>
      <c r="N40" s="169">
        <v>4.0837161817253701E-4</v>
      </c>
      <c r="O40" s="169">
        <v>1.0701291289148891E-3</v>
      </c>
      <c r="P40" s="169">
        <v>9.0774991489844543E-4</v>
      </c>
      <c r="Q40" s="169">
        <v>5.885815185403178E-4</v>
      </c>
      <c r="R40" s="169">
        <v>1.4187493179089819E-3</v>
      </c>
      <c r="S40" s="169">
        <v>1.0058555160398031E-3</v>
      </c>
      <c r="T40" s="169">
        <v>0</v>
      </c>
      <c r="U40" s="169">
        <v>6.2505580855433526E-4</v>
      </c>
      <c r="V40" s="169">
        <v>8.9652915142804282E-4</v>
      </c>
      <c r="W40" s="169">
        <v>8.7459184663641297E-4</v>
      </c>
      <c r="X40" s="169">
        <v>5.5670182006701296E-5</v>
      </c>
      <c r="Y40" s="169">
        <v>1.1098943380590167E-3</v>
      </c>
      <c r="Z40" s="169">
        <v>3.2647298877197628E-3</v>
      </c>
      <c r="AA40" s="169">
        <v>1.9909227339897227E-3</v>
      </c>
      <c r="AB40" s="169">
        <v>3.7595664214883418E-3</v>
      </c>
      <c r="AC40" s="169">
        <v>9.2043757527597559E-4</v>
      </c>
      <c r="AD40" s="169">
        <v>0</v>
      </c>
      <c r="AE40" s="169">
        <v>2.4717844549178923E-3</v>
      </c>
      <c r="AF40" s="169">
        <v>1.8289469269903867E-3</v>
      </c>
      <c r="AG40" s="169">
        <v>2.728367520186366E-3</v>
      </c>
      <c r="AH40" s="169">
        <v>3.4034491458056655E-3</v>
      </c>
      <c r="AI40" s="169">
        <v>2.1074435299186988E-3</v>
      </c>
      <c r="AJ40" s="169">
        <v>5.1497635312664214E-3</v>
      </c>
      <c r="AK40" s="169">
        <v>1.4188430283830909E-3</v>
      </c>
      <c r="AL40" s="169">
        <v>1.6830904004393114E-3</v>
      </c>
      <c r="AM40" s="168">
        <v>0</v>
      </c>
      <c r="AN40" s="170">
        <v>2.6764605296418004E-4</v>
      </c>
      <c r="AP40">
        <v>1</v>
      </c>
    </row>
    <row r="41" spans="1:42" ht="39.950000000000003" customHeight="1">
      <c r="A41" s="7">
        <v>37</v>
      </c>
      <c r="B41" s="8" t="s">
        <v>33</v>
      </c>
      <c r="C41" s="174">
        <v>2.7887412010712872E-3</v>
      </c>
      <c r="D41" s="175">
        <v>2.6922926417456993E-3</v>
      </c>
      <c r="E41" s="175">
        <v>9.1980714126484366E-3</v>
      </c>
      <c r="F41" s="175">
        <v>4.8726083221102496E-3</v>
      </c>
      <c r="G41" s="175">
        <v>4.5187845793248525E-3</v>
      </c>
      <c r="H41" s="175">
        <v>3.6315184921865231E-3</v>
      </c>
      <c r="I41" s="175">
        <v>2.735866604114982E-3</v>
      </c>
      <c r="J41" s="175">
        <v>1.086125512127184E-3</v>
      </c>
      <c r="K41" s="175">
        <v>9.4213300331484253E-3</v>
      </c>
      <c r="L41" s="175">
        <v>2.9109286995017548E-3</v>
      </c>
      <c r="M41" s="175">
        <v>3.5897235223275991E-3</v>
      </c>
      <c r="N41" s="175">
        <v>2.933348348413487E-3</v>
      </c>
      <c r="O41" s="175">
        <v>8.1992286716729978E-3</v>
      </c>
      <c r="P41" s="175">
        <v>6.7452424293367799E-3</v>
      </c>
      <c r="Q41" s="175">
        <v>2.3325807937902704E-3</v>
      </c>
      <c r="R41" s="175">
        <v>1.5317929687112203E-3</v>
      </c>
      <c r="S41" s="175">
        <v>1.5304392988822052E-3</v>
      </c>
      <c r="T41" s="175">
        <v>0</v>
      </c>
      <c r="U41" s="175">
        <v>1.7339912819344029E-2</v>
      </c>
      <c r="V41" s="175">
        <v>2.0584807254160741E-3</v>
      </c>
      <c r="W41" s="175">
        <v>1.3626991537959206E-2</v>
      </c>
      <c r="X41" s="175">
        <v>2.9129259895452884E-3</v>
      </c>
      <c r="Y41" s="175">
        <v>9.3396346510116295E-3</v>
      </c>
      <c r="Z41" s="175">
        <v>1.958229696198191E-2</v>
      </c>
      <c r="AA41" s="175">
        <v>6.4573783169075581E-3</v>
      </c>
      <c r="AB41" s="175">
        <v>4.2430006098421024E-3</v>
      </c>
      <c r="AC41" s="175">
        <v>5.0384779712748119E-3</v>
      </c>
      <c r="AD41" s="175">
        <v>8.0687480153732104E-5</v>
      </c>
      <c r="AE41" s="175">
        <v>9.3243425912237464E-3</v>
      </c>
      <c r="AF41" s="175">
        <v>3.2402531497548507E-3</v>
      </c>
      <c r="AG41" s="175">
        <v>9.7603514577428044E-4</v>
      </c>
      <c r="AH41" s="175">
        <v>1.0557783198802359E-2</v>
      </c>
      <c r="AI41" s="175">
        <v>3.7479593900879085E-3</v>
      </c>
      <c r="AJ41" s="175">
        <v>4.8314698177967588E-3</v>
      </c>
      <c r="AK41" s="175">
        <v>3.8709707823326883E-3</v>
      </c>
      <c r="AL41" s="175">
        <v>2.7139105161688728E-3</v>
      </c>
      <c r="AM41" s="175">
        <v>4.9307336623022173E-4</v>
      </c>
      <c r="AN41" s="176">
        <v>0</v>
      </c>
      <c r="AP41">
        <v>0.99076369216241733</v>
      </c>
    </row>
    <row r="42" spans="1:42" ht="39.950000000000003" customHeight="1"/>
    <row r="43" spans="1:42" ht="39.950000000000003" customHeight="1"/>
    <row r="44" spans="1:42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0" ht="39.950000000000003" customHeight="1">
      <c r="B1" s="1"/>
      <c r="C1" s="251"/>
      <c r="D1" s="251"/>
      <c r="E1" s="251"/>
      <c r="F1" s="251"/>
      <c r="G1" s="251"/>
      <c r="H1" s="251"/>
      <c r="I1" s="251"/>
      <c r="J1" s="251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221</v>
      </c>
      <c r="AB3" s="8" t="s">
        <v>22</v>
      </c>
      <c r="AC3" s="8" t="s">
        <v>169</v>
      </c>
      <c r="AD3" s="8" t="s">
        <v>168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71">
        <f>'38I'!C4-'38(I-M)A'!C4</f>
        <v>0.99635559010084396</v>
      </c>
      <c r="D4" s="168">
        <f>'38I'!D4-'38(I-M)A'!D4</f>
        <v>-3.1507773625232655E-4</v>
      </c>
      <c r="E4" s="168">
        <f>'38I'!E4-'38(I-M)A'!E4</f>
        <v>0</v>
      </c>
      <c r="F4" s="169">
        <f>'38I'!F4-'38(I-M)A'!F4</f>
        <v>0</v>
      </c>
      <c r="G4" s="169">
        <f>'38I'!G4-'38(I-M)A'!G4</f>
        <v>-8.7607907533812108E-3</v>
      </c>
      <c r="H4" s="169">
        <f>'38I'!H4-'38(I-M)A'!H4</f>
        <v>-1.2499849821135853E-4</v>
      </c>
      <c r="I4" s="169">
        <f>'38I'!I4-'38(I-M)A'!I4</f>
        <v>0</v>
      </c>
      <c r="J4" s="169">
        <f>'38I'!J4-'38(I-M)A'!J4</f>
        <v>-2.5421751138096071E-5</v>
      </c>
      <c r="K4" s="169">
        <f>'38I'!K4-'38(I-M)A'!K4</f>
        <v>0</v>
      </c>
      <c r="L4" s="169">
        <f>'38I'!L4-'38(I-M)A'!L4</f>
        <v>0</v>
      </c>
      <c r="M4" s="169">
        <f>'38I'!M4-'38(I-M)A'!M4</f>
        <v>0</v>
      </c>
      <c r="N4" s="169">
        <f>'38I'!N4-'38(I-M)A'!N4</f>
        <v>0</v>
      </c>
      <c r="O4" s="169">
        <f>'38I'!O4-'38(I-M)A'!O4</f>
        <v>0</v>
      </c>
      <c r="P4" s="169">
        <f>'38I'!P4-'38(I-M)A'!P4</f>
        <v>0</v>
      </c>
      <c r="Q4" s="169">
        <f>'38I'!Q4-'38(I-M)A'!Q4</f>
        <v>0</v>
      </c>
      <c r="R4" s="169">
        <f>'38I'!R4-'38(I-M)A'!R4</f>
        <v>0</v>
      </c>
      <c r="S4" s="169">
        <f>'38I'!S4-'38(I-M)A'!S4</f>
        <v>0</v>
      </c>
      <c r="T4" s="169">
        <f>'38I'!T4-'38(I-M)A'!T4</f>
        <v>0</v>
      </c>
      <c r="U4" s="169">
        <f>'38I'!U4-'38(I-M)A'!U4</f>
        <v>0</v>
      </c>
      <c r="V4" s="169">
        <f>'38I'!V4-'38(I-M)A'!V4</f>
        <v>-1.0642633728971017E-4</v>
      </c>
      <c r="W4" s="169">
        <f>'38I'!W4-'38(I-M)A'!W4</f>
        <v>-5.4283808177721186E-5</v>
      </c>
      <c r="X4" s="169">
        <f>'38I'!X4-'38(I-M)A'!X4</f>
        <v>0</v>
      </c>
      <c r="Y4" s="169">
        <f>'38I'!Y4-'38(I-M)A'!Y4</f>
        <v>0</v>
      </c>
      <c r="Z4" s="169">
        <f>'38I'!Z4-'38(I-M)A'!Z4</f>
        <v>0</v>
      </c>
      <c r="AA4" s="169">
        <f>'38I'!AA4-'38(I-M)A'!AA4</f>
        <v>-4.9169091460095158E-6</v>
      </c>
      <c r="AB4" s="169">
        <f>'38I'!AB4-'38(I-M)A'!AB4</f>
        <v>0</v>
      </c>
      <c r="AC4" s="169">
        <f>'38I'!AC4-'38(I-M)A'!AC4</f>
        <v>0</v>
      </c>
      <c r="AD4" s="169">
        <f>'38I'!AD4-'38(I-M)A'!AD4</f>
        <v>-2.4849520243302372E-7</v>
      </c>
      <c r="AE4" s="169">
        <f>'38I'!AE4-'38(I-M)A'!AE4</f>
        <v>-4.8295931179646585E-6</v>
      </c>
      <c r="AF4" s="169">
        <f>'38I'!AF4-'38(I-M)A'!AF4</f>
        <v>0</v>
      </c>
      <c r="AG4" s="169">
        <f>'38I'!AG4-'38(I-M)A'!AG4</f>
        <v>-2.4035306356563084E-6</v>
      </c>
      <c r="AH4" s="169">
        <f>'38I'!AH4-'38(I-M)A'!AH4</f>
        <v>-9.7598443746498093E-5</v>
      </c>
      <c r="AI4" s="169">
        <f>'38I'!AI4-'38(I-M)A'!AI4</f>
        <v>-1.1399858443644718E-4</v>
      </c>
      <c r="AJ4" s="169">
        <f>'38I'!AJ4-'38(I-M)A'!AJ4</f>
        <v>-1.1698440637227738E-4</v>
      </c>
      <c r="AK4" s="169">
        <f>'38I'!AK4-'38(I-M)A'!AK4</f>
        <v>-7.8808561728749743E-7</v>
      </c>
      <c r="AL4" s="169">
        <f>'38I'!AL4-'38(I-M)A'!AL4</f>
        <v>-1.0746519839397296E-3</v>
      </c>
      <c r="AM4" s="169">
        <f>'38I'!AM4-'38(I-M)A'!AM4</f>
        <v>0</v>
      </c>
      <c r="AN4" s="170">
        <f>'38I'!AN4-'38(I-M)A'!AN4</f>
        <v>0</v>
      </c>
    </row>
    <row r="5" spans="1:40" ht="39.950000000000003" customHeight="1">
      <c r="A5" s="16">
        <v>2</v>
      </c>
      <c r="B5" s="35" t="s">
        <v>55</v>
      </c>
      <c r="C5" s="167">
        <f>'38I'!C5-'38(I-M)A'!C5</f>
        <v>-1.5709029501066498E-5</v>
      </c>
      <c r="D5" s="168">
        <f>'38I'!D5-'38(I-M)A'!D5</f>
        <v>0.97647794807632149</v>
      </c>
      <c r="E5" s="168">
        <f>'38I'!E5-'38(I-M)A'!E5</f>
        <v>0</v>
      </c>
      <c r="F5" s="168">
        <f>'38I'!F5-'38(I-M)A'!F5</f>
        <v>0</v>
      </c>
      <c r="G5" s="168">
        <f>'38I'!G5-'38(I-M)A'!G5</f>
        <v>-3.6428356202443481E-5</v>
      </c>
      <c r="H5" s="168">
        <f>'38I'!H5-'38(I-M)A'!H5</f>
        <v>0</v>
      </c>
      <c r="I5" s="169">
        <f>'38I'!I5-'38(I-M)A'!I5</f>
        <v>-7.0634602236137008E-4</v>
      </c>
      <c r="J5" s="169">
        <f>'38I'!J5-'38(I-M)A'!J5</f>
        <v>-8.075977280004545E-5</v>
      </c>
      <c r="K5" s="169">
        <f>'38I'!K5-'38(I-M)A'!K5</f>
        <v>0</v>
      </c>
      <c r="L5" s="169">
        <f>'38I'!L5-'38(I-M)A'!L5</f>
        <v>0</v>
      </c>
      <c r="M5" s="169">
        <f>'38I'!M5-'38(I-M)A'!M5</f>
        <v>0</v>
      </c>
      <c r="N5" s="169">
        <f>'38I'!N5-'38(I-M)A'!N5</f>
        <v>0</v>
      </c>
      <c r="O5" s="169">
        <f>'38I'!O5-'38(I-M)A'!O5</f>
        <v>0</v>
      </c>
      <c r="P5" s="169">
        <f>'38I'!P5-'38(I-M)A'!P5</f>
        <v>0</v>
      </c>
      <c r="Q5" s="169">
        <f>'38I'!Q5-'38(I-M)A'!Q5</f>
        <v>0</v>
      </c>
      <c r="R5" s="169">
        <f>'38I'!R5-'38(I-M)A'!R5</f>
        <v>0</v>
      </c>
      <c r="S5" s="169">
        <f>'38I'!S5-'38(I-M)A'!S5</f>
        <v>0</v>
      </c>
      <c r="T5" s="169">
        <f>'38I'!T5-'38(I-M)A'!T5</f>
        <v>0</v>
      </c>
      <c r="U5" s="169">
        <f>'38I'!U5-'38(I-M)A'!U5</f>
        <v>0</v>
      </c>
      <c r="V5" s="169">
        <f>'38I'!V5-'38(I-M)A'!V5</f>
        <v>-1.8346240029222942E-5</v>
      </c>
      <c r="W5" s="169">
        <f>'38I'!W5-'38(I-M)A'!W5</f>
        <v>-4.1777613141423838E-6</v>
      </c>
      <c r="X5" s="169">
        <f>'38I'!X5-'38(I-M)A'!X5</f>
        <v>0</v>
      </c>
      <c r="Y5" s="169">
        <f>'38I'!Y5-'38(I-M)A'!Y5</f>
        <v>0</v>
      </c>
      <c r="Z5" s="169">
        <f>'38I'!Z5-'38(I-M)A'!Z5</f>
        <v>0</v>
      </c>
      <c r="AA5" s="169">
        <f>'38I'!AA5-'38(I-M)A'!AA5</f>
        <v>0</v>
      </c>
      <c r="AB5" s="169">
        <f>'38I'!AB5-'38(I-M)A'!AB5</f>
        <v>0</v>
      </c>
      <c r="AC5" s="169">
        <f>'38I'!AC5-'38(I-M)A'!AC5</f>
        <v>0</v>
      </c>
      <c r="AD5" s="169">
        <f>'38I'!AD5-'38(I-M)A'!AD5</f>
        <v>0</v>
      </c>
      <c r="AE5" s="169">
        <f>'38I'!AE5-'38(I-M)A'!AE5</f>
        <v>0</v>
      </c>
      <c r="AF5" s="169">
        <f>'38I'!AF5-'38(I-M)A'!AF5</f>
        <v>0</v>
      </c>
      <c r="AG5" s="169">
        <f>'38I'!AG5-'38(I-M)A'!AG5</f>
        <v>-1.0907902505508279E-6</v>
      </c>
      <c r="AH5" s="169">
        <f>'38I'!AH5-'38(I-M)A'!AH5</f>
        <v>-6.7211713942425126E-6</v>
      </c>
      <c r="AI5" s="169">
        <f>'38I'!AI5-'38(I-M)A'!AI5</f>
        <v>-8.2581592478063221E-6</v>
      </c>
      <c r="AJ5" s="169">
        <f>'38I'!AJ5-'38(I-M)A'!AJ5</f>
        <v>0</v>
      </c>
      <c r="AK5" s="169">
        <f>'38I'!AK5-'38(I-M)A'!AK5</f>
        <v>0</v>
      </c>
      <c r="AL5" s="169">
        <f>'38I'!AL5-'38(I-M)A'!AL5</f>
        <v>-2.1381997618477987E-4</v>
      </c>
      <c r="AM5" s="169">
        <f>'38I'!AM5-'38(I-M)A'!AM5</f>
        <v>0</v>
      </c>
      <c r="AN5" s="170">
        <f>'38I'!AN5-'38(I-M)A'!AN5</f>
        <v>0</v>
      </c>
    </row>
    <row r="6" spans="1:40" ht="39.950000000000003" customHeight="1">
      <c r="A6" s="16">
        <v>3</v>
      </c>
      <c r="B6" s="35" t="s">
        <v>56</v>
      </c>
      <c r="C6" s="167">
        <f>'38I'!C6-'38(I-M)A'!C6</f>
        <v>0</v>
      </c>
      <c r="D6" s="168">
        <f>'38I'!D6-'38(I-M)A'!D6</f>
        <v>0</v>
      </c>
      <c r="E6" s="168">
        <f>'38I'!E6-'38(I-M)A'!E6</f>
        <v>0.99930834681905212</v>
      </c>
      <c r="F6" s="168">
        <f>'38I'!F6-'38(I-M)A'!F6</f>
        <v>0</v>
      </c>
      <c r="G6" s="168">
        <f>'38I'!G6-'38(I-M)A'!G6</f>
        <v>-3.552141806605034E-3</v>
      </c>
      <c r="H6" s="168">
        <f>'38I'!H6-'38(I-M)A'!H6</f>
        <v>0</v>
      </c>
      <c r="I6" s="169">
        <f>'38I'!I6-'38(I-M)A'!I6</f>
        <v>0</v>
      </c>
      <c r="J6" s="169">
        <f>'38I'!J6-'38(I-M)A'!J6</f>
        <v>0</v>
      </c>
      <c r="K6" s="169">
        <f>'38I'!K6-'38(I-M)A'!K6</f>
        <v>0</v>
      </c>
      <c r="L6" s="169">
        <f>'38I'!L6-'38(I-M)A'!L6</f>
        <v>0</v>
      </c>
      <c r="M6" s="169">
        <f>'38I'!M6-'38(I-M)A'!M6</f>
        <v>0</v>
      </c>
      <c r="N6" s="169">
        <f>'38I'!N6-'38(I-M)A'!N6</f>
        <v>0</v>
      </c>
      <c r="O6" s="169">
        <f>'38I'!O6-'38(I-M)A'!O6</f>
        <v>0</v>
      </c>
      <c r="P6" s="169">
        <f>'38I'!P6-'38(I-M)A'!P6</f>
        <v>0</v>
      </c>
      <c r="Q6" s="169">
        <f>'38I'!Q6-'38(I-M)A'!Q6</f>
        <v>0</v>
      </c>
      <c r="R6" s="169">
        <f>'38I'!R6-'38(I-M)A'!R6</f>
        <v>0</v>
      </c>
      <c r="S6" s="169">
        <f>'38I'!S6-'38(I-M)A'!S6</f>
        <v>0</v>
      </c>
      <c r="T6" s="169">
        <f>'38I'!T6-'38(I-M)A'!T6</f>
        <v>0</v>
      </c>
      <c r="U6" s="169">
        <f>'38I'!U6-'38(I-M)A'!U6</f>
        <v>0</v>
      </c>
      <c r="V6" s="169">
        <f>'38I'!V6-'38(I-M)A'!V6</f>
        <v>-3.4358155386967743E-5</v>
      </c>
      <c r="W6" s="169">
        <f>'38I'!W6-'38(I-M)A'!W6</f>
        <v>0</v>
      </c>
      <c r="X6" s="169">
        <f>'38I'!X6-'38(I-M)A'!X6</f>
        <v>0</v>
      </c>
      <c r="Y6" s="169">
        <f>'38I'!Y6-'38(I-M)A'!Y6</f>
        <v>0</v>
      </c>
      <c r="Z6" s="169">
        <f>'38I'!Z6-'38(I-M)A'!Z6</f>
        <v>0</v>
      </c>
      <c r="AA6" s="169">
        <f>'38I'!AA6-'38(I-M)A'!AA6</f>
        <v>0</v>
      </c>
      <c r="AB6" s="169">
        <f>'38I'!AB6-'38(I-M)A'!AB6</f>
        <v>0</v>
      </c>
      <c r="AC6" s="169">
        <f>'38I'!AC6-'38(I-M)A'!AC6</f>
        <v>0</v>
      </c>
      <c r="AD6" s="169">
        <f>'38I'!AD6-'38(I-M)A'!AD6</f>
        <v>0</v>
      </c>
      <c r="AE6" s="169">
        <f>'38I'!AE6-'38(I-M)A'!AE6</f>
        <v>-8.8167412603502864E-7</v>
      </c>
      <c r="AF6" s="169">
        <f>'38I'!AF6-'38(I-M)A'!AF6</f>
        <v>0</v>
      </c>
      <c r="AG6" s="169">
        <f>'38I'!AG6-'38(I-M)A'!AG6</f>
        <v>-7.6264211389575661E-7</v>
      </c>
      <c r="AH6" s="169">
        <f>'38I'!AH6-'38(I-M)A'!AH6</f>
        <v>-3.8308746581836056E-6</v>
      </c>
      <c r="AI6" s="169">
        <f>'38I'!AI6-'38(I-M)A'!AI6</f>
        <v>-4.3303605040848317E-5</v>
      </c>
      <c r="AJ6" s="169">
        <f>'38I'!AJ6-'38(I-M)A'!AJ6</f>
        <v>0</v>
      </c>
      <c r="AK6" s="169">
        <f>'38I'!AK6-'38(I-M)A'!AK6</f>
        <v>0</v>
      </c>
      <c r="AL6" s="169">
        <f>'38I'!AL6-'38(I-M)A'!AL6</f>
        <v>-3.9900237228053954E-4</v>
      </c>
      <c r="AM6" s="169">
        <f>'38I'!AM6-'38(I-M)A'!AM6</f>
        <v>0</v>
      </c>
      <c r="AN6" s="170">
        <f>'38I'!AN6-'38(I-M)A'!AN6</f>
        <v>0</v>
      </c>
    </row>
    <row r="7" spans="1:40" ht="39.950000000000003" customHeight="1">
      <c r="A7" s="16">
        <v>4</v>
      </c>
      <c r="B7" s="1" t="s">
        <v>1</v>
      </c>
      <c r="C7" s="167">
        <f>'38I'!C7-'38(I-M)A'!C7</f>
        <v>0</v>
      </c>
      <c r="D7" s="168">
        <f>'38I'!D7-'38(I-M)A'!D7</f>
        <v>0</v>
      </c>
      <c r="E7" s="168">
        <f>'38I'!E7-'38(I-M)A'!E7</f>
        <v>0</v>
      </c>
      <c r="F7" s="168">
        <f>'38I'!F7-'38(I-M)A'!F7</f>
        <v>1</v>
      </c>
      <c r="G7" s="168">
        <f>'38I'!G7-'38(I-M)A'!G7</f>
        <v>-4.0086470156570037E-6</v>
      </c>
      <c r="H7" s="168">
        <f>'38I'!H7-'38(I-M)A'!H7</f>
        <v>0</v>
      </c>
      <c r="I7" s="169">
        <f>'38I'!I7-'38(I-M)A'!I7</f>
        <v>-3.373712378744629E-6</v>
      </c>
      <c r="J7" s="169">
        <f>'38I'!J7-'38(I-M)A'!J7</f>
        <v>-1.1571959205883023E-4</v>
      </c>
      <c r="K7" s="169">
        <f>'38I'!K7-'38(I-M)A'!K7</f>
        <v>-8.7031282224299573E-4</v>
      </c>
      <c r="L7" s="169">
        <f>'38I'!L7-'38(I-M)A'!L7</f>
        <v>-1.7230026357070446E-6</v>
      </c>
      <c r="M7" s="169">
        <f>'38I'!M7-'38(I-M)A'!M7</f>
        <v>0</v>
      </c>
      <c r="N7" s="169">
        <f>'38I'!N7-'38(I-M)A'!N7</f>
        <v>-2.9935741556368032E-6</v>
      </c>
      <c r="O7" s="169">
        <f>'38I'!O7-'38(I-M)A'!O7</f>
        <v>0</v>
      </c>
      <c r="P7" s="169">
        <f>'38I'!P7-'38(I-M)A'!P7</f>
        <v>0</v>
      </c>
      <c r="Q7" s="169">
        <f>'38I'!Q7-'38(I-M)A'!Q7</f>
        <v>0</v>
      </c>
      <c r="R7" s="169">
        <f>'38I'!R7-'38(I-M)A'!R7</f>
        <v>-1.2444639187871355E-6</v>
      </c>
      <c r="S7" s="169">
        <f>'38I'!S7-'38(I-M)A'!S7</f>
        <v>-1.0533483800144587E-6</v>
      </c>
      <c r="T7" s="169">
        <f>'38I'!T7-'38(I-M)A'!T7</f>
        <v>0</v>
      </c>
      <c r="U7" s="169">
        <f>'38I'!U7-'38(I-M)A'!U7</f>
        <v>0</v>
      </c>
      <c r="V7" s="169">
        <f>'38I'!V7-'38(I-M)A'!V7</f>
        <v>-1.9403107067389185E-5</v>
      </c>
      <c r="W7" s="169">
        <f>'38I'!W7-'38(I-M)A'!W7</f>
        <v>-8.2514284481810291E-5</v>
      </c>
      <c r="X7" s="169">
        <f>'38I'!X7-'38(I-M)A'!X7</f>
        <v>-4.5738849177760534E-3</v>
      </c>
      <c r="Y7" s="169">
        <f>'38I'!Y7-'38(I-M)A'!Y7</f>
        <v>0</v>
      </c>
      <c r="Z7" s="169">
        <f>'38I'!Z7-'38(I-M)A'!Z7</f>
        <v>0</v>
      </c>
      <c r="AA7" s="169">
        <f>'38I'!AA7-'38(I-M)A'!AA7</f>
        <v>-3.5125122491416373E-8</v>
      </c>
      <c r="AB7" s="169">
        <f>'38I'!AB7-'38(I-M)A'!AB7</f>
        <v>-2.7286690068847048E-8</v>
      </c>
      <c r="AC7" s="169">
        <f>'38I'!AC7-'38(I-M)A'!AC7</f>
        <v>-3.6521143104331393E-8</v>
      </c>
      <c r="AD7" s="169">
        <f>'38I'!AD7-'38(I-M)A'!AD7</f>
        <v>0</v>
      </c>
      <c r="AE7" s="169">
        <f>'38I'!AE7-'38(I-M)A'!AE7</f>
        <v>-8.3653981143407098E-8</v>
      </c>
      <c r="AF7" s="169">
        <f>'38I'!AF7-'38(I-M)A'!AF7</f>
        <v>0</v>
      </c>
      <c r="AG7" s="169">
        <f>'38I'!AG7-'38(I-M)A'!AG7</f>
        <v>-2.0260834696981166E-7</v>
      </c>
      <c r="AH7" s="169">
        <f>'38I'!AH7-'38(I-M)A'!AH7</f>
        <v>-4.6525005203488949E-7</v>
      </c>
      <c r="AI7" s="169">
        <f>'38I'!AI7-'38(I-M)A'!AI7</f>
        <v>-1.1223717761212397E-7</v>
      </c>
      <c r="AJ7" s="169">
        <f>'38I'!AJ7-'38(I-M)A'!AJ7</f>
        <v>-9.2450001643076671E-7</v>
      </c>
      <c r="AK7" s="169">
        <f>'38I'!AK7-'38(I-M)A'!AK7</f>
        <v>-1.4947328904248902E-7</v>
      </c>
      <c r="AL7" s="169">
        <f>'38I'!AL7-'38(I-M)A'!AL7</f>
        <v>-2.6942147984716107E-7</v>
      </c>
      <c r="AM7" s="169">
        <f>'38I'!AM7-'38(I-M)A'!AM7</f>
        <v>0</v>
      </c>
      <c r="AN7" s="170">
        <f>'38I'!AN7-'38(I-M)A'!AN7</f>
        <v>-3.0519740677923276E-6</v>
      </c>
    </row>
    <row r="8" spans="1:40" ht="39.950000000000003" customHeight="1">
      <c r="A8" s="16">
        <v>5</v>
      </c>
      <c r="B8" s="1" t="s">
        <v>2</v>
      </c>
      <c r="C8" s="167">
        <f>'38I'!C8-'38(I-M)A'!C8</f>
        <v>-1.137306950985858E-2</v>
      </c>
      <c r="D8" s="168">
        <f>'38I'!D8-'38(I-M)A'!D8</f>
        <v>-1.1495818241987414E-2</v>
      </c>
      <c r="E8" s="168">
        <f>'38I'!E8-'38(I-M)A'!E8</f>
        <v>-6.6497080075470956E-3</v>
      </c>
      <c r="F8" s="168">
        <f>'38I'!F8-'38(I-M)A'!F8</f>
        <v>0</v>
      </c>
      <c r="G8" s="168">
        <f>'38I'!G8-'38(I-M)A'!G8</f>
        <v>0.97907137112131848</v>
      </c>
      <c r="H8" s="168">
        <f>'38I'!H8-'38(I-M)A'!H8</f>
        <v>-1.6891304972814622E-4</v>
      </c>
      <c r="I8" s="169">
        <f>'38I'!I8-'38(I-M)A'!I8</f>
        <v>-3.6055168733871696E-5</v>
      </c>
      <c r="J8" s="169">
        <f>'38I'!J8-'38(I-M)A'!J8</f>
        <v>-9.6188223152361241E-4</v>
      </c>
      <c r="K8" s="169">
        <f>'38I'!K8-'38(I-M)A'!K8</f>
        <v>-4.3821492078822106E-5</v>
      </c>
      <c r="L8" s="169">
        <f>'38I'!L8-'38(I-M)A'!L8</f>
        <v>0</v>
      </c>
      <c r="M8" s="169">
        <f>'38I'!M8-'38(I-M)A'!M8</f>
        <v>0</v>
      </c>
      <c r="N8" s="169">
        <f>'38I'!N8-'38(I-M)A'!N8</f>
        <v>0</v>
      </c>
      <c r="O8" s="169">
        <f>'38I'!O8-'38(I-M)A'!O8</f>
        <v>0</v>
      </c>
      <c r="P8" s="169">
        <f>'38I'!P8-'38(I-M)A'!P8</f>
        <v>0</v>
      </c>
      <c r="Q8" s="169">
        <f>'38I'!Q8-'38(I-M)A'!Q8</f>
        <v>0</v>
      </c>
      <c r="R8" s="169">
        <f>'38I'!R8-'38(I-M)A'!R8</f>
        <v>0</v>
      </c>
      <c r="S8" s="169">
        <f>'38I'!S8-'38(I-M)A'!S8</f>
        <v>0</v>
      </c>
      <c r="T8" s="169">
        <f>'38I'!T8-'38(I-M)A'!T8</f>
        <v>0</v>
      </c>
      <c r="U8" s="169">
        <f>'38I'!U8-'38(I-M)A'!U8</f>
        <v>0</v>
      </c>
      <c r="V8" s="169">
        <f>'38I'!V8-'38(I-M)A'!V8</f>
        <v>-1.6499832256064814E-4</v>
      </c>
      <c r="W8" s="169">
        <f>'38I'!W8-'38(I-M)A'!W8</f>
        <v>-3.9491160177042704E-7</v>
      </c>
      <c r="X8" s="169">
        <f>'38I'!X8-'38(I-M)A'!X8</f>
        <v>0</v>
      </c>
      <c r="Y8" s="169">
        <f>'38I'!Y8-'38(I-M)A'!Y8</f>
        <v>0</v>
      </c>
      <c r="Z8" s="169">
        <f>'38I'!Z8-'38(I-M)A'!Z8</f>
        <v>0</v>
      </c>
      <c r="AA8" s="169">
        <f>'38I'!AA8-'38(I-M)A'!AA8</f>
        <v>-2.1772350577329378E-5</v>
      </c>
      <c r="AB8" s="169">
        <f>'38I'!AB8-'38(I-M)A'!AB8</f>
        <v>0</v>
      </c>
      <c r="AC8" s="169">
        <f>'38I'!AC8-'38(I-M)A'!AC8</f>
        <v>0</v>
      </c>
      <c r="AD8" s="169">
        <f>'38I'!AD8-'38(I-M)A'!AD8</f>
        <v>0</v>
      </c>
      <c r="AE8" s="169">
        <f>'38I'!AE8-'38(I-M)A'!AE8</f>
        <v>-5.7038325933169694E-5</v>
      </c>
      <c r="AF8" s="169">
        <f>'38I'!AF8-'38(I-M)A'!AF8</f>
        <v>0</v>
      </c>
      <c r="AG8" s="169">
        <f>'38I'!AG8-'38(I-M)A'!AG8</f>
        <v>-5.6606963697693335E-5</v>
      </c>
      <c r="AH8" s="169">
        <f>'38I'!AH8-'38(I-M)A'!AH8</f>
        <v>-7.0753969193564981E-4</v>
      </c>
      <c r="AI8" s="169">
        <f>'38I'!AI8-'38(I-M)A'!AI8</f>
        <v>-1.1453404949567962E-3</v>
      </c>
      <c r="AJ8" s="169">
        <f>'38I'!AJ8-'38(I-M)A'!AJ8</f>
        <v>-2.1407132780470518E-4</v>
      </c>
      <c r="AK8" s="169">
        <f>'38I'!AK8-'38(I-M)A'!AK8</f>
        <v>-6.2122454054396303E-7</v>
      </c>
      <c r="AL8" s="169">
        <f>'38I'!AL8-'38(I-M)A'!AL8</f>
        <v>-2.2843093161995336E-2</v>
      </c>
      <c r="AM8" s="169">
        <f>'38I'!AM8-'38(I-M)A'!AM8</f>
        <v>0</v>
      </c>
      <c r="AN8" s="170">
        <f>'38I'!AN8-'38(I-M)A'!AN8</f>
        <v>-4.7760200601021266E-4</v>
      </c>
    </row>
    <row r="9" spans="1:40" ht="39.950000000000003" customHeight="1">
      <c r="A9" s="16">
        <v>6</v>
      </c>
      <c r="B9" s="1" t="s">
        <v>3</v>
      </c>
      <c r="C9" s="167">
        <f>'38I'!C9-'38(I-M)A'!C9</f>
        <v>-8.1694356944667394E-5</v>
      </c>
      <c r="D9" s="168">
        <f>'38I'!D9-'38(I-M)A'!D9</f>
        <v>-1.0844481893334244E-4</v>
      </c>
      <c r="E9" s="168">
        <f>'38I'!E9-'38(I-M)A'!E9</f>
        <v>-5.3457255041305994E-4</v>
      </c>
      <c r="F9" s="168">
        <f>'38I'!F9-'38(I-M)A'!F9</f>
        <v>-6.5422448143393473E-5</v>
      </c>
      <c r="G9" s="168">
        <f>'38I'!G9-'38(I-M)A'!G9</f>
        <v>-1.6773742452825752E-5</v>
      </c>
      <c r="H9" s="168">
        <f>'38I'!H9-'38(I-M)A'!H9</f>
        <v>0.99503950296973986</v>
      </c>
      <c r="I9" s="169">
        <f>'38I'!I9-'38(I-M)A'!I9</f>
        <v>-1.2550551722530267E-4</v>
      </c>
      <c r="J9" s="169">
        <f>'38I'!J9-'38(I-M)A'!J9</f>
        <v>-1.3124652499716078E-5</v>
      </c>
      <c r="K9" s="169">
        <f>'38I'!K9-'38(I-M)A'!K9</f>
        <v>-2.7903575281408208E-5</v>
      </c>
      <c r="L9" s="169">
        <f>'38I'!L9-'38(I-M)A'!L9</f>
        <v>-7.0350852099195007E-6</v>
      </c>
      <c r="M9" s="169">
        <f>'38I'!M9-'38(I-M)A'!M9</f>
        <v>-2.4098848651853878E-5</v>
      </c>
      <c r="N9" s="169">
        <f>'38I'!N9-'38(I-M)A'!N9</f>
        <v>-2.6482900141761626E-5</v>
      </c>
      <c r="O9" s="169">
        <f>'38I'!O9-'38(I-M)A'!O9</f>
        <v>-2.2776738741511035E-5</v>
      </c>
      <c r="P9" s="169">
        <f>'38I'!P9-'38(I-M)A'!P9</f>
        <v>-2.037724045768922E-5</v>
      </c>
      <c r="Q9" s="169">
        <f>'38I'!Q9-'38(I-M)A'!Q9</f>
        <v>0</v>
      </c>
      <c r="R9" s="169">
        <f>'38I'!R9-'38(I-M)A'!R9</f>
        <v>-7.4887113010246346E-5</v>
      </c>
      <c r="S9" s="169">
        <f>'38I'!S9-'38(I-M)A'!S9</f>
        <v>-4.8026286159077686E-5</v>
      </c>
      <c r="T9" s="169">
        <f>'38I'!T9-'38(I-M)A'!T9</f>
        <v>0</v>
      </c>
      <c r="U9" s="169">
        <f>'38I'!U9-'38(I-M)A'!U9</f>
        <v>-7.8397111713933434E-5</v>
      </c>
      <c r="V9" s="169">
        <f>'38I'!V9-'38(I-M)A'!V9</f>
        <v>-4.0321700688625064E-5</v>
      </c>
      <c r="W9" s="169">
        <f>'38I'!W9-'38(I-M)A'!W9</f>
        <v>-6.5153837123723752E-5</v>
      </c>
      <c r="X9" s="169">
        <f>'38I'!X9-'38(I-M)A'!X9</f>
        <v>-2.9159399761205206E-6</v>
      </c>
      <c r="Y9" s="169">
        <f>'38I'!Y9-'38(I-M)A'!Y9</f>
        <v>-2.0965506179080503E-5</v>
      </c>
      <c r="Z9" s="169">
        <f>'38I'!Z9-'38(I-M)A'!Z9</f>
        <v>-3.8734222490650983E-5</v>
      </c>
      <c r="AA9" s="169">
        <f>'38I'!AA9-'38(I-M)A'!AA9</f>
        <v>-8.0973356405621052E-5</v>
      </c>
      <c r="AB9" s="169">
        <f>'38I'!AB9-'38(I-M)A'!AB9</f>
        <v>-3.2012551445347777E-5</v>
      </c>
      <c r="AC9" s="169">
        <f>'38I'!AC9-'38(I-M)A'!AC9</f>
        <v>-1.5408778837054781E-6</v>
      </c>
      <c r="AD9" s="169">
        <f>'38I'!AD9-'38(I-M)A'!AD9</f>
        <v>0</v>
      </c>
      <c r="AE9" s="169">
        <f>'38I'!AE9-'38(I-M)A'!AE9</f>
        <v>-3.6023445952445867E-5</v>
      </c>
      <c r="AF9" s="169">
        <f>'38I'!AF9-'38(I-M)A'!AF9</f>
        <v>-2.2263820649493463E-5</v>
      </c>
      <c r="AG9" s="169">
        <f>'38I'!AG9-'38(I-M)A'!AG9</f>
        <v>-5.983829805261974E-5</v>
      </c>
      <c r="AH9" s="169">
        <f>'38I'!AH9-'38(I-M)A'!AH9</f>
        <v>-7.4718922976716318E-6</v>
      </c>
      <c r="AI9" s="169">
        <f>'38I'!AI9-'38(I-M)A'!AI9</f>
        <v>-6.0818797813999766E-5</v>
      </c>
      <c r="AJ9" s="169">
        <f>'38I'!AJ9-'38(I-M)A'!AJ9</f>
        <v>-5.3182296573780336E-4</v>
      </c>
      <c r="AK9" s="169">
        <f>'38I'!AK9-'38(I-M)A'!AK9</f>
        <v>-4.0099306570286433E-5</v>
      </c>
      <c r="AL9" s="169">
        <f>'38I'!AL9-'38(I-M)A'!AL9</f>
        <v>-6.5442674220343253E-5</v>
      </c>
      <c r="AM9" s="169">
        <f>'38I'!AM9-'38(I-M)A'!AM9</f>
        <v>-3.8909233681806943E-4</v>
      </c>
      <c r="AN9" s="170">
        <f>'38I'!AN9-'38(I-M)A'!AN9</f>
        <v>-1.0087740134224354E-5</v>
      </c>
    </row>
    <row r="10" spans="1:40" ht="39.950000000000003" customHeight="1">
      <c r="A10" s="16">
        <v>7</v>
      </c>
      <c r="B10" s="1" t="s">
        <v>4</v>
      </c>
      <c r="C10" s="167">
        <f>'38I'!C10-'38(I-M)A'!C10</f>
        <v>-4.2351886837319004E-4</v>
      </c>
      <c r="D10" s="168">
        <f>'38I'!D10-'38(I-M)A'!D10</f>
        <v>-4.9565236152690245E-4</v>
      </c>
      <c r="E10" s="168">
        <f>'38I'!E10-'38(I-M)A'!E10</f>
        <v>-4.3006205491753626E-5</v>
      </c>
      <c r="F10" s="168">
        <f>'38I'!F10-'38(I-M)A'!F10</f>
        <v>-1.6612028145892541E-5</v>
      </c>
      <c r="G10" s="168">
        <f>'38I'!G10-'38(I-M)A'!G10</f>
        <v>-3.1391176863207845E-4</v>
      </c>
      <c r="H10" s="168">
        <f>'38I'!H10-'38(I-M)A'!H10</f>
        <v>-1.3546073835223285E-4</v>
      </c>
      <c r="I10" s="168">
        <f>'38I'!I10-'38(I-M)A'!I10</f>
        <v>0.99495237465862929</v>
      </c>
      <c r="J10" s="169">
        <f>'38I'!J10-'38(I-M)A'!J10</f>
        <v>-2.8438218759730094E-4</v>
      </c>
      <c r="K10" s="169">
        <f>'38I'!K10-'38(I-M)A'!K10</f>
        <v>-5.8099122350548516E-5</v>
      </c>
      <c r="L10" s="169">
        <f>'38I'!L10-'38(I-M)A'!L10</f>
        <v>-1.1908963649070923E-5</v>
      </c>
      <c r="M10" s="169">
        <f>'38I'!M10-'38(I-M)A'!M10</f>
        <v>0</v>
      </c>
      <c r="N10" s="169">
        <f>'38I'!N10-'38(I-M)A'!N10</f>
        <v>-6.0003425809257592E-5</v>
      </c>
      <c r="O10" s="169">
        <f>'38I'!O10-'38(I-M)A'!O10</f>
        <v>-2.3133822459001386E-5</v>
      </c>
      <c r="P10" s="169">
        <f>'38I'!P10-'38(I-M)A'!P10</f>
        <v>-4.5992679763959829E-6</v>
      </c>
      <c r="Q10" s="169">
        <f>'38I'!Q10-'38(I-M)A'!Q10</f>
        <v>-1.3121448953377156E-4</v>
      </c>
      <c r="R10" s="169">
        <f>'38I'!R10-'38(I-M)A'!R10</f>
        <v>-4.4850280314343602E-5</v>
      </c>
      <c r="S10" s="169">
        <f>'38I'!S10-'38(I-M)A'!S10</f>
        <v>-1.0629501933923839E-4</v>
      </c>
      <c r="T10" s="169">
        <f>'38I'!T10-'38(I-M)A'!T10</f>
        <v>-1.5266797994718567E-4</v>
      </c>
      <c r="U10" s="169">
        <f>'38I'!U10-'38(I-M)A'!U10</f>
        <v>-2.117332706085098E-4</v>
      </c>
      <c r="V10" s="169">
        <f>'38I'!V10-'38(I-M)A'!V10</f>
        <v>-2.0707649207604888E-3</v>
      </c>
      <c r="W10" s="169">
        <f>'38I'!W10-'38(I-M)A'!W10</f>
        <v>-1.0223328923420533E-3</v>
      </c>
      <c r="X10" s="169">
        <f>'38I'!X10-'38(I-M)A'!X10</f>
        <v>-3.5539857645591115E-5</v>
      </c>
      <c r="Y10" s="169">
        <f>'38I'!Y10-'38(I-M)A'!Y10</f>
        <v>-7.2280292944850458E-5</v>
      </c>
      <c r="Z10" s="169">
        <f>'38I'!Z10-'38(I-M)A'!Z10</f>
        <v>-7.1529964795584325E-5</v>
      </c>
      <c r="AA10" s="169">
        <f>'38I'!AA10-'38(I-M)A'!AA10</f>
        <v>-1.6494206133610873E-4</v>
      </c>
      <c r="AB10" s="169">
        <f>'38I'!AB10-'38(I-M)A'!AB10</f>
        <v>-8.7622994563793906E-5</v>
      </c>
      <c r="AC10" s="169">
        <f>'38I'!AC10-'38(I-M)A'!AC10</f>
        <v>-1.5776563418949881E-5</v>
      </c>
      <c r="AD10" s="169">
        <f>'38I'!AD10-'38(I-M)A'!AD10</f>
        <v>-4.6909274661817459E-6</v>
      </c>
      <c r="AE10" s="169">
        <f>'38I'!AE10-'38(I-M)A'!AE10</f>
        <v>-6.3300833814234584E-5</v>
      </c>
      <c r="AF10" s="169">
        <f>'38I'!AF10-'38(I-M)A'!AF10</f>
        <v>-3.0344225069351332E-4</v>
      </c>
      <c r="AG10" s="169">
        <f>'38I'!AG10-'38(I-M)A'!AG10</f>
        <v>-2.4446603400610462E-5</v>
      </c>
      <c r="AH10" s="169">
        <f>'38I'!AH10-'38(I-M)A'!AH10</f>
        <v>-1.3470534191071618E-4</v>
      </c>
      <c r="AI10" s="169">
        <f>'38I'!AI10-'38(I-M)A'!AI10</f>
        <v>-1.0350792468586093E-4</v>
      </c>
      <c r="AJ10" s="169">
        <f>'38I'!AJ10-'38(I-M)A'!AJ10</f>
        <v>-3.7061495899212493E-4</v>
      </c>
      <c r="AK10" s="169">
        <f>'38I'!AK10-'38(I-M)A'!AK10</f>
        <v>-9.32450019894863E-5</v>
      </c>
      <c r="AL10" s="169">
        <f>'38I'!AL10-'38(I-M)A'!AL10</f>
        <v>-1.2126038550095836E-4</v>
      </c>
      <c r="AM10" s="169">
        <f>'38I'!AM10-'38(I-M)A'!AM10</f>
        <v>-8.7538316022612323E-3</v>
      </c>
      <c r="AN10" s="170">
        <f>'38I'!AN10-'38(I-M)A'!AN10</f>
        <v>-2.4710679013799976E-5</v>
      </c>
    </row>
    <row r="11" spans="1:40" ht="39.950000000000003" customHeight="1">
      <c r="A11" s="16">
        <v>8</v>
      </c>
      <c r="B11" s="1" t="s">
        <v>5</v>
      </c>
      <c r="C11" s="167">
        <f>'38I'!C11-'38(I-M)A'!C11</f>
        <v>-4.8463568792839992E-4</v>
      </c>
      <c r="D11" s="168">
        <f>'38I'!D11-'38(I-M)A'!D11</f>
        <v>0</v>
      </c>
      <c r="E11" s="168">
        <f>'38I'!E11-'38(I-M)A'!E11</f>
        <v>-2.0046429316277929E-5</v>
      </c>
      <c r="F11" s="169">
        <f>'38I'!F11-'38(I-M)A'!F11</f>
        <v>-1.9710330464104865E-5</v>
      </c>
      <c r="G11" s="169">
        <f>'38I'!G11-'38(I-M)A'!G11</f>
        <v>-4.2726654582375063E-5</v>
      </c>
      <c r="H11" s="169">
        <f>'38I'!H11-'38(I-M)A'!H11</f>
        <v>-4.2810745487797041E-4</v>
      </c>
      <c r="I11" s="169">
        <f>'38I'!I11-'38(I-M)A'!I11</f>
        <v>-1.775979413978254E-4</v>
      </c>
      <c r="J11" s="168">
        <f>'38I'!J11-'38(I-M)A'!J11</f>
        <v>0.99757327166969889</v>
      </c>
      <c r="K11" s="169">
        <f>'38I'!K11-'38(I-M)A'!K11</f>
        <v>-8.791034978956094E-5</v>
      </c>
      <c r="L11" s="169">
        <f>'38I'!L11-'38(I-M)A'!L11</f>
        <v>-4.0371712583664245E-5</v>
      </c>
      <c r="M11" s="169">
        <f>'38I'!M11-'38(I-M)A'!M11</f>
        <v>-2.4892963940173848E-5</v>
      </c>
      <c r="N11" s="169">
        <f>'38I'!N11-'38(I-M)A'!N11</f>
        <v>-6.8038226708150504E-5</v>
      </c>
      <c r="O11" s="169">
        <f>'38I'!O11-'38(I-M)A'!O11</f>
        <v>-2.6958350047216882E-5</v>
      </c>
      <c r="P11" s="169">
        <f>'38I'!P11-'38(I-M)A'!P11</f>
        <v>-2.5726213045172291E-5</v>
      </c>
      <c r="Q11" s="169">
        <f>'38I'!Q11-'38(I-M)A'!Q11</f>
        <v>-6.8745018721186392E-5</v>
      </c>
      <c r="R11" s="169">
        <f>'38I'!R11-'38(I-M)A'!R11</f>
        <v>-8.4644589669174205E-5</v>
      </c>
      <c r="S11" s="169">
        <f>'38I'!S11-'38(I-M)A'!S11</f>
        <v>-6.4417485734610889E-5</v>
      </c>
      <c r="T11" s="169">
        <f>'38I'!T11-'38(I-M)A'!T11</f>
        <v>-2.5877431440632698E-5</v>
      </c>
      <c r="U11" s="169">
        <f>'38I'!U11-'38(I-M)A'!U11</f>
        <v>-1.3742143072035967E-4</v>
      </c>
      <c r="V11" s="169">
        <f>'38I'!V11-'38(I-M)A'!V11</f>
        <v>-3.1883086469323486E-4</v>
      </c>
      <c r="W11" s="169">
        <f>'38I'!W11-'38(I-M)A'!W11</f>
        <v>-3.7239263959438359E-5</v>
      </c>
      <c r="X11" s="169">
        <f>'38I'!X11-'38(I-M)A'!X11</f>
        <v>-5.3547150996228619E-6</v>
      </c>
      <c r="Y11" s="169">
        <f>'38I'!Y11-'38(I-M)A'!Y11</f>
        <v>-6.4969110787356388E-5</v>
      </c>
      <c r="Z11" s="169">
        <f>'38I'!Z11-'38(I-M)A'!Z11</f>
        <v>-9.8965634416642442E-5</v>
      </c>
      <c r="AA11" s="169">
        <f>'38I'!AA11-'38(I-M)A'!AA11</f>
        <v>-7.5717611492738556E-8</v>
      </c>
      <c r="AB11" s="169">
        <f>'38I'!AB11-'38(I-M)A'!AB11</f>
        <v>-1.6623230885274365E-7</v>
      </c>
      <c r="AC11" s="169">
        <f>'38I'!AC11-'38(I-M)A'!AC11</f>
        <v>-1.4547370999527412E-7</v>
      </c>
      <c r="AD11" s="169">
        <f>'38I'!AD11-'38(I-M)A'!AD11</f>
        <v>-2.9448837866400266E-7</v>
      </c>
      <c r="AE11" s="169">
        <f>'38I'!AE11-'38(I-M)A'!AE11</f>
        <v>-2.8774242584396595E-6</v>
      </c>
      <c r="AF11" s="169">
        <f>'38I'!AF11-'38(I-M)A'!AF11</f>
        <v>-1.0558164762613441E-5</v>
      </c>
      <c r="AG11" s="169">
        <f>'38I'!AG11-'38(I-M)A'!AG11</f>
        <v>-6.3342820922292608E-6</v>
      </c>
      <c r="AH11" s="169">
        <f>'38I'!AH11-'38(I-M)A'!AH11</f>
        <v>-4.2547712167125373E-5</v>
      </c>
      <c r="AI11" s="169">
        <f>'38I'!AI11-'38(I-M)A'!AI11</f>
        <v>-9.4105900152845407E-4</v>
      </c>
      <c r="AJ11" s="169">
        <f>'38I'!AJ11-'38(I-M)A'!AJ11</f>
        <v>-1.6607518138962015E-5</v>
      </c>
      <c r="AK11" s="169">
        <f>'38I'!AK11-'38(I-M)A'!AK11</f>
        <v>-2.4582338200058327E-5</v>
      </c>
      <c r="AL11" s="169">
        <f>'38I'!AL11-'38(I-M)A'!AL11</f>
        <v>-4.3127705031935166E-5</v>
      </c>
      <c r="AM11" s="169">
        <f>'38I'!AM11-'38(I-M)A'!AM11</f>
        <v>-6.4032681436118361E-5</v>
      </c>
      <c r="AN11" s="170">
        <f>'38I'!AN11-'38(I-M)A'!AN11</f>
        <v>-5.0159768357048741E-5</v>
      </c>
    </row>
    <row r="12" spans="1:40" ht="39.950000000000003" customHeight="1">
      <c r="A12" s="16">
        <v>9</v>
      </c>
      <c r="B12" s="1" t="s">
        <v>6</v>
      </c>
      <c r="C12" s="167">
        <f>'38I'!C12-'38(I-M)A'!C12</f>
        <v>-1.3690378150985405E-4</v>
      </c>
      <c r="D12" s="168">
        <f>'38I'!D12-'38(I-M)A'!D12</f>
        <v>-2.1807879543770772E-4</v>
      </c>
      <c r="E12" s="168">
        <f>'38I'!E12-'38(I-M)A'!E12</f>
        <v>0</v>
      </c>
      <c r="F12" s="169">
        <f>'38I'!F12-'38(I-M)A'!F12</f>
        <v>0</v>
      </c>
      <c r="G12" s="169">
        <f>'38I'!G12-'38(I-M)A'!G12</f>
        <v>-3.7676476902483597E-4</v>
      </c>
      <c r="H12" s="169">
        <f>'38I'!H12-'38(I-M)A'!H12</f>
        <v>-5.1910088435366393E-5</v>
      </c>
      <c r="I12" s="169">
        <f>'38I'!I12-'38(I-M)A'!I12</f>
        <v>-4.8630718270806467E-4</v>
      </c>
      <c r="J12" s="169">
        <f>'38I'!J12-'38(I-M)A'!J12</f>
        <v>-9.3256058456852686E-4</v>
      </c>
      <c r="K12" s="168">
        <f>'38I'!K12-'38(I-M)A'!K12</f>
        <v>0.98872126112366354</v>
      </c>
      <c r="L12" s="169">
        <f>'38I'!L12-'38(I-M)A'!L12</f>
        <v>-5.6589256120162022E-5</v>
      </c>
      <c r="M12" s="169">
        <f>'38I'!M12-'38(I-M)A'!M12</f>
        <v>-4.8461954541712828E-4</v>
      </c>
      <c r="N12" s="169">
        <f>'38I'!N12-'38(I-M)A'!N12</f>
        <v>-2.8676415367408632E-4</v>
      </c>
      <c r="O12" s="169">
        <f>'38I'!O12-'38(I-M)A'!O12</f>
        <v>-8.7598690863413683E-4</v>
      </c>
      <c r="P12" s="169">
        <f>'38I'!P12-'38(I-M)A'!P12</f>
        <v>-4.5531031839938981E-4</v>
      </c>
      <c r="Q12" s="169">
        <f>'38I'!Q12-'38(I-M)A'!Q12</f>
        <v>-5.6682516813002777E-4</v>
      </c>
      <c r="R12" s="169">
        <f>'38I'!R12-'38(I-M)A'!R12</f>
        <v>-1.049545357096547E-3</v>
      </c>
      <c r="S12" s="169">
        <f>'38I'!S12-'38(I-M)A'!S12</f>
        <v>-7.1497442924262522E-4</v>
      </c>
      <c r="T12" s="169">
        <f>'38I'!T12-'38(I-M)A'!T12</f>
        <v>0</v>
      </c>
      <c r="U12" s="169">
        <f>'38I'!U12-'38(I-M)A'!U12</f>
        <v>-2.0781649298251781E-4</v>
      </c>
      <c r="V12" s="169">
        <f>'38I'!V12-'38(I-M)A'!V12</f>
        <v>-1.4504035211647349E-4</v>
      </c>
      <c r="W12" s="169">
        <f>'38I'!W12-'38(I-M)A'!W12</f>
        <v>-4.3085090141113981E-3</v>
      </c>
      <c r="X12" s="169">
        <f>'38I'!X12-'38(I-M)A'!X12</f>
        <v>-3.6300053839119912E-6</v>
      </c>
      <c r="Y12" s="169">
        <f>'38I'!Y12-'38(I-M)A'!Y12</f>
        <v>-4.1448331985165416E-4</v>
      </c>
      <c r="Z12" s="169">
        <f>'38I'!Z12-'38(I-M)A'!Z12</f>
        <v>-4.0716893313585201E-5</v>
      </c>
      <c r="AA12" s="169">
        <f>'38I'!AA12-'38(I-M)A'!AA12</f>
        <v>-1.4535716224542974E-5</v>
      </c>
      <c r="AB12" s="169">
        <f>'38I'!AB12-'38(I-M)A'!AB12</f>
        <v>-8.9618753969219691E-7</v>
      </c>
      <c r="AC12" s="169">
        <f>'38I'!AC12-'38(I-M)A'!AC12</f>
        <v>-1.2994348555311495E-6</v>
      </c>
      <c r="AD12" s="169">
        <f>'38I'!AD12-'38(I-M)A'!AD12</f>
        <v>-8.083726092396732E-6</v>
      </c>
      <c r="AE12" s="169">
        <f>'38I'!AE12-'38(I-M)A'!AE12</f>
        <v>-2.289567287116036E-6</v>
      </c>
      <c r="AF12" s="169">
        <f>'38I'!AF12-'38(I-M)A'!AF12</f>
        <v>-1.0422140004836617E-6</v>
      </c>
      <c r="AG12" s="169">
        <f>'38I'!AG12-'38(I-M)A'!AG12</f>
        <v>-1.2991818315061829E-5</v>
      </c>
      <c r="AH12" s="169">
        <f>'38I'!AH12-'38(I-M)A'!AH12</f>
        <v>-1.4681909234914332E-4</v>
      </c>
      <c r="AI12" s="169">
        <f>'38I'!AI12-'38(I-M)A'!AI12</f>
        <v>-6.8020088474169589E-5</v>
      </c>
      <c r="AJ12" s="169">
        <f>'38I'!AJ12-'38(I-M)A'!AJ12</f>
        <v>-4.2171832223371752E-5</v>
      </c>
      <c r="AK12" s="169">
        <f>'38I'!AK12-'38(I-M)A'!AK12</f>
        <v>-2.1727801015718595E-5</v>
      </c>
      <c r="AL12" s="169">
        <f>'38I'!AL12-'38(I-M)A'!AL12</f>
        <v>-1.1208373700510522E-4</v>
      </c>
      <c r="AM12" s="169">
        <f>'38I'!AM12-'38(I-M)A'!AM12</f>
        <v>-3.9939508841869466E-4</v>
      </c>
      <c r="AN12" s="170">
        <f>'38I'!AN12-'38(I-M)A'!AN12</f>
        <v>-3.7588946169150932E-4</v>
      </c>
    </row>
    <row r="13" spans="1:40" ht="39.950000000000003" customHeight="1">
      <c r="A13" s="16">
        <v>10</v>
      </c>
      <c r="B13" s="1" t="s">
        <v>7</v>
      </c>
      <c r="C13" s="167">
        <f>'38I'!C13-'38(I-M)A'!C13</f>
        <v>0</v>
      </c>
      <c r="D13" s="168">
        <f>'38I'!D13-'38(I-M)A'!D13</f>
        <v>0</v>
      </c>
      <c r="E13" s="168">
        <f>'38I'!E13-'38(I-M)A'!E13</f>
        <v>0</v>
      </c>
      <c r="F13" s="169">
        <f>'38I'!F13-'38(I-M)A'!F13</f>
        <v>0</v>
      </c>
      <c r="G13" s="169">
        <f>'38I'!G13-'38(I-M)A'!G13</f>
        <v>0</v>
      </c>
      <c r="H13" s="169">
        <f>'38I'!H13-'38(I-M)A'!H13</f>
        <v>0</v>
      </c>
      <c r="I13" s="169">
        <f>'38I'!I13-'38(I-M)A'!I13</f>
        <v>0</v>
      </c>
      <c r="J13" s="169">
        <f>'38I'!J13-'38(I-M)A'!J13</f>
        <v>0</v>
      </c>
      <c r="K13" s="169">
        <f>'38I'!K13-'38(I-M)A'!K13</f>
        <v>0</v>
      </c>
      <c r="L13" s="168">
        <f>'38I'!L13-'38(I-M)A'!L13</f>
        <v>1</v>
      </c>
      <c r="M13" s="169">
        <f>'38I'!M13-'38(I-M)A'!M13</f>
        <v>0</v>
      </c>
      <c r="N13" s="169">
        <f>'38I'!N13-'38(I-M)A'!N13</f>
        <v>0</v>
      </c>
      <c r="O13" s="169">
        <f>'38I'!O13-'38(I-M)A'!O13</f>
        <v>0</v>
      </c>
      <c r="P13" s="169">
        <f>'38I'!P13-'38(I-M)A'!P13</f>
        <v>0</v>
      </c>
      <c r="Q13" s="169">
        <f>'38I'!Q13-'38(I-M)A'!Q13</f>
        <v>0</v>
      </c>
      <c r="R13" s="169">
        <f>'38I'!R13-'38(I-M)A'!R13</f>
        <v>0</v>
      </c>
      <c r="S13" s="169">
        <f>'38I'!S13-'38(I-M)A'!S13</f>
        <v>0</v>
      </c>
      <c r="T13" s="169">
        <f>'38I'!T13-'38(I-M)A'!T13</f>
        <v>0</v>
      </c>
      <c r="U13" s="169">
        <f>'38I'!U13-'38(I-M)A'!U13</f>
        <v>0</v>
      </c>
      <c r="V13" s="169">
        <f>'38I'!V13-'38(I-M)A'!V13</f>
        <v>0</v>
      </c>
      <c r="W13" s="169">
        <f>'38I'!W13-'38(I-M)A'!W13</f>
        <v>0</v>
      </c>
      <c r="X13" s="169">
        <f>'38I'!X13-'38(I-M)A'!X13</f>
        <v>0</v>
      </c>
      <c r="Y13" s="169">
        <f>'38I'!Y13-'38(I-M)A'!Y13</f>
        <v>0</v>
      </c>
      <c r="Z13" s="169">
        <f>'38I'!Z13-'38(I-M)A'!Z13</f>
        <v>0</v>
      </c>
      <c r="AA13" s="169">
        <f>'38I'!AA13-'38(I-M)A'!AA13</f>
        <v>0</v>
      </c>
      <c r="AB13" s="169">
        <f>'38I'!AB13-'38(I-M)A'!AB13</f>
        <v>0</v>
      </c>
      <c r="AC13" s="169">
        <f>'38I'!AC13-'38(I-M)A'!AC13</f>
        <v>0</v>
      </c>
      <c r="AD13" s="169">
        <f>'38I'!AD13-'38(I-M)A'!AD13</f>
        <v>0</v>
      </c>
      <c r="AE13" s="169">
        <f>'38I'!AE13-'38(I-M)A'!AE13</f>
        <v>0</v>
      </c>
      <c r="AF13" s="169">
        <f>'38I'!AF13-'38(I-M)A'!AF13</f>
        <v>0</v>
      </c>
      <c r="AG13" s="169">
        <f>'38I'!AG13-'38(I-M)A'!AG13</f>
        <v>0</v>
      </c>
      <c r="AH13" s="169">
        <f>'38I'!AH13-'38(I-M)A'!AH13</f>
        <v>0</v>
      </c>
      <c r="AI13" s="169">
        <f>'38I'!AI13-'38(I-M)A'!AI13</f>
        <v>0</v>
      </c>
      <c r="AJ13" s="169">
        <f>'38I'!AJ13-'38(I-M)A'!AJ13</f>
        <v>0</v>
      </c>
      <c r="AK13" s="169">
        <f>'38I'!AK13-'38(I-M)A'!AK13</f>
        <v>0</v>
      </c>
      <c r="AL13" s="169">
        <f>'38I'!AL13-'38(I-M)A'!AL13</f>
        <v>0</v>
      </c>
      <c r="AM13" s="169">
        <f>'38I'!AM13-'38(I-M)A'!AM13</f>
        <v>0</v>
      </c>
      <c r="AN13" s="170">
        <f>'38I'!AN13-'38(I-M)A'!AN13</f>
        <v>0</v>
      </c>
    </row>
    <row r="14" spans="1:40" ht="39.950000000000003" customHeight="1">
      <c r="A14" s="16">
        <v>11</v>
      </c>
      <c r="B14" s="1" t="s">
        <v>8</v>
      </c>
      <c r="C14" s="167">
        <f>'38I'!C14-'38(I-M)A'!C14</f>
        <v>0</v>
      </c>
      <c r="D14" s="168">
        <f>'38I'!D14-'38(I-M)A'!D14</f>
        <v>0</v>
      </c>
      <c r="E14" s="168">
        <f>'38I'!E14-'38(I-M)A'!E14</f>
        <v>0</v>
      </c>
      <c r="F14" s="169">
        <f>'38I'!F14-'38(I-M)A'!F14</f>
        <v>0</v>
      </c>
      <c r="G14" s="169">
        <f>'38I'!G14-'38(I-M)A'!G14</f>
        <v>0</v>
      </c>
      <c r="H14" s="169">
        <f>'38I'!H14-'38(I-M)A'!H14</f>
        <v>0</v>
      </c>
      <c r="I14" s="169">
        <f>'38I'!I14-'38(I-M)A'!I14</f>
        <v>0</v>
      </c>
      <c r="J14" s="169">
        <f>'38I'!J14-'38(I-M)A'!J14</f>
        <v>0</v>
      </c>
      <c r="K14" s="169">
        <f>'38I'!K14-'38(I-M)A'!K14</f>
        <v>0</v>
      </c>
      <c r="L14" s="169">
        <f>'38I'!L14-'38(I-M)A'!L14</f>
        <v>0</v>
      </c>
      <c r="M14" s="168">
        <f>'38I'!M14-'38(I-M)A'!M14</f>
        <v>1</v>
      </c>
      <c r="N14" s="169">
        <f>'38I'!N14-'38(I-M)A'!N14</f>
        <v>0</v>
      </c>
      <c r="O14" s="169">
        <f>'38I'!O14-'38(I-M)A'!O14</f>
        <v>0</v>
      </c>
      <c r="P14" s="169">
        <f>'38I'!P14-'38(I-M)A'!P14</f>
        <v>0</v>
      </c>
      <c r="Q14" s="169">
        <f>'38I'!Q14-'38(I-M)A'!Q14</f>
        <v>0</v>
      </c>
      <c r="R14" s="169">
        <f>'38I'!R14-'38(I-M)A'!R14</f>
        <v>0</v>
      </c>
      <c r="S14" s="169">
        <f>'38I'!S14-'38(I-M)A'!S14</f>
        <v>0</v>
      </c>
      <c r="T14" s="169">
        <f>'38I'!T14-'38(I-M)A'!T14</f>
        <v>0</v>
      </c>
      <c r="U14" s="169">
        <f>'38I'!U14-'38(I-M)A'!U14</f>
        <v>0</v>
      </c>
      <c r="V14" s="169">
        <f>'38I'!V14-'38(I-M)A'!V14</f>
        <v>0</v>
      </c>
      <c r="W14" s="169">
        <f>'38I'!W14-'38(I-M)A'!W14</f>
        <v>0</v>
      </c>
      <c r="X14" s="169">
        <f>'38I'!X14-'38(I-M)A'!X14</f>
        <v>0</v>
      </c>
      <c r="Y14" s="169">
        <f>'38I'!Y14-'38(I-M)A'!Y14</f>
        <v>0</v>
      </c>
      <c r="Z14" s="169">
        <f>'38I'!Z14-'38(I-M)A'!Z14</f>
        <v>0</v>
      </c>
      <c r="AA14" s="169">
        <f>'38I'!AA14-'38(I-M)A'!AA14</f>
        <v>0</v>
      </c>
      <c r="AB14" s="169">
        <f>'38I'!AB14-'38(I-M)A'!AB14</f>
        <v>0</v>
      </c>
      <c r="AC14" s="169">
        <f>'38I'!AC14-'38(I-M)A'!AC14</f>
        <v>0</v>
      </c>
      <c r="AD14" s="169">
        <f>'38I'!AD14-'38(I-M)A'!AD14</f>
        <v>0</v>
      </c>
      <c r="AE14" s="169">
        <f>'38I'!AE14-'38(I-M)A'!AE14</f>
        <v>0</v>
      </c>
      <c r="AF14" s="169">
        <f>'38I'!AF14-'38(I-M)A'!AF14</f>
        <v>0</v>
      </c>
      <c r="AG14" s="169">
        <f>'38I'!AG14-'38(I-M)A'!AG14</f>
        <v>0</v>
      </c>
      <c r="AH14" s="169">
        <f>'38I'!AH14-'38(I-M)A'!AH14</f>
        <v>0</v>
      </c>
      <c r="AI14" s="169">
        <f>'38I'!AI14-'38(I-M)A'!AI14</f>
        <v>0</v>
      </c>
      <c r="AJ14" s="169">
        <f>'38I'!AJ14-'38(I-M)A'!AJ14</f>
        <v>0</v>
      </c>
      <c r="AK14" s="169">
        <f>'38I'!AK14-'38(I-M)A'!AK14</f>
        <v>0</v>
      </c>
      <c r="AL14" s="169">
        <f>'38I'!AL14-'38(I-M)A'!AL14</f>
        <v>0</v>
      </c>
      <c r="AM14" s="169">
        <f>'38I'!AM14-'38(I-M)A'!AM14</f>
        <v>0</v>
      </c>
      <c r="AN14" s="170">
        <f>'38I'!AN14-'38(I-M)A'!AN14</f>
        <v>0</v>
      </c>
    </row>
    <row r="15" spans="1:40" ht="39.950000000000003" customHeight="1">
      <c r="A15" s="16">
        <v>12</v>
      </c>
      <c r="B15" s="1" t="s">
        <v>9</v>
      </c>
      <c r="C15" s="167">
        <f>'38I'!C15-'38(I-M)A'!C15</f>
        <v>-3.0741061327532519E-5</v>
      </c>
      <c r="D15" s="168">
        <f>'38I'!D15-'38(I-M)A'!D15</f>
        <v>0</v>
      </c>
      <c r="E15" s="168">
        <f>'38I'!E15-'38(I-M)A'!E15</f>
        <v>-4.7799496419627486E-5</v>
      </c>
      <c r="F15" s="169">
        <f>'38I'!F15-'38(I-M)A'!F15</f>
        <v>-5.1697897971883988E-4</v>
      </c>
      <c r="G15" s="169">
        <f>'38I'!G15-'38(I-M)A'!G15</f>
        <v>-6.8330487627076182E-4</v>
      </c>
      <c r="H15" s="169">
        <f>'38I'!H15-'38(I-M)A'!H15</f>
        <v>-1.6318612037696884E-4</v>
      </c>
      <c r="I15" s="169">
        <f>'38I'!I15-'38(I-M)A'!I15</f>
        <v>-7.989412492763171E-4</v>
      </c>
      <c r="J15" s="169">
        <f>'38I'!J15-'38(I-M)A'!J15</f>
        <v>-7.7439166617827545E-4</v>
      </c>
      <c r="K15" s="169">
        <f>'38I'!K15-'38(I-M)A'!K15</f>
        <v>-2.9987817198626031E-4</v>
      </c>
      <c r="L15" s="169">
        <f>'38I'!L15-'38(I-M)A'!L15</f>
        <v>-8.4712234811139084E-6</v>
      </c>
      <c r="M15" s="169">
        <f>'38I'!M15-'38(I-M)A'!M15</f>
        <v>-1.3058268224782292E-4</v>
      </c>
      <c r="N15" s="168">
        <f>'38I'!N15-'38(I-M)A'!N15</f>
        <v>0.99749425230989563</v>
      </c>
      <c r="O15" s="169">
        <f>'38I'!O15-'38(I-M)A'!O15</f>
        <v>-7.9450763164894979E-4</v>
      </c>
      <c r="P15" s="169">
        <f>'38I'!P15-'38(I-M)A'!P15</f>
        <v>-1.022376611267421E-3</v>
      </c>
      <c r="Q15" s="169">
        <f>'38I'!Q15-'38(I-M)A'!Q15</f>
        <v>-1.4000554089619436E-3</v>
      </c>
      <c r="R15" s="169">
        <f>'38I'!R15-'38(I-M)A'!R15</f>
        <v>-3.2384163171445245E-4</v>
      </c>
      <c r="S15" s="169">
        <f>'38I'!S15-'38(I-M)A'!S15</f>
        <v>-9.6714778045041297E-4</v>
      </c>
      <c r="T15" s="169">
        <f>'38I'!T15-'38(I-M)A'!T15</f>
        <v>-1.1538492374892375E-3</v>
      </c>
      <c r="U15" s="169">
        <f>'38I'!U15-'38(I-M)A'!U15</f>
        <v>-1.647727475114238E-3</v>
      </c>
      <c r="V15" s="169">
        <f>'38I'!V15-'38(I-M)A'!V15</f>
        <v>-1.2822081762177542E-4</v>
      </c>
      <c r="W15" s="169">
        <f>'38I'!W15-'38(I-M)A'!W15</f>
        <v>-3.4451462060809015E-3</v>
      </c>
      <c r="X15" s="169">
        <f>'38I'!X15-'38(I-M)A'!X15</f>
        <v>-1.7806791353922054E-5</v>
      </c>
      <c r="Y15" s="169">
        <f>'38I'!Y15-'38(I-M)A'!Y15</f>
        <v>-2.8267728355893592E-5</v>
      </c>
      <c r="Z15" s="169">
        <f>'38I'!Z15-'38(I-M)A'!Z15</f>
        <v>-5.5651675843821032E-6</v>
      </c>
      <c r="AA15" s="169">
        <f>'38I'!AA15-'38(I-M)A'!AA15</f>
        <v>-1.1409913488285278E-4</v>
      </c>
      <c r="AB15" s="169">
        <f>'38I'!AB15-'38(I-M)A'!AB15</f>
        <v>-4.1588451405272803E-6</v>
      </c>
      <c r="AC15" s="169">
        <f>'38I'!AC15-'38(I-M)A'!AC15</f>
        <v>-6.8680903423318661E-6</v>
      </c>
      <c r="AD15" s="169">
        <f>'38I'!AD15-'38(I-M)A'!AD15</f>
        <v>-1.3671633472503703E-5</v>
      </c>
      <c r="AE15" s="169">
        <f>'38I'!AE15-'38(I-M)A'!AE15</f>
        <v>-3.0723268283785213E-5</v>
      </c>
      <c r="AF15" s="169">
        <f>'38I'!AF15-'38(I-M)A'!AF15</f>
        <v>-1.2676297602813024E-5</v>
      </c>
      <c r="AG15" s="169">
        <f>'38I'!AG15-'38(I-M)A'!AG15</f>
        <v>-1.8478275782310332E-4</v>
      </c>
      <c r="AH15" s="169">
        <f>'38I'!AH15-'38(I-M)A'!AH15</f>
        <v>-5.8901161789041846E-6</v>
      </c>
      <c r="AI15" s="169">
        <f>'38I'!AI15-'38(I-M)A'!AI15</f>
        <v>-1.0681646213500503E-5</v>
      </c>
      <c r="AJ15" s="169">
        <f>'38I'!AJ15-'38(I-M)A'!AJ15</f>
        <v>-9.0149398123962068E-5</v>
      </c>
      <c r="AK15" s="169">
        <f>'38I'!AK15-'38(I-M)A'!AK15</f>
        <v>-3.6479244890501704E-5</v>
      </c>
      <c r="AL15" s="169">
        <f>'38I'!AL15-'38(I-M)A'!AL15</f>
        <v>-9.3230109891485641E-5</v>
      </c>
      <c r="AM15" s="169">
        <f>'38I'!AM15-'38(I-M)A'!AM15</f>
        <v>-1.3044680016431842E-5</v>
      </c>
      <c r="AN15" s="170">
        <f>'38I'!AN15-'38(I-M)A'!AN15</f>
        <v>-2.0900063814485091E-4</v>
      </c>
    </row>
    <row r="16" spans="1:40" ht="39.950000000000003" customHeight="1">
      <c r="A16" s="16">
        <v>13</v>
      </c>
      <c r="B16" s="1" t="s">
        <v>10</v>
      </c>
      <c r="C16" s="167">
        <f>'38I'!C16-'38(I-M)A'!C16</f>
        <v>0</v>
      </c>
      <c r="D16" s="168">
        <f>'38I'!D16-'38(I-M)A'!D16</f>
        <v>0</v>
      </c>
      <c r="E16" s="168">
        <f>'38I'!E16-'38(I-M)A'!E16</f>
        <v>0</v>
      </c>
      <c r="F16" s="169">
        <f>'38I'!F16-'38(I-M)A'!F16</f>
        <v>-2.5060530820597649E-5</v>
      </c>
      <c r="G16" s="169">
        <f>'38I'!G16-'38(I-M)A'!G16</f>
        <v>0</v>
      </c>
      <c r="H16" s="169">
        <f>'38I'!H16-'38(I-M)A'!H16</f>
        <v>0</v>
      </c>
      <c r="I16" s="169">
        <f>'38I'!I16-'38(I-M)A'!I16</f>
        <v>-1.4070958472560774E-5</v>
      </c>
      <c r="J16" s="169">
        <f>'38I'!J16-'38(I-M)A'!J16</f>
        <v>0</v>
      </c>
      <c r="K16" s="169">
        <f>'38I'!K16-'38(I-M)A'!K16</f>
        <v>-1.1401239025266074E-6</v>
      </c>
      <c r="L16" s="169">
        <f>'38I'!L16-'38(I-M)A'!L16</f>
        <v>0</v>
      </c>
      <c r="M16" s="169">
        <f>'38I'!M16-'38(I-M)A'!M16</f>
        <v>0</v>
      </c>
      <c r="N16" s="169">
        <f>'38I'!N16-'38(I-M)A'!N16</f>
        <v>-2.9132813776811837E-6</v>
      </c>
      <c r="O16" s="168">
        <f>'38I'!O16-'38(I-M)A'!O16</f>
        <v>0.99926566345444479</v>
      </c>
      <c r="P16" s="169">
        <f>'38I'!P16-'38(I-M)A'!P16</f>
        <v>-1.9704919366210537E-4</v>
      </c>
      <c r="Q16" s="169">
        <f>'38I'!Q16-'38(I-M)A'!Q16</f>
        <v>-5.9984005495642793E-5</v>
      </c>
      <c r="R16" s="169">
        <f>'38I'!R16-'38(I-M)A'!R16</f>
        <v>-6.871055196311979E-6</v>
      </c>
      <c r="S16" s="169">
        <f>'38I'!S16-'38(I-M)A'!S16</f>
        <v>-3.7489216921790222E-5</v>
      </c>
      <c r="T16" s="169">
        <f>'38I'!T16-'38(I-M)A'!T16</f>
        <v>0</v>
      </c>
      <c r="U16" s="169">
        <f>'38I'!U16-'38(I-M)A'!U16</f>
        <v>-1.394146338212633E-4</v>
      </c>
      <c r="V16" s="169">
        <f>'38I'!V16-'38(I-M)A'!V16</f>
        <v>-4.0607919475156453E-7</v>
      </c>
      <c r="W16" s="169">
        <f>'38I'!W16-'38(I-M)A'!W16</f>
        <v>-2.9164442646242736E-5</v>
      </c>
      <c r="X16" s="169">
        <f>'38I'!X16-'38(I-M)A'!X16</f>
        <v>0</v>
      </c>
      <c r="Y16" s="169">
        <f>'38I'!Y16-'38(I-M)A'!Y16</f>
        <v>-5.350973810874309E-5</v>
      </c>
      <c r="Z16" s="169">
        <f>'38I'!Z16-'38(I-M)A'!Z16</f>
        <v>0</v>
      </c>
      <c r="AA16" s="169">
        <f>'38I'!AA16-'38(I-M)A'!AA16</f>
        <v>-1.5626517321684753E-8</v>
      </c>
      <c r="AB16" s="169">
        <f>'38I'!AB16-'38(I-M)A'!AB16</f>
        <v>0</v>
      </c>
      <c r="AC16" s="169">
        <f>'38I'!AC16-'38(I-M)A'!AC16</f>
        <v>0</v>
      </c>
      <c r="AD16" s="169">
        <f>'38I'!AD16-'38(I-M)A'!AD16</f>
        <v>0</v>
      </c>
      <c r="AE16" s="169">
        <f>'38I'!AE16-'38(I-M)A'!AE16</f>
        <v>-4.7915740267358988E-7</v>
      </c>
      <c r="AF16" s="169">
        <f>'38I'!AF16-'38(I-M)A'!AF16</f>
        <v>-2.6470032954488773E-8</v>
      </c>
      <c r="AG16" s="169">
        <f>'38I'!AG16-'38(I-M)A'!AG16</f>
        <v>-1.641775718616296E-6</v>
      </c>
      <c r="AH16" s="169">
        <f>'38I'!AH16-'38(I-M)A'!AH16</f>
        <v>0</v>
      </c>
      <c r="AI16" s="169">
        <f>'38I'!AI16-'38(I-M)A'!AI16</f>
        <v>0</v>
      </c>
      <c r="AJ16" s="169">
        <f>'38I'!AJ16-'38(I-M)A'!AJ16</f>
        <v>0</v>
      </c>
      <c r="AK16" s="169">
        <f>'38I'!AK16-'38(I-M)A'!AK16</f>
        <v>-2.8584861883379878E-5</v>
      </c>
      <c r="AL16" s="169">
        <f>'38I'!AL16-'38(I-M)A'!AL16</f>
        <v>-3.0846486475160304E-8</v>
      </c>
      <c r="AM16" s="169">
        <f>'38I'!AM16-'38(I-M)A'!AM16</f>
        <v>0</v>
      </c>
      <c r="AN16" s="170">
        <f>'38I'!AN16-'38(I-M)A'!AN16</f>
        <v>0</v>
      </c>
    </row>
    <row r="17" spans="1:40" ht="39.950000000000003" customHeight="1">
      <c r="A17" s="16">
        <v>14</v>
      </c>
      <c r="B17" s="1" t="s">
        <v>11</v>
      </c>
      <c r="C17" s="167">
        <f>'38I'!C17-'38(I-M)A'!C17</f>
        <v>0</v>
      </c>
      <c r="D17" s="168">
        <f>'38I'!D17-'38(I-M)A'!D17</f>
        <v>0</v>
      </c>
      <c r="E17" s="168">
        <f>'38I'!E17-'38(I-M)A'!E17</f>
        <v>0</v>
      </c>
      <c r="F17" s="169">
        <f>'38I'!F17-'38(I-M)A'!F17</f>
        <v>-1.3128123514819548E-5</v>
      </c>
      <c r="G17" s="169">
        <f>'38I'!G17-'38(I-M)A'!G17</f>
        <v>0</v>
      </c>
      <c r="H17" s="169">
        <f>'38I'!H17-'38(I-M)A'!H17</f>
        <v>0</v>
      </c>
      <c r="I17" s="169">
        <f>'38I'!I17-'38(I-M)A'!I17</f>
        <v>-2.457054642644757E-6</v>
      </c>
      <c r="J17" s="169">
        <f>'38I'!J17-'38(I-M)A'!J17</f>
        <v>0</v>
      </c>
      <c r="K17" s="169">
        <f>'38I'!K17-'38(I-M)A'!K17</f>
        <v>-4.4794604077974689E-6</v>
      </c>
      <c r="L17" s="169">
        <f>'38I'!L17-'38(I-M)A'!L17</f>
        <v>-1.8822788445269537E-6</v>
      </c>
      <c r="M17" s="169">
        <f>'38I'!M17-'38(I-M)A'!M17</f>
        <v>-1.9343370396231699E-5</v>
      </c>
      <c r="N17" s="169">
        <f>'38I'!N17-'38(I-M)A'!N17</f>
        <v>-1.635151678211317E-6</v>
      </c>
      <c r="O17" s="169">
        <f>'38I'!O17-'38(I-M)A'!O17</f>
        <v>-1.3483089542651224E-4</v>
      </c>
      <c r="P17" s="168">
        <f>'38I'!P17-'38(I-M)A'!P17</f>
        <v>0.99789914272603875</v>
      </c>
      <c r="Q17" s="169">
        <f>'38I'!Q17-'38(I-M)A'!Q17</f>
        <v>-2.828071339861068E-5</v>
      </c>
      <c r="R17" s="169">
        <f>'38I'!R17-'38(I-M)A'!R17</f>
        <v>-4.7776837150225462E-5</v>
      </c>
      <c r="S17" s="169">
        <f>'38I'!S17-'38(I-M)A'!S17</f>
        <v>-7.4221506583406997E-5</v>
      </c>
      <c r="T17" s="169">
        <f>'38I'!T17-'38(I-M)A'!T17</f>
        <v>0</v>
      </c>
      <c r="U17" s="169">
        <f>'38I'!U17-'38(I-M)A'!U17</f>
        <v>-6.8647460757909889E-5</v>
      </c>
      <c r="V17" s="169">
        <f>'38I'!V17-'38(I-M)A'!V17</f>
        <v>-5.0142851978448679E-6</v>
      </c>
      <c r="W17" s="169">
        <f>'38I'!W17-'38(I-M)A'!W17</f>
        <v>-8.4773034455560736E-7</v>
      </c>
      <c r="X17" s="169">
        <f>'38I'!X17-'38(I-M)A'!X17</f>
        <v>-1.1145386638516006E-7</v>
      </c>
      <c r="Y17" s="169">
        <f>'38I'!Y17-'38(I-M)A'!Y17</f>
        <v>-5.214414347792889E-6</v>
      </c>
      <c r="Z17" s="169">
        <f>'38I'!Z17-'38(I-M)A'!Z17</f>
        <v>0</v>
      </c>
      <c r="AA17" s="169">
        <f>'38I'!AA17-'38(I-M)A'!AA17</f>
        <v>-5.372097700235506E-8</v>
      </c>
      <c r="AB17" s="169">
        <f>'38I'!AB17-'38(I-M)A'!AB17</f>
        <v>0</v>
      </c>
      <c r="AC17" s="169">
        <f>'38I'!AC17-'38(I-M)A'!AC17</f>
        <v>0</v>
      </c>
      <c r="AD17" s="169">
        <f>'38I'!AD17-'38(I-M)A'!AD17</f>
        <v>0</v>
      </c>
      <c r="AE17" s="169">
        <f>'38I'!AE17-'38(I-M)A'!AE17</f>
        <v>-9.1387044745916586E-7</v>
      </c>
      <c r="AF17" s="169">
        <f>'38I'!AF17-'38(I-M)A'!AF17</f>
        <v>-6.9332502283282661E-8</v>
      </c>
      <c r="AG17" s="169">
        <f>'38I'!AG17-'38(I-M)A'!AG17</f>
        <v>-3.1619668505478152E-7</v>
      </c>
      <c r="AH17" s="169">
        <f>'38I'!AH17-'38(I-M)A'!AH17</f>
        <v>0</v>
      </c>
      <c r="AI17" s="169">
        <f>'38I'!AI17-'38(I-M)A'!AI17</f>
        <v>0</v>
      </c>
      <c r="AJ17" s="169">
        <f>'38I'!AJ17-'38(I-M)A'!AJ17</f>
        <v>0</v>
      </c>
      <c r="AK17" s="169">
        <f>'38I'!AK17-'38(I-M)A'!AK17</f>
        <v>-1.6657471857037387E-4</v>
      </c>
      <c r="AL17" s="169">
        <f>'38I'!AL17-'38(I-M)A'!AL17</f>
        <v>-1.3850686586800635E-7</v>
      </c>
      <c r="AM17" s="169">
        <f>'38I'!AM17-'38(I-M)A'!AM17</f>
        <v>0</v>
      </c>
      <c r="AN17" s="170">
        <f>'38I'!AN17-'38(I-M)A'!AN17</f>
        <v>0</v>
      </c>
    </row>
    <row r="18" spans="1:40" ht="39.950000000000003" customHeight="1">
      <c r="A18" s="16">
        <v>15</v>
      </c>
      <c r="B18" s="1" t="s">
        <v>12</v>
      </c>
      <c r="C18" s="167">
        <f>'38I'!C18-'38(I-M)A'!C18</f>
        <v>-1.6713469990009588E-5</v>
      </c>
      <c r="D18" s="168">
        <f>'38I'!D18-'38(I-M)A'!D18</f>
        <v>0</v>
      </c>
      <c r="E18" s="168">
        <f>'38I'!E18-'38(I-M)A'!E18</f>
        <v>0</v>
      </c>
      <c r="F18" s="169">
        <f>'38I'!F18-'38(I-M)A'!F18</f>
        <v>0</v>
      </c>
      <c r="G18" s="169">
        <f>'38I'!G18-'38(I-M)A'!G18</f>
        <v>0</v>
      </c>
      <c r="H18" s="169">
        <f>'38I'!H18-'38(I-M)A'!H18</f>
        <v>0</v>
      </c>
      <c r="I18" s="169">
        <f>'38I'!I18-'38(I-M)A'!I18</f>
        <v>0</v>
      </c>
      <c r="J18" s="169">
        <f>'38I'!J18-'38(I-M)A'!J18</f>
        <v>0</v>
      </c>
      <c r="K18" s="169">
        <f>'38I'!K18-'38(I-M)A'!K18</f>
        <v>0</v>
      </c>
      <c r="L18" s="169">
        <f>'38I'!L18-'38(I-M)A'!L18</f>
        <v>0</v>
      </c>
      <c r="M18" s="169">
        <f>'38I'!M18-'38(I-M)A'!M18</f>
        <v>0</v>
      </c>
      <c r="N18" s="169">
        <f>'38I'!N18-'38(I-M)A'!N18</f>
        <v>0</v>
      </c>
      <c r="O18" s="169">
        <f>'38I'!O18-'38(I-M)A'!O18</f>
        <v>-1.8026019881836618E-5</v>
      </c>
      <c r="P18" s="169">
        <f>'38I'!P18-'38(I-M)A'!P18</f>
        <v>-2.6914908058944414E-5</v>
      </c>
      <c r="Q18" s="168">
        <f>'38I'!Q18-'38(I-M)A'!Q18</f>
        <v>0.99961454899608615</v>
      </c>
      <c r="R18" s="169">
        <f>'38I'!R18-'38(I-M)A'!R18</f>
        <v>0</v>
      </c>
      <c r="S18" s="169">
        <f>'38I'!S18-'38(I-M)A'!S18</f>
        <v>-9.262034917691543E-6</v>
      </c>
      <c r="T18" s="169">
        <f>'38I'!T18-'38(I-M)A'!T18</f>
        <v>-9.7110081357355738E-6</v>
      </c>
      <c r="U18" s="169">
        <f>'38I'!U18-'38(I-M)A'!U18</f>
        <v>-1.335296136103153E-5</v>
      </c>
      <c r="V18" s="169">
        <f>'38I'!V18-'38(I-M)A'!V18</f>
        <v>-2.2014253333845781E-7</v>
      </c>
      <c r="W18" s="169">
        <f>'38I'!W18-'38(I-M)A'!W18</f>
        <v>-1.0332416808445718E-6</v>
      </c>
      <c r="X18" s="169">
        <f>'38I'!X18-'38(I-M)A'!X18</f>
        <v>0</v>
      </c>
      <c r="Y18" s="169">
        <f>'38I'!Y18-'38(I-M)A'!Y18</f>
        <v>-6.1047684850097255E-7</v>
      </c>
      <c r="Z18" s="169">
        <f>'38I'!Z18-'38(I-M)A'!Z18</f>
        <v>-1.1374815962048815E-7</v>
      </c>
      <c r="AA18" s="169">
        <f>'38I'!AA18-'38(I-M)A'!AA18</f>
        <v>-6.6539352454003033E-6</v>
      </c>
      <c r="AB18" s="169">
        <f>'38I'!AB18-'38(I-M)A'!AB18</f>
        <v>-6.7180506165184785E-8</v>
      </c>
      <c r="AC18" s="169">
        <f>'38I'!AC18-'38(I-M)A'!AC18</f>
        <v>0</v>
      </c>
      <c r="AD18" s="169">
        <f>'38I'!AD18-'38(I-M)A'!AD18</f>
        <v>0</v>
      </c>
      <c r="AE18" s="169">
        <f>'38I'!AE18-'38(I-M)A'!AE18</f>
        <v>-4.3545441998150566E-7</v>
      </c>
      <c r="AF18" s="169">
        <f>'38I'!AF18-'38(I-M)A'!AF18</f>
        <v>-1.2611933633436648E-6</v>
      </c>
      <c r="AG18" s="169">
        <f>'38I'!AG18-'38(I-M)A'!AG18</f>
        <v>-2.0166853452055639E-5</v>
      </c>
      <c r="AH18" s="169">
        <f>'38I'!AH18-'38(I-M)A'!AH18</f>
        <v>0</v>
      </c>
      <c r="AI18" s="169">
        <f>'38I'!AI18-'38(I-M)A'!AI18</f>
        <v>-5.6912847170648079E-5</v>
      </c>
      <c r="AJ18" s="169">
        <f>'38I'!AJ18-'38(I-M)A'!AJ18</f>
        <v>0</v>
      </c>
      <c r="AK18" s="169">
        <f>'38I'!AK18-'38(I-M)A'!AK18</f>
        <v>-1.9872374564247713E-5</v>
      </c>
      <c r="AL18" s="169">
        <f>'38I'!AL18-'38(I-M)A'!AL18</f>
        <v>-3.4782617359365936E-6</v>
      </c>
      <c r="AM18" s="169">
        <f>'38I'!AM18-'38(I-M)A'!AM18</f>
        <v>-1.2737971066195864E-4</v>
      </c>
      <c r="AN18" s="170">
        <f>'38I'!AN18-'38(I-M)A'!AN18</f>
        <v>0</v>
      </c>
    </row>
    <row r="19" spans="1:40" ht="39.950000000000003" customHeight="1">
      <c r="A19" s="16">
        <v>16</v>
      </c>
      <c r="B19" s="1" t="s">
        <v>13</v>
      </c>
      <c r="C19" s="167">
        <f>'38I'!C19-'38(I-M)A'!C19</f>
        <v>0</v>
      </c>
      <c r="D19" s="168">
        <f>'38I'!D19-'38(I-M)A'!D19</f>
        <v>0</v>
      </c>
      <c r="E19" s="168">
        <f>'38I'!E19-'38(I-M)A'!E19</f>
        <v>0</v>
      </c>
      <c r="F19" s="169">
        <f>'38I'!F19-'38(I-M)A'!F19</f>
        <v>0</v>
      </c>
      <c r="G19" s="169">
        <f>'38I'!G19-'38(I-M)A'!G19</f>
        <v>-1.0376682126375372E-7</v>
      </c>
      <c r="H19" s="169">
        <f>'38I'!H19-'38(I-M)A'!H19</f>
        <v>0</v>
      </c>
      <c r="I19" s="169">
        <f>'38I'!I19-'38(I-M)A'!I19</f>
        <v>0</v>
      </c>
      <c r="J19" s="169">
        <f>'38I'!J19-'38(I-M)A'!J19</f>
        <v>0</v>
      </c>
      <c r="K19" s="169">
        <f>'38I'!K19-'38(I-M)A'!K19</f>
        <v>0</v>
      </c>
      <c r="L19" s="169">
        <f>'38I'!L19-'38(I-M)A'!L19</f>
        <v>0</v>
      </c>
      <c r="M19" s="169">
        <f>'38I'!M19-'38(I-M)A'!M19</f>
        <v>0</v>
      </c>
      <c r="N19" s="169">
        <f>'38I'!N19-'38(I-M)A'!N19</f>
        <v>-3.2778651683694167E-5</v>
      </c>
      <c r="O19" s="169">
        <f>'38I'!O19-'38(I-M)A'!O19</f>
        <v>-5.8027356986458376E-4</v>
      </c>
      <c r="P19" s="169">
        <f>'38I'!P19-'38(I-M)A'!P19</f>
        <v>-1.5382001264782841E-4</v>
      </c>
      <c r="Q19" s="169">
        <f>'38I'!Q19-'38(I-M)A'!Q19</f>
        <v>-4.7453481049403749E-3</v>
      </c>
      <c r="R19" s="168">
        <f>'38I'!R19-'38(I-M)A'!R19</f>
        <v>0.98802579329593221</v>
      </c>
      <c r="S19" s="169">
        <f>'38I'!S19-'38(I-M)A'!S19</f>
        <v>-6.3141246183228226E-3</v>
      </c>
      <c r="T19" s="169">
        <f>'38I'!T19-'38(I-M)A'!T19</f>
        <v>-1.0682074916393329E-2</v>
      </c>
      <c r="U19" s="169">
        <f>'38I'!U19-'38(I-M)A'!U19</f>
        <v>-8.9193211802343105E-5</v>
      </c>
      <c r="V19" s="169">
        <f>'38I'!V19-'38(I-M)A'!V19</f>
        <v>-7.2088373487930678E-5</v>
      </c>
      <c r="W19" s="169">
        <f>'38I'!W19-'38(I-M)A'!W19</f>
        <v>-1.2722879256536018E-5</v>
      </c>
      <c r="X19" s="169">
        <f>'38I'!X19-'38(I-M)A'!X19</f>
        <v>-1.2412397488261301E-7</v>
      </c>
      <c r="Y19" s="169">
        <f>'38I'!Y19-'38(I-M)A'!Y19</f>
        <v>-1.0558528205844602E-6</v>
      </c>
      <c r="Z19" s="169">
        <f>'38I'!Z19-'38(I-M)A'!Z19</f>
        <v>0</v>
      </c>
      <c r="AA19" s="169">
        <f>'38I'!AA19-'38(I-M)A'!AA19</f>
        <v>-7.5212334758675947E-7</v>
      </c>
      <c r="AB19" s="169">
        <f>'38I'!AB19-'38(I-M)A'!AB19</f>
        <v>-1.7262860331665711E-6</v>
      </c>
      <c r="AC19" s="169">
        <f>'38I'!AC19-'38(I-M)A'!AC19</f>
        <v>0</v>
      </c>
      <c r="AD19" s="169">
        <f>'38I'!AD19-'38(I-M)A'!AD19</f>
        <v>0</v>
      </c>
      <c r="AE19" s="169">
        <f>'38I'!AE19-'38(I-M)A'!AE19</f>
        <v>-5.2923494532418828E-7</v>
      </c>
      <c r="AF19" s="169">
        <f>'38I'!AF19-'38(I-M)A'!AF19</f>
        <v>-5.6405003525772826E-5</v>
      </c>
      <c r="AG19" s="169">
        <f>'38I'!AG19-'38(I-M)A'!AG19</f>
        <v>-9.6698198071183669E-5</v>
      </c>
      <c r="AH19" s="169">
        <f>'38I'!AH19-'38(I-M)A'!AH19</f>
        <v>-4.1886753909721319E-5</v>
      </c>
      <c r="AI19" s="169">
        <f>'38I'!AI19-'38(I-M)A'!AI19</f>
        <v>-2.7310225611684672E-7</v>
      </c>
      <c r="AJ19" s="169">
        <f>'38I'!AJ19-'38(I-M)A'!AJ19</f>
        <v>0</v>
      </c>
      <c r="AK19" s="169">
        <f>'38I'!AK19-'38(I-M)A'!AK19</f>
        <v>-3.76639222487039E-4</v>
      </c>
      <c r="AL19" s="169">
        <f>'38I'!AL19-'38(I-M)A'!AL19</f>
        <v>-4.2419401020875802E-7</v>
      </c>
      <c r="AM19" s="169">
        <f>'38I'!AM19-'38(I-M)A'!AM19</f>
        <v>-1.284738859081273E-3</v>
      </c>
      <c r="AN19" s="170">
        <f>'38I'!AN19-'38(I-M)A'!AN19</f>
        <v>0</v>
      </c>
    </row>
    <row r="20" spans="1:40" ht="39.950000000000003" customHeight="1">
      <c r="A20" s="16">
        <v>17</v>
      </c>
      <c r="B20" s="1" t="s">
        <v>14</v>
      </c>
      <c r="C20" s="167">
        <f>'38I'!C20-'38(I-M)A'!C20</f>
        <v>0</v>
      </c>
      <c r="D20" s="168">
        <f>'38I'!D20-'38(I-M)A'!D20</f>
        <v>0</v>
      </c>
      <c r="E20" s="168">
        <f>'38I'!E20-'38(I-M)A'!E20</f>
        <v>-8.5924470917263273E-5</v>
      </c>
      <c r="F20" s="169">
        <f>'38I'!F20-'38(I-M)A'!F20</f>
        <v>0</v>
      </c>
      <c r="G20" s="169">
        <f>'38I'!G20-'38(I-M)A'!G20</f>
        <v>0</v>
      </c>
      <c r="H20" s="169">
        <f>'38I'!H20-'38(I-M)A'!H20</f>
        <v>0</v>
      </c>
      <c r="I20" s="169">
        <f>'38I'!I20-'38(I-M)A'!I20</f>
        <v>-1.1043278714703708E-5</v>
      </c>
      <c r="J20" s="169">
        <f>'38I'!J20-'38(I-M)A'!J20</f>
        <v>0</v>
      </c>
      <c r="K20" s="169">
        <f>'38I'!K20-'38(I-M)A'!K20</f>
        <v>-2.5166274752410893E-6</v>
      </c>
      <c r="L20" s="169">
        <f>'38I'!L20-'38(I-M)A'!L20</f>
        <v>0</v>
      </c>
      <c r="M20" s="169">
        <f>'38I'!M20-'38(I-M)A'!M20</f>
        <v>0</v>
      </c>
      <c r="N20" s="169">
        <f>'38I'!N20-'38(I-M)A'!N20</f>
        <v>-2.5722270858222199E-5</v>
      </c>
      <c r="O20" s="169">
        <f>'38I'!O20-'38(I-M)A'!O20</f>
        <v>-4.4936442009040165E-4</v>
      </c>
      <c r="P20" s="169">
        <f>'38I'!P20-'38(I-M)A'!P20</f>
        <v>-8.0864355133074056E-4</v>
      </c>
      <c r="Q20" s="169">
        <f>'38I'!Q20-'38(I-M)A'!Q20</f>
        <v>-6.7791041602633187E-4</v>
      </c>
      <c r="R20" s="169">
        <f>'38I'!R20-'38(I-M)A'!R20</f>
        <v>-2.6357277013262684E-3</v>
      </c>
      <c r="S20" s="168">
        <f>'38I'!S20-'38(I-M)A'!S20</f>
        <v>0.99681537947517107</v>
      </c>
      <c r="T20" s="169">
        <f>'38I'!T20-'38(I-M)A'!T20</f>
        <v>-8.1339674917283757E-4</v>
      </c>
      <c r="U20" s="169">
        <f>'38I'!U20-'38(I-M)A'!U20</f>
        <v>-7.4241791417603824E-4</v>
      </c>
      <c r="V20" s="169">
        <f>'38I'!V20-'38(I-M)A'!V20</f>
        <v>-8.1951999888199824E-6</v>
      </c>
      <c r="W20" s="169">
        <f>'38I'!W20-'38(I-M)A'!W20</f>
        <v>-3.1256756623500629E-4</v>
      </c>
      <c r="X20" s="169">
        <f>'38I'!X20-'38(I-M)A'!X20</f>
        <v>-1.2523287933452582E-7</v>
      </c>
      <c r="Y20" s="169">
        <f>'38I'!Y20-'38(I-M)A'!Y20</f>
        <v>-8.5222851749840019E-6</v>
      </c>
      <c r="Z20" s="169">
        <f>'38I'!Z20-'38(I-M)A'!Z20</f>
        <v>0</v>
      </c>
      <c r="AA20" s="169">
        <f>'38I'!AA20-'38(I-M)A'!AA20</f>
        <v>-8.3817625676513414E-6</v>
      </c>
      <c r="AB20" s="169">
        <f>'38I'!AB20-'38(I-M)A'!AB20</f>
        <v>-1.3397756972282711E-7</v>
      </c>
      <c r="AC20" s="169">
        <f>'38I'!AC20-'38(I-M)A'!AC20</f>
        <v>-1.2104012760008018E-6</v>
      </c>
      <c r="AD20" s="169">
        <f>'38I'!AD20-'38(I-M)A'!AD20</f>
        <v>0</v>
      </c>
      <c r="AE20" s="169">
        <f>'38I'!AE20-'38(I-M)A'!AE20</f>
        <v>-1.1541816668457195E-5</v>
      </c>
      <c r="AF20" s="169">
        <f>'38I'!AF20-'38(I-M)A'!AF20</f>
        <v>-1.0127528031299337E-5</v>
      </c>
      <c r="AG20" s="169">
        <f>'38I'!AG20-'38(I-M)A'!AG20</f>
        <v>-7.6742208048822193E-5</v>
      </c>
      <c r="AH20" s="169">
        <f>'38I'!AH20-'38(I-M)A'!AH20</f>
        <v>-1.7132823125793415E-5</v>
      </c>
      <c r="AI20" s="169">
        <f>'38I'!AI20-'38(I-M)A'!AI20</f>
        <v>-2.8341474126287599E-6</v>
      </c>
      <c r="AJ20" s="169">
        <f>'38I'!AJ20-'38(I-M)A'!AJ20</f>
        <v>0</v>
      </c>
      <c r="AK20" s="169">
        <f>'38I'!AK20-'38(I-M)A'!AK20</f>
        <v>-1.8535391129085555E-4</v>
      </c>
      <c r="AL20" s="169">
        <f>'38I'!AL20-'38(I-M)A'!AL20</f>
        <v>-4.6689130263930274E-6</v>
      </c>
      <c r="AM20" s="169">
        <f>'38I'!AM20-'38(I-M)A'!AM20</f>
        <v>0</v>
      </c>
      <c r="AN20" s="170">
        <f>'38I'!AN20-'38(I-M)A'!AN20</f>
        <v>-4.1744440839368481E-5</v>
      </c>
    </row>
    <row r="21" spans="1:40" ht="39.950000000000003" customHeight="1">
      <c r="A21" s="16">
        <v>18</v>
      </c>
      <c r="B21" s="1" t="s">
        <v>15</v>
      </c>
      <c r="C21" s="167">
        <f>'38I'!C21-'38(I-M)A'!C21</f>
        <v>0</v>
      </c>
      <c r="D21" s="168">
        <f>'38I'!D21-'38(I-M)A'!D21</f>
        <v>0</v>
      </c>
      <c r="E21" s="168">
        <f>'38I'!E21-'38(I-M)A'!E21</f>
        <v>0</v>
      </c>
      <c r="F21" s="169">
        <f>'38I'!F21-'38(I-M)A'!F21</f>
        <v>0</v>
      </c>
      <c r="G21" s="169">
        <f>'38I'!G21-'38(I-M)A'!G21</f>
        <v>-2.7112302849492329E-8</v>
      </c>
      <c r="H21" s="169">
        <f>'38I'!H21-'38(I-M)A'!H21</f>
        <v>0</v>
      </c>
      <c r="I21" s="169">
        <f>'38I'!I21-'38(I-M)A'!I21</f>
        <v>0</v>
      </c>
      <c r="J21" s="169">
        <f>'38I'!J21-'38(I-M)A'!J21</f>
        <v>0</v>
      </c>
      <c r="K21" s="169">
        <f>'38I'!K21-'38(I-M)A'!K21</f>
        <v>0</v>
      </c>
      <c r="L21" s="169">
        <f>'38I'!L21-'38(I-M)A'!L21</f>
        <v>0</v>
      </c>
      <c r="M21" s="169">
        <f>'38I'!M21-'38(I-M)A'!M21</f>
        <v>0</v>
      </c>
      <c r="N21" s="169">
        <f>'38I'!N21-'38(I-M)A'!N21</f>
        <v>0</v>
      </c>
      <c r="O21" s="169">
        <f>'38I'!O21-'38(I-M)A'!O21</f>
        <v>-3.8948582238518792E-6</v>
      </c>
      <c r="P21" s="169">
        <f>'38I'!P21-'38(I-M)A'!P21</f>
        <v>-4.5327352655637699E-7</v>
      </c>
      <c r="Q21" s="169">
        <f>'38I'!Q21-'38(I-M)A'!Q21</f>
        <v>0</v>
      </c>
      <c r="R21" s="169">
        <f>'38I'!R21-'38(I-M)A'!R21</f>
        <v>-9.6879954152360352E-8</v>
      </c>
      <c r="S21" s="169">
        <f>'38I'!S21-'38(I-M)A'!S21</f>
        <v>-9.5668824215764403E-8</v>
      </c>
      <c r="T21" s="168">
        <f>'38I'!T21-'38(I-M)A'!T21</f>
        <v>0.99997241575926865</v>
      </c>
      <c r="U21" s="169">
        <f>'38I'!U21-'38(I-M)A'!U21</f>
        <v>-1.1176645576000445E-5</v>
      </c>
      <c r="V21" s="169">
        <f>'38I'!V21-'38(I-M)A'!V21</f>
        <v>0</v>
      </c>
      <c r="W21" s="169">
        <f>'38I'!W21-'38(I-M)A'!W21</f>
        <v>-2.4952829126714531E-6</v>
      </c>
      <c r="X21" s="169">
        <f>'38I'!X21-'38(I-M)A'!X21</f>
        <v>-1.3899103325741373E-8</v>
      </c>
      <c r="Y21" s="169">
        <f>'38I'!Y21-'38(I-M)A'!Y21</f>
        <v>-1.9705308696349438E-8</v>
      </c>
      <c r="Z21" s="169">
        <f>'38I'!Z21-'38(I-M)A'!Z21</f>
        <v>-2.9373007077561973E-8</v>
      </c>
      <c r="AA21" s="169">
        <f>'38I'!AA21-'38(I-M)A'!AA21</f>
        <v>-4.3258946801219432E-7</v>
      </c>
      <c r="AB21" s="169">
        <f>'38I'!AB21-'38(I-M)A'!AB21</f>
        <v>-2.081749882879415E-7</v>
      </c>
      <c r="AC21" s="169">
        <f>'38I'!AC21-'38(I-M)A'!AC21</f>
        <v>-2.5540740958034278E-7</v>
      </c>
      <c r="AD21" s="169">
        <f>'38I'!AD21-'38(I-M)A'!AD21</f>
        <v>0</v>
      </c>
      <c r="AE21" s="169">
        <f>'38I'!AE21-'38(I-M)A'!AE21</f>
        <v>-1.3827905626686102E-7</v>
      </c>
      <c r="AF21" s="169">
        <f>'38I'!AF21-'38(I-M)A'!AF21</f>
        <v>-3.2855805262079722E-7</v>
      </c>
      <c r="AG21" s="169">
        <f>'38I'!AG21-'38(I-M)A'!AG21</f>
        <v>-2.7812713730247954E-6</v>
      </c>
      <c r="AH21" s="169">
        <f>'38I'!AH21-'38(I-M)A'!AH21</f>
        <v>-1.3521809510016846E-7</v>
      </c>
      <c r="AI21" s="169">
        <f>'38I'!AI21-'38(I-M)A'!AI21</f>
        <v>-4.6600124844547594E-8</v>
      </c>
      <c r="AJ21" s="169">
        <f>'38I'!AJ21-'38(I-M)A'!AJ21</f>
        <v>-1.119551470181496E-7</v>
      </c>
      <c r="AK21" s="169">
        <f>'38I'!AK21-'38(I-M)A'!AK21</f>
        <v>-1.9639501970361715E-6</v>
      </c>
      <c r="AL21" s="169">
        <f>'38I'!AL21-'38(I-M)A'!AL21</f>
        <v>-1.8856148783242638E-7</v>
      </c>
      <c r="AM21" s="169">
        <f>'38I'!AM21-'38(I-M)A'!AM21</f>
        <v>0</v>
      </c>
      <c r="AN21" s="170">
        <f>'38I'!AN21-'38(I-M)A'!AN21</f>
        <v>0</v>
      </c>
    </row>
    <row r="22" spans="1:40" ht="39.950000000000003" customHeight="1">
      <c r="A22" s="16">
        <v>19</v>
      </c>
      <c r="B22" s="1" t="s">
        <v>16</v>
      </c>
      <c r="C22" s="167">
        <f>'38I'!C22-'38(I-M)A'!C22</f>
        <v>0</v>
      </c>
      <c r="D22" s="168">
        <f>'38I'!D22-'38(I-M)A'!D22</f>
        <v>0</v>
      </c>
      <c r="E22" s="168">
        <f>'38I'!E22-'38(I-M)A'!E22</f>
        <v>-8.6074425017764822E-4</v>
      </c>
      <c r="F22" s="169">
        <f>'38I'!F22-'38(I-M)A'!F22</f>
        <v>0</v>
      </c>
      <c r="G22" s="169">
        <f>'38I'!G22-'38(I-M)A'!G22</f>
        <v>0</v>
      </c>
      <c r="H22" s="169">
        <f>'38I'!H22-'38(I-M)A'!H22</f>
        <v>0</v>
      </c>
      <c r="I22" s="169">
        <f>'38I'!I22-'38(I-M)A'!I22</f>
        <v>0</v>
      </c>
      <c r="J22" s="169">
        <f>'38I'!J22-'38(I-M)A'!J22</f>
        <v>0</v>
      </c>
      <c r="K22" s="169">
        <f>'38I'!K22-'38(I-M)A'!K22</f>
        <v>0</v>
      </c>
      <c r="L22" s="169">
        <f>'38I'!L22-'38(I-M)A'!L22</f>
        <v>0</v>
      </c>
      <c r="M22" s="169">
        <f>'38I'!M22-'38(I-M)A'!M22</f>
        <v>0</v>
      </c>
      <c r="N22" s="169">
        <f>'38I'!N22-'38(I-M)A'!N22</f>
        <v>0</v>
      </c>
      <c r="O22" s="169">
        <f>'38I'!O22-'38(I-M)A'!O22</f>
        <v>0</v>
      </c>
      <c r="P22" s="169">
        <f>'38I'!P22-'38(I-M)A'!P22</f>
        <v>0</v>
      </c>
      <c r="Q22" s="169">
        <f>'38I'!Q22-'38(I-M)A'!Q22</f>
        <v>0</v>
      </c>
      <c r="R22" s="169">
        <f>'38I'!R22-'38(I-M)A'!R22</f>
        <v>0</v>
      </c>
      <c r="S22" s="169">
        <f>'38I'!S22-'38(I-M)A'!S22</f>
        <v>0</v>
      </c>
      <c r="T22" s="169">
        <f>'38I'!T22-'38(I-M)A'!T22</f>
        <v>0</v>
      </c>
      <c r="U22" s="168">
        <f>'38I'!U22-'38(I-M)A'!U22</f>
        <v>0.99822998180538935</v>
      </c>
      <c r="V22" s="169">
        <f>'38I'!V22-'38(I-M)A'!V22</f>
        <v>0</v>
      </c>
      <c r="W22" s="169">
        <f>'38I'!W22-'38(I-M)A'!W22</f>
        <v>0</v>
      </c>
      <c r="X22" s="169">
        <f>'38I'!X22-'38(I-M)A'!X22</f>
        <v>0</v>
      </c>
      <c r="Y22" s="169">
        <f>'38I'!Y22-'38(I-M)A'!Y22</f>
        <v>0</v>
      </c>
      <c r="Z22" s="169">
        <f>'38I'!Z22-'38(I-M)A'!Z22</f>
        <v>0</v>
      </c>
      <c r="AA22" s="169">
        <f>'38I'!AA22-'38(I-M)A'!AA22</f>
        <v>-7.0356881969362072E-8</v>
      </c>
      <c r="AB22" s="169">
        <f>'38I'!AB22-'38(I-M)A'!AB22</f>
        <v>0</v>
      </c>
      <c r="AC22" s="169">
        <f>'38I'!AC22-'38(I-M)A'!AC22</f>
        <v>0</v>
      </c>
      <c r="AD22" s="169">
        <f>'38I'!AD22-'38(I-M)A'!AD22</f>
        <v>0</v>
      </c>
      <c r="AE22" s="169">
        <f>'38I'!AE22-'38(I-M)A'!AE22</f>
        <v>-5.0551758330385837E-4</v>
      </c>
      <c r="AF22" s="169">
        <f>'38I'!AF22-'38(I-M)A'!AF22</f>
        <v>0</v>
      </c>
      <c r="AG22" s="169">
        <f>'38I'!AG22-'38(I-M)A'!AG22</f>
        <v>-9.71967151989418E-5</v>
      </c>
      <c r="AH22" s="169">
        <f>'38I'!AH22-'38(I-M)A'!AH22</f>
        <v>-7.4553005200781796E-7</v>
      </c>
      <c r="AI22" s="169">
        <f>'38I'!AI22-'38(I-M)A'!AI22</f>
        <v>0</v>
      </c>
      <c r="AJ22" s="169">
        <f>'38I'!AJ22-'38(I-M)A'!AJ22</f>
        <v>0</v>
      </c>
      <c r="AK22" s="169">
        <f>'38I'!AK22-'38(I-M)A'!AK22</f>
        <v>-1.5170450247761077E-4</v>
      </c>
      <c r="AL22" s="169">
        <f>'38I'!AL22-'38(I-M)A'!AL22</f>
        <v>-4.285542450511321E-7</v>
      </c>
      <c r="AM22" s="169">
        <f>'38I'!AM22-'38(I-M)A'!AM22</f>
        <v>0</v>
      </c>
      <c r="AN22" s="170">
        <f>'38I'!AN22-'38(I-M)A'!AN22</f>
        <v>0</v>
      </c>
    </row>
    <row r="23" spans="1:40" ht="39.950000000000003" customHeight="1">
      <c r="A23" s="16">
        <v>20</v>
      </c>
      <c r="B23" s="1" t="s">
        <v>17</v>
      </c>
      <c r="C23" s="167">
        <f>'38I'!C23-'38(I-M)A'!C23</f>
        <v>-2.5773895252566405E-3</v>
      </c>
      <c r="D23" s="168">
        <f>'38I'!D23-'38(I-M)A'!D23</f>
        <v>-7.4421995585122946E-3</v>
      </c>
      <c r="E23" s="168">
        <f>'38I'!E23-'38(I-M)A'!E23</f>
        <v>-9.5649701841321582E-3</v>
      </c>
      <c r="F23" s="169">
        <f>'38I'!F23-'38(I-M)A'!F23</f>
        <v>-1.2758288773204793E-2</v>
      </c>
      <c r="G23" s="169">
        <f>'38I'!G23-'38(I-M)A'!G23</f>
        <v>-3.1859740163369824E-3</v>
      </c>
      <c r="H23" s="169">
        <f>'38I'!H23-'38(I-M)A'!H23</f>
        <v>-4.0941190384272321E-3</v>
      </c>
      <c r="I23" s="169">
        <f>'38I'!I23-'38(I-M)A'!I23</f>
        <v>-3.8373443066345102E-3</v>
      </c>
      <c r="J23" s="169">
        <f>'38I'!J23-'38(I-M)A'!J23</f>
        <v>-2.8221943337870784E-3</v>
      </c>
      <c r="K23" s="169">
        <f>'38I'!K23-'38(I-M)A'!K23</f>
        <v>-2.4128087619151033E-3</v>
      </c>
      <c r="L23" s="169">
        <f>'38I'!L23-'38(I-M)A'!L23</f>
        <v>-6.2226782378221651E-4</v>
      </c>
      <c r="M23" s="169">
        <f>'38I'!M23-'38(I-M)A'!M23</f>
        <v>-1.1025480827425622E-3</v>
      </c>
      <c r="N23" s="169">
        <f>'38I'!N23-'38(I-M)A'!N23</f>
        <v>-1.0438580806657913E-3</v>
      </c>
      <c r="O23" s="169">
        <f>'38I'!O23-'38(I-M)A'!O23</f>
        <v>-1.7454507366262788E-3</v>
      </c>
      <c r="P23" s="169">
        <f>'38I'!P23-'38(I-M)A'!P23</f>
        <v>-1.5434422110985517E-3</v>
      </c>
      <c r="Q23" s="169">
        <f>'38I'!Q23-'38(I-M)A'!Q23</f>
        <v>-4.7284322248942936E-3</v>
      </c>
      <c r="R23" s="169">
        <f>'38I'!R23-'38(I-M)A'!R23</f>
        <v>-3.0298594066016384E-3</v>
      </c>
      <c r="S23" s="169">
        <f>'38I'!S23-'38(I-M)A'!S23</f>
        <v>-2.7941199132781439E-3</v>
      </c>
      <c r="T23" s="169">
        <f>'38I'!T23-'38(I-M)A'!T23</f>
        <v>-4.8138370527878649E-3</v>
      </c>
      <c r="U23" s="169">
        <f>'38I'!U23-'38(I-M)A'!U23</f>
        <v>-1.7118587429884517E-3</v>
      </c>
      <c r="V23" s="168">
        <f>'38I'!V23-'38(I-M)A'!V23</f>
        <v>0.9891211071850895</v>
      </c>
      <c r="W23" s="169">
        <f>'38I'!W23-'38(I-M)A'!W23</f>
        <v>-2.9669370451198768E-3</v>
      </c>
      <c r="X23" s="169">
        <f>'38I'!X23-'38(I-M)A'!X23</f>
        <v>-4.462158905716389E-3</v>
      </c>
      <c r="Y23" s="169">
        <f>'38I'!Y23-'38(I-M)A'!Y23</f>
        <v>-5.7740795848570999E-3</v>
      </c>
      <c r="Z23" s="169">
        <f>'38I'!Z23-'38(I-M)A'!Z23</f>
        <v>-3.3448992975988962E-3</v>
      </c>
      <c r="AA23" s="169">
        <f>'38I'!AA23-'38(I-M)A'!AA23</f>
        <v>-2.1298161097197455E-3</v>
      </c>
      <c r="AB23" s="169">
        <f>'38I'!AB23-'38(I-M)A'!AB23</f>
        <v>-1.9593810409671807E-3</v>
      </c>
      <c r="AC23" s="169">
        <f>'38I'!AC23-'38(I-M)A'!AC23</f>
        <v>-3.1234635044225613E-4</v>
      </c>
      <c r="AD23" s="169">
        <f>'38I'!AD23-'38(I-M)A'!AD23</f>
        <v>-5.7521165718648921E-5</v>
      </c>
      <c r="AE23" s="169">
        <f>'38I'!AE23-'38(I-M)A'!AE23</f>
        <v>-7.738829897928237E-3</v>
      </c>
      <c r="AF23" s="169">
        <f>'38I'!AF23-'38(I-M)A'!AF23</f>
        <v>-2.6116897731266113E-3</v>
      </c>
      <c r="AG23" s="169">
        <f>'38I'!AG23-'38(I-M)A'!AG23</f>
        <v>-2.4352432011226365E-3</v>
      </c>
      <c r="AH23" s="169">
        <f>'38I'!AH23-'38(I-M)A'!AH23</f>
        <v>-2.1120643904367965E-3</v>
      </c>
      <c r="AI23" s="169">
        <f>'38I'!AI23-'38(I-M)A'!AI23</f>
        <v>-9.1852278544537829E-4</v>
      </c>
      <c r="AJ23" s="169">
        <f>'38I'!AJ23-'38(I-M)A'!AJ23</f>
        <v>-5.6415235917643171E-3</v>
      </c>
      <c r="AK23" s="169">
        <f>'38I'!AK23-'38(I-M)A'!AK23</f>
        <v>-1.9496355743154452E-3</v>
      </c>
      <c r="AL23" s="169">
        <f>'38I'!AL23-'38(I-M)A'!AL23</f>
        <v>-1.5401610495756821E-3</v>
      </c>
      <c r="AM23" s="169">
        <f>'38I'!AM23-'38(I-M)A'!AM23</f>
        <v>-1.7727045719117457E-2</v>
      </c>
      <c r="AN23" s="170">
        <f>'38I'!AN23-'38(I-M)A'!AN23</f>
        <v>-2.6239047590196074E-3</v>
      </c>
    </row>
    <row r="24" spans="1:40" ht="39.950000000000003" customHeight="1">
      <c r="A24" s="16">
        <v>21</v>
      </c>
      <c r="B24" s="1" t="s">
        <v>18</v>
      </c>
      <c r="C24" s="167">
        <f>'38I'!C24-'38(I-M)A'!C24</f>
        <v>-2.3029682702149436E-3</v>
      </c>
      <c r="D24" s="168">
        <f>'38I'!D24-'38(I-M)A'!D24</f>
        <v>-2.717391304347826E-3</v>
      </c>
      <c r="E24" s="168">
        <f>'38I'!E24-'38(I-M)A'!E24</f>
        <v>-7.9575596816976125E-4</v>
      </c>
      <c r="F24" s="169">
        <f>'38I'!F24-'38(I-M)A'!F24</f>
        <v>-7.7868852459016397E-3</v>
      </c>
      <c r="G24" s="169">
        <f>'38I'!G24-'38(I-M)A'!G24</f>
        <v>-6.2247121070650485E-4</v>
      </c>
      <c r="H24" s="169">
        <f>'38I'!H24-'38(I-M)A'!H24</f>
        <v>-2.1561017680034496E-3</v>
      </c>
      <c r="I24" s="169">
        <f>'38I'!I24-'38(I-M)A'!I24</f>
        <v>-2.3778476643399557E-3</v>
      </c>
      <c r="J24" s="169">
        <f>'38I'!J24-'38(I-M)A'!J24</f>
        <v>-2.8502521376891033E-3</v>
      </c>
      <c r="K24" s="169">
        <f>'38I'!K24-'38(I-M)A'!K24</f>
        <v>-4.8245000699202907E-3</v>
      </c>
      <c r="L24" s="169">
        <f>'38I'!L24-'38(I-M)A'!L24</f>
        <v>-2.9380655776236925E-3</v>
      </c>
      <c r="M24" s="169">
        <f>'38I'!M24-'38(I-M)A'!M24</f>
        <v>-3.6231884057971015E-3</v>
      </c>
      <c r="N24" s="169">
        <f>'38I'!N24-'38(I-M)A'!N24</f>
        <v>-3.9816232771822356E-3</v>
      </c>
      <c r="O24" s="169">
        <f>'38I'!O24-'38(I-M)A'!O24</f>
        <v>-1.8548904901191411E-3</v>
      </c>
      <c r="P24" s="169">
        <f>'38I'!P24-'38(I-M)A'!P24</f>
        <v>-2.7232497446953363E-3</v>
      </c>
      <c r="Q24" s="169">
        <f>'38I'!Q24-'38(I-M)A'!Q24</f>
        <v>-1.1771630370806356E-3</v>
      </c>
      <c r="R24" s="169">
        <f>'38I'!R24-'38(I-M)A'!R24</f>
        <v>-1.7037117877454011E-3</v>
      </c>
      <c r="S24" s="169">
        <f>'38I'!S24-'38(I-M)A'!S24</f>
        <v>-1.6884003304953839E-3</v>
      </c>
      <c r="T24" s="169">
        <f>'38I'!T24-'38(I-M)A'!T24</f>
        <v>-1.8832391713747645E-3</v>
      </c>
      <c r="U24" s="169">
        <f>'38I'!U24-'38(I-M)A'!U24</f>
        <v>-8.9293686936333598E-4</v>
      </c>
      <c r="V24" s="169">
        <f>'38I'!V24-'38(I-M)A'!V24</f>
        <v>-1.778827681404847E-3</v>
      </c>
      <c r="W24" s="168">
        <f>'38I'!W24-'38(I-M)A'!W24</f>
        <v>0.99917077603013438</v>
      </c>
      <c r="X24" s="169">
        <f>'38I'!X24-'38(I-M)A'!X24</f>
        <v>-1.4749118845400425E-2</v>
      </c>
      <c r="Y24" s="169">
        <f>'38I'!Y24-'38(I-M)A'!Y24</f>
        <v>-2.981916121585225E-2</v>
      </c>
      <c r="Z24" s="169">
        <f>'38I'!Z24-'38(I-M)A'!Z24</f>
        <v>-3.1764939448084176E-3</v>
      </c>
      <c r="AA24" s="169">
        <f>'38I'!AA24-'38(I-M)A'!AA24</f>
        <v>-3.1471433253536705E-3</v>
      </c>
      <c r="AB24" s="169">
        <f>'38I'!AB24-'38(I-M)A'!AB24</f>
        <v>-2.3543819421696791E-3</v>
      </c>
      <c r="AC24" s="169">
        <f>'38I'!AC24-'38(I-M)A'!AC24</f>
        <v>-7.0857501566238502E-3</v>
      </c>
      <c r="AD24" s="169">
        <f>'38I'!AD24-'38(I-M)A'!AD24</f>
        <v>-9.9935062569250516E-3</v>
      </c>
      <c r="AE24" s="169">
        <f>'38I'!AE24-'38(I-M)A'!AE24</f>
        <v>-5.016604092252565E-3</v>
      </c>
      <c r="AF24" s="169">
        <f>'38I'!AF24-'38(I-M)A'!AF24</f>
        <v>-2.9068351750864961E-3</v>
      </c>
      <c r="AG24" s="169">
        <f>'38I'!AG24-'38(I-M)A'!AG24</f>
        <v>-7.3618541843523582E-3</v>
      </c>
      <c r="AH24" s="169">
        <f>'38I'!AH24-'38(I-M)A'!AH24</f>
        <v>-6.381665484582931E-3</v>
      </c>
      <c r="AI24" s="169">
        <f>'38I'!AI24-'38(I-M)A'!AI24</f>
        <v>-2.154470033181026E-3</v>
      </c>
      <c r="AJ24" s="169">
        <f>'38I'!AJ24-'38(I-M)A'!AJ24</f>
        <v>-1.8917498686284813E-3</v>
      </c>
      <c r="AK24" s="169">
        <f>'38I'!AK24-'38(I-M)A'!AK24</f>
        <v>-1.253452942839034E-3</v>
      </c>
      <c r="AL24" s="169">
        <f>'38I'!AL24-'38(I-M)A'!AL24</f>
        <v>-1.9933324973732116E-3</v>
      </c>
      <c r="AM24" s="169">
        <f>'38I'!AM24-'38(I-M)A'!AM24</f>
        <v>0</v>
      </c>
      <c r="AN24" s="170">
        <f>'38I'!AN24-'38(I-M)A'!AN24</f>
        <v>-1.3382302648209002E-4</v>
      </c>
    </row>
    <row r="25" spans="1:40" ht="39.950000000000003" customHeight="1">
      <c r="A25" s="16">
        <v>22</v>
      </c>
      <c r="B25" s="1" t="s">
        <v>19</v>
      </c>
      <c r="C25" s="167">
        <f>'38I'!C25-'38(I-M)A'!C25</f>
        <v>-6.4327287714693151E-3</v>
      </c>
      <c r="D25" s="168">
        <f>'38I'!D25-'38(I-M)A'!D25</f>
        <v>-1.0078935154584762E-2</v>
      </c>
      <c r="E25" s="168">
        <f>'38I'!E25-'38(I-M)A'!E25</f>
        <v>-4.9191619852615288E-4</v>
      </c>
      <c r="F25" s="169">
        <f>'38I'!F25-'38(I-M)A'!F25</f>
        <v>-1.1654112998416044E-2</v>
      </c>
      <c r="G25" s="169">
        <f>'38I'!G25-'38(I-M)A'!G25</f>
        <v>-7.1798608314308015E-3</v>
      </c>
      <c r="H25" s="169">
        <f>'38I'!H25-'38(I-M)A'!H25</f>
        <v>-1.4794607704271899E-2</v>
      </c>
      <c r="I25" s="169">
        <f>'38I'!I25-'38(I-M)A'!I25</f>
        <v>-1.1901652762121724E-2</v>
      </c>
      <c r="J25" s="169">
        <f>'38I'!J25-'38(I-M)A'!J25</f>
        <v>-1.2604745915753451E-2</v>
      </c>
      <c r="K25" s="169">
        <f>'38I'!K25-'38(I-M)A'!K25</f>
        <v>-2.2951388624983679E-2</v>
      </c>
      <c r="L25" s="169">
        <f>'38I'!L25-'38(I-M)A'!L25</f>
        <v>-2.6226473487215039E-2</v>
      </c>
      <c r="M25" s="169">
        <f>'38I'!M25-'38(I-M)A'!M25</f>
        <v>-1.8664694730712524E-2</v>
      </c>
      <c r="N25" s="169">
        <f>'38I'!N25-'38(I-M)A'!N25</f>
        <v>-1.4073808652813408E-2</v>
      </c>
      <c r="O25" s="169">
        <f>'38I'!O25-'38(I-M)A'!O25</f>
        <v>-6.8798781165061726E-3</v>
      </c>
      <c r="P25" s="169">
        <f>'38I'!P25-'38(I-M)A'!P25</f>
        <v>-6.3129152449004754E-3</v>
      </c>
      <c r="Q25" s="169">
        <f>'38I'!Q25-'38(I-M)A'!Q25</f>
        <v>-6.185385356786568E-3</v>
      </c>
      <c r="R25" s="169">
        <f>'38I'!R25-'38(I-M)A'!R25</f>
        <v>-1.4804649274562766E-2</v>
      </c>
      <c r="S25" s="169">
        <f>'38I'!S25-'38(I-M)A'!S25</f>
        <v>-5.8626331150280738E-3</v>
      </c>
      <c r="T25" s="169">
        <f>'38I'!T25-'38(I-M)A'!T25</f>
        <v>-4.6566831599337008E-3</v>
      </c>
      <c r="U25" s="169">
        <f>'38I'!U25-'38(I-M)A'!U25</f>
        <v>-1.0874222147316382E-2</v>
      </c>
      <c r="V25" s="169">
        <f>'38I'!V25-'38(I-M)A'!V25</f>
        <v>-1.4330329284696004E-2</v>
      </c>
      <c r="W25" s="169">
        <f>'38I'!W25-'38(I-M)A'!W25</f>
        <v>-2.1228713692608273E-3</v>
      </c>
      <c r="X25" s="168">
        <f>'38I'!X25-'38(I-M)A'!X25</f>
        <v>0.94432476649065322</v>
      </c>
      <c r="Y25" s="169">
        <f>'38I'!Y25-'38(I-M)A'!Y25</f>
        <v>-2.9667335335891432E-2</v>
      </c>
      <c r="Z25" s="169">
        <f>'38I'!Z25-'38(I-M)A'!Z25</f>
        <v>-4.5586173139559427E-2</v>
      </c>
      <c r="AA25" s="169">
        <f>'38I'!AA25-'38(I-M)A'!AA25</f>
        <v>-1.0913432599596588E-2</v>
      </c>
      <c r="AB25" s="169">
        <f>'38I'!AB25-'38(I-M)A'!AB25</f>
        <v>-2.8602153711366923E-3</v>
      </c>
      <c r="AC25" s="169">
        <f>'38I'!AC25-'38(I-M)A'!AC25</f>
        <v>-6.8794810307836072E-3</v>
      </c>
      <c r="AD25" s="169">
        <f>'38I'!AD25-'38(I-M)A'!AD25</f>
        <v>0</v>
      </c>
      <c r="AE25" s="169">
        <f>'38I'!AE25-'38(I-M)A'!AE25</f>
        <v>-7.797287248326114E-3</v>
      </c>
      <c r="AF25" s="169">
        <f>'38I'!AF25-'38(I-M)A'!AF25</f>
        <v>-3.0941214386675576E-3</v>
      </c>
      <c r="AG25" s="169">
        <f>'38I'!AG25-'38(I-M)A'!AG25</f>
        <v>-7.4103344609990308E-3</v>
      </c>
      <c r="AH25" s="169">
        <f>'38I'!AH25-'38(I-M)A'!AH25</f>
        <v>-1.1649571335132955E-2</v>
      </c>
      <c r="AI25" s="169">
        <f>'38I'!AI25-'38(I-M)A'!AI25</f>
        <v>-8.297964450907868E-3</v>
      </c>
      <c r="AJ25" s="169">
        <f>'38I'!AJ25-'38(I-M)A'!AJ25</f>
        <v>-2.8586112808379137E-3</v>
      </c>
      <c r="AK25" s="169">
        <f>'38I'!AK25-'38(I-M)A'!AK25</f>
        <v>-3.5195757736744353E-3</v>
      </c>
      <c r="AL25" s="169">
        <f>'38I'!AL25-'38(I-M)A'!AL25</f>
        <v>-2.1970272365280184E-2</v>
      </c>
      <c r="AM25" s="169">
        <f>'38I'!AM25-'38(I-M)A'!AM25</f>
        <v>0</v>
      </c>
      <c r="AN25" s="170">
        <f>'38I'!AN25-'38(I-M)A'!AN25</f>
        <v>-2.8218760452430082E-3</v>
      </c>
    </row>
    <row r="26" spans="1:40" ht="39.950000000000003" customHeight="1">
      <c r="A26" s="16">
        <v>23</v>
      </c>
      <c r="B26" s="1" t="s">
        <v>20</v>
      </c>
      <c r="C26" s="167">
        <f>'38I'!C26-'38(I-M)A'!C26</f>
        <v>-1.0816956427516682E-3</v>
      </c>
      <c r="D26" s="168">
        <f>'38I'!D26-'38(I-M)A'!D26</f>
        <v>0</v>
      </c>
      <c r="E26" s="168">
        <f>'38I'!E26-'38(I-M)A'!E26</f>
        <v>-2.587594310471446E-4</v>
      </c>
      <c r="F26" s="169">
        <f>'38I'!F26-'38(I-M)A'!F26</f>
        <v>-2.7986317153008795E-3</v>
      </c>
      <c r="G26" s="169">
        <f>'38I'!G26-'38(I-M)A'!G26</f>
        <v>-1.8103548642066111E-3</v>
      </c>
      <c r="H26" s="169">
        <f>'38I'!H26-'38(I-M)A'!H26</f>
        <v>-6.3099809511496464E-4</v>
      </c>
      <c r="I26" s="169">
        <f>'38I'!I26-'38(I-M)A'!I26</f>
        <v>-8.2309991604856078E-4</v>
      </c>
      <c r="J26" s="169">
        <f>'38I'!J26-'38(I-M)A'!J26</f>
        <v>-1.0694179511595431E-3</v>
      </c>
      <c r="K26" s="169">
        <f>'38I'!K26-'38(I-M)A'!K26</f>
        <v>-1.3641771151555518E-3</v>
      </c>
      <c r="L26" s="169">
        <f>'38I'!L26-'38(I-M)A'!L26</f>
        <v>-1.0318142549570592E-3</v>
      </c>
      <c r="M26" s="169">
        <f>'38I'!M26-'38(I-M)A'!M26</f>
        <v>0</v>
      </c>
      <c r="N26" s="169">
        <f>'38I'!N26-'38(I-M)A'!N26</f>
        <v>-7.96751857108921E-4</v>
      </c>
      <c r="O26" s="169">
        <f>'38I'!O26-'38(I-M)A'!O26</f>
        <v>-6.263613822807745E-4</v>
      </c>
      <c r="P26" s="169">
        <f>'38I'!P26-'38(I-M)A'!P26</f>
        <v>-5.5345685637565823E-4</v>
      </c>
      <c r="Q26" s="169">
        <f>'38I'!Q26-'38(I-M)A'!Q26</f>
        <v>0</v>
      </c>
      <c r="R26" s="169">
        <f>'38I'!R26-'38(I-M)A'!R26</f>
        <v>-5.7963342545914152E-4</v>
      </c>
      <c r="S26" s="169">
        <f>'38I'!S26-'38(I-M)A'!S26</f>
        <v>-4.9061762297188246E-4</v>
      </c>
      <c r="T26" s="169">
        <f>'38I'!T26-'38(I-M)A'!T26</f>
        <v>0</v>
      </c>
      <c r="U26" s="169">
        <f>'38I'!U26-'38(I-M)A'!U26</f>
        <v>-6.0975635193625741E-4</v>
      </c>
      <c r="V26" s="169">
        <f>'38I'!V26-'38(I-M)A'!V26</f>
        <v>-8.051733601737365E-4</v>
      </c>
      <c r="W26" s="169">
        <f>'38I'!W26-'38(I-M)A'!W26</f>
        <v>-8.802307049968663E-4</v>
      </c>
      <c r="X26" s="169">
        <f>'38I'!X26-'38(I-M)A'!X26</f>
        <v>-9.1983406081945192E-4</v>
      </c>
      <c r="Y26" s="168">
        <f>'38I'!Y26-'38(I-M)A'!Y26</f>
        <v>0.91372827156946068</v>
      </c>
      <c r="Z26" s="169">
        <f>'38I'!Z26-'38(I-M)A'!Z26</f>
        <v>-9.145595888101106E-3</v>
      </c>
      <c r="AA26" s="169">
        <f>'38I'!AA26-'38(I-M)A'!AA26</f>
        <v>-2.2207820874126675E-3</v>
      </c>
      <c r="AB26" s="169">
        <f>'38I'!AB26-'38(I-M)A'!AB26</f>
        <v>-1.2872715338078902E-3</v>
      </c>
      <c r="AC26" s="169">
        <f>'38I'!AC26-'38(I-M)A'!AC26</f>
        <v>-1.1093235085966654E-3</v>
      </c>
      <c r="AD26" s="169">
        <f>'38I'!AD26-'38(I-M)A'!AD26</f>
        <v>-6.2720753298697303E-6</v>
      </c>
      <c r="AE26" s="169">
        <f>'38I'!AE26-'38(I-M)A'!AE26</f>
        <v>-1.9281355845013378E-3</v>
      </c>
      <c r="AF26" s="169">
        <f>'38I'!AF26-'38(I-M)A'!AF26</f>
        <v>-1.6469352865272268E-3</v>
      </c>
      <c r="AG26" s="169">
        <f>'38I'!AG26-'38(I-M)A'!AG26</f>
        <v>-3.8748985978244986E-3</v>
      </c>
      <c r="AH26" s="169">
        <f>'38I'!AH26-'38(I-M)A'!AH26</f>
        <v>-8.7747744902610739E-3</v>
      </c>
      <c r="AI26" s="169">
        <f>'38I'!AI26-'38(I-M)A'!AI26</f>
        <v>-4.4723217824139535E-3</v>
      </c>
      <c r="AJ26" s="169">
        <f>'38I'!AJ26-'38(I-M)A'!AJ26</f>
        <v>-2.2145347334767292E-3</v>
      </c>
      <c r="AK26" s="169">
        <f>'38I'!AK26-'38(I-M)A'!AK26</f>
        <v>-7.0725190805279853E-4</v>
      </c>
      <c r="AL26" s="169">
        <f>'38I'!AL26-'38(I-M)A'!AL26</f>
        <v>-8.643931234597382E-3</v>
      </c>
      <c r="AM26" s="169">
        <f>'38I'!AM26-'38(I-M)A'!AM26</f>
        <v>0</v>
      </c>
      <c r="AN26" s="170">
        <f>'38I'!AN26-'38(I-M)A'!AN26</f>
        <v>-1.6826115472252136E-3</v>
      </c>
    </row>
    <row r="27" spans="1:40" ht="39.950000000000003" customHeight="1">
      <c r="A27" s="16">
        <v>24</v>
      </c>
      <c r="B27" s="1" t="s">
        <v>21</v>
      </c>
      <c r="C27" s="167">
        <f>'38I'!C27-'38(I-M)A'!C27</f>
        <v>-4.110805219730804E-4</v>
      </c>
      <c r="D27" s="168">
        <f>'38I'!D27-'38(I-M)A'!D27</f>
        <v>0</v>
      </c>
      <c r="E27" s="168">
        <f>'38I'!E27-'38(I-M)A'!E27</f>
        <v>0</v>
      </c>
      <c r="F27" s="169">
        <f>'38I'!F27-'38(I-M)A'!F27</f>
        <v>-5.6434520370168557E-4</v>
      </c>
      <c r="G27" s="169">
        <f>'38I'!G27-'38(I-M)A'!G27</f>
        <v>-4.9265769765627918E-4</v>
      </c>
      <c r="H27" s="169">
        <f>'38I'!H27-'38(I-M)A'!H27</f>
        <v>-1.484478543587875E-4</v>
      </c>
      <c r="I27" s="169">
        <f>'38I'!I27-'38(I-M)A'!I27</f>
        <v>-2.1124527069603632E-4</v>
      </c>
      <c r="J27" s="169">
        <f>'38I'!J27-'38(I-M)A'!J27</f>
        <v>-1.8114478803316545E-3</v>
      </c>
      <c r="K27" s="169">
        <f>'38I'!K27-'38(I-M)A'!K27</f>
        <v>-2.5514306300762819E-3</v>
      </c>
      <c r="L27" s="169">
        <f>'38I'!L27-'38(I-M)A'!L27</f>
        <v>0</v>
      </c>
      <c r="M27" s="169">
        <f>'38I'!M27-'38(I-M)A'!M27</f>
        <v>0</v>
      </c>
      <c r="N27" s="169">
        <f>'38I'!N27-'38(I-M)A'!N27</f>
        <v>0</v>
      </c>
      <c r="O27" s="169">
        <f>'38I'!O27-'38(I-M)A'!O27</f>
        <v>-1.9647603581823684E-4</v>
      </c>
      <c r="P27" s="169">
        <f>'38I'!P27-'38(I-M)A'!P27</f>
        <v>0</v>
      </c>
      <c r="Q27" s="169">
        <f>'38I'!Q27-'38(I-M)A'!Q27</f>
        <v>0</v>
      </c>
      <c r="R27" s="169">
        <f>'38I'!R27-'38(I-M)A'!R27</f>
        <v>-3.3395231960229248E-4</v>
      </c>
      <c r="S27" s="169">
        <f>'38I'!S27-'38(I-M)A'!S27</f>
        <v>-1.4839985957884608E-4</v>
      </c>
      <c r="T27" s="169">
        <f>'38I'!T27-'38(I-M)A'!T27</f>
        <v>0</v>
      </c>
      <c r="U27" s="169">
        <f>'38I'!U27-'38(I-M)A'!U27</f>
        <v>-9.836608961743818E-4</v>
      </c>
      <c r="V27" s="169">
        <f>'38I'!V27-'38(I-M)A'!V27</f>
        <v>-2.9393397639825377E-4</v>
      </c>
      <c r="W27" s="169">
        <f>'38I'!W27-'38(I-M)A'!W27</f>
        <v>-1.1158134485404127E-3</v>
      </c>
      <c r="X27" s="169">
        <f>'38I'!X27-'38(I-M)A'!X27</f>
        <v>-7.0716975940718161E-3</v>
      </c>
      <c r="Y27" s="169">
        <f>'38I'!Y27-'38(I-M)A'!Y27</f>
        <v>-1.1615285602573537E-3</v>
      </c>
      <c r="Z27" s="168">
        <f>'38I'!Z27-'38(I-M)A'!Z27</f>
        <v>1</v>
      </c>
      <c r="AA27" s="169">
        <f>'38I'!AA27-'38(I-M)A'!AA27</f>
        <v>-8.650092149818493E-4</v>
      </c>
      <c r="AB27" s="169">
        <f>'38I'!AB27-'38(I-M)A'!AB27</f>
        <v>-2.1796932298506072E-3</v>
      </c>
      <c r="AC27" s="169">
        <f>'38I'!AC27-'38(I-M)A'!AC27</f>
        <v>-2.5726210867990933E-5</v>
      </c>
      <c r="AD27" s="169">
        <f>'38I'!AD27-'38(I-M)A'!AD27</f>
        <v>0</v>
      </c>
      <c r="AE27" s="169">
        <f>'38I'!AE27-'38(I-M)A'!AE27</f>
        <v>-3.3792961688111907E-3</v>
      </c>
      <c r="AF27" s="169">
        <f>'38I'!AF27-'38(I-M)A'!AF27</f>
        <v>-2.1548515484994899E-3</v>
      </c>
      <c r="AG27" s="169">
        <f>'38I'!AG27-'38(I-M)A'!AG27</f>
        <v>-1.6535282158406859E-2</v>
      </c>
      <c r="AH27" s="169">
        <f>'38I'!AH27-'38(I-M)A'!AH27</f>
        <v>-3.1953799715498067E-3</v>
      </c>
      <c r="AI27" s="169">
        <f>'38I'!AI27-'38(I-M)A'!AI27</f>
        <v>-2.5977538418251473E-3</v>
      </c>
      <c r="AJ27" s="169">
        <f>'38I'!AJ27-'38(I-M)A'!AJ27</f>
        <v>-1.4471910636175645E-5</v>
      </c>
      <c r="AK27" s="169">
        <f>'38I'!AK27-'38(I-M)A'!AK27</f>
        <v>-1.9030539985932527E-4</v>
      </c>
      <c r="AL27" s="169">
        <f>'38I'!AL27-'38(I-M)A'!AL27</f>
        <v>-1.2158942607705692E-2</v>
      </c>
      <c r="AM27" s="169">
        <f>'38I'!AM27-'38(I-M)A'!AM27</f>
        <v>0</v>
      </c>
      <c r="AN27" s="170">
        <f>'38I'!AN27-'38(I-M)A'!AN27</f>
        <v>-9.8791668523039028E-3</v>
      </c>
    </row>
    <row r="28" spans="1:40" ht="39.950000000000003" customHeight="1">
      <c r="A28" s="16">
        <v>25</v>
      </c>
      <c r="B28" s="1" t="s">
        <v>221</v>
      </c>
      <c r="C28" s="167">
        <f>'38I'!C28-'38(I-M)A'!C28</f>
        <v>-4.3147262065759528E-2</v>
      </c>
      <c r="D28" s="168">
        <f>'38I'!D28-'38(I-M)A'!D28</f>
        <v>-3.9949195228940124E-2</v>
      </c>
      <c r="E28" s="168">
        <f>'38I'!E28-'38(I-M)A'!E28</f>
        <v>-2.8183112023580231E-2</v>
      </c>
      <c r="F28" s="169">
        <f>'38I'!F28-'38(I-M)A'!F28</f>
        <v>-2.2731151622070549E-2</v>
      </c>
      <c r="G28" s="169">
        <f>'38I'!G28-'38(I-M)A'!G28</f>
        <v>-3.8377246522249026E-2</v>
      </c>
      <c r="H28" s="169">
        <f>'38I'!H28-'38(I-M)A'!H28</f>
        <v>-5.4606160149072255E-2</v>
      </c>
      <c r="I28" s="169">
        <f>'38I'!I28-'38(I-M)A'!I28</f>
        <v>-5.1000987835421958E-2</v>
      </c>
      <c r="J28" s="169">
        <f>'38I'!J28-'38(I-M)A'!J28</f>
        <v>-4.1023350903808875E-2</v>
      </c>
      <c r="K28" s="169">
        <f>'38I'!K28-'38(I-M)A'!K28</f>
        <v>-2.4062659640065379E-2</v>
      </c>
      <c r="L28" s="169">
        <f>'38I'!L28-'38(I-M)A'!L28</f>
        <v>-2.6387237532815459E-2</v>
      </c>
      <c r="M28" s="169">
        <f>'38I'!M28-'38(I-M)A'!M28</f>
        <v>-3.7931559106266381E-2</v>
      </c>
      <c r="N28" s="169">
        <f>'38I'!N28-'38(I-M)A'!N28</f>
        <v>-3.0427312239711745E-2</v>
      </c>
      <c r="O28" s="169">
        <f>'38I'!O28-'38(I-M)A'!O28</f>
        <v>-2.8175107408379852E-2</v>
      </c>
      <c r="P28" s="169">
        <f>'38I'!P28-'38(I-M)A'!P28</f>
        <v>-2.5173725159583406E-2</v>
      </c>
      <c r="Q28" s="169">
        <f>'38I'!Q28-'38(I-M)A'!Q28</f>
        <v>-3.2645091205327922E-2</v>
      </c>
      <c r="R28" s="169">
        <f>'38I'!R28-'38(I-M)A'!R28</f>
        <v>-2.7165753980847439E-2</v>
      </c>
      <c r="S28" s="169">
        <f>'38I'!S28-'38(I-M)A'!S28</f>
        <v>-3.2095352555235844E-2</v>
      </c>
      <c r="T28" s="169">
        <f>'38I'!T28-'38(I-M)A'!T28</f>
        <v>-3.1461444624743116E-2</v>
      </c>
      <c r="U28" s="169">
        <f>'38I'!U28-'38(I-M)A'!U28</f>
        <v>-4.1410778835405254E-2</v>
      </c>
      <c r="V28" s="169">
        <f>'38I'!V28-'38(I-M)A'!V28</f>
        <v>-4.4219109444968464E-2</v>
      </c>
      <c r="W28" s="169">
        <f>'38I'!W28-'38(I-M)A'!W28</f>
        <v>-3.8927458151310268E-2</v>
      </c>
      <c r="X28" s="169">
        <f>'38I'!X28-'38(I-M)A'!X28</f>
        <v>-1.1722997507606149E-2</v>
      </c>
      <c r="Y28" s="169">
        <f>'38I'!Y28-'38(I-M)A'!Y28</f>
        <v>-1.4398422737381475E-2</v>
      </c>
      <c r="Z28" s="169">
        <f>'38I'!Z28-'38(I-M)A'!Z28</f>
        <v>-1.1409317690955085E-2</v>
      </c>
      <c r="AA28" s="168">
        <f>'38I'!AA28-'38(I-M)A'!AA28</f>
        <v>0.99015267751934677</v>
      </c>
      <c r="AB28" s="169">
        <f>'38I'!AB28-'38(I-M)A'!AB28</f>
        <v>-4.1664327127486E-3</v>
      </c>
      <c r="AC28" s="169">
        <f>'38I'!AC28-'38(I-M)A'!AC28</f>
        <v>-1.7561658567235381E-3</v>
      </c>
      <c r="AD28" s="169">
        <f>'38I'!AD28-'38(I-M)A'!AD28</f>
        <v>-5.2702772774558277E-4</v>
      </c>
      <c r="AE28" s="169">
        <f>'38I'!AE28-'38(I-M)A'!AE28</f>
        <v>-6.0449703540115642E-3</v>
      </c>
      <c r="AF28" s="169">
        <f>'38I'!AF28-'38(I-M)A'!AF28</f>
        <v>-9.1084765205779305E-3</v>
      </c>
      <c r="AG28" s="169">
        <f>'38I'!AG28-'38(I-M)A'!AG28</f>
        <v>-7.5685528950508217E-3</v>
      </c>
      <c r="AH28" s="169">
        <f>'38I'!AH28-'38(I-M)A'!AH28</f>
        <v>-1.1387527097213775E-2</v>
      </c>
      <c r="AI28" s="169">
        <f>'38I'!AI28-'38(I-M)A'!AI28</f>
        <v>-3.452369676447558E-2</v>
      </c>
      <c r="AJ28" s="169">
        <f>'38I'!AJ28-'38(I-M)A'!AJ28</f>
        <v>-2.6757735463905013E-2</v>
      </c>
      <c r="AK28" s="169">
        <f>'38I'!AK28-'38(I-M)A'!AK28</f>
        <v>-1.1830230088294641E-2</v>
      </c>
      <c r="AL28" s="169">
        <f>'38I'!AL28-'38(I-M)A'!AL28</f>
        <v>-5.6790277994767047E-2</v>
      </c>
      <c r="AM28" s="169">
        <f>'38I'!AM28-'38(I-M)A'!AM28</f>
        <v>-0.15155827504128414</v>
      </c>
      <c r="AN28" s="170">
        <f>'38I'!AN28-'38(I-M)A'!AN28</f>
        <v>-7.5614688533490381E-3</v>
      </c>
    </row>
    <row r="29" spans="1:40" ht="39.950000000000003" customHeight="1">
      <c r="A29" s="16">
        <v>26</v>
      </c>
      <c r="B29" s="1" t="s">
        <v>22</v>
      </c>
      <c r="C29" s="167">
        <f>'38I'!C29-'38(I-M)A'!C29</f>
        <v>-7.4204206665963758E-3</v>
      </c>
      <c r="D29" s="168">
        <f>'38I'!D29-'38(I-M)A'!D29</f>
        <v>-6.1139204386602263E-3</v>
      </c>
      <c r="E29" s="168">
        <f>'38I'!E29-'38(I-M)A'!E29</f>
        <v>-7.3604898932623916E-3</v>
      </c>
      <c r="F29" s="169">
        <f>'38I'!F29-'38(I-M)A'!F29</f>
        <v>-4.3031308879750665E-2</v>
      </c>
      <c r="G29" s="169">
        <f>'38I'!G29-'38(I-M)A'!G29</f>
        <v>-4.9236072519453743E-3</v>
      </c>
      <c r="H29" s="169">
        <f>'38I'!H29-'38(I-M)A'!H29</f>
        <v>-1.3097868365357484E-2</v>
      </c>
      <c r="I29" s="169">
        <f>'38I'!I29-'38(I-M)A'!I29</f>
        <v>-9.0892022700892385E-3</v>
      </c>
      <c r="J29" s="169">
        <f>'38I'!J29-'38(I-M)A'!J29</f>
        <v>-3.288639510965378E-3</v>
      </c>
      <c r="K29" s="169">
        <f>'38I'!K29-'38(I-M)A'!K29</f>
        <v>-8.3901467260596215E-3</v>
      </c>
      <c r="L29" s="169">
        <f>'38I'!L29-'38(I-M)A'!L29</f>
        <v>-3.8781133600809489E-3</v>
      </c>
      <c r="M29" s="169">
        <f>'38I'!M29-'38(I-M)A'!M29</f>
        <v>-4.5288299545631306E-3</v>
      </c>
      <c r="N29" s="169">
        <f>'38I'!N29-'38(I-M)A'!N29</f>
        <v>-8.1926741940678942E-3</v>
      </c>
      <c r="O29" s="169">
        <f>'38I'!O29-'38(I-M)A'!O29</f>
        <v>-5.5109757272592142E-3</v>
      </c>
      <c r="P29" s="169">
        <f>'38I'!P29-'38(I-M)A'!P29</f>
        <v>-4.6804247391536357E-3</v>
      </c>
      <c r="Q29" s="169">
        <f>'38I'!Q29-'38(I-M)A'!Q29</f>
        <v>-9.2698405238309245E-3</v>
      </c>
      <c r="R29" s="169">
        <f>'38I'!R29-'38(I-M)A'!R29</f>
        <v>-2.3326711615798486E-3</v>
      </c>
      <c r="S29" s="169">
        <f>'38I'!S29-'38(I-M)A'!S29</f>
        <v>-4.5261943600211924E-3</v>
      </c>
      <c r="T29" s="169">
        <f>'38I'!T29-'38(I-M)A'!T29</f>
        <v>-2.8247617343715795E-3</v>
      </c>
      <c r="U29" s="169">
        <f>'38I'!U29-'38(I-M)A'!U29</f>
        <v>-9.9782267908628021E-3</v>
      </c>
      <c r="V29" s="169">
        <f>'38I'!V29-'38(I-M)A'!V29</f>
        <v>-7.7162894489035041E-3</v>
      </c>
      <c r="W29" s="169">
        <f>'38I'!W29-'38(I-M)A'!W29</f>
        <v>-9.8690645509862882E-3</v>
      </c>
      <c r="X29" s="169">
        <f>'38I'!X29-'38(I-M)A'!X29</f>
        <v>-1.2360965380568932E-2</v>
      </c>
      <c r="Y29" s="169">
        <f>'38I'!Y29-'38(I-M)A'!Y29</f>
        <v>-2.126484512906375E-2</v>
      </c>
      <c r="Z29" s="169">
        <f>'38I'!Z29-'38(I-M)A'!Z29</f>
        <v>-2.4435002165807282E-2</v>
      </c>
      <c r="AA29" s="169">
        <f>'38I'!AA29-'38(I-M)A'!AA29</f>
        <v>-1.4236764788853901E-2</v>
      </c>
      <c r="AB29" s="168">
        <f>'38I'!AB29-'38(I-M)A'!AB29</f>
        <v>0.96245494639767626</v>
      </c>
      <c r="AC29" s="169">
        <f>'38I'!AC29-'38(I-M)A'!AC29</f>
        <v>-5.9370855073295134E-2</v>
      </c>
      <c r="AD29" s="169">
        <f>'38I'!AD29-'38(I-M)A'!AD29</f>
        <v>-5.6382720174635567E-2</v>
      </c>
      <c r="AE29" s="169">
        <f>'38I'!AE29-'38(I-M)A'!AE29</f>
        <v>-1.264092883842725E-2</v>
      </c>
      <c r="AF29" s="169">
        <f>'38I'!AF29-'38(I-M)A'!AF29</f>
        <v>-4.3649728150069629E-3</v>
      </c>
      <c r="AG29" s="169">
        <f>'38I'!AG29-'38(I-M)A'!AG29</f>
        <v>-1.6896740631962903E-2</v>
      </c>
      <c r="AH29" s="169">
        <f>'38I'!AH29-'38(I-M)A'!AH29</f>
        <v>-6.0534094964952477E-3</v>
      </c>
      <c r="AI29" s="169">
        <f>'38I'!AI29-'38(I-M)A'!AI29</f>
        <v>-6.4057739995000557E-3</v>
      </c>
      <c r="AJ29" s="169">
        <f>'38I'!AJ29-'38(I-M)A'!AJ29</f>
        <v>-1.9310949964953791E-2</v>
      </c>
      <c r="AK29" s="169">
        <f>'38I'!AK29-'38(I-M)A'!AK29</f>
        <v>-7.5098396324313503E-3</v>
      </c>
      <c r="AL29" s="169">
        <f>'38I'!AL29-'38(I-M)A'!AL29</f>
        <v>-5.6846939026242898E-3</v>
      </c>
      <c r="AM29" s="169">
        <f>'38I'!AM29-'38(I-M)A'!AM29</f>
        <v>0</v>
      </c>
      <c r="AN29" s="170">
        <f>'38I'!AN29-'38(I-M)A'!AN29</f>
        <v>-2.5090955661014715E-3</v>
      </c>
    </row>
    <row r="30" spans="1:40" ht="39.950000000000003" customHeight="1">
      <c r="A30" s="16">
        <v>27</v>
      </c>
      <c r="B30" s="1" t="s">
        <v>169</v>
      </c>
      <c r="C30" s="167">
        <f>'38I'!C30-'38(I-M)A'!C30</f>
        <v>-1.5522651802052837E-2</v>
      </c>
      <c r="D30" s="168">
        <f>'38I'!D30-'38(I-M)A'!D30</f>
        <v>-2.7172057114080786E-3</v>
      </c>
      <c r="E30" s="168">
        <f>'38I'!E30-'38(I-M)A'!E30</f>
        <v>-5.3046774631202798E-4</v>
      </c>
      <c r="F30" s="169">
        <f>'38I'!F30-'38(I-M)A'!F30</f>
        <v>-6.1471211176117183E-3</v>
      </c>
      <c r="G30" s="169">
        <f>'38I'!G30-'38(I-M)A'!G30</f>
        <v>-2.539160058494274E-3</v>
      </c>
      <c r="H30" s="169">
        <f>'38I'!H30-'38(I-M)A'!H30</f>
        <v>-4.7430999222854249E-3</v>
      </c>
      <c r="I30" s="169">
        <f>'38I'!I30-'38(I-M)A'!I30</f>
        <v>-3.9116757529881734E-3</v>
      </c>
      <c r="J30" s="169">
        <f>'38I'!J30-'38(I-M)A'!J30</f>
        <v>-1.5346463303194935E-3</v>
      </c>
      <c r="K30" s="169">
        <f>'38I'!K30-'38(I-M)A'!K30</f>
        <v>-4.4745929880494386E-3</v>
      </c>
      <c r="L30" s="169">
        <f>'38I'!L30-'38(I-M)A'!L30</f>
        <v>-1.0576313686900406E-3</v>
      </c>
      <c r="M30" s="169">
        <f>'38I'!M30-'38(I-M)A'!M30</f>
        <v>-2.4152939656960698E-3</v>
      </c>
      <c r="N30" s="169">
        <f>'38I'!N30-'38(I-M)A'!N30</f>
        <v>-4.7980387937227292E-3</v>
      </c>
      <c r="O30" s="169">
        <f>'38I'!O30-'38(I-M)A'!O30</f>
        <v>-3.8522017476707812E-3</v>
      </c>
      <c r="P30" s="169">
        <f>'38I'!P30-'38(I-M)A'!P30</f>
        <v>-3.7442126584976408E-3</v>
      </c>
      <c r="Q30" s="169">
        <f>'38I'!Q30-'38(I-M)A'!Q30</f>
        <v>-2.3541652779238914E-3</v>
      </c>
      <c r="R30" s="169">
        <f>'38I'!R30-'38(I-M)A'!R30</f>
        <v>-1.1094589437536568E-3</v>
      </c>
      <c r="S30" s="169">
        <f>'38I'!S30-'38(I-M)A'!S30</f>
        <v>-2.5503880025746408E-3</v>
      </c>
      <c r="T30" s="169">
        <f>'38I'!T30-'38(I-M)A'!T30</f>
        <v>-1.8831105495257492E-3</v>
      </c>
      <c r="U30" s="169">
        <f>'38I'!U30-'38(I-M)A'!U30</f>
        <v>-1.8750393550997081E-3</v>
      </c>
      <c r="V30" s="169">
        <f>'38I'!V30-'38(I-M)A'!V30</f>
        <v>-4.0839094137848564E-3</v>
      </c>
      <c r="W30" s="169">
        <f>'38I'!W30-'38(I-M)A'!W30</f>
        <v>-5.4614152453624342E-3</v>
      </c>
      <c r="X30" s="169">
        <f>'38I'!X30-'38(I-M)A'!X30</f>
        <v>-5.9284694522544219E-3</v>
      </c>
      <c r="Y30" s="169">
        <f>'38I'!Y30-'38(I-M)A'!Y30</f>
        <v>-1.331782241125811E-3</v>
      </c>
      <c r="Z30" s="169">
        <f>'38I'!Z30-'38(I-M)A'!Z30</f>
        <v>-2.1836904347389123E-3</v>
      </c>
      <c r="AA30" s="169">
        <f>'38I'!AA30-'38(I-M)A'!AA30</f>
        <v>-2.9989729176506077E-2</v>
      </c>
      <c r="AB30" s="169">
        <f>'38I'!AB30-'38(I-M)A'!AB30</f>
        <v>-1.5416891653196868E-2</v>
      </c>
      <c r="AC30" s="168">
        <f>'38I'!AC30-'38(I-M)A'!AC30</f>
        <v>0.93223601078762974</v>
      </c>
      <c r="AD30" s="169">
        <f>'38I'!AD30-'38(I-M)A'!AD30</f>
        <v>-7.9376836914045405E-3</v>
      </c>
      <c r="AE30" s="169">
        <f>'38I'!AE30-'38(I-M)A'!AE30</f>
        <v>-1.5093287176259497E-2</v>
      </c>
      <c r="AF30" s="169">
        <f>'38I'!AF30-'38(I-M)A'!AF30</f>
        <v>-2.5789636815786145E-2</v>
      </c>
      <c r="AG30" s="169">
        <f>'38I'!AG30-'38(I-M)A'!AG30</f>
        <v>-2.114241708538178E-3</v>
      </c>
      <c r="AH30" s="169">
        <f>'38I'!AH30-'38(I-M)A'!AH30</f>
        <v>-6.6430155280248248E-3</v>
      </c>
      <c r="AI30" s="169">
        <f>'38I'!AI30-'38(I-M)A'!AI30</f>
        <v>-1.6504081729370155E-2</v>
      </c>
      <c r="AJ30" s="169">
        <f>'38I'!AJ30-'38(I-M)A'!AJ30</f>
        <v>-1.8958242669930677E-2</v>
      </c>
      <c r="AK30" s="169">
        <f>'38I'!AK30-'38(I-M)A'!AK30</f>
        <v>-8.2207983988883074E-3</v>
      </c>
      <c r="AL30" s="169">
        <f>'38I'!AL30-'38(I-M)A'!AL30</f>
        <v>-1.2914701770957632E-2</v>
      </c>
      <c r="AM30" s="169">
        <f>'38I'!AM30-'38(I-M)A'!AM30</f>
        <v>0</v>
      </c>
      <c r="AN30" s="170">
        <f>'38I'!AN30-'38(I-M)A'!AN30</f>
        <v>-3.1803100384314331E-2</v>
      </c>
    </row>
    <row r="31" spans="1:40" ht="39.950000000000003" customHeight="1">
      <c r="A31" s="16"/>
      <c r="B31" s="1" t="s">
        <v>168</v>
      </c>
      <c r="C31" s="167">
        <f>'38I'!C31-'38(I-M)A'!C31</f>
        <v>0</v>
      </c>
      <c r="D31" s="168">
        <f>'38I'!D31-'38(I-M)A'!D31</f>
        <v>0</v>
      </c>
      <c r="E31" s="168">
        <f>'38I'!E31-'38(I-M)A'!E31</f>
        <v>0</v>
      </c>
      <c r="F31" s="169">
        <f>'38I'!F31-'38(I-M)A'!F31</f>
        <v>0</v>
      </c>
      <c r="G31" s="169">
        <f>'38I'!G31-'38(I-M)A'!G31</f>
        <v>0</v>
      </c>
      <c r="H31" s="169">
        <f>'38I'!H31-'38(I-M)A'!H31</f>
        <v>0</v>
      </c>
      <c r="I31" s="169">
        <f>'38I'!I31-'38(I-M)A'!I31</f>
        <v>0</v>
      </c>
      <c r="J31" s="169">
        <f>'38I'!J31-'38(I-M)A'!J31</f>
        <v>0</v>
      </c>
      <c r="K31" s="169">
        <f>'38I'!K31-'38(I-M)A'!K31</f>
        <v>0</v>
      </c>
      <c r="L31" s="169">
        <f>'38I'!L31-'38(I-M)A'!L31</f>
        <v>0</v>
      </c>
      <c r="M31" s="169">
        <f>'38I'!M31-'38(I-M)A'!M31</f>
        <v>0</v>
      </c>
      <c r="N31" s="169">
        <f>'38I'!N31-'38(I-M)A'!N31</f>
        <v>0</v>
      </c>
      <c r="O31" s="169">
        <f>'38I'!O31-'38(I-M)A'!O31</f>
        <v>0</v>
      </c>
      <c r="P31" s="169">
        <f>'38I'!P31-'38(I-M)A'!P31</f>
        <v>0</v>
      </c>
      <c r="Q31" s="169">
        <f>'38I'!Q31-'38(I-M)A'!Q31</f>
        <v>0</v>
      </c>
      <c r="R31" s="169">
        <f>'38I'!R31-'38(I-M)A'!R31</f>
        <v>0</v>
      </c>
      <c r="S31" s="169">
        <f>'38I'!S31-'38(I-M)A'!S31</f>
        <v>0</v>
      </c>
      <c r="T31" s="169">
        <f>'38I'!T31-'38(I-M)A'!T31</f>
        <v>0</v>
      </c>
      <c r="U31" s="169">
        <f>'38I'!U31-'38(I-M)A'!U31</f>
        <v>0</v>
      </c>
      <c r="V31" s="169">
        <f>'38I'!V31-'38(I-M)A'!V31</f>
        <v>0</v>
      </c>
      <c r="W31" s="169">
        <f>'38I'!W31-'38(I-M)A'!W31</f>
        <v>0</v>
      </c>
      <c r="X31" s="169">
        <f>'38I'!X31-'38(I-M)A'!X31</f>
        <v>0</v>
      </c>
      <c r="Y31" s="169">
        <f>'38I'!Y31-'38(I-M)A'!Y31</f>
        <v>0</v>
      </c>
      <c r="Z31" s="169">
        <f>'38I'!Z31-'38(I-M)A'!Z31</f>
        <v>0</v>
      </c>
      <c r="AA31" s="169">
        <f>'38I'!AA31-'38(I-M)A'!AA31</f>
        <v>0</v>
      </c>
      <c r="AB31" s="169">
        <f>'38I'!AB31-'38(I-M)A'!AB31</f>
        <v>0</v>
      </c>
      <c r="AC31" s="169">
        <f>'38I'!AC31-'38(I-M)A'!AC31</f>
        <v>0</v>
      </c>
      <c r="AD31" s="168">
        <f>'38I'!AD31-'38(I-M)A'!AD31</f>
        <v>1</v>
      </c>
      <c r="AE31" s="169">
        <f>'38I'!AE31-'38(I-M)A'!AE31</f>
        <v>0</v>
      </c>
      <c r="AF31" s="169">
        <f>'38I'!AF31-'38(I-M)A'!AF31</f>
        <v>0</v>
      </c>
      <c r="AG31" s="169">
        <f>'38I'!AG31-'38(I-M)A'!AG31</f>
        <v>0</v>
      </c>
      <c r="AH31" s="169">
        <f>'38I'!AH31-'38(I-M)A'!AH31</f>
        <v>0</v>
      </c>
      <c r="AI31" s="169">
        <f>'38I'!AI31-'38(I-M)A'!AI31</f>
        <v>0</v>
      </c>
      <c r="AJ31" s="169">
        <f>'38I'!AJ31-'38(I-M)A'!AJ31</f>
        <v>0</v>
      </c>
      <c r="AK31" s="169">
        <f>'38I'!AK31-'38(I-M)A'!AK31</f>
        <v>0</v>
      </c>
      <c r="AL31" s="169">
        <f>'38I'!AL31-'38(I-M)A'!AL31</f>
        <v>0</v>
      </c>
      <c r="AM31" s="169">
        <f>'38I'!AM31-'38(I-M)A'!AM31</f>
        <v>0</v>
      </c>
      <c r="AN31" s="170">
        <f>'38I'!AN31-'38(I-M)A'!AN31</f>
        <v>0</v>
      </c>
    </row>
    <row r="32" spans="1:40" ht="39.950000000000003" customHeight="1">
      <c r="A32" s="16">
        <v>28</v>
      </c>
      <c r="B32" s="1" t="s">
        <v>24</v>
      </c>
      <c r="C32" s="167">
        <f>'38I'!C32-'38(I-M)A'!C32</f>
        <v>-1.5604904381166391E-2</v>
      </c>
      <c r="D32" s="168">
        <f>'38I'!D32-'38(I-M)A'!D32</f>
        <v>-1.9886075974434213E-2</v>
      </c>
      <c r="E32" s="168">
        <f>'38I'!E32-'38(I-M)A'!E32</f>
        <v>-1.1470338493090581E-2</v>
      </c>
      <c r="F32" s="169">
        <f>'38I'!F32-'38(I-M)A'!F32</f>
        <v>-2.1539791383336494E-2</v>
      </c>
      <c r="G32" s="169">
        <f>'38I'!G32-'38(I-M)A'!G32</f>
        <v>-2.143928447681042E-2</v>
      </c>
      <c r="H32" s="169">
        <f>'38I'!H32-'38(I-M)A'!H32</f>
        <v>-1.1475284736511491E-2</v>
      </c>
      <c r="I32" s="169">
        <f>'38I'!I32-'38(I-M)A'!I32</f>
        <v>-2.0820287650571107E-2</v>
      </c>
      <c r="J32" s="169">
        <f>'38I'!J32-'38(I-M)A'!J32</f>
        <v>-1.9545597625147994E-2</v>
      </c>
      <c r="K32" s="169">
        <f>'38I'!K32-'38(I-M)A'!K32</f>
        <v>-4.1074109606009018E-2</v>
      </c>
      <c r="L32" s="169">
        <f>'38I'!L32-'38(I-M)A'!L32</f>
        <v>-1.821719995247692E-2</v>
      </c>
      <c r="M32" s="169">
        <f>'38I'!M32-'38(I-M)A'!M32</f>
        <v>-1.7676511977274857E-2</v>
      </c>
      <c r="N32" s="169">
        <f>'38I'!N32-'38(I-M)A'!N32</f>
        <v>-1.4670791285496559E-2</v>
      </c>
      <c r="O32" s="169">
        <f>'38I'!O32-'38(I-M)A'!O32</f>
        <v>-1.1201112455833906E-2</v>
      </c>
      <c r="P32" s="169">
        <f>'38I'!P32-'38(I-M)A'!P32</f>
        <v>-8.9831245069001697E-3</v>
      </c>
      <c r="Q32" s="169">
        <f>'38I'!Q32-'38(I-M)A'!Q32</f>
        <v>-1.1355567595867191E-2</v>
      </c>
      <c r="R32" s="169">
        <f>'38I'!R32-'38(I-M)A'!R32</f>
        <v>-8.7166338417002387E-3</v>
      </c>
      <c r="S32" s="169">
        <f>'38I'!S32-'38(I-M)A'!S32</f>
        <v>-1.2308043639351066E-2</v>
      </c>
      <c r="T32" s="169">
        <f>'38I'!T32-'38(I-M)A'!T32</f>
        <v>-1.2528806640287262E-2</v>
      </c>
      <c r="U32" s="169">
        <f>'38I'!U32-'38(I-M)A'!U32</f>
        <v>-1.2890943858740785E-2</v>
      </c>
      <c r="V32" s="169">
        <f>'38I'!V32-'38(I-M)A'!V32</f>
        <v>-3.9990055187762344E-2</v>
      </c>
      <c r="W32" s="169">
        <f>'38I'!W32-'38(I-M)A'!W32</f>
        <v>-1.8874851916360538E-2</v>
      </c>
      <c r="X32" s="169">
        <f>'38I'!X32-'38(I-M)A'!X32</f>
        <v>-2.3872170305511357E-2</v>
      </c>
      <c r="Y32" s="169">
        <f>'38I'!Y32-'38(I-M)A'!Y32</f>
        <v>-1.1016780253922586E-2</v>
      </c>
      <c r="Z32" s="169">
        <f>'38I'!Z32-'38(I-M)A'!Z32</f>
        <v>-2.8895850629517803E-2</v>
      </c>
      <c r="AA32" s="169">
        <f>'38I'!AA32-'38(I-M)A'!AA32</f>
        <v>-1.79930749346097E-2</v>
      </c>
      <c r="AB32" s="169">
        <f>'38I'!AB32-'38(I-M)A'!AB32</f>
        <v>-1.9136373101272794E-2</v>
      </c>
      <c r="AC32" s="169">
        <f>'38I'!AC32-'38(I-M)A'!AC32</f>
        <v>-1.877647375843569E-3</v>
      </c>
      <c r="AD32" s="169">
        <f>'38I'!AD32-'38(I-M)A'!AD32</f>
        <v>-1.1976667346403112E-4</v>
      </c>
      <c r="AE32" s="168">
        <f>'38I'!AE32-'38(I-M)A'!AE32</f>
        <v>0.90874867890694322</v>
      </c>
      <c r="AF32" s="169">
        <f>'38I'!AF32-'38(I-M)A'!AF32</f>
        <v>-1.2860949252805344E-2</v>
      </c>
      <c r="AG32" s="169">
        <f>'38I'!AG32-'38(I-M)A'!AG32</f>
        <v>-1.759832941227055E-2</v>
      </c>
      <c r="AH32" s="169">
        <f>'38I'!AH32-'38(I-M)A'!AH32</f>
        <v>-1.1983083333359876E-2</v>
      </c>
      <c r="AI32" s="169">
        <f>'38I'!AI32-'38(I-M)A'!AI32</f>
        <v>-8.2812718353292691E-3</v>
      </c>
      <c r="AJ32" s="169">
        <f>'38I'!AJ32-'38(I-M)A'!AJ32</f>
        <v>-1.9213751238914861E-2</v>
      </c>
      <c r="AK32" s="169">
        <f>'38I'!AK32-'38(I-M)A'!AK32</f>
        <v>-6.9266558444378706E-3</v>
      </c>
      <c r="AL32" s="169">
        <f>'38I'!AL32-'38(I-M)A'!AL32</f>
        <v>-1.8529052209226158E-2</v>
      </c>
      <c r="AM32" s="169">
        <f>'38I'!AM32-'38(I-M)A'!AM32</f>
        <v>-3.3771150874377355E-2</v>
      </c>
      <c r="AN32" s="170">
        <f>'38I'!AN32-'38(I-M)A'!AN32</f>
        <v>-5.6108516736843958E-2</v>
      </c>
    </row>
    <row r="33" spans="1:40" ht="39.950000000000003" customHeight="1">
      <c r="A33" s="16">
        <v>29</v>
      </c>
      <c r="B33" s="1" t="s">
        <v>25</v>
      </c>
      <c r="C33" s="167">
        <f>'38I'!C33-'38(I-M)A'!C33</f>
        <v>-3.8905525285755998E-3</v>
      </c>
      <c r="D33" s="168">
        <f>'38I'!D33-'38(I-M)A'!D33</f>
        <v>0</v>
      </c>
      <c r="E33" s="168">
        <f>'38I'!E33-'38(I-M)A'!E33</f>
        <v>-4.760221369224194E-3</v>
      </c>
      <c r="F33" s="169">
        <f>'38I'!F33-'38(I-M)A'!F33</f>
        <v>-3.3710105905349619E-3</v>
      </c>
      <c r="G33" s="169">
        <f>'38I'!G33-'38(I-M)A'!G33</f>
        <v>-3.4604528366680345E-3</v>
      </c>
      <c r="H33" s="169">
        <f>'38I'!H33-'38(I-M)A'!H33</f>
        <v>-4.1917933251702927E-3</v>
      </c>
      <c r="I33" s="169">
        <f>'38I'!I33-'38(I-M)A'!I33</f>
        <v>-5.2767609486516565E-3</v>
      </c>
      <c r="J33" s="169">
        <f>'38I'!J33-'38(I-M)A'!J33</f>
        <v>-6.5577850478605619E-3</v>
      </c>
      <c r="K33" s="169">
        <f>'38I'!K33-'38(I-M)A'!K33</f>
        <v>-3.39839488220875E-3</v>
      </c>
      <c r="L33" s="169">
        <f>'38I'!L33-'38(I-M)A'!L33</f>
        <v>-2.0211873453864042E-3</v>
      </c>
      <c r="M33" s="169">
        <f>'38I'!M33-'38(I-M)A'!M33</f>
        <v>-3.6123257974990364E-3</v>
      </c>
      <c r="N33" s="169">
        <f>'38I'!N33-'38(I-M)A'!N33</f>
        <v>-5.0384476820246899E-3</v>
      </c>
      <c r="O33" s="169">
        <f>'38I'!O33-'38(I-M)A'!O33</f>
        <v>-5.3879500212821825E-3</v>
      </c>
      <c r="P33" s="169">
        <f>'38I'!P33-'38(I-M)A'!P33</f>
        <v>-1.0266416004760963E-2</v>
      </c>
      <c r="Q33" s="169">
        <f>'38I'!Q33-'38(I-M)A'!Q33</f>
        <v>-6.6016901714152487E-3</v>
      </c>
      <c r="R33" s="169">
        <f>'38I'!R33-'38(I-M)A'!R33</f>
        <v>-3.948800758556051E-3</v>
      </c>
      <c r="S33" s="169">
        <f>'38I'!S33-'38(I-M)A'!S33</f>
        <v>-1.1577428267251196E-2</v>
      </c>
      <c r="T33" s="169">
        <f>'38I'!T33-'38(I-M)A'!T33</f>
        <v>-5.6327792096595138E-3</v>
      </c>
      <c r="U33" s="169">
        <f>'38I'!U33-'38(I-M)A'!U33</f>
        <v>-2.9378572518636687E-3</v>
      </c>
      <c r="V33" s="169">
        <f>'38I'!V33-'38(I-M)A'!V33</f>
        <v>-5.0118957788954695E-3</v>
      </c>
      <c r="W33" s="169">
        <f>'38I'!W33-'38(I-M)A'!W33</f>
        <v>-6.4106738602642812E-3</v>
      </c>
      <c r="X33" s="169">
        <f>'38I'!X33-'38(I-M)A'!X33</f>
        <v>-8.2994745913027128E-3</v>
      </c>
      <c r="Y33" s="169">
        <f>'38I'!Y33-'38(I-M)A'!Y33</f>
        <v>-3.407119134598223E-2</v>
      </c>
      <c r="Z33" s="169">
        <f>'38I'!Z33-'38(I-M)A'!Z33</f>
        <v>-7.2411462333428168E-3</v>
      </c>
      <c r="AA33" s="169">
        <f>'38I'!AA33-'38(I-M)A'!AA33</f>
        <v>-2.6798309325432056E-2</v>
      </c>
      <c r="AB33" s="169">
        <f>'38I'!AB33-'38(I-M)A'!AB33</f>
        <v>-4.2583042798826402E-2</v>
      </c>
      <c r="AC33" s="169">
        <f>'38I'!AC33-'38(I-M)A'!AC33</f>
        <v>-7.1340463893443742E-3</v>
      </c>
      <c r="AD33" s="169">
        <f>'38I'!AD33-'38(I-M)A'!AD33</f>
        <v>0</v>
      </c>
      <c r="AE33" s="169">
        <f>'38I'!AE33-'38(I-M)A'!AE33</f>
        <v>-1.0835394431255694E-2</v>
      </c>
      <c r="AF33" s="168">
        <f>'38I'!AF33-'38(I-M)A'!AF33</f>
        <v>0.85812751875498627</v>
      </c>
      <c r="AG33" s="169">
        <f>'38I'!AG33-'38(I-M)A'!AG33</f>
        <v>-2.3290376621677798E-2</v>
      </c>
      <c r="AH33" s="169">
        <f>'38I'!AH33-'38(I-M)A'!AH33</f>
        <v>-1.8551323088279999E-2</v>
      </c>
      <c r="AI33" s="169">
        <f>'38I'!AI33-'38(I-M)A'!AI33</f>
        <v>-1.1766083304611595E-2</v>
      </c>
      <c r="AJ33" s="169">
        <f>'38I'!AJ33-'38(I-M)A'!AJ33</f>
        <v>-5.2983081545295539E-2</v>
      </c>
      <c r="AK33" s="169">
        <f>'38I'!AK33-'38(I-M)A'!AK33</f>
        <v>-6.6619528898340913E-2</v>
      </c>
      <c r="AL33" s="169">
        <f>'38I'!AL33-'38(I-M)A'!AL33</f>
        <v>-1.4554367419739075E-2</v>
      </c>
      <c r="AM33" s="169">
        <f>'38I'!AM33-'38(I-M)A'!AM33</f>
        <v>0</v>
      </c>
      <c r="AN33" s="170">
        <f>'38I'!AN33-'38(I-M)A'!AN33</f>
        <v>-5.6437427473239231E-2</v>
      </c>
    </row>
    <row r="34" spans="1:40" ht="39.950000000000003" customHeight="1">
      <c r="A34" s="16">
        <v>30</v>
      </c>
      <c r="B34" s="1" t="s">
        <v>26</v>
      </c>
      <c r="C34" s="167">
        <f>'38I'!C34-'38(I-M)A'!C34</f>
        <v>0</v>
      </c>
      <c r="D34" s="168">
        <f>'38I'!D34-'38(I-M)A'!D34</f>
        <v>0</v>
      </c>
      <c r="E34" s="168">
        <f>'38I'!E34-'38(I-M)A'!E34</f>
        <v>0</v>
      </c>
      <c r="F34" s="169">
        <f>'38I'!F34-'38(I-M)A'!F34</f>
        <v>0</v>
      </c>
      <c r="G34" s="169">
        <f>'38I'!G34-'38(I-M)A'!G34</f>
        <v>0</v>
      </c>
      <c r="H34" s="169">
        <f>'38I'!H34-'38(I-M)A'!H34</f>
        <v>0</v>
      </c>
      <c r="I34" s="169">
        <f>'38I'!I34-'38(I-M)A'!I34</f>
        <v>0</v>
      </c>
      <c r="J34" s="169">
        <f>'38I'!J34-'38(I-M)A'!J34</f>
        <v>0</v>
      </c>
      <c r="K34" s="169">
        <f>'38I'!K34-'38(I-M)A'!K34</f>
        <v>0</v>
      </c>
      <c r="L34" s="169">
        <f>'38I'!L34-'38(I-M)A'!L34</f>
        <v>0</v>
      </c>
      <c r="M34" s="169">
        <f>'38I'!M34-'38(I-M)A'!M34</f>
        <v>0</v>
      </c>
      <c r="N34" s="169">
        <f>'38I'!N34-'38(I-M)A'!N34</f>
        <v>0</v>
      </c>
      <c r="O34" s="169">
        <f>'38I'!O34-'38(I-M)A'!O34</f>
        <v>0</v>
      </c>
      <c r="P34" s="169">
        <f>'38I'!P34-'38(I-M)A'!P34</f>
        <v>0</v>
      </c>
      <c r="Q34" s="169">
        <f>'38I'!Q34-'38(I-M)A'!Q34</f>
        <v>0</v>
      </c>
      <c r="R34" s="169">
        <f>'38I'!R34-'38(I-M)A'!R34</f>
        <v>0</v>
      </c>
      <c r="S34" s="169">
        <f>'38I'!S34-'38(I-M)A'!S34</f>
        <v>0</v>
      </c>
      <c r="T34" s="169">
        <f>'38I'!T34-'38(I-M)A'!T34</f>
        <v>0</v>
      </c>
      <c r="U34" s="169">
        <f>'38I'!U34-'38(I-M)A'!U34</f>
        <v>0</v>
      </c>
      <c r="V34" s="169">
        <f>'38I'!V34-'38(I-M)A'!V34</f>
        <v>0</v>
      </c>
      <c r="W34" s="169">
        <f>'38I'!W34-'38(I-M)A'!W34</f>
        <v>0</v>
      </c>
      <c r="X34" s="169">
        <f>'38I'!X34-'38(I-M)A'!X34</f>
        <v>0</v>
      </c>
      <c r="Y34" s="169">
        <f>'38I'!Y34-'38(I-M)A'!Y34</f>
        <v>0</v>
      </c>
      <c r="Z34" s="169">
        <f>'38I'!Z34-'38(I-M)A'!Z34</f>
        <v>0</v>
      </c>
      <c r="AA34" s="169">
        <f>'38I'!AA34-'38(I-M)A'!AA34</f>
        <v>0</v>
      </c>
      <c r="AB34" s="169">
        <f>'38I'!AB34-'38(I-M)A'!AB34</f>
        <v>0</v>
      </c>
      <c r="AC34" s="169">
        <f>'38I'!AC34-'38(I-M)A'!AC34</f>
        <v>0</v>
      </c>
      <c r="AD34" s="169">
        <f>'38I'!AD34-'38(I-M)A'!AD34</f>
        <v>0</v>
      </c>
      <c r="AE34" s="169">
        <f>'38I'!AE34-'38(I-M)A'!AE34</f>
        <v>0</v>
      </c>
      <c r="AF34" s="169">
        <f>'38I'!AF34-'38(I-M)A'!AF34</f>
        <v>0</v>
      </c>
      <c r="AG34" s="168">
        <f>'38I'!AG34-'38(I-M)A'!AG34</f>
        <v>1</v>
      </c>
      <c r="AH34" s="169">
        <f>'38I'!AH34-'38(I-M)A'!AH34</f>
        <v>0</v>
      </c>
      <c r="AI34" s="169">
        <f>'38I'!AI34-'38(I-M)A'!AI34</f>
        <v>0</v>
      </c>
      <c r="AJ34" s="169">
        <f>'38I'!AJ34-'38(I-M)A'!AJ34</f>
        <v>0</v>
      </c>
      <c r="AK34" s="169">
        <f>'38I'!AK34-'38(I-M)A'!AK34</f>
        <v>0</v>
      </c>
      <c r="AL34" s="169">
        <f>'38I'!AL34-'38(I-M)A'!AL34</f>
        <v>0</v>
      </c>
      <c r="AM34" s="169">
        <f>'38I'!AM34-'38(I-M)A'!AM34</f>
        <v>0</v>
      </c>
      <c r="AN34" s="170">
        <f>'38I'!AN34-'38(I-M)A'!AN34</f>
        <v>-0.24654662245550385</v>
      </c>
    </row>
    <row r="35" spans="1:40" ht="39.950000000000003" customHeight="1">
      <c r="A35" s="16">
        <v>31</v>
      </c>
      <c r="B35" s="1" t="s">
        <v>27</v>
      </c>
      <c r="C35" s="167">
        <f>'38I'!C35-'38(I-M)A'!C35</f>
        <v>-3.1766951813448234E-4</v>
      </c>
      <c r="D35" s="168">
        <f>'38I'!D35-'38(I-M)A'!D35</f>
        <v>0</v>
      </c>
      <c r="E35" s="168">
        <f>'38I'!E35-'38(I-M)A'!E35</f>
        <v>0</v>
      </c>
      <c r="F35" s="169">
        <f>'38I'!F35-'38(I-M)A'!F35</f>
        <v>-3.8159399903777363E-4</v>
      </c>
      <c r="G35" s="169">
        <f>'38I'!G35-'38(I-M)A'!G35</f>
        <v>-1.3541502797516047E-4</v>
      </c>
      <c r="H35" s="169">
        <f>'38I'!H35-'38(I-M)A'!H35</f>
        <v>0</v>
      </c>
      <c r="I35" s="169">
        <f>'38I'!I35-'38(I-M)A'!I35</f>
        <v>-1.4283797770225785E-4</v>
      </c>
      <c r="J35" s="169">
        <f>'38I'!J35-'38(I-M)A'!J35</f>
        <v>-2.0414149477135886E-4</v>
      </c>
      <c r="K35" s="169">
        <f>'38I'!K35-'38(I-M)A'!K35</f>
        <v>-1.9530611613456181E-4</v>
      </c>
      <c r="L35" s="169">
        <f>'38I'!L35-'38(I-M)A'!L35</f>
        <v>-1.0942406365638356E-4</v>
      </c>
      <c r="M35" s="169">
        <f>'38I'!M35-'38(I-M)A'!M35</f>
        <v>0</v>
      </c>
      <c r="N35" s="169">
        <f>'38I'!N35-'38(I-M)A'!N35</f>
        <v>-4.7528808455955476E-4</v>
      </c>
      <c r="O35" s="169">
        <f>'38I'!O35-'38(I-M)A'!O35</f>
        <v>-7.9710867459699029E-4</v>
      </c>
      <c r="P35" s="169">
        <f>'38I'!P35-'38(I-M)A'!P35</f>
        <v>-3.1694860693935132E-4</v>
      </c>
      <c r="Q35" s="169">
        <f>'38I'!Q35-'38(I-M)A'!Q35</f>
        <v>0</v>
      </c>
      <c r="R35" s="169">
        <f>'38I'!R35-'38(I-M)A'!R35</f>
        <v>-4.1774656811973521E-4</v>
      </c>
      <c r="S35" s="169">
        <f>'38I'!S35-'38(I-M)A'!S35</f>
        <v>-9.3654136632038986E-4</v>
      </c>
      <c r="T35" s="169">
        <f>'38I'!T35-'38(I-M)A'!T35</f>
        <v>-1.7534639503807301E-3</v>
      </c>
      <c r="U35" s="169">
        <f>'38I'!U35-'38(I-M)A'!U35</f>
        <v>-4.1570200805972303E-4</v>
      </c>
      <c r="V35" s="169">
        <f>'38I'!V35-'38(I-M)A'!V35</f>
        <v>-2.6499960372050139E-5</v>
      </c>
      <c r="W35" s="169">
        <f>'38I'!W35-'38(I-M)A'!W35</f>
        <v>-1.4901879165410688E-4</v>
      </c>
      <c r="X35" s="169">
        <f>'38I'!X35-'38(I-M)A'!X35</f>
        <v>-4.89182563422176E-4</v>
      </c>
      <c r="Y35" s="169">
        <f>'38I'!Y35-'38(I-M)A'!Y35</f>
        <v>-8.2672864502811823E-5</v>
      </c>
      <c r="Z35" s="169">
        <f>'38I'!Z35-'38(I-M)A'!Z35</f>
        <v>-1.4377220796252564E-4</v>
      </c>
      <c r="AA35" s="169">
        <f>'38I'!AA35-'38(I-M)A'!AA35</f>
        <v>-1.9630321698947269E-4</v>
      </c>
      <c r="AB35" s="169">
        <f>'38I'!AB35-'38(I-M)A'!AB35</f>
        <v>-2.1314878761654029E-4</v>
      </c>
      <c r="AC35" s="169">
        <f>'38I'!AC35-'38(I-M)A'!AC35</f>
        <v>-3.4790648067224364E-6</v>
      </c>
      <c r="AD35" s="169">
        <f>'38I'!AD35-'38(I-M)A'!AD35</f>
        <v>0</v>
      </c>
      <c r="AE35" s="169">
        <f>'38I'!AE35-'38(I-M)A'!AE35</f>
        <v>-9.8603307569550226E-4</v>
      </c>
      <c r="AF35" s="169">
        <f>'38I'!AF35-'38(I-M)A'!AF35</f>
        <v>-3.6406063545595235E-3</v>
      </c>
      <c r="AG35" s="169">
        <f>'38I'!AG35-'38(I-M)A'!AG35</f>
        <v>-1.5256829148348549E-4</v>
      </c>
      <c r="AH35" s="168">
        <f>'38I'!AH35-'38(I-M)A'!AH35</f>
        <v>0.9999970453004392</v>
      </c>
      <c r="AI35" s="169">
        <f>'38I'!AI35-'38(I-M)A'!AI35</f>
        <v>-1.0182762026778506E-4</v>
      </c>
      <c r="AJ35" s="169">
        <f>'38I'!AJ35-'38(I-M)A'!AJ35</f>
        <v>0</v>
      </c>
      <c r="AK35" s="169">
        <f>'38I'!AK35-'38(I-M)A'!AK35</f>
        <v>-4.9203911288013384E-4</v>
      </c>
      <c r="AL35" s="169">
        <f>'38I'!AL35-'38(I-M)A'!AL35</f>
        <v>-4.1165510081218204E-4</v>
      </c>
      <c r="AM35" s="169">
        <f>'38I'!AM35-'38(I-M)A'!AM35</f>
        <v>0</v>
      </c>
      <c r="AN35" s="170">
        <f>'38I'!AN35-'38(I-M)A'!AN35</f>
        <v>-1.5229035038100673E-4</v>
      </c>
    </row>
    <row r="36" spans="1:40" ht="39.950000000000003" customHeight="1">
      <c r="A36" s="16">
        <v>32</v>
      </c>
      <c r="B36" s="1" t="s">
        <v>28</v>
      </c>
      <c r="C36" s="167">
        <f>'38I'!C36-'38(I-M)A'!C36</f>
        <v>-4.0244603458927013E-3</v>
      </c>
      <c r="D36" s="168">
        <f>'38I'!D36-'38(I-M)A'!D36</f>
        <v>0</v>
      </c>
      <c r="E36" s="168">
        <f>'38I'!E36-'38(I-M)A'!E36</f>
        <v>0</v>
      </c>
      <c r="F36" s="169">
        <f>'38I'!F36-'38(I-M)A'!F36</f>
        <v>0</v>
      </c>
      <c r="G36" s="169">
        <f>'38I'!G36-'38(I-M)A'!G36</f>
        <v>0</v>
      </c>
      <c r="H36" s="169">
        <f>'38I'!H36-'38(I-M)A'!H36</f>
        <v>0</v>
      </c>
      <c r="I36" s="169">
        <f>'38I'!I36-'38(I-M)A'!I36</f>
        <v>0</v>
      </c>
      <c r="J36" s="169">
        <f>'38I'!J36-'38(I-M)A'!J36</f>
        <v>0</v>
      </c>
      <c r="K36" s="169">
        <f>'38I'!K36-'38(I-M)A'!K36</f>
        <v>0</v>
      </c>
      <c r="L36" s="169">
        <f>'38I'!L36-'38(I-M)A'!L36</f>
        <v>0</v>
      </c>
      <c r="M36" s="169">
        <f>'38I'!M36-'38(I-M)A'!M36</f>
        <v>0</v>
      </c>
      <c r="N36" s="169">
        <f>'38I'!N36-'38(I-M)A'!N36</f>
        <v>0</v>
      </c>
      <c r="O36" s="169">
        <f>'38I'!O36-'38(I-M)A'!O36</f>
        <v>0</v>
      </c>
      <c r="P36" s="169">
        <f>'38I'!P36-'38(I-M)A'!P36</f>
        <v>0</v>
      </c>
      <c r="Q36" s="169">
        <f>'38I'!Q36-'38(I-M)A'!Q36</f>
        <v>0</v>
      </c>
      <c r="R36" s="169">
        <f>'38I'!R36-'38(I-M)A'!R36</f>
        <v>0</v>
      </c>
      <c r="S36" s="169">
        <f>'38I'!S36-'38(I-M)A'!S36</f>
        <v>0</v>
      </c>
      <c r="T36" s="169">
        <f>'38I'!T36-'38(I-M)A'!T36</f>
        <v>0</v>
      </c>
      <c r="U36" s="169">
        <f>'38I'!U36-'38(I-M)A'!U36</f>
        <v>0</v>
      </c>
      <c r="V36" s="169">
        <f>'38I'!V36-'38(I-M)A'!V36</f>
        <v>-1.3165493783100783E-5</v>
      </c>
      <c r="W36" s="169">
        <f>'38I'!W36-'38(I-M)A'!W36</f>
        <v>0</v>
      </c>
      <c r="X36" s="169">
        <f>'38I'!X36-'38(I-M)A'!X36</f>
        <v>-2.5751701625423879E-5</v>
      </c>
      <c r="Y36" s="169">
        <f>'38I'!Y36-'38(I-M)A'!Y36</f>
        <v>-2.3274618983260833E-4</v>
      </c>
      <c r="Z36" s="169">
        <f>'38I'!Z36-'38(I-M)A'!Z36</f>
        <v>0</v>
      </c>
      <c r="AA36" s="169">
        <f>'38I'!AA36-'38(I-M)A'!AA36</f>
        <v>-2.2164945519927317E-5</v>
      </c>
      <c r="AB36" s="169">
        <f>'38I'!AB36-'38(I-M)A'!AB36</f>
        <v>-1.5496805713592651E-4</v>
      </c>
      <c r="AC36" s="169">
        <f>'38I'!AC36-'38(I-M)A'!AC36</f>
        <v>-1.7284405501307329E-5</v>
      </c>
      <c r="AD36" s="169">
        <f>'38I'!AD36-'38(I-M)A'!AD36</f>
        <v>0</v>
      </c>
      <c r="AE36" s="169">
        <f>'38I'!AE36-'38(I-M)A'!AE36</f>
        <v>-1.3841020829541736E-3</v>
      </c>
      <c r="AF36" s="169">
        <f>'38I'!AF36-'38(I-M)A'!AF36</f>
        <v>-4.6356290496482621E-4</v>
      </c>
      <c r="AG36" s="169">
        <f>'38I'!AG36-'38(I-M)A'!AG36</f>
        <v>-2.73967705851265E-5</v>
      </c>
      <c r="AH36" s="169">
        <f>'38I'!AH36-'38(I-M)A'!AH36</f>
        <v>-1.467929693201313E-5</v>
      </c>
      <c r="AI36" s="168">
        <f>'38I'!AI36-'38(I-M)A'!AI36</f>
        <v>0.98367588782588478</v>
      </c>
      <c r="AJ36" s="169">
        <f>'38I'!AJ36-'38(I-M)A'!AJ36</f>
        <v>0</v>
      </c>
      <c r="AK36" s="169">
        <f>'38I'!AK36-'38(I-M)A'!AK36</f>
        <v>-3.7728748807873816E-5</v>
      </c>
      <c r="AL36" s="169">
        <f>'38I'!AL36-'38(I-M)A'!AL36</f>
        <v>-7.7005694455514509E-5</v>
      </c>
      <c r="AM36" s="169">
        <f>'38I'!AM36-'38(I-M)A'!AM36</f>
        <v>0</v>
      </c>
      <c r="AN36" s="170">
        <f>'38I'!AN36-'38(I-M)A'!AN36</f>
        <v>-2.2560331261905508E-3</v>
      </c>
    </row>
    <row r="37" spans="1:40" ht="39.950000000000003" customHeight="1">
      <c r="A37" s="16">
        <v>33</v>
      </c>
      <c r="B37" s="1" t="s">
        <v>29</v>
      </c>
      <c r="C37" s="167">
        <f>'38I'!C37-'38(I-M)A'!C37</f>
        <v>-7.745304547073274E-4</v>
      </c>
      <c r="D37" s="168">
        <f>'38I'!D37-'38(I-M)A'!D37</f>
        <v>0</v>
      </c>
      <c r="E37" s="168">
        <f>'38I'!E37-'38(I-M)A'!E37</f>
        <v>-4.0144098368650339E-3</v>
      </c>
      <c r="F37" s="169">
        <f>'38I'!F37-'38(I-M)A'!F37</f>
        <v>-1.5506480619857765E-3</v>
      </c>
      <c r="G37" s="169">
        <f>'38I'!G37-'38(I-M)A'!G37</f>
        <v>-7.7478503362702548E-4</v>
      </c>
      <c r="H37" s="169">
        <f>'38I'!H37-'38(I-M)A'!H37</f>
        <v>-4.8946717609900316E-4</v>
      </c>
      <c r="I37" s="169">
        <f>'38I'!I37-'38(I-M)A'!I37</f>
        <v>-1.160874824344648E-3</v>
      </c>
      <c r="J37" s="169">
        <f>'38I'!J37-'38(I-M)A'!J37</f>
        <v>-2.3227422844741994E-3</v>
      </c>
      <c r="K37" s="169">
        <f>'38I'!K37-'38(I-M)A'!K37</f>
        <v>-1.2169258738448016E-3</v>
      </c>
      <c r="L37" s="169">
        <f>'38I'!L37-'38(I-M)A'!L37</f>
        <v>-2.6679383743649979E-4</v>
      </c>
      <c r="M37" s="169">
        <f>'38I'!M37-'38(I-M)A'!M37</f>
        <v>0</v>
      </c>
      <c r="N37" s="169">
        <f>'38I'!N37-'38(I-M)A'!N37</f>
        <v>-6.1804288249029825E-4</v>
      </c>
      <c r="O37" s="169">
        <f>'38I'!O37-'38(I-M)A'!O37</f>
        <v>-1.1336977483933962E-3</v>
      </c>
      <c r="P37" s="169">
        <f>'38I'!P37-'38(I-M)A'!P37</f>
        <v>-2.5759091827382012E-3</v>
      </c>
      <c r="Q37" s="169">
        <f>'38I'!Q37-'38(I-M)A'!Q37</f>
        <v>-4.4538920203005228E-4</v>
      </c>
      <c r="R37" s="169">
        <f>'38I'!R37-'38(I-M)A'!R37</f>
        <v>-4.2209547692357799E-4</v>
      </c>
      <c r="S37" s="169">
        <f>'38I'!S37-'38(I-M)A'!S37</f>
        <v>-5.980442430390953E-4</v>
      </c>
      <c r="T37" s="169">
        <f>'38I'!T37-'38(I-M)A'!T37</f>
        <v>-1.4250776916178132E-3</v>
      </c>
      <c r="U37" s="169">
        <f>'38I'!U37-'38(I-M)A'!U37</f>
        <v>-4.0541990583930294E-4</v>
      </c>
      <c r="V37" s="169">
        <f>'38I'!V37-'38(I-M)A'!V37</f>
        <v>-5.4919567057110335E-4</v>
      </c>
      <c r="W37" s="169">
        <f>'38I'!W37-'38(I-M)A'!W37</f>
        <v>-7.8865039673448544E-4</v>
      </c>
      <c r="X37" s="169">
        <f>'38I'!X37-'38(I-M)A'!X37</f>
        <v>-1.197973242416927E-3</v>
      </c>
      <c r="Y37" s="169">
        <f>'38I'!Y37-'38(I-M)A'!Y37</f>
        <v>-5.946315609646465E-3</v>
      </c>
      <c r="Z37" s="169">
        <f>'38I'!Z37-'38(I-M)A'!Z37</f>
        <v>-1.4689305886201483E-3</v>
      </c>
      <c r="AA37" s="169">
        <f>'38I'!AA37-'38(I-M)A'!AA37</f>
        <v>-3.8688408051653104E-4</v>
      </c>
      <c r="AB37" s="169">
        <f>'38I'!AB37-'38(I-M)A'!AB37</f>
        <v>-2.0421491480694725E-3</v>
      </c>
      <c r="AC37" s="169">
        <f>'38I'!AC37-'38(I-M)A'!AC37</f>
        <v>-6.8143001849851534E-4</v>
      </c>
      <c r="AD37" s="169">
        <f>'38I'!AD37-'38(I-M)A'!AD37</f>
        <v>0</v>
      </c>
      <c r="AE37" s="169">
        <f>'38I'!AE37-'38(I-M)A'!AE37</f>
        <v>-1.02589201069039E-3</v>
      </c>
      <c r="AF37" s="169">
        <f>'38I'!AF37-'38(I-M)A'!AF37</f>
        <v>-1.0498699044589439E-3</v>
      </c>
      <c r="AG37" s="169">
        <f>'38I'!AG37-'38(I-M)A'!AG37</f>
        <v>-2.9878437772651525E-6</v>
      </c>
      <c r="AH37" s="169">
        <f>'38I'!AH37-'38(I-M)A'!AH37</f>
        <v>-1.3579620615471898E-3</v>
      </c>
      <c r="AI37" s="169">
        <f>'38I'!AI37-'38(I-M)A'!AI37</f>
        <v>-7.5061040686006915E-4</v>
      </c>
      <c r="AJ37" s="168">
        <f>'38I'!AJ37-'38(I-M)A'!AJ37</f>
        <v>1</v>
      </c>
      <c r="AK37" s="169">
        <f>'38I'!AK37-'38(I-M)A'!AK37</f>
        <v>-1.587561875851243E-3</v>
      </c>
      <c r="AL37" s="169">
        <f>'38I'!AL37-'38(I-M)A'!AL37</f>
        <v>-1.9345637166992664E-3</v>
      </c>
      <c r="AM37" s="169">
        <f>'38I'!AM37-'38(I-M)A'!AM37</f>
        <v>0</v>
      </c>
      <c r="AN37" s="170">
        <f>'38I'!AN37-'38(I-M)A'!AN37</f>
        <v>-3.6455781359447915E-3</v>
      </c>
    </row>
    <row r="38" spans="1:40" ht="39.950000000000003" customHeight="1">
      <c r="A38" s="16">
        <v>34</v>
      </c>
      <c r="B38" s="1" t="s">
        <v>30</v>
      </c>
      <c r="C38" s="167">
        <f>'38I'!C38-'38(I-M)A'!C38</f>
        <v>-3.0062673978567368E-2</v>
      </c>
      <c r="D38" s="168">
        <f>'38I'!D38-'38(I-M)A'!D38</f>
        <v>-3.7104409908908703E-2</v>
      </c>
      <c r="E38" s="168">
        <f>'38I'!E38-'38(I-M)A'!E38</f>
        <v>-1.7882947693497912E-2</v>
      </c>
      <c r="F38" s="169">
        <f>'38I'!F38-'38(I-M)A'!F38</f>
        <v>-0.10772444253881529</v>
      </c>
      <c r="G38" s="169">
        <f>'38I'!G38-'38(I-M)A'!G38</f>
        <v>-3.0234733869943325E-2</v>
      </c>
      <c r="H38" s="169">
        <f>'38I'!H38-'38(I-M)A'!H38</f>
        <v>-4.1216455336502297E-2</v>
      </c>
      <c r="I38" s="169">
        <f>'38I'!I38-'38(I-M)A'!I38</f>
        <v>-2.9718819380902407E-2</v>
      </c>
      <c r="J38" s="169">
        <f>'38I'!J38-'38(I-M)A'!J38</f>
        <v>-4.8461076480458054E-2</v>
      </c>
      <c r="K38" s="169">
        <f>'38I'!K38-'38(I-M)A'!K38</f>
        <v>-5.7939643860694875E-2</v>
      </c>
      <c r="L38" s="169">
        <f>'38I'!L38-'38(I-M)A'!L38</f>
        <v>-9.1267516675691534E-3</v>
      </c>
      <c r="M38" s="169">
        <f>'38I'!M38-'38(I-M)A'!M38</f>
        <v>-2.4736273272605806E-2</v>
      </c>
      <c r="N38" s="169">
        <f>'38I'!N38-'38(I-M)A'!N38</f>
        <v>-2.8228898687206506E-2</v>
      </c>
      <c r="O38" s="169">
        <f>'38I'!O38-'38(I-M)A'!O38</f>
        <v>-4.5723369648040246E-2</v>
      </c>
      <c r="P38" s="169">
        <f>'38I'!P38-'38(I-M)A'!P38</f>
        <v>-2.7307296342809699E-2</v>
      </c>
      <c r="Q38" s="169">
        <f>'38I'!Q38-'38(I-M)A'!Q38</f>
        <v>-2.9635482193283765E-2</v>
      </c>
      <c r="R38" s="169">
        <f>'38I'!R38-'38(I-M)A'!R38</f>
        <v>-3.7011049351884706E-2</v>
      </c>
      <c r="S38" s="169">
        <f>'38I'!S38-'38(I-M)A'!S38</f>
        <v>-4.0528673624682189E-2</v>
      </c>
      <c r="T38" s="169">
        <f>'38I'!T38-'38(I-M)A'!T38</f>
        <v>-2.7321702964940311E-2</v>
      </c>
      <c r="U38" s="169">
        <f>'38I'!U38-'38(I-M)A'!U38</f>
        <v>-2.0651110542211623E-2</v>
      </c>
      <c r="V38" s="169">
        <f>'38I'!V38-'38(I-M)A'!V38</f>
        <v>-3.8339973928018245E-2</v>
      </c>
      <c r="W38" s="169">
        <f>'38I'!W38-'38(I-M)A'!W38</f>
        <v>-8.4949423622993278E-2</v>
      </c>
      <c r="X38" s="169">
        <f>'38I'!X38-'38(I-M)A'!X38</f>
        <v>-5.6574326324244244E-2</v>
      </c>
      <c r="Y38" s="169">
        <f>'38I'!Y38-'38(I-M)A'!Y38</f>
        <v>-0.13696301070868447</v>
      </c>
      <c r="Z38" s="169">
        <f>'38I'!Z38-'38(I-M)A'!Z38</f>
        <v>-5.824507572712509E-2</v>
      </c>
      <c r="AA38" s="169">
        <f>'38I'!AA38-'38(I-M)A'!AA38</f>
        <v>-7.7652802412435218E-2</v>
      </c>
      <c r="AB38" s="169">
        <f>'38I'!AB38-'38(I-M)A'!AB38</f>
        <v>-0.10046641054329207</v>
      </c>
      <c r="AC38" s="169">
        <f>'38I'!AC38-'38(I-M)A'!AC38</f>
        <v>-6.4134863854859669E-2</v>
      </c>
      <c r="AD38" s="169">
        <f>'38I'!AD38-'38(I-M)A'!AD38</f>
        <v>-1.4467127932584576E-3</v>
      </c>
      <c r="AE38" s="169">
        <f>'38I'!AE38-'38(I-M)A'!AE38</f>
        <v>-7.9617623087687078E-2</v>
      </c>
      <c r="AF38" s="169">
        <f>'38I'!AF38-'38(I-M)A'!AF38</f>
        <v>-0.14439025099715713</v>
      </c>
      <c r="AG38" s="169">
        <f>'38I'!AG38-'38(I-M)A'!AG38</f>
        <v>-8.2540006227644902E-2</v>
      </c>
      <c r="AH38" s="169">
        <f>'38I'!AH38-'38(I-M)A'!AH38</f>
        <v>-5.9770584408157176E-2</v>
      </c>
      <c r="AI38" s="169">
        <f>'38I'!AI38-'38(I-M)A'!AI38</f>
        <v>-4.4016002945634083E-2</v>
      </c>
      <c r="AJ38" s="169">
        <f>'38I'!AJ38-'38(I-M)A'!AJ38</f>
        <v>-7.0711685313738656E-2</v>
      </c>
      <c r="AK38" s="168">
        <f>'38I'!AK38-'38(I-M)A'!AK38</f>
        <v>0.88059592861334568</v>
      </c>
      <c r="AL38" s="169">
        <f>'38I'!AL38-'38(I-M)A'!AL38</f>
        <v>-3.3522254289565345E-2</v>
      </c>
      <c r="AM38" s="169">
        <f>'38I'!AM38-'38(I-M)A'!AM38</f>
        <v>0</v>
      </c>
      <c r="AN38" s="170">
        <f>'38I'!AN38-'38(I-M)A'!AN38</f>
        <v>-3.7319578300868538E-2</v>
      </c>
    </row>
    <row r="39" spans="1:40" ht="39.950000000000003" customHeight="1">
      <c r="A39" s="16">
        <v>35</v>
      </c>
      <c r="B39" s="1" t="s">
        <v>31</v>
      </c>
      <c r="C39" s="167">
        <f>'38I'!C39-'38(I-M)A'!C39</f>
        <v>-4.8919543364344992E-4</v>
      </c>
      <c r="D39" s="168">
        <f>'38I'!D39-'38(I-M)A'!D39</f>
        <v>0</v>
      </c>
      <c r="E39" s="168">
        <f>'38I'!E39-'38(I-M)A'!E39</f>
        <v>-8.6931826662156977E-4</v>
      </c>
      <c r="F39" s="169">
        <f>'38I'!F39-'38(I-M)A'!F39</f>
        <v>0</v>
      </c>
      <c r="G39" s="169">
        <f>'38I'!G39-'38(I-M)A'!G39</f>
        <v>-1.1439496200296057E-4</v>
      </c>
      <c r="H39" s="169">
        <f>'38I'!H39-'38(I-M)A'!H39</f>
        <v>0</v>
      </c>
      <c r="I39" s="169">
        <f>'38I'!I39-'38(I-M)A'!I39</f>
        <v>0</v>
      </c>
      <c r="J39" s="169">
        <f>'38I'!J39-'38(I-M)A'!J39</f>
        <v>0</v>
      </c>
      <c r="K39" s="169">
        <f>'38I'!K39-'38(I-M)A'!K39</f>
        <v>0</v>
      </c>
      <c r="L39" s="169">
        <f>'38I'!L39-'38(I-M)A'!L39</f>
        <v>0</v>
      </c>
      <c r="M39" s="169">
        <f>'38I'!M39-'38(I-M)A'!M39</f>
        <v>0</v>
      </c>
      <c r="N39" s="169">
        <f>'38I'!N39-'38(I-M)A'!N39</f>
        <v>0</v>
      </c>
      <c r="O39" s="169">
        <f>'38I'!O39-'38(I-M)A'!O39</f>
        <v>-5.8452769229566216E-5</v>
      </c>
      <c r="P39" s="169">
        <f>'38I'!P39-'38(I-M)A'!P39</f>
        <v>-9.2968622068629242E-5</v>
      </c>
      <c r="Q39" s="169">
        <f>'38I'!Q39-'38(I-M)A'!Q39</f>
        <v>0</v>
      </c>
      <c r="R39" s="169">
        <f>'38I'!R39-'38(I-M)A'!R39</f>
        <v>-1.0432040569019984E-4</v>
      </c>
      <c r="S39" s="169">
        <f>'38I'!S39-'38(I-M)A'!S39</f>
        <v>0</v>
      </c>
      <c r="T39" s="169">
        <f>'38I'!T39-'38(I-M)A'!T39</f>
        <v>0</v>
      </c>
      <c r="U39" s="169">
        <f>'38I'!U39-'38(I-M)A'!U39</f>
        <v>-7.3161216741747433E-5</v>
      </c>
      <c r="V39" s="169">
        <f>'38I'!V39-'38(I-M)A'!V39</f>
        <v>-6.9957661022967911E-5</v>
      </c>
      <c r="W39" s="169">
        <f>'38I'!W39-'38(I-M)A'!W39</f>
        <v>-2.0960524989135454E-4</v>
      </c>
      <c r="X39" s="169">
        <f>'38I'!X39-'38(I-M)A'!X39</f>
        <v>-6.271703284331367E-5</v>
      </c>
      <c r="Y39" s="169">
        <f>'38I'!Y39-'38(I-M)A'!Y39</f>
        <v>-2.4249932408643252E-4</v>
      </c>
      <c r="Z39" s="169">
        <f>'38I'!Z39-'38(I-M)A'!Z39</f>
        <v>-3.6147286360524545E-5</v>
      </c>
      <c r="AA39" s="169">
        <f>'38I'!AA39-'38(I-M)A'!AA39</f>
        <v>-7.2394314242849912E-4</v>
      </c>
      <c r="AB39" s="169">
        <f>'38I'!AB39-'38(I-M)A'!AB39</f>
        <v>-1.5554165964694436E-4</v>
      </c>
      <c r="AC39" s="169">
        <f>'38I'!AC39-'38(I-M)A'!AC39</f>
        <v>-7.4700093703395807E-4</v>
      </c>
      <c r="AD39" s="169">
        <f>'38I'!AD39-'38(I-M)A'!AD39</f>
        <v>-2.5110113453961637E-4</v>
      </c>
      <c r="AE39" s="169">
        <f>'38I'!AE39-'38(I-M)A'!AE39</f>
        <v>-5.6474090727916672E-4</v>
      </c>
      <c r="AF39" s="169">
        <f>'38I'!AF39-'38(I-M)A'!AF39</f>
        <v>-1.0301629703577331E-2</v>
      </c>
      <c r="AG39" s="169">
        <f>'38I'!AG39-'38(I-M)A'!AG39</f>
        <v>-4.254129837018304E-4</v>
      </c>
      <c r="AH39" s="169">
        <f>'38I'!AH39-'38(I-M)A'!AH39</f>
        <v>-1.9539395071982027E-3</v>
      </c>
      <c r="AI39" s="169">
        <f>'38I'!AI39-'38(I-M)A'!AI39</f>
        <v>-9.6406497146946189E-3</v>
      </c>
      <c r="AJ39" s="169">
        <f>'38I'!AJ39-'38(I-M)A'!AJ39</f>
        <v>-2.1355170955346895E-3</v>
      </c>
      <c r="AK39" s="169">
        <f>'38I'!AK39-'38(I-M)A'!AK39</f>
        <v>-1.3369957997623819E-3</v>
      </c>
      <c r="AL39" s="168">
        <f>'38I'!AL39-'38(I-M)A'!AL39</f>
        <v>0.9881406859013514</v>
      </c>
      <c r="AM39" s="169">
        <f>'38I'!AM39-'38(I-M)A'!AM39</f>
        <v>0</v>
      </c>
      <c r="AN39" s="170">
        <f>'38I'!AN39-'38(I-M)A'!AN39</f>
        <v>-1.3644779597129187E-3</v>
      </c>
    </row>
    <row r="40" spans="1:40" ht="39.950000000000003" customHeight="1">
      <c r="A40" s="16">
        <v>36</v>
      </c>
      <c r="B40" s="1" t="s">
        <v>32</v>
      </c>
      <c r="C40" s="167">
        <f>'38I'!C40-'38(I-M)A'!C40</f>
        <v>-1.8764926646195838E-3</v>
      </c>
      <c r="D40" s="168">
        <f>'38I'!D40-'38(I-M)A'!D40</f>
        <v>0</v>
      </c>
      <c r="E40" s="168">
        <f>'38I'!E40-'38(I-M)A'!E40</f>
        <v>-1.3262599469496021E-3</v>
      </c>
      <c r="F40" s="169">
        <f>'38I'!F40-'38(I-M)A'!F40</f>
        <v>-1.2295081967213116E-3</v>
      </c>
      <c r="G40" s="169">
        <f>'38I'!G40-'38(I-M)A'!G40</f>
        <v>-5.7011381915175209E-4</v>
      </c>
      <c r="H40" s="169">
        <f>'38I'!H40-'38(I-M)A'!H40</f>
        <v>-1.29366106080207E-3</v>
      </c>
      <c r="I40" s="169">
        <f>'38I'!I40-'38(I-M)A'!I40</f>
        <v>-1.1505714504870753E-3</v>
      </c>
      <c r="J40" s="169">
        <f>'38I'!J40-'38(I-M)A'!J40</f>
        <v>-6.5775049331286996E-4</v>
      </c>
      <c r="K40" s="169">
        <f>'38I'!K40-'38(I-M)A'!K40</f>
        <v>-6.9920290868410008E-4</v>
      </c>
      <c r="L40" s="169">
        <f>'38I'!L40-'38(I-M)A'!L40</f>
        <v>-1.175226231049477E-4</v>
      </c>
      <c r="M40" s="169">
        <f>'38I'!M40-'38(I-M)A'!M40</f>
        <v>0</v>
      </c>
      <c r="N40" s="169">
        <f>'38I'!N40-'38(I-M)A'!N40</f>
        <v>-4.0837161817253701E-4</v>
      </c>
      <c r="O40" s="169">
        <f>'38I'!O40-'38(I-M)A'!O40</f>
        <v>-1.0701291289148891E-3</v>
      </c>
      <c r="P40" s="169">
        <f>'38I'!P40-'38(I-M)A'!P40</f>
        <v>-9.0774991489844543E-4</v>
      </c>
      <c r="Q40" s="169">
        <f>'38I'!Q40-'38(I-M)A'!Q40</f>
        <v>-5.885815185403178E-4</v>
      </c>
      <c r="R40" s="169">
        <f>'38I'!R40-'38(I-M)A'!R40</f>
        <v>-1.4187493179089819E-3</v>
      </c>
      <c r="S40" s="169">
        <f>'38I'!S40-'38(I-M)A'!S40</f>
        <v>-1.0058555160398031E-3</v>
      </c>
      <c r="T40" s="169">
        <f>'38I'!T40-'38(I-M)A'!T40</f>
        <v>0</v>
      </c>
      <c r="U40" s="169">
        <f>'38I'!U40-'38(I-M)A'!U40</f>
        <v>-6.2505580855433526E-4</v>
      </c>
      <c r="V40" s="169">
        <f>'38I'!V40-'38(I-M)A'!V40</f>
        <v>-8.9652915142804282E-4</v>
      </c>
      <c r="W40" s="169">
        <f>'38I'!W40-'38(I-M)A'!W40</f>
        <v>-8.7459184663641297E-4</v>
      </c>
      <c r="X40" s="169">
        <f>'38I'!X40-'38(I-M)A'!X40</f>
        <v>-5.5670182006701296E-5</v>
      </c>
      <c r="Y40" s="169">
        <f>'38I'!Y40-'38(I-M)A'!Y40</f>
        <v>-1.1098943380590167E-3</v>
      </c>
      <c r="Z40" s="169">
        <f>'38I'!Z40-'38(I-M)A'!Z40</f>
        <v>-3.2647298877197628E-3</v>
      </c>
      <c r="AA40" s="169">
        <f>'38I'!AA40-'38(I-M)A'!AA40</f>
        <v>-1.9909227339897227E-3</v>
      </c>
      <c r="AB40" s="169">
        <f>'38I'!AB40-'38(I-M)A'!AB40</f>
        <v>-3.7595664214883418E-3</v>
      </c>
      <c r="AC40" s="169">
        <f>'38I'!AC40-'38(I-M)A'!AC40</f>
        <v>-9.2043757527597559E-4</v>
      </c>
      <c r="AD40" s="169">
        <f>'38I'!AD40-'38(I-M)A'!AD40</f>
        <v>0</v>
      </c>
      <c r="AE40" s="169">
        <f>'38I'!AE40-'38(I-M)A'!AE40</f>
        <v>-2.4717844549178923E-3</v>
      </c>
      <c r="AF40" s="169">
        <f>'38I'!AF40-'38(I-M)A'!AF40</f>
        <v>-1.8289469269903867E-3</v>
      </c>
      <c r="AG40" s="169">
        <f>'38I'!AG40-'38(I-M)A'!AG40</f>
        <v>-2.728367520186366E-3</v>
      </c>
      <c r="AH40" s="169">
        <f>'38I'!AH40-'38(I-M)A'!AH40</f>
        <v>-3.4034491458056655E-3</v>
      </c>
      <c r="AI40" s="169">
        <f>'38I'!AI40-'38(I-M)A'!AI40</f>
        <v>-2.1074435299186988E-3</v>
      </c>
      <c r="AJ40" s="169">
        <f>'38I'!AJ40-'38(I-M)A'!AJ40</f>
        <v>-5.1497635312664214E-3</v>
      </c>
      <c r="AK40" s="169">
        <f>'38I'!AK40-'38(I-M)A'!AK40</f>
        <v>-1.4188430283830909E-3</v>
      </c>
      <c r="AL40" s="169">
        <f>'38I'!AL40-'38(I-M)A'!AL40</f>
        <v>-1.6830904004393114E-3</v>
      </c>
      <c r="AM40" s="168">
        <f>'38I'!AM40-'38(I-M)A'!AM40</f>
        <v>1</v>
      </c>
      <c r="AN40" s="170">
        <f>'38I'!AN40-'38(I-M)A'!AN40</f>
        <v>-2.6764605296418004E-4</v>
      </c>
    </row>
    <row r="41" spans="1:40" ht="39.950000000000003" customHeight="1">
      <c r="A41" s="7">
        <v>37</v>
      </c>
      <c r="B41" s="8" t="s">
        <v>33</v>
      </c>
      <c r="C41" s="174">
        <f>'38I'!C41-'38(I-M)A'!C41</f>
        <v>-2.7887412010712872E-3</v>
      </c>
      <c r="D41" s="175">
        <f>'38I'!D41-'38(I-M)A'!D41</f>
        <v>-2.6922926417456993E-3</v>
      </c>
      <c r="E41" s="175">
        <f>'38I'!E41-'38(I-M)A'!E41</f>
        <v>-9.1980714126484366E-3</v>
      </c>
      <c r="F41" s="175">
        <f>'38I'!F41-'38(I-M)A'!F41</f>
        <v>-4.8726083221102496E-3</v>
      </c>
      <c r="G41" s="175">
        <f>'38I'!G41-'38(I-M)A'!G41</f>
        <v>-4.5187845793248525E-3</v>
      </c>
      <c r="H41" s="175">
        <f>'38I'!H41-'38(I-M)A'!H41</f>
        <v>-3.6315184921865231E-3</v>
      </c>
      <c r="I41" s="175">
        <f>'38I'!I41-'38(I-M)A'!I41</f>
        <v>-2.735866604114982E-3</v>
      </c>
      <c r="J41" s="175">
        <f>'38I'!J41-'38(I-M)A'!J41</f>
        <v>-1.086125512127184E-3</v>
      </c>
      <c r="K41" s="175">
        <f>'38I'!K41-'38(I-M)A'!K41</f>
        <v>-9.4213300331484253E-3</v>
      </c>
      <c r="L41" s="175">
        <f>'38I'!L41-'38(I-M)A'!L41</f>
        <v>-2.9109286995017548E-3</v>
      </c>
      <c r="M41" s="175">
        <f>'38I'!M41-'38(I-M)A'!M41</f>
        <v>-3.5897235223275991E-3</v>
      </c>
      <c r="N41" s="175">
        <f>'38I'!N41-'38(I-M)A'!N41</f>
        <v>-2.933348348413487E-3</v>
      </c>
      <c r="O41" s="175">
        <f>'38I'!O41-'38(I-M)A'!O41</f>
        <v>-8.1992286716729978E-3</v>
      </c>
      <c r="P41" s="175">
        <f>'38I'!P41-'38(I-M)A'!P41</f>
        <v>-6.7452424293367799E-3</v>
      </c>
      <c r="Q41" s="175">
        <f>'38I'!Q41-'38(I-M)A'!Q41</f>
        <v>-2.3325807937902704E-3</v>
      </c>
      <c r="R41" s="175">
        <f>'38I'!R41-'38(I-M)A'!R41</f>
        <v>-1.5317929687112203E-3</v>
      </c>
      <c r="S41" s="175">
        <f>'38I'!S41-'38(I-M)A'!S41</f>
        <v>-1.5304392988822052E-3</v>
      </c>
      <c r="T41" s="175">
        <f>'38I'!T41-'38(I-M)A'!T41</f>
        <v>0</v>
      </c>
      <c r="U41" s="175">
        <f>'38I'!U41-'38(I-M)A'!U41</f>
        <v>-1.7339912819344029E-2</v>
      </c>
      <c r="V41" s="175">
        <f>'38I'!V41-'38(I-M)A'!V41</f>
        <v>-2.0584807254160741E-3</v>
      </c>
      <c r="W41" s="175">
        <f>'38I'!W41-'38(I-M)A'!W41</f>
        <v>-1.3626991537959206E-2</v>
      </c>
      <c r="X41" s="175">
        <f>'38I'!X41-'38(I-M)A'!X41</f>
        <v>-2.9129259895452884E-3</v>
      </c>
      <c r="Y41" s="175">
        <f>'38I'!Y41-'38(I-M)A'!Y41</f>
        <v>-9.3396346510116295E-3</v>
      </c>
      <c r="Z41" s="175">
        <f>'38I'!Z41-'38(I-M)A'!Z41</f>
        <v>-1.958229696198191E-2</v>
      </c>
      <c r="AA41" s="175">
        <f>'38I'!AA41-'38(I-M)A'!AA41</f>
        <v>-6.4573783169075581E-3</v>
      </c>
      <c r="AB41" s="175">
        <f>'38I'!AB41-'38(I-M)A'!AB41</f>
        <v>-4.2430006098421024E-3</v>
      </c>
      <c r="AC41" s="175">
        <f>'38I'!AC41-'38(I-M)A'!AC41</f>
        <v>-5.0384779712748119E-3</v>
      </c>
      <c r="AD41" s="175">
        <f>'38I'!AD41-'38(I-M)A'!AD41</f>
        <v>-8.0687480153732104E-5</v>
      </c>
      <c r="AE41" s="175">
        <f>'38I'!AE41-'38(I-M)A'!AE41</f>
        <v>-9.3243425912237464E-3</v>
      </c>
      <c r="AF41" s="175">
        <f>'38I'!AF41-'38(I-M)A'!AF41</f>
        <v>-3.2402531497548507E-3</v>
      </c>
      <c r="AG41" s="175">
        <f>'38I'!AG41-'38(I-M)A'!AG41</f>
        <v>-9.7603514577428044E-4</v>
      </c>
      <c r="AH41" s="175">
        <f>'38I'!AH41-'38(I-M)A'!AH41</f>
        <v>-1.0557783198802359E-2</v>
      </c>
      <c r="AI41" s="175">
        <f>'38I'!AI41-'38(I-M)A'!AI41</f>
        <v>-3.7479593900879085E-3</v>
      </c>
      <c r="AJ41" s="175">
        <f>'38I'!AJ41-'38(I-M)A'!AJ41</f>
        <v>-4.8314698177967588E-3</v>
      </c>
      <c r="AK41" s="175">
        <f>'38I'!AK41-'38(I-M)A'!AK41</f>
        <v>-3.8709707823326883E-3</v>
      </c>
      <c r="AL41" s="175">
        <f>'38I'!AL41-'38(I-M)A'!AL41</f>
        <v>-2.7139105161688728E-3</v>
      </c>
      <c r="AM41" s="175">
        <f>'38I'!AM41-'38(I-M)A'!AM41</f>
        <v>-4.9307336623022173E-4</v>
      </c>
      <c r="AN41" s="176">
        <f>'38I'!AN41-'38(I-M)A'!AN41</f>
        <v>1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44"/>
  <sheetViews>
    <sheetView zoomScale="70" zoomScaleNormal="70" workbookViewId="0">
      <pane xSplit="2" ySplit="3" topLeftCell="C4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2" max="43" width="18.625" customWidth="1"/>
  </cols>
  <sheetData>
    <row r="1" spans="1:40" ht="39.950000000000003" customHeight="1">
      <c r="B1" s="1"/>
      <c r="C1" s="251"/>
      <c r="D1" s="251"/>
      <c r="E1" s="251"/>
      <c r="F1" s="251"/>
      <c r="G1" s="251"/>
      <c r="H1" s="251"/>
      <c r="I1" s="251"/>
      <c r="J1" s="251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221</v>
      </c>
      <c r="AB3" s="8" t="s">
        <v>22</v>
      </c>
      <c r="AC3" s="8" t="s">
        <v>169</v>
      </c>
      <c r="AD3" s="8" t="s">
        <v>168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80">
        <f t="array" ref="C4:AN41">MINVERSE('38(I-(I-M)A)'!C4:AN41)</f>
        <v>1.0037629106945793</v>
      </c>
      <c r="D4" s="181">
        <v>4.3145154292438645E-4</v>
      </c>
      <c r="E4" s="181">
        <v>6.3224218822704222E-5</v>
      </c>
      <c r="F4" s="182">
        <v>3.3289129899180029E-6</v>
      </c>
      <c r="G4" s="182">
        <v>8.9834869976285793E-3</v>
      </c>
      <c r="H4" s="182">
        <v>1.2924058038192246E-4</v>
      </c>
      <c r="I4" s="182">
        <v>2.3366727541355711E-6</v>
      </c>
      <c r="J4" s="182">
        <v>3.6019786899991438E-5</v>
      </c>
      <c r="K4" s="182">
        <v>2.2872642941613957E-6</v>
      </c>
      <c r="L4" s="182">
        <v>8.6527392676443068E-7</v>
      </c>
      <c r="M4" s="182">
        <v>1.0965092243692926E-6</v>
      </c>
      <c r="N4" s="182">
        <v>1.2018161312220794E-6</v>
      </c>
      <c r="O4" s="182">
        <v>1.4095005131597037E-6</v>
      </c>
      <c r="P4" s="182">
        <v>1.538097368038394E-6</v>
      </c>
      <c r="Q4" s="182">
        <v>1.3707324528060624E-6</v>
      </c>
      <c r="R4" s="182">
        <v>1.3345111448462777E-6</v>
      </c>
      <c r="S4" s="182">
        <v>1.4516187357439476E-6</v>
      </c>
      <c r="T4" s="182">
        <v>1.6615352736791375E-6</v>
      </c>
      <c r="U4" s="182">
        <v>1.309780302621448E-6</v>
      </c>
      <c r="V4" s="182">
        <v>1.1092550360034747E-4</v>
      </c>
      <c r="W4" s="182">
        <v>5.6521199126933756E-5</v>
      </c>
      <c r="X4" s="182">
        <v>2.635327551164363E-6</v>
      </c>
      <c r="Y4" s="182">
        <v>5.705856000514511E-6</v>
      </c>
      <c r="Z4" s="182">
        <v>2.0554664915332193E-6</v>
      </c>
      <c r="AA4" s="182">
        <v>7.9300968141234688E-6</v>
      </c>
      <c r="AB4" s="182">
        <v>2.5700458111017907E-6</v>
      </c>
      <c r="AC4" s="182">
        <v>2.3817356810175054E-6</v>
      </c>
      <c r="AD4" s="182">
        <v>1.3249446649889269E-6</v>
      </c>
      <c r="AE4" s="182">
        <v>9.3990301465011089E-6</v>
      </c>
      <c r="AF4" s="182">
        <v>1.8097766650809246E-5</v>
      </c>
      <c r="AG4" s="182">
        <v>5.4084164162369397E-6</v>
      </c>
      <c r="AH4" s="182">
        <v>1.0872620358426216E-4</v>
      </c>
      <c r="AI4" s="182">
        <v>1.4088617280080923E-4</v>
      </c>
      <c r="AJ4" s="182">
        <v>1.2483057866759652E-4</v>
      </c>
      <c r="AK4" s="182">
        <v>5.1678741769260192E-6</v>
      </c>
      <c r="AL4" s="182">
        <v>1.3013209681626673E-3</v>
      </c>
      <c r="AM4" s="182">
        <v>3.5666703580148742E-6</v>
      </c>
      <c r="AN4" s="183">
        <v>1.0414111540530415E-5</v>
      </c>
    </row>
    <row r="5" spans="1:40" ht="39.950000000000003" customHeight="1">
      <c r="A5" s="16">
        <v>2</v>
      </c>
      <c r="B5" s="35" t="s">
        <v>55</v>
      </c>
      <c r="C5" s="184">
        <v>1.7257502755650805E-5</v>
      </c>
      <c r="D5" s="181">
        <v>1.0240897428231899</v>
      </c>
      <c r="E5" s="181">
        <v>7.6562384808207128E-7</v>
      </c>
      <c r="F5" s="181">
        <v>4.824922576298121E-7</v>
      </c>
      <c r="G5" s="181">
        <v>3.8681561690378363E-5</v>
      </c>
      <c r="H5" s="181">
        <v>3.4866776219829316E-7</v>
      </c>
      <c r="I5" s="182">
        <v>7.2724424538015114E-4</v>
      </c>
      <c r="J5" s="182">
        <v>8.3335434629881985E-5</v>
      </c>
      <c r="K5" s="182">
        <v>2.5493012826962383E-7</v>
      </c>
      <c r="L5" s="182">
        <v>9.5882017586937935E-8</v>
      </c>
      <c r="M5" s="182">
        <v>1.1886952835414691E-7</v>
      </c>
      <c r="N5" s="182">
        <v>1.7653044150199139E-7</v>
      </c>
      <c r="O5" s="182">
        <v>1.8321825148853197E-7</v>
      </c>
      <c r="P5" s="182">
        <v>1.7139431246623089E-7</v>
      </c>
      <c r="Q5" s="182">
        <v>2.8944938617662446E-7</v>
      </c>
      <c r="R5" s="182">
        <v>2.2128141328787079E-7</v>
      </c>
      <c r="S5" s="182">
        <v>2.6680795581260194E-7</v>
      </c>
      <c r="T5" s="182">
        <v>3.0778360951781039E-7</v>
      </c>
      <c r="U5" s="182">
        <v>3.1457630176754365E-7</v>
      </c>
      <c r="V5" s="182">
        <v>2.0691795752556787E-5</v>
      </c>
      <c r="W5" s="182">
        <v>5.2885953534662307E-6</v>
      </c>
      <c r="X5" s="182">
        <v>3.4144265265937084E-7</v>
      </c>
      <c r="Y5" s="182">
        <v>7.2890450852834312E-7</v>
      </c>
      <c r="Z5" s="182">
        <v>3.2497350151403806E-7</v>
      </c>
      <c r="AA5" s="182">
        <v>5.49900528570977E-7</v>
      </c>
      <c r="AB5" s="182">
        <v>4.3949636562715387E-7</v>
      </c>
      <c r="AC5" s="182">
        <v>3.6221742873054772E-7</v>
      </c>
      <c r="AD5" s="182">
        <v>1.4263875112919027E-7</v>
      </c>
      <c r="AE5" s="182">
        <v>5.8033968604208551E-7</v>
      </c>
      <c r="AF5" s="182">
        <v>3.2315616088257633E-6</v>
      </c>
      <c r="AG5" s="182">
        <v>1.5142994235691998E-6</v>
      </c>
      <c r="AH5" s="182">
        <v>7.6979582701137246E-6</v>
      </c>
      <c r="AI5" s="182">
        <v>1.1148672712134266E-5</v>
      </c>
      <c r="AJ5" s="182">
        <v>1.1931270239465243E-6</v>
      </c>
      <c r="AK5" s="182">
        <v>7.5952670048006288E-7</v>
      </c>
      <c r="AL5" s="182">
        <v>2.2281010356724868E-4</v>
      </c>
      <c r="AM5" s="182">
        <v>6.8423440543084501E-6</v>
      </c>
      <c r="AN5" s="183">
        <v>1.071114119477769E-6</v>
      </c>
    </row>
    <row r="6" spans="1:40" ht="39.950000000000003" customHeight="1">
      <c r="A6" s="16">
        <v>3</v>
      </c>
      <c r="B6" s="35" t="s">
        <v>56</v>
      </c>
      <c r="C6" s="184">
        <v>4.2177316091228976E-5</v>
      </c>
      <c r="D6" s="181">
        <v>4.3192724086564792E-5</v>
      </c>
      <c r="E6" s="181">
        <v>1.000717219352949</v>
      </c>
      <c r="F6" s="181">
        <v>7.6264791978757418E-7</v>
      </c>
      <c r="G6" s="181">
        <v>3.6314059489352905E-3</v>
      </c>
      <c r="H6" s="181">
        <v>9.6432658481478355E-7</v>
      </c>
      <c r="I6" s="182">
        <v>4.9854200432447363E-7</v>
      </c>
      <c r="J6" s="182">
        <v>3.8203456824669481E-6</v>
      </c>
      <c r="K6" s="182">
        <v>5.2735114589737385E-7</v>
      </c>
      <c r="L6" s="182">
        <v>1.4087129128037438E-7</v>
      </c>
      <c r="M6" s="182">
        <v>1.9704773972195774E-7</v>
      </c>
      <c r="N6" s="182">
        <v>2.0222539809606006E-7</v>
      </c>
      <c r="O6" s="182">
        <v>2.8933832597919326E-7</v>
      </c>
      <c r="P6" s="182">
        <v>2.9137329101550612E-7</v>
      </c>
      <c r="Q6" s="182">
        <v>3.2925095741658059E-7</v>
      </c>
      <c r="R6" s="182">
        <v>3.0554588585997935E-7</v>
      </c>
      <c r="S6" s="182">
        <v>3.1234649645349388E-7</v>
      </c>
      <c r="T6" s="182">
        <v>3.2791326835629332E-7</v>
      </c>
      <c r="U6" s="182">
        <v>2.9251957198232296E-7</v>
      </c>
      <c r="V6" s="182">
        <v>3.5649514704723074E-5</v>
      </c>
      <c r="W6" s="182">
        <v>5.1532960832645169E-7</v>
      </c>
      <c r="X6" s="182">
        <v>4.5410744499014062E-7</v>
      </c>
      <c r="Y6" s="182">
        <v>9.5677916705476493E-7</v>
      </c>
      <c r="Z6" s="182">
        <v>4.634976903198321E-7</v>
      </c>
      <c r="AA6" s="182">
        <v>9.0023022692503794E-7</v>
      </c>
      <c r="AB6" s="182">
        <v>6.7347094560115955E-7</v>
      </c>
      <c r="AC6" s="182">
        <v>6.2723342605221569E-7</v>
      </c>
      <c r="AD6" s="182">
        <v>1.7584101863166564E-7</v>
      </c>
      <c r="AE6" s="182">
        <v>2.1708402673569025E-6</v>
      </c>
      <c r="AF6" s="182">
        <v>6.354962467291091E-6</v>
      </c>
      <c r="AG6" s="182">
        <v>1.610124113909347E-6</v>
      </c>
      <c r="AH6" s="182">
        <v>7.7456609238460555E-6</v>
      </c>
      <c r="AI6" s="182">
        <v>5.334256052244998E-5</v>
      </c>
      <c r="AJ6" s="182">
        <v>2.5781842913259696E-6</v>
      </c>
      <c r="AK6" s="182">
        <v>1.3770238032024103E-6</v>
      </c>
      <c r="AL6" s="182">
        <v>4.8843371308420001E-4</v>
      </c>
      <c r="AM6" s="182">
        <v>8.4911195115820034E-7</v>
      </c>
      <c r="AN6" s="183">
        <v>3.5907877327495216E-6</v>
      </c>
    </row>
    <row r="7" spans="1:40" ht="39.950000000000003" customHeight="1">
      <c r="A7" s="16">
        <v>4</v>
      </c>
      <c r="B7" s="1" t="s">
        <v>1</v>
      </c>
      <c r="C7" s="184">
        <v>3.834060791508294E-5</v>
      </c>
      <c r="D7" s="181">
        <v>5.6682958221172077E-5</v>
      </c>
      <c r="E7" s="181">
        <v>7.4428038124148318E-6</v>
      </c>
      <c r="F7" s="181">
        <v>1.0000658655676831</v>
      </c>
      <c r="G7" s="181">
        <v>4.6061019700029366E-5</v>
      </c>
      <c r="H7" s="181">
        <v>7.8730520779394706E-5</v>
      </c>
      <c r="I7" s="182">
        <v>6.8390696633023783E-5</v>
      </c>
      <c r="J7" s="182">
        <v>1.8461767486085837E-4</v>
      </c>
      <c r="K7" s="182">
        <v>1.0003769435276031E-3</v>
      </c>
      <c r="L7" s="182">
        <v>1.3260586325765893E-4</v>
      </c>
      <c r="M7" s="182">
        <v>9.5746354189637703E-5</v>
      </c>
      <c r="N7" s="182">
        <v>7.6358165961103397E-5</v>
      </c>
      <c r="O7" s="182">
        <v>3.9149876948323448E-5</v>
      </c>
      <c r="P7" s="182">
        <v>3.5356469116689679E-5</v>
      </c>
      <c r="Q7" s="182">
        <v>3.5544770299679596E-5</v>
      </c>
      <c r="R7" s="182">
        <v>7.9175158229418595E-5</v>
      </c>
      <c r="S7" s="182">
        <v>3.5696494307472624E-5</v>
      </c>
      <c r="T7" s="182">
        <v>2.7857573412764253E-5</v>
      </c>
      <c r="U7" s="182">
        <v>5.8609301227438108E-5</v>
      </c>
      <c r="V7" s="182">
        <v>9.6909578527656014E-5</v>
      </c>
      <c r="W7" s="182">
        <v>1.0483052606875014E-4</v>
      </c>
      <c r="X7" s="182">
        <v>4.8522835832653221E-3</v>
      </c>
      <c r="Y7" s="182">
        <v>1.6978572541045093E-4</v>
      </c>
      <c r="Z7" s="182">
        <v>2.28676755223733E-4</v>
      </c>
      <c r="AA7" s="182">
        <v>6.0187048172381535E-5</v>
      </c>
      <c r="AB7" s="182">
        <v>2.1653819498690375E-5</v>
      </c>
      <c r="AC7" s="182">
        <v>4.0718489285129426E-5</v>
      </c>
      <c r="AD7" s="182">
        <v>2.7143794135173046E-6</v>
      </c>
      <c r="AE7" s="182">
        <v>4.8932362309792626E-5</v>
      </c>
      <c r="AF7" s="182">
        <v>2.7870389510084674E-5</v>
      </c>
      <c r="AG7" s="182">
        <v>4.6241932497227967E-5</v>
      </c>
      <c r="AH7" s="182">
        <v>6.4673902805428501E-5</v>
      </c>
      <c r="AI7" s="182">
        <v>4.9225370286656992E-5</v>
      </c>
      <c r="AJ7" s="182">
        <v>2.3521353247952618E-5</v>
      </c>
      <c r="AK7" s="182">
        <v>2.4540170108925297E-5</v>
      </c>
      <c r="AL7" s="182">
        <v>1.2056721426303419E-4</v>
      </c>
      <c r="AM7" s="182">
        <v>1.3659323297864282E-5</v>
      </c>
      <c r="AN7" s="183">
        <v>3.8799374979100443E-5</v>
      </c>
    </row>
    <row r="8" spans="1:40" ht="39.950000000000003" customHeight="1">
      <c r="A8" s="16">
        <v>5</v>
      </c>
      <c r="B8" s="1" t="s">
        <v>2</v>
      </c>
      <c r="C8" s="184">
        <v>1.1689461543046953E-2</v>
      </c>
      <c r="D8" s="181">
        <v>1.2040557092659445E-2</v>
      </c>
      <c r="E8" s="181">
        <v>6.8323552601274483E-3</v>
      </c>
      <c r="F8" s="181">
        <v>1.9828789150148705E-5</v>
      </c>
      <c r="G8" s="181">
        <v>1.0215205229994599</v>
      </c>
      <c r="H8" s="181">
        <v>1.8781985210323247E-4</v>
      </c>
      <c r="I8" s="182">
        <v>5.8169307780867509E-5</v>
      </c>
      <c r="J8" s="182">
        <v>9.9862384207770631E-4</v>
      </c>
      <c r="K8" s="182">
        <v>6.3528625251745634E-5</v>
      </c>
      <c r="L8" s="182">
        <v>7.3963452395532558E-6</v>
      </c>
      <c r="M8" s="182">
        <v>9.8129253114129715E-6</v>
      </c>
      <c r="N8" s="182">
        <v>1.0113741121203139E-5</v>
      </c>
      <c r="O8" s="182">
        <v>1.5552091267478275E-5</v>
      </c>
      <c r="P8" s="182">
        <v>1.5384538108873812E-5</v>
      </c>
      <c r="Q8" s="182">
        <v>1.01961384163198E-5</v>
      </c>
      <c r="R8" s="182">
        <v>1.1374219592418483E-5</v>
      </c>
      <c r="S8" s="182">
        <v>1.2416740153876984E-5</v>
      </c>
      <c r="T8" s="182">
        <v>9.9019053032228089E-6</v>
      </c>
      <c r="U8" s="182">
        <v>1.9439032972888317E-5</v>
      </c>
      <c r="V8" s="182">
        <v>1.8732894848534658E-4</v>
      </c>
      <c r="W8" s="182">
        <v>2.7700361121779428E-5</v>
      </c>
      <c r="X8" s="182">
        <v>1.6405716166069739E-5</v>
      </c>
      <c r="Y8" s="182">
        <v>4.1606536299009292E-5</v>
      </c>
      <c r="Z8" s="182">
        <v>2.5181665466012314E-5</v>
      </c>
      <c r="AA8" s="182">
        <v>6.1433676923393457E-5</v>
      </c>
      <c r="AB8" s="182">
        <v>3.1316361204427869E-5</v>
      </c>
      <c r="AC8" s="182">
        <v>3.1970982574276947E-5</v>
      </c>
      <c r="AD8" s="182">
        <v>8.4364391306347704E-6</v>
      </c>
      <c r="AE8" s="182">
        <v>1.0111832209823307E-4</v>
      </c>
      <c r="AF8" s="182">
        <v>3.0593550043281462E-4</v>
      </c>
      <c r="AG8" s="182">
        <v>8.5513888204145764E-5</v>
      </c>
      <c r="AH8" s="182">
        <v>7.899850803219972E-4</v>
      </c>
      <c r="AI8" s="182">
        <v>1.4374527626585343E-3</v>
      </c>
      <c r="AJ8" s="182">
        <v>3.0048600012364251E-4</v>
      </c>
      <c r="AK8" s="182">
        <v>6.6180489692273879E-5</v>
      </c>
      <c r="AL8" s="182">
        <v>2.3649688041602179E-2</v>
      </c>
      <c r="AM8" s="182">
        <v>1.7016927663095433E-5</v>
      </c>
      <c r="AN8" s="183">
        <v>5.7360596968367573E-4</v>
      </c>
    </row>
    <row r="9" spans="1:40" ht="39.950000000000003" customHeight="1">
      <c r="A9" s="16">
        <v>6</v>
      </c>
      <c r="B9" s="1" t="s">
        <v>3</v>
      </c>
      <c r="C9" s="184">
        <v>9.1922692885264157E-5</v>
      </c>
      <c r="D9" s="181">
        <v>1.1999767902814534E-4</v>
      </c>
      <c r="E9" s="181">
        <v>5.4627589110966949E-4</v>
      </c>
      <c r="F9" s="181">
        <v>7.9951590248330092E-5</v>
      </c>
      <c r="G9" s="181">
        <v>2.8117214248087359E-5</v>
      </c>
      <c r="H9" s="181">
        <v>1.004995454291604</v>
      </c>
      <c r="I9" s="182">
        <v>1.3671678495385839E-4</v>
      </c>
      <c r="J9" s="182">
        <v>2.3395074111499298E-5</v>
      </c>
      <c r="K9" s="182">
        <v>3.8790414898779869E-5</v>
      </c>
      <c r="L9" s="182">
        <v>1.2107771721475082E-5</v>
      </c>
      <c r="M9" s="182">
        <v>3.1011312617114038E-5</v>
      </c>
      <c r="N9" s="182">
        <v>3.3583023468195229E-5</v>
      </c>
      <c r="O9" s="182">
        <v>3.0898458076303514E-5</v>
      </c>
      <c r="P9" s="182">
        <v>2.7989840898854708E-5</v>
      </c>
      <c r="Q9" s="182">
        <v>7.3665425623158007E-6</v>
      </c>
      <c r="R9" s="182">
        <v>8.3044751213134775E-5</v>
      </c>
      <c r="S9" s="182">
        <v>5.6661167382174688E-5</v>
      </c>
      <c r="T9" s="182">
        <v>7.5961721382733407E-6</v>
      </c>
      <c r="U9" s="182">
        <v>8.676205440962441E-5</v>
      </c>
      <c r="V9" s="182">
        <v>5.1239757033994786E-5</v>
      </c>
      <c r="W9" s="182">
        <v>7.7417792321104702E-5</v>
      </c>
      <c r="X9" s="182">
        <v>1.2842918343041501E-5</v>
      </c>
      <c r="Y9" s="182">
        <v>4.3568208162994397E-5</v>
      </c>
      <c r="Z9" s="182">
        <v>5.0285804229138651E-5</v>
      </c>
      <c r="AA9" s="182">
        <v>9.1388074900017083E-5</v>
      </c>
      <c r="AB9" s="182">
        <v>4.5838107460826042E-5</v>
      </c>
      <c r="AC9" s="182">
        <v>1.067119160350855E-5</v>
      </c>
      <c r="AD9" s="182">
        <v>3.6020595952640315E-6</v>
      </c>
      <c r="AE9" s="182">
        <v>5.0045701939845922E-5</v>
      </c>
      <c r="AF9" s="182">
        <v>4.081296732547033E-5</v>
      </c>
      <c r="AG9" s="182">
        <v>7.0876220556023061E-5</v>
      </c>
      <c r="AH9" s="182">
        <v>1.7503909656893182E-5</v>
      </c>
      <c r="AI9" s="182">
        <v>7.2111544453512522E-5</v>
      </c>
      <c r="AJ9" s="182">
        <v>5.4801384259980457E-4</v>
      </c>
      <c r="AK9" s="182">
        <v>5.3323475555276315E-5</v>
      </c>
      <c r="AL9" s="182">
        <v>7.9995986263498424E-5</v>
      </c>
      <c r="AM9" s="182">
        <v>4.0882617974498083E-4</v>
      </c>
      <c r="AN9" s="183">
        <v>3.9034303740896969E-5</v>
      </c>
    </row>
    <row r="10" spans="1:40" ht="39.950000000000003" customHeight="1">
      <c r="A10" s="16">
        <v>7</v>
      </c>
      <c r="B10" s="1" t="s">
        <v>4</v>
      </c>
      <c r="C10" s="184">
        <v>4.7986561438748381E-4</v>
      </c>
      <c r="D10" s="181">
        <v>5.5519385605895988E-4</v>
      </c>
      <c r="E10" s="181">
        <v>9.6792338736673562E-5</v>
      </c>
      <c r="F10" s="181">
        <v>1.0231595955833443E-4</v>
      </c>
      <c r="G10" s="181">
        <v>3.6179784671541238E-4</v>
      </c>
      <c r="H10" s="181">
        <v>1.8750968290077847E-4</v>
      </c>
      <c r="I10" s="181">
        <v>1.0051210156548134</v>
      </c>
      <c r="J10" s="182">
        <v>3.2891030592212625E-4</v>
      </c>
      <c r="K10" s="182">
        <v>1.0513872660435171E-4</v>
      </c>
      <c r="L10" s="182">
        <v>3.2422093772482599E-5</v>
      </c>
      <c r="M10" s="182">
        <v>2.630756899282077E-5</v>
      </c>
      <c r="N10" s="182">
        <v>9.0625476321226297E-5</v>
      </c>
      <c r="O10" s="182">
        <v>6.0453112797030233E-5</v>
      </c>
      <c r="P10" s="182">
        <v>3.9096779815279543E-5</v>
      </c>
      <c r="Q10" s="182">
        <v>1.690038319003523E-4</v>
      </c>
      <c r="R10" s="182">
        <v>8.5431784354500392E-5</v>
      </c>
      <c r="S10" s="182">
        <v>1.4789864345334311E-4</v>
      </c>
      <c r="T10" s="182">
        <v>1.8503762353249483E-4</v>
      </c>
      <c r="U10" s="182">
        <v>2.4508802294991537E-4</v>
      </c>
      <c r="V10" s="182">
        <v>2.1429976832166597E-3</v>
      </c>
      <c r="W10" s="182">
        <v>1.0765970689713489E-3</v>
      </c>
      <c r="X10" s="182">
        <v>9.1191765798445058E-5</v>
      </c>
      <c r="Y10" s="182">
        <v>1.9712940903796281E-4</v>
      </c>
      <c r="Z10" s="182">
        <v>1.4443768293884127E-4</v>
      </c>
      <c r="AA10" s="182">
        <v>2.278123656156013E-4</v>
      </c>
      <c r="AB10" s="182">
        <v>1.7692160447851954E-4</v>
      </c>
      <c r="AC10" s="182">
        <v>6.3465181819124402E-5</v>
      </c>
      <c r="AD10" s="182">
        <v>2.6516551181433128E-5</v>
      </c>
      <c r="AE10" s="182">
        <v>1.4728251737195094E-4</v>
      </c>
      <c r="AF10" s="182">
        <v>4.2551242504325294E-4</v>
      </c>
      <c r="AG10" s="182">
        <v>9.7297146969157791E-5</v>
      </c>
      <c r="AH10" s="182">
        <v>2.0651558448158455E-4</v>
      </c>
      <c r="AI10" s="182">
        <v>1.5872101761577265E-4</v>
      </c>
      <c r="AJ10" s="182">
        <v>4.8217814995945516E-4</v>
      </c>
      <c r="AK10" s="182">
        <v>1.6796178288677152E-4</v>
      </c>
      <c r="AL10" s="182">
        <v>1.895945204282614E-4</v>
      </c>
      <c r="AM10" s="182">
        <v>8.8764698231224536E-3</v>
      </c>
      <c r="AN10" s="183">
        <v>1.0437827159605031E-4</v>
      </c>
    </row>
    <row r="11" spans="1:40" ht="39.950000000000003" customHeight="1">
      <c r="A11" s="16">
        <v>8</v>
      </c>
      <c r="B11" s="1" t="s">
        <v>5</v>
      </c>
      <c r="C11" s="184">
        <v>4.9531353590700057E-4</v>
      </c>
      <c r="D11" s="181">
        <v>5.5648207483694613E-6</v>
      </c>
      <c r="E11" s="181">
        <v>2.5832473500178698E-5</v>
      </c>
      <c r="F11" s="182">
        <v>2.9382590822315043E-5</v>
      </c>
      <c r="G11" s="182">
        <v>5.1749859216897049E-5</v>
      </c>
      <c r="H11" s="182">
        <v>4.3536686255671222E-4</v>
      </c>
      <c r="I11" s="182">
        <v>1.8266204050967937E-4</v>
      </c>
      <c r="J11" s="181">
        <v>1.0024367321179271</v>
      </c>
      <c r="K11" s="182">
        <v>9.4203177905328645E-5</v>
      </c>
      <c r="L11" s="182">
        <v>4.2143310784453775E-5</v>
      </c>
      <c r="M11" s="182">
        <v>2.7308357604533408E-5</v>
      </c>
      <c r="N11" s="182">
        <v>7.0855876826585607E-5</v>
      </c>
      <c r="O11" s="182">
        <v>3.0648686171964201E-5</v>
      </c>
      <c r="P11" s="182">
        <v>2.8737166868991528E-5</v>
      </c>
      <c r="Q11" s="182">
        <v>7.2926184910485509E-5</v>
      </c>
      <c r="R11" s="182">
        <v>8.9352166831611969E-5</v>
      </c>
      <c r="S11" s="182">
        <v>6.8775389855473036E-5</v>
      </c>
      <c r="T11" s="182">
        <v>3.0230035748432555E-5</v>
      </c>
      <c r="U11" s="182">
        <v>1.4148713782756876E-4</v>
      </c>
      <c r="V11" s="182">
        <v>3.2634638450264872E-4</v>
      </c>
      <c r="W11" s="182">
        <v>4.3762046231403551E-5</v>
      </c>
      <c r="X11" s="182">
        <v>1.1791024691577661E-5</v>
      </c>
      <c r="Y11" s="182">
        <v>8.2417312682238087E-5</v>
      </c>
      <c r="Z11" s="182">
        <v>1.0583956935120191E-4</v>
      </c>
      <c r="AA11" s="182">
        <v>5.5320683921040373E-6</v>
      </c>
      <c r="AB11" s="182">
        <v>6.7218294744543516E-6</v>
      </c>
      <c r="AC11" s="182">
        <v>4.0673230832448891E-6</v>
      </c>
      <c r="AD11" s="182">
        <v>1.2335671870687403E-6</v>
      </c>
      <c r="AE11" s="182">
        <v>1.260483036200157E-5</v>
      </c>
      <c r="AF11" s="182">
        <v>2.1485592945528481E-5</v>
      </c>
      <c r="AG11" s="182">
        <v>1.3503662202371628E-5</v>
      </c>
      <c r="AH11" s="182">
        <v>4.8558194292350897E-5</v>
      </c>
      <c r="AI11" s="182">
        <v>9.633302068641058E-4</v>
      </c>
      <c r="AJ11" s="182">
        <v>2.3914019295137572E-5</v>
      </c>
      <c r="AK11" s="182">
        <v>3.1505690682806999E-5</v>
      </c>
      <c r="AL11" s="182">
        <v>5.0916897014235289E-5</v>
      </c>
      <c r="AM11" s="182">
        <v>7.3199286101254763E-5</v>
      </c>
      <c r="AN11" s="183">
        <v>6.1418397149565757E-5</v>
      </c>
    </row>
    <row r="12" spans="1:40" ht="39.950000000000003" customHeight="1">
      <c r="A12" s="16">
        <v>9</v>
      </c>
      <c r="B12" s="1" t="s">
        <v>6</v>
      </c>
      <c r="C12" s="184">
        <v>1.6322648510927503E-4</v>
      </c>
      <c r="D12" s="181">
        <v>2.5071314360450644E-4</v>
      </c>
      <c r="E12" s="181">
        <v>1.5742720945171176E-5</v>
      </c>
      <c r="F12" s="182">
        <v>4.9432739925096973E-5</v>
      </c>
      <c r="G12" s="182">
        <v>4.0264164658545024E-4</v>
      </c>
      <c r="H12" s="182">
        <v>7.233645090037046E-5</v>
      </c>
      <c r="I12" s="182">
        <v>5.1410898112633381E-4</v>
      </c>
      <c r="J12" s="182">
        <v>9.669103155369648E-4</v>
      </c>
      <c r="K12" s="181">
        <v>1.0114422933032592</v>
      </c>
      <c r="L12" s="182">
        <v>7.6717140715724328E-5</v>
      </c>
      <c r="M12" s="182">
        <v>5.1290196956087133E-4</v>
      </c>
      <c r="N12" s="182">
        <v>3.1531556366291255E-4</v>
      </c>
      <c r="O12" s="182">
        <v>9.0536071951713773E-4</v>
      </c>
      <c r="P12" s="182">
        <v>4.8238839866023817E-4</v>
      </c>
      <c r="Q12" s="182">
        <v>5.9110423793749746E-4</v>
      </c>
      <c r="R12" s="182">
        <v>1.0909385386023173E-3</v>
      </c>
      <c r="S12" s="182">
        <v>7.4692174126754138E-4</v>
      </c>
      <c r="T12" s="182">
        <v>2.58629456072147E-5</v>
      </c>
      <c r="U12" s="182">
        <v>2.28656905909871E-4</v>
      </c>
      <c r="V12" s="182">
        <v>1.664266588533448E-4</v>
      </c>
      <c r="W12" s="182">
        <v>4.3772126926510122E-3</v>
      </c>
      <c r="X12" s="182">
        <v>8.0849867981873182E-5</v>
      </c>
      <c r="Y12" s="182">
        <v>6.1984105343451147E-4</v>
      </c>
      <c r="Z12" s="182">
        <v>7.9545059461847079E-5</v>
      </c>
      <c r="AA12" s="182">
        <v>4.1763639587474094E-5</v>
      </c>
      <c r="AB12" s="182">
        <v>2.4313013615268509E-5</v>
      </c>
      <c r="AC12" s="182">
        <v>4.3595525620615296E-5</v>
      </c>
      <c r="AD12" s="182">
        <v>5.3812803340885349E-5</v>
      </c>
      <c r="AE12" s="182">
        <v>4.1740366211079368E-5</v>
      </c>
      <c r="AF12" s="182">
        <v>3.2975095552687177E-5</v>
      </c>
      <c r="AG12" s="182">
        <v>5.767122557913672E-5</v>
      </c>
      <c r="AH12" s="182">
        <v>1.9442514807923114E-4</v>
      </c>
      <c r="AI12" s="182">
        <v>9.379249565243591E-5</v>
      </c>
      <c r="AJ12" s="182">
        <v>6.6112541215350185E-5</v>
      </c>
      <c r="AK12" s="182">
        <v>4.0209585898558776E-5</v>
      </c>
      <c r="AL12" s="182">
        <v>1.494993781121526E-4</v>
      </c>
      <c r="AM12" s="182">
        <v>4.2092628435521067E-4</v>
      </c>
      <c r="AN12" s="183">
        <v>4.0610578128097538E-4</v>
      </c>
    </row>
    <row r="13" spans="1:40" ht="39.950000000000003" customHeight="1">
      <c r="A13" s="16">
        <v>10</v>
      </c>
      <c r="B13" s="1" t="s">
        <v>7</v>
      </c>
      <c r="C13" s="184">
        <v>0</v>
      </c>
      <c r="D13" s="181">
        <v>0</v>
      </c>
      <c r="E13" s="181">
        <v>0</v>
      </c>
      <c r="F13" s="182">
        <v>0</v>
      </c>
      <c r="G13" s="182">
        <v>0</v>
      </c>
      <c r="H13" s="182">
        <v>0</v>
      </c>
      <c r="I13" s="182">
        <v>0</v>
      </c>
      <c r="J13" s="182">
        <v>0</v>
      </c>
      <c r="K13" s="182">
        <v>0</v>
      </c>
      <c r="L13" s="181">
        <v>1</v>
      </c>
      <c r="M13" s="182">
        <v>0</v>
      </c>
      <c r="N13" s="182">
        <v>0</v>
      </c>
      <c r="O13" s="182">
        <v>0</v>
      </c>
      <c r="P13" s="182">
        <v>0</v>
      </c>
      <c r="Q13" s="182">
        <v>0</v>
      </c>
      <c r="R13" s="182">
        <v>0</v>
      </c>
      <c r="S13" s="182">
        <v>0</v>
      </c>
      <c r="T13" s="182">
        <v>0</v>
      </c>
      <c r="U13" s="182">
        <v>0</v>
      </c>
      <c r="V13" s="182">
        <v>0</v>
      </c>
      <c r="W13" s="182">
        <v>0</v>
      </c>
      <c r="X13" s="182">
        <v>0</v>
      </c>
      <c r="Y13" s="182">
        <v>0</v>
      </c>
      <c r="Z13" s="182">
        <v>0</v>
      </c>
      <c r="AA13" s="182">
        <v>0</v>
      </c>
      <c r="AB13" s="182">
        <v>0</v>
      </c>
      <c r="AC13" s="182">
        <v>0</v>
      </c>
      <c r="AD13" s="182">
        <v>0</v>
      </c>
      <c r="AE13" s="182">
        <v>0</v>
      </c>
      <c r="AF13" s="182">
        <v>0</v>
      </c>
      <c r="AG13" s="182">
        <v>0</v>
      </c>
      <c r="AH13" s="182">
        <v>0</v>
      </c>
      <c r="AI13" s="182">
        <v>0</v>
      </c>
      <c r="AJ13" s="182">
        <v>0</v>
      </c>
      <c r="AK13" s="182">
        <v>0</v>
      </c>
      <c r="AL13" s="182">
        <v>0</v>
      </c>
      <c r="AM13" s="182">
        <v>0</v>
      </c>
      <c r="AN13" s="183">
        <v>0</v>
      </c>
    </row>
    <row r="14" spans="1:40" ht="39.950000000000003" customHeight="1">
      <c r="A14" s="16">
        <v>11</v>
      </c>
      <c r="B14" s="1" t="s">
        <v>8</v>
      </c>
      <c r="C14" s="184">
        <v>0</v>
      </c>
      <c r="D14" s="181">
        <v>0</v>
      </c>
      <c r="E14" s="181">
        <v>0</v>
      </c>
      <c r="F14" s="182">
        <v>0</v>
      </c>
      <c r="G14" s="182">
        <v>0</v>
      </c>
      <c r="H14" s="182">
        <v>0</v>
      </c>
      <c r="I14" s="182">
        <v>0</v>
      </c>
      <c r="J14" s="182">
        <v>0</v>
      </c>
      <c r="K14" s="182">
        <v>0</v>
      </c>
      <c r="L14" s="182">
        <v>0</v>
      </c>
      <c r="M14" s="181">
        <v>1</v>
      </c>
      <c r="N14" s="182">
        <v>0</v>
      </c>
      <c r="O14" s="182">
        <v>0</v>
      </c>
      <c r="P14" s="182">
        <v>0</v>
      </c>
      <c r="Q14" s="182">
        <v>0</v>
      </c>
      <c r="R14" s="182">
        <v>0</v>
      </c>
      <c r="S14" s="182">
        <v>0</v>
      </c>
      <c r="T14" s="182">
        <v>0</v>
      </c>
      <c r="U14" s="182">
        <v>0</v>
      </c>
      <c r="V14" s="182">
        <v>0</v>
      </c>
      <c r="W14" s="182">
        <v>0</v>
      </c>
      <c r="X14" s="182">
        <v>0</v>
      </c>
      <c r="Y14" s="182">
        <v>0</v>
      </c>
      <c r="Z14" s="182">
        <v>0</v>
      </c>
      <c r="AA14" s="182">
        <v>0</v>
      </c>
      <c r="AB14" s="182">
        <v>0</v>
      </c>
      <c r="AC14" s="182">
        <v>0</v>
      </c>
      <c r="AD14" s="182">
        <v>0</v>
      </c>
      <c r="AE14" s="182">
        <v>0</v>
      </c>
      <c r="AF14" s="182">
        <v>0</v>
      </c>
      <c r="AG14" s="182">
        <v>0</v>
      </c>
      <c r="AH14" s="182">
        <v>0</v>
      </c>
      <c r="AI14" s="182">
        <v>0</v>
      </c>
      <c r="AJ14" s="182">
        <v>0</v>
      </c>
      <c r="AK14" s="182">
        <v>0</v>
      </c>
      <c r="AL14" s="182">
        <v>0</v>
      </c>
      <c r="AM14" s="182">
        <v>0</v>
      </c>
      <c r="AN14" s="183">
        <v>0</v>
      </c>
    </row>
    <row r="15" spans="1:40" ht="39.950000000000003" customHeight="1">
      <c r="A15" s="16">
        <v>12</v>
      </c>
      <c r="B15" s="1" t="s">
        <v>9</v>
      </c>
      <c r="C15" s="184">
        <v>6.0090422814841287E-5</v>
      </c>
      <c r="D15" s="181">
        <v>3.0932315628982987E-5</v>
      </c>
      <c r="E15" s="181">
        <v>6.8033489652277022E-5</v>
      </c>
      <c r="F15" s="182">
        <v>5.6270070308649654E-4</v>
      </c>
      <c r="G15" s="182">
        <v>7.1505747435941889E-4</v>
      </c>
      <c r="H15" s="182">
        <v>1.8718222289840488E-4</v>
      </c>
      <c r="I15" s="182">
        <v>8.273325373691589E-4</v>
      </c>
      <c r="J15" s="182">
        <v>8.0208523320335573E-4</v>
      </c>
      <c r="K15" s="182">
        <v>3.3727769229375089E-4</v>
      </c>
      <c r="L15" s="182">
        <v>2.7792943537901812E-5</v>
      </c>
      <c r="M15" s="182">
        <v>1.5473460579919907E-4</v>
      </c>
      <c r="N15" s="181">
        <v>1.0025360771707055</v>
      </c>
      <c r="O15" s="182">
        <v>8.160032399309096E-4</v>
      </c>
      <c r="P15" s="182">
        <v>1.0473697628757938E-3</v>
      </c>
      <c r="Q15" s="182">
        <v>1.4205919277713341E-3</v>
      </c>
      <c r="R15" s="182">
        <v>3.4703856581402853E-4</v>
      </c>
      <c r="S15" s="182">
        <v>9.9125217963439067E-4</v>
      </c>
      <c r="T15" s="182">
        <v>1.1765660553361606E-3</v>
      </c>
      <c r="U15" s="182">
        <v>1.6738528316931627E-3</v>
      </c>
      <c r="V15" s="182">
        <v>1.5226318966332791E-4</v>
      </c>
      <c r="W15" s="182">
        <v>3.4765376367126371E-3</v>
      </c>
      <c r="X15" s="182">
        <v>8.5972042027551276E-5</v>
      </c>
      <c r="Y15" s="182">
        <v>1.6610362609627383E-4</v>
      </c>
      <c r="Z15" s="182">
        <v>3.6386689393422265E-5</v>
      </c>
      <c r="AA15" s="182">
        <v>1.3904149982994904E-4</v>
      </c>
      <c r="AB15" s="182">
        <v>2.5975899286189912E-5</v>
      </c>
      <c r="AC15" s="182">
        <v>4.2733156013107102E-5</v>
      </c>
      <c r="AD15" s="182">
        <v>5.048923287446963E-5</v>
      </c>
      <c r="AE15" s="182">
        <v>6.743780053165225E-5</v>
      </c>
      <c r="AF15" s="182">
        <v>4.4640727178505046E-5</v>
      </c>
      <c r="AG15" s="182">
        <v>2.2242123817721338E-4</v>
      </c>
      <c r="AH15" s="182">
        <v>4.2285735087852058E-5</v>
      </c>
      <c r="AI15" s="182">
        <v>3.4017978163771068E-5</v>
      </c>
      <c r="AJ15" s="182">
        <v>1.1358743743205094E-4</v>
      </c>
      <c r="AK15" s="182">
        <v>5.6465613956533063E-5</v>
      </c>
      <c r="AL15" s="182">
        <v>1.3610311185010908E-4</v>
      </c>
      <c r="AM15" s="182">
        <v>4.7392524479218129E-5</v>
      </c>
      <c r="AN15" s="183">
        <v>2.7826993144829245E-4</v>
      </c>
    </row>
    <row r="16" spans="1:40" ht="39.950000000000003" customHeight="1">
      <c r="A16" s="16">
        <v>13</v>
      </c>
      <c r="B16" s="1" t="s">
        <v>10</v>
      </c>
      <c r="C16" s="184">
        <v>1.5412651062477819E-6</v>
      </c>
      <c r="D16" s="181">
        <v>1.6977230423273425E-6</v>
      </c>
      <c r="E16" s="181">
        <v>1.0506535521157634E-6</v>
      </c>
      <c r="F16" s="182">
        <v>2.9581336982982182E-5</v>
      </c>
      <c r="G16" s="182">
        <v>1.5209802325833344E-6</v>
      </c>
      <c r="H16" s="182">
        <v>1.8924439712518257E-6</v>
      </c>
      <c r="I16" s="182">
        <v>1.5688874299189086E-5</v>
      </c>
      <c r="J16" s="182">
        <v>2.138669556626187E-6</v>
      </c>
      <c r="K16" s="182">
        <v>3.8306579842740893E-6</v>
      </c>
      <c r="L16" s="182">
        <v>7.5589454808555865E-7</v>
      </c>
      <c r="M16" s="182">
        <v>1.2683551611040244E-6</v>
      </c>
      <c r="N16" s="182">
        <v>4.3532015829751409E-6</v>
      </c>
      <c r="O16" s="181">
        <v>1.0007368293169405</v>
      </c>
      <c r="P16" s="182">
        <v>1.9895975879248053E-4</v>
      </c>
      <c r="Q16" s="182">
        <v>6.1443288070215456E-5</v>
      </c>
      <c r="R16" s="182">
        <v>8.652716551115951E-6</v>
      </c>
      <c r="S16" s="182">
        <v>3.9450354182813026E-5</v>
      </c>
      <c r="T16" s="182">
        <v>1.3487043516058919E-6</v>
      </c>
      <c r="U16" s="182">
        <v>1.4093999490749059E-4</v>
      </c>
      <c r="V16" s="182">
        <v>2.2997492193989573E-6</v>
      </c>
      <c r="W16" s="182">
        <v>3.2536550269289141E-5</v>
      </c>
      <c r="X16" s="182">
        <v>3.0363271016074776E-6</v>
      </c>
      <c r="Y16" s="182">
        <v>6.5274660684826196E-5</v>
      </c>
      <c r="Z16" s="182">
        <v>3.1740193618743602E-6</v>
      </c>
      <c r="AA16" s="182">
        <v>3.343787063408465E-6</v>
      </c>
      <c r="AB16" s="182">
        <v>4.1119031032869514E-6</v>
      </c>
      <c r="AC16" s="182">
        <v>2.9881596286129407E-6</v>
      </c>
      <c r="AD16" s="182">
        <v>6.3275566938109889E-7</v>
      </c>
      <c r="AE16" s="182">
        <v>4.1549279910041897E-6</v>
      </c>
      <c r="AF16" s="182">
        <v>6.1751334568985086E-6</v>
      </c>
      <c r="AG16" s="182">
        <v>5.3114256029736839E-6</v>
      </c>
      <c r="AH16" s="182">
        <v>3.1228260246224446E-6</v>
      </c>
      <c r="AI16" s="182">
        <v>2.2490129598512407E-6</v>
      </c>
      <c r="AJ16" s="182">
        <v>3.2501524987912775E-6</v>
      </c>
      <c r="AK16" s="182">
        <v>3.3314388243297293E-5</v>
      </c>
      <c r="AL16" s="182">
        <v>2.3918352415076344E-6</v>
      </c>
      <c r="AM16" s="182">
        <v>8.4830574945784194E-7</v>
      </c>
      <c r="AN16" s="183">
        <v>3.4514235358919389E-6</v>
      </c>
    </row>
    <row r="17" spans="1:40" ht="39.950000000000003" customHeight="1">
      <c r="A17" s="16">
        <v>14</v>
      </c>
      <c r="B17" s="1" t="s">
        <v>11</v>
      </c>
      <c r="C17" s="184">
        <v>7.8969871981597668E-6</v>
      </c>
      <c r="D17" s="181">
        <v>9.1181625925174186E-6</v>
      </c>
      <c r="E17" s="181">
        <v>5.0612620987881689E-6</v>
      </c>
      <c r="F17" s="182">
        <v>3.6733844215325476E-5</v>
      </c>
      <c r="G17" s="182">
        <v>7.8132986242719911E-6</v>
      </c>
      <c r="H17" s="182">
        <v>1.0143923688860948E-5</v>
      </c>
      <c r="I17" s="182">
        <v>1.0426412049946258E-5</v>
      </c>
      <c r="J17" s="182">
        <v>1.1272711614852117E-5</v>
      </c>
      <c r="K17" s="182">
        <v>1.8259183224181205E-5</v>
      </c>
      <c r="L17" s="182">
        <v>5.1782585055816946E-6</v>
      </c>
      <c r="M17" s="182">
        <v>2.5865716352668038E-5</v>
      </c>
      <c r="N17" s="182">
        <v>8.7754958199370178E-6</v>
      </c>
      <c r="O17" s="182">
        <v>1.455957311434802E-4</v>
      </c>
      <c r="P17" s="181">
        <v>1.0021121828387911</v>
      </c>
      <c r="Q17" s="182">
        <v>3.5947422160887668E-5</v>
      </c>
      <c r="R17" s="182">
        <v>5.7177488058055211E-5</v>
      </c>
      <c r="S17" s="182">
        <v>8.4450314400429227E-5</v>
      </c>
      <c r="T17" s="182">
        <v>7.2867581581414709E-6</v>
      </c>
      <c r="U17" s="182">
        <v>7.4898458800508842E-5</v>
      </c>
      <c r="V17" s="182">
        <v>1.4936743666608131E-5</v>
      </c>
      <c r="W17" s="182">
        <v>1.9391887109476028E-5</v>
      </c>
      <c r="X17" s="182">
        <v>1.3887791867736164E-5</v>
      </c>
      <c r="Y17" s="182">
        <v>3.8532931335234841E-5</v>
      </c>
      <c r="Z17" s="182">
        <v>1.4319547826465689E-5</v>
      </c>
      <c r="AA17" s="182">
        <v>1.7769891325590404E-5</v>
      </c>
      <c r="AB17" s="182">
        <v>2.2735971323368449E-5</v>
      </c>
      <c r="AC17" s="182">
        <v>1.5489212698811987E-5</v>
      </c>
      <c r="AD17" s="182">
        <v>1.8951844955533332E-6</v>
      </c>
      <c r="AE17" s="182">
        <v>1.9801431935048843E-5</v>
      </c>
      <c r="AF17" s="182">
        <v>3.4215891052768161E-5</v>
      </c>
      <c r="AG17" s="182">
        <v>1.8687041908653945E-5</v>
      </c>
      <c r="AH17" s="182">
        <v>1.3805213198553107E-5</v>
      </c>
      <c r="AI17" s="182">
        <v>1.0849593561771717E-5</v>
      </c>
      <c r="AJ17" s="182">
        <v>1.7443060780717087E-5</v>
      </c>
      <c r="AK17" s="182">
        <v>1.9322726428753223E-4</v>
      </c>
      <c r="AL17" s="182">
        <v>1.0100081353222148E-5</v>
      </c>
      <c r="AM17" s="182">
        <v>3.8159259363207377E-6</v>
      </c>
      <c r="AN17" s="183">
        <v>1.5953733737488893E-5</v>
      </c>
    </row>
    <row r="18" spans="1:40" ht="39.950000000000003" customHeight="1">
      <c r="A18" s="16">
        <v>15</v>
      </c>
      <c r="B18" s="1" t="s">
        <v>12</v>
      </c>
      <c r="C18" s="184">
        <v>1.8592549654251843E-5</v>
      </c>
      <c r="D18" s="181">
        <v>1.4609825804498348E-6</v>
      </c>
      <c r="E18" s="181">
        <v>1.0835804858653222E-6</v>
      </c>
      <c r="F18" s="182">
        <v>3.2982575868921937E-6</v>
      </c>
      <c r="G18" s="182">
        <v>1.5278748268072395E-6</v>
      </c>
      <c r="H18" s="182">
        <v>1.8531004733943487E-6</v>
      </c>
      <c r="I18" s="182">
        <v>1.5435478993387237E-6</v>
      </c>
      <c r="J18" s="182">
        <v>1.8027452858067525E-6</v>
      </c>
      <c r="K18" s="182">
        <v>2.0561879618034791E-6</v>
      </c>
      <c r="L18" s="182">
        <v>6.5425950015403641E-7</v>
      </c>
      <c r="M18" s="182">
        <v>1.1161450460478073E-6</v>
      </c>
      <c r="N18" s="182">
        <v>1.1954675990096991E-6</v>
      </c>
      <c r="O18" s="182">
        <v>1.9727611141318449E-5</v>
      </c>
      <c r="P18" s="182">
        <v>2.8198210517320027E-5</v>
      </c>
      <c r="Q18" s="181">
        <v>1.0003868561709193</v>
      </c>
      <c r="R18" s="182">
        <v>1.4790528533321383E-6</v>
      </c>
      <c r="S18" s="182">
        <v>1.0871568483363209E-5</v>
      </c>
      <c r="T18" s="182">
        <v>1.0800649650406809E-5</v>
      </c>
      <c r="U18" s="182">
        <v>1.4616018036109128E-5</v>
      </c>
      <c r="V18" s="182">
        <v>1.9345518837130871E-6</v>
      </c>
      <c r="W18" s="182">
        <v>3.8017765041616809E-6</v>
      </c>
      <c r="X18" s="182">
        <v>1.8700397734199416E-6</v>
      </c>
      <c r="Y18" s="182">
        <v>5.1690858118674774E-6</v>
      </c>
      <c r="Z18" s="182">
        <v>2.5464950462102062E-6</v>
      </c>
      <c r="AA18" s="182">
        <v>9.2770560591743461E-6</v>
      </c>
      <c r="AB18" s="182">
        <v>3.5246097047849244E-6</v>
      </c>
      <c r="AC18" s="182">
        <v>2.1395721882198281E-6</v>
      </c>
      <c r="AD18" s="182">
        <v>2.9520967101874127E-7</v>
      </c>
      <c r="AE18" s="182">
        <v>3.370961097721231E-6</v>
      </c>
      <c r="AF18" s="182">
        <v>6.1188721018980204E-6</v>
      </c>
      <c r="AG18" s="182">
        <v>2.2928401499787188E-5</v>
      </c>
      <c r="AH18" s="182">
        <v>2.3426370714728012E-6</v>
      </c>
      <c r="AI18" s="182">
        <v>5.984224693015099E-5</v>
      </c>
      <c r="AJ18" s="182">
        <v>3.1610932609369673E-6</v>
      </c>
      <c r="AK18" s="182">
        <v>2.3532014095947467E-5</v>
      </c>
      <c r="AL18" s="182">
        <v>5.492355707184984E-6</v>
      </c>
      <c r="AM18" s="182">
        <v>1.2900389618889741E-4</v>
      </c>
      <c r="AN18" s="183">
        <v>7.4486233495125761E-6</v>
      </c>
    </row>
    <row r="19" spans="1:40" ht="39.950000000000003" customHeight="1">
      <c r="A19" s="16">
        <v>16</v>
      </c>
      <c r="B19" s="1" t="s">
        <v>13</v>
      </c>
      <c r="C19" s="184">
        <v>2.2038675481781683E-5</v>
      </c>
      <c r="D19" s="181">
        <v>2.2327913270952334E-5</v>
      </c>
      <c r="E19" s="181">
        <v>1.5622144407319812E-5</v>
      </c>
      <c r="F19" s="182">
        <v>5.8700549297938207E-5</v>
      </c>
      <c r="G19" s="182">
        <v>2.0169589993073622E-5</v>
      </c>
      <c r="H19" s="182">
        <v>2.6624750556272679E-5</v>
      </c>
      <c r="I19" s="182">
        <v>2.1428325931000575E-5</v>
      </c>
      <c r="J19" s="182">
        <v>2.8319254382235025E-5</v>
      </c>
      <c r="K19" s="182">
        <v>3.417971563552187E-5</v>
      </c>
      <c r="L19" s="182">
        <v>8.4658603988359294E-6</v>
      </c>
      <c r="M19" s="182">
        <v>1.5996712331953826E-5</v>
      </c>
      <c r="N19" s="182">
        <v>5.1553275744660984E-5</v>
      </c>
      <c r="O19" s="182">
        <v>6.1738907859327347E-4</v>
      </c>
      <c r="P19" s="182">
        <v>1.7992983485272667E-4</v>
      </c>
      <c r="Q19" s="182">
        <v>4.8282636679685444E-3</v>
      </c>
      <c r="R19" s="181">
        <v>1.0121590253235955</v>
      </c>
      <c r="S19" s="182">
        <v>6.4362491722415567E-3</v>
      </c>
      <c r="T19" s="182">
        <v>1.0834105561833226E-2</v>
      </c>
      <c r="U19" s="182">
        <v>1.114481850489098E-4</v>
      </c>
      <c r="V19" s="182">
        <v>9.8983420247878161E-5</v>
      </c>
      <c r="W19" s="182">
        <v>6.0858462180605215E-5</v>
      </c>
      <c r="X19" s="182">
        <v>3.3877415359637338E-5</v>
      </c>
      <c r="Y19" s="182">
        <v>8.3766826010289963E-5</v>
      </c>
      <c r="Z19" s="182">
        <v>3.9522380333238237E-5</v>
      </c>
      <c r="AA19" s="182">
        <v>4.7438312219735033E-5</v>
      </c>
      <c r="AB19" s="182">
        <v>6.3562703504241121E-5</v>
      </c>
      <c r="AC19" s="182">
        <v>3.8987353444905774E-5</v>
      </c>
      <c r="AD19" s="182">
        <v>5.2045844972823102E-6</v>
      </c>
      <c r="AE19" s="182">
        <v>5.0151278036184423E-5</v>
      </c>
      <c r="AF19" s="182">
        <v>1.4994252290578922E-4</v>
      </c>
      <c r="AG19" s="182">
        <v>1.4721516002505071E-4</v>
      </c>
      <c r="AH19" s="182">
        <v>8.1211932931140847E-5</v>
      </c>
      <c r="AI19" s="182">
        <v>3.0151528833736052E-5</v>
      </c>
      <c r="AJ19" s="182">
        <v>5.2163055652848298E-5</v>
      </c>
      <c r="AK19" s="182">
        <v>4.508725295234887E-4</v>
      </c>
      <c r="AL19" s="182">
        <v>2.7854946333118352E-5</v>
      </c>
      <c r="AM19" s="182">
        <v>1.311860685904662E-3</v>
      </c>
      <c r="AN19" s="183">
        <v>6.8015032367376078E-5</v>
      </c>
    </row>
    <row r="20" spans="1:40" ht="39.950000000000003" customHeight="1">
      <c r="A20" s="16">
        <v>17</v>
      </c>
      <c r="B20" s="1" t="s">
        <v>14</v>
      </c>
      <c r="C20" s="184">
        <v>1.0842588597146026E-5</v>
      </c>
      <c r="D20" s="181">
        <v>1.2277820029815767E-5</v>
      </c>
      <c r="E20" s="181">
        <v>9.4054021010288945E-5</v>
      </c>
      <c r="F20" s="182">
        <v>3.043814297051358E-5</v>
      </c>
      <c r="G20" s="182">
        <v>1.0624976981222926E-5</v>
      </c>
      <c r="H20" s="182">
        <v>1.3414427573780297E-5</v>
      </c>
      <c r="I20" s="182">
        <v>2.2192169143506429E-5</v>
      </c>
      <c r="J20" s="182">
        <v>1.4730524696652445E-5</v>
      </c>
      <c r="K20" s="182">
        <v>2.1399312195424358E-5</v>
      </c>
      <c r="L20" s="182">
        <v>5.615230789491611E-6</v>
      </c>
      <c r="M20" s="182">
        <v>9.5909201003779372E-6</v>
      </c>
      <c r="N20" s="182">
        <v>3.625430196932862E-5</v>
      </c>
      <c r="O20" s="182">
        <v>4.6630152519391605E-4</v>
      </c>
      <c r="P20" s="182">
        <v>8.2314968460414769E-4</v>
      </c>
      <c r="Q20" s="182">
        <v>7.0265736246191148E-4</v>
      </c>
      <c r="R20" s="182">
        <v>2.6872144660451741E-3</v>
      </c>
      <c r="S20" s="181">
        <v>1.0032240834457449</v>
      </c>
      <c r="T20" s="182">
        <v>8.5357483442684333E-4</v>
      </c>
      <c r="U20" s="182">
        <v>7.5543725892129095E-4</v>
      </c>
      <c r="V20" s="182">
        <v>2.1699711869833714E-5</v>
      </c>
      <c r="W20" s="182">
        <v>3.3672451874862505E-4</v>
      </c>
      <c r="X20" s="182">
        <v>2.1562053055344766E-5</v>
      </c>
      <c r="Y20" s="182">
        <v>5.8666472129014321E-5</v>
      </c>
      <c r="Z20" s="182">
        <v>1.9637383988851439E-5</v>
      </c>
      <c r="AA20" s="182">
        <v>3.0939109072484554E-5</v>
      </c>
      <c r="AB20" s="182">
        <v>2.8076236475566278E-5</v>
      </c>
      <c r="AC20" s="182">
        <v>2.1968658599335909E-5</v>
      </c>
      <c r="AD20" s="182">
        <v>5.4735556201882064E-6</v>
      </c>
      <c r="AE20" s="182">
        <v>3.7333682683854519E-5</v>
      </c>
      <c r="AF20" s="182">
        <v>5.2741765953933914E-5</v>
      </c>
      <c r="AG20" s="182">
        <v>1.0142401592187701E-4</v>
      </c>
      <c r="AH20" s="182">
        <v>3.6483620861747494E-5</v>
      </c>
      <c r="AI20" s="182">
        <v>1.7139776292292933E-5</v>
      </c>
      <c r="AJ20" s="182">
        <v>2.2239186219822858E-5</v>
      </c>
      <c r="AK20" s="182">
        <v>2.1891274841562267E-4</v>
      </c>
      <c r="AL20" s="182">
        <v>1.8431972321522959E-5</v>
      </c>
      <c r="AM20" s="182">
        <v>1.0126186862462567E-5</v>
      </c>
      <c r="AN20" s="183">
        <v>8.1759846772130388E-5</v>
      </c>
    </row>
    <row r="21" spans="1:40" ht="39.950000000000003" customHeight="1">
      <c r="A21" s="16">
        <v>18</v>
      </c>
      <c r="B21" s="1" t="s">
        <v>15</v>
      </c>
      <c r="C21" s="184">
        <v>1.3734675213982057E-7</v>
      </c>
      <c r="D21" s="181">
        <v>1.4621771035099304E-7</v>
      </c>
      <c r="E21" s="181">
        <v>9.9767620316265964E-8</v>
      </c>
      <c r="F21" s="182">
        <v>3.3817055107153358E-7</v>
      </c>
      <c r="G21" s="182">
        <v>1.5478311139589295E-7</v>
      </c>
      <c r="H21" s="182">
        <v>1.6684308650214983E-7</v>
      </c>
      <c r="I21" s="182">
        <v>1.39462205953984E-7</v>
      </c>
      <c r="J21" s="182">
        <v>1.7296796386760612E-7</v>
      </c>
      <c r="K21" s="182">
        <v>2.1145933911810061E-7</v>
      </c>
      <c r="L21" s="182">
        <v>6.9586871097208037E-8</v>
      </c>
      <c r="M21" s="182">
        <v>1.1622885141482747E-7</v>
      </c>
      <c r="N21" s="182">
        <v>1.226334195506928E-7</v>
      </c>
      <c r="O21" s="182">
        <v>4.0546768545175164E-6</v>
      </c>
      <c r="P21" s="182">
        <v>5.7065675547454347E-7</v>
      </c>
      <c r="Q21" s="182">
        <v>1.1784115876286345E-7</v>
      </c>
      <c r="R21" s="182">
        <v>2.2549840482809489E-7</v>
      </c>
      <c r="S21" s="182">
        <v>2.4245623194131608E-7</v>
      </c>
      <c r="T21" s="181">
        <v>1.0000276939012986</v>
      </c>
      <c r="U21" s="182">
        <v>1.1311670520656623E-5</v>
      </c>
      <c r="V21" s="182">
        <v>1.606355701369974E-7</v>
      </c>
      <c r="W21" s="182">
        <v>2.7605823011135998E-6</v>
      </c>
      <c r="X21" s="182">
        <v>2.4250719744504653E-7</v>
      </c>
      <c r="Y21" s="182">
        <v>5.4276229273235308E-7</v>
      </c>
      <c r="Z21" s="182">
        <v>2.5005056928552257E-7</v>
      </c>
      <c r="AA21" s="182">
        <v>6.9280079156626045E-7</v>
      </c>
      <c r="AB21" s="182">
        <v>5.303467942231638E-7</v>
      </c>
      <c r="AC21" s="182">
        <v>5.057359388731671E-7</v>
      </c>
      <c r="AD21" s="182">
        <v>6.5474282047502625E-8</v>
      </c>
      <c r="AE21" s="182">
        <v>4.2491747780824961E-7</v>
      </c>
      <c r="AF21" s="182">
        <v>8.290854149573527E-7</v>
      </c>
      <c r="AG21" s="182">
        <v>3.0470501597423322E-6</v>
      </c>
      <c r="AH21" s="182">
        <v>3.4747165347988682E-7</v>
      </c>
      <c r="AI21" s="182">
        <v>2.2087432260181572E-7</v>
      </c>
      <c r="AJ21" s="182">
        <v>3.8129124231753936E-7</v>
      </c>
      <c r="AK21" s="182">
        <v>2.3288248219485483E-6</v>
      </c>
      <c r="AL21" s="182">
        <v>3.661035970785487E-7</v>
      </c>
      <c r="AM21" s="182">
        <v>1.243478165123374E-7</v>
      </c>
      <c r="AN21" s="183">
        <v>9.3897373680885828E-7</v>
      </c>
    </row>
    <row r="22" spans="1:40" ht="39.950000000000003" customHeight="1">
      <c r="A22" s="16">
        <v>19</v>
      </c>
      <c r="B22" s="1" t="s">
        <v>16</v>
      </c>
      <c r="C22" s="184">
        <v>1.7460957235286447E-5</v>
      </c>
      <c r="D22" s="181">
        <v>2.1190447682968254E-5</v>
      </c>
      <c r="E22" s="181">
        <v>8.7538083335106853E-4</v>
      </c>
      <c r="F22" s="182">
        <v>3.5893376982755827E-5</v>
      </c>
      <c r="G22" s="182">
        <v>2.3871970608316751E-5</v>
      </c>
      <c r="H22" s="182">
        <v>1.7405865870811534E-5</v>
      </c>
      <c r="I22" s="182">
        <v>2.0423745108475561E-5</v>
      </c>
      <c r="J22" s="182">
        <v>2.2577359711000699E-5</v>
      </c>
      <c r="K22" s="182">
        <v>3.7609954825445E-5</v>
      </c>
      <c r="L22" s="182">
        <v>1.4251662287204177E-5</v>
      </c>
      <c r="M22" s="182">
        <v>1.7051085294826852E-5</v>
      </c>
      <c r="N22" s="182">
        <v>1.5900180933856992E-5</v>
      </c>
      <c r="O22" s="182">
        <v>1.71353567032349E-5</v>
      </c>
      <c r="P22" s="182">
        <v>1.2513459614975208E-5</v>
      </c>
      <c r="Q22" s="182">
        <v>1.4172010879109556E-5</v>
      </c>
      <c r="R22" s="182">
        <v>1.3809264434660471E-5</v>
      </c>
      <c r="S22" s="182">
        <v>1.6736850842880038E-5</v>
      </c>
      <c r="T22" s="182">
        <v>1.4042669133027983E-5</v>
      </c>
      <c r="U22" s="181">
        <v>1.001787846674048</v>
      </c>
      <c r="V22" s="182">
        <v>3.2945896759436799E-5</v>
      </c>
      <c r="W22" s="182">
        <v>2.9674130276294344E-5</v>
      </c>
      <c r="X22" s="182">
        <v>2.8078791346452245E-5</v>
      </c>
      <c r="Y22" s="182">
        <v>4.013534679948741E-5</v>
      </c>
      <c r="Z22" s="182">
        <v>3.2158644615191188E-5</v>
      </c>
      <c r="AA22" s="182">
        <v>2.8093985304307647E-5</v>
      </c>
      <c r="AB22" s="182">
        <v>3.3517305019061256E-5</v>
      </c>
      <c r="AC22" s="182">
        <v>1.7131760355269062E-5</v>
      </c>
      <c r="AD22" s="182">
        <v>2.6836973376875521E-6</v>
      </c>
      <c r="AE22" s="182">
        <v>5.7645247628451224E-4</v>
      </c>
      <c r="AF22" s="182">
        <v>4.1428911073192919E-5</v>
      </c>
      <c r="AG22" s="182">
        <v>1.2565999804061486E-4</v>
      </c>
      <c r="AH22" s="182">
        <v>2.195034745005465E-5</v>
      </c>
      <c r="AI22" s="182">
        <v>1.6255638621879679E-5</v>
      </c>
      <c r="AJ22" s="182">
        <v>2.8823694026768233E-5</v>
      </c>
      <c r="AK22" s="182">
        <v>1.818236961838925E-4</v>
      </c>
      <c r="AL22" s="182">
        <v>2.2787487789236477E-5</v>
      </c>
      <c r="AM22" s="182">
        <v>2.4567668895777048E-5</v>
      </c>
      <c r="AN22" s="183">
        <v>7.4059171184263207E-5</v>
      </c>
    </row>
    <row r="23" spans="1:40" ht="39.950000000000003" customHeight="1">
      <c r="A23" s="16">
        <v>20</v>
      </c>
      <c r="B23" s="1" t="s">
        <v>17</v>
      </c>
      <c r="C23" s="184">
        <v>3.1864533522835965E-3</v>
      </c>
      <c r="D23" s="181">
        <v>8.273571142859721E-3</v>
      </c>
      <c r="E23" s="181">
        <v>1.0095567919343617E-2</v>
      </c>
      <c r="F23" s="182">
        <v>1.3790243669842552E-2</v>
      </c>
      <c r="G23" s="182">
        <v>3.890302141821581E-3</v>
      </c>
      <c r="H23" s="182">
        <v>4.7453395452115923E-3</v>
      </c>
      <c r="I23" s="182">
        <v>4.511583550566133E-3</v>
      </c>
      <c r="J23" s="182">
        <v>3.4752315511591835E-3</v>
      </c>
      <c r="K23" s="182">
        <v>3.3726208582571761E-3</v>
      </c>
      <c r="L23" s="182">
        <v>1.0996363036824505E-3</v>
      </c>
      <c r="M23" s="182">
        <v>1.6205766787814467E-3</v>
      </c>
      <c r="N23" s="182">
        <v>1.5358111141324084E-3</v>
      </c>
      <c r="O23" s="182">
        <v>2.2457257602607607E-3</v>
      </c>
      <c r="P23" s="182">
        <v>1.976190123075869E-3</v>
      </c>
      <c r="Q23" s="182">
        <v>5.2096369545387771E-3</v>
      </c>
      <c r="R23" s="182">
        <v>3.5382450868463398E-3</v>
      </c>
      <c r="S23" s="182">
        <v>3.320379338799799E-3</v>
      </c>
      <c r="T23" s="182">
        <v>5.2754661454112277E-3</v>
      </c>
      <c r="U23" s="182">
        <v>2.2479978506414261E-3</v>
      </c>
      <c r="V23" s="181">
        <v>1.0117916930797852</v>
      </c>
      <c r="W23" s="182">
        <v>3.7210529556052983E-3</v>
      </c>
      <c r="X23" s="182">
        <v>5.4851318105194483E-3</v>
      </c>
      <c r="Y23" s="182">
        <v>7.6035094266256025E-3</v>
      </c>
      <c r="Z23" s="182">
        <v>4.4377679622006764E-3</v>
      </c>
      <c r="AA23" s="182">
        <v>2.9035749821848694E-3</v>
      </c>
      <c r="AB23" s="182">
        <v>2.8886488242502242E-3</v>
      </c>
      <c r="AC23" s="182">
        <v>8.9632072115590369E-4</v>
      </c>
      <c r="AD23" s="182">
        <v>2.7314306526370161E-4</v>
      </c>
      <c r="AE23" s="182">
        <v>9.1953521888922442E-3</v>
      </c>
      <c r="AF23" s="182">
        <v>3.9266468595567337E-3</v>
      </c>
      <c r="AG23" s="182">
        <v>3.2498211107849563E-3</v>
      </c>
      <c r="AH23" s="182">
        <v>2.8411575416467548E-3</v>
      </c>
      <c r="AI23" s="182">
        <v>1.5274793517108356E-3</v>
      </c>
      <c r="AJ23" s="182">
        <v>6.6091277893074096E-3</v>
      </c>
      <c r="AK23" s="182">
        <v>2.7871163191155791E-3</v>
      </c>
      <c r="AL23" s="182">
        <v>2.5069090013563602E-3</v>
      </c>
      <c r="AM23" s="182">
        <v>1.8737018168923113E-2</v>
      </c>
      <c r="AN23" s="183">
        <v>4.4683288031087971E-3</v>
      </c>
    </row>
    <row r="24" spans="1:40" ht="39.950000000000003" customHeight="1">
      <c r="A24" s="16">
        <v>21</v>
      </c>
      <c r="B24" s="1" t="s">
        <v>18</v>
      </c>
      <c r="C24" s="184">
        <v>3.0266452378106957E-3</v>
      </c>
      <c r="D24" s="181">
        <v>3.426109139572522E-3</v>
      </c>
      <c r="E24" s="181">
        <v>1.1755204564874381E-3</v>
      </c>
      <c r="F24" s="182">
        <v>8.8108629628414706E-3</v>
      </c>
      <c r="G24" s="182">
        <v>1.3071315856455793E-3</v>
      </c>
      <c r="H24" s="182">
        <v>2.9528543657892556E-3</v>
      </c>
      <c r="I24" s="182">
        <v>3.1460540873092658E-3</v>
      </c>
      <c r="J24" s="182">
        <v>3.5940500999371455E-3</v>
      </c>
      <c r="K24" s="182">
        <v>5.9432615419272245E-3</v>
      </c>
      <c r="L24" s="182">
        <v>3.6917034763383613E-3</v>
      </c>
      <c r="M24" s="182">
        <v>4.3226761713859611E-3</v>
      </c>
      <c r="N24" s="182">
        <v>4.6427261347560082E-3</v>
      </c>
      <c r="O24" s="182">
        <v>2.4051626425842312E-3</v>
      </c>
      <c r="P24" s="182">
        <v>3.2134636080748654E-3</v>
      </c>
      <c r="Q24" s="182">
        <v>1.6741989480599478E-3</v>
      </c>
      <c r="R24" s="182">
        <v>2.3096440324782458E-3</v>
      </c>
      <c r="S24" s="182">
        <v>2.2403389079683265E-3</v>
      </c>
      <c r="T24" s="182">
        <v>2.3411667662235E-3</v>
      </c>
      <c r="U24" s="182">
        <v>1.5374355591307796E-3</v>
      </c>
      <c r="V24" s="182">
        <v>2.689688115980218E-3</v>
      </c>
      <c r="W24" s="181">
        <v>1.0015700875165723</v>
      </c>
      <c r="X24" s="182">
        <v>1.625544838744955E-2</v>
      </c>
      <c r="Y24" s="182">
        <v>3.4004746299552017E-2</v>
      </c>
      <c r="Z24" s="182">
        <v>4.7982442310952854E-3</v>
      </c>
      <c r="AA24" s="182">
        <v>4.1722622377173601E-3</v>
      </c>
      <c r="AB24" s="182">
        <v>3.2754716860763319E-3</v>
      </c>
      <c r="AC24" s="182">
        <v>8.2053343960305832E-3</v>
      </c>
      <c r="AD24" s="182">
        <v>1.0266621623328356E-2</v>
      </c>
      <c r="AE24" s="182">
        <v>6.2835049537838744E-3</v>
      </c>
      <c r="AF24" s="182">
        <v>4.3855136936018675E-3</v>
      </c>
      <c r="AG24" s="182">
        <v>8.2122543674984436E-3</v>
      </c>
      <c r="AH24" s="182">
        <v>7.3563311715868721E-3</v>
      </c>
      <c r="AI24" s="182">
        <v>3.062962838602933E-3</v>
      </c>
      <c r="AJ24" s="182">
        <v>2.8960733073200482E-3</v>
      </c>
      <c r="AK24" s="182">
        <v>2.1008320914339936E-3</v>
      </c>
      <c r="AL24" s="182">
        <v>3.4183825021944854E-3</v>
      </c>
      <c r="AM24" s="182">
        <v>9.2839479115720022E-4</v>
      </c>
      <c r="AN24" s="183">
        <v>3.3232118376044033E-3</v>
      </c>
    </row>
    <row r="25" spans="1:40" ht="39.950000000000003" customHeight="1">
      <c r="A25" s="16">
        <v>22</v>
      </c>
      <c r="B25" s="1" t="s">
        <v>19</v>
      </c>
      <c r="C25" s="184">
        <v>8.2546761631382432E-3</v>
      </c>
      <c r="D25" s="181">
        <v>1.2231722623155085E-2</v>
      </c>
      <c r="E25" s="181">
        <v>1.5442537664826883E-3</v>
      </c>
      <c r="F25" s="182">
        <v>1.4161715667925011E-2</v>
      </c>
      <c r="G25" s="182">
        <v>9.0499541488398907E-3</v>
      </c>
      <c r="H25" s="182">
        <v>1.7108203793095893E-2</v>
      </c>
      <c r="I25" s="182">
        <v>1.4026651087148E-2</v>
      </c>
      <c r="J25" s="182">
        <v>1.4731423339741652E-2</v>
      </c>
      <c r="K25" s="182">
        <v>2.6123074661408788E-2</v>
      </c>
      <c r="L25" s="182">
        <v>2.8524408896230952E-2</v>
      </c>
      <c r="M25" s="182">
        <v>2.0744880607616516E-2</v>
      </c>
      <c r="N25" s="182">
        <v>1.5881189649011477E-2</v>
      </c>
      <c r="O25" s="182">
        <v>8.3234958810489076E-3</v>
      </c>
      <c r="P25" s="182">
        <v>7.5627241846244232E-3</v>
      </c>
      <c r="Q25" s="182">
        <v>7.5977866372193637E-3</v>
      </c>
      <c r="R25" s="182">
        <v>1.6763563389998123E-2</v>
      </c>
      <c r="S25" s="182">
        <v>7.3681093731607188E-3</v>
      </c>
      <c r="T25" s="182">
        <v>6.0133028435688492E-3</v>
      </c>
      <c r="U25" s="182">
        <v>1.2713588637478507E-2</v>
      </c>
      <c r="V25" s="182">
        <v>1.6799366225547428E-2</v>
      </c>
      <c r="W25" s="182">
        <v>3.9828216112798905E-3</v>
      </c>
      <c r="X25" s="181">
        <v>1.0605277224302914</v>
      </c>
      <c r="Y25" s="182">
        <v>3.6337503673757779E-2</v>
      </c>
      <c r="Z25" s="182">
        <v>4.9854366213855375E-2</v>
      </c>
      <c r="AA25" s="182">
        <v>1.3045251961230249E-2</v>
      </c>
      <c r="AB25" s="182">
        <v>4.6420371720604153E-3</v>
      </c>
      <c r="AC25" s="182">
        <v>8.7252385844113906E-3</v>
      </c>
      <c r="AD25" s="182">
        <v>3.9542288318077904E-4</v>
      </c>
      <c r="AE25" s="182">
        <v>1.0504893852393902E-2</v>
      </c>
      <c r="AF25" s="182">
        <v>5.9773815079314984E-3</v>
      </c>
      <c r="AG25" s="182">
        <v>9.8859935466555915E-3</v>
      </c>
      <c r="AH25" s="182">
        <v>1.3842560139950133E-2</v>
      </c>
      <c r="AI25" s="182">
        <v>1.0624941513060093E-2</v>
      </c>
      <c r="AJ25" s="182">
        <v>4.8372239970534267E-3</v>
      </c>
      <c r="AK25" s="182">
        <v>5.2642035253347803E-3</v>
      </c>
      <c r="AL25" s="182">
        <v>2.6170651367589195E-2</v>
      </c>
      <c r="AM25" s="182">
        <v>2.7969798411792697E-3</v>
      </c>
      <c r="AN25" s="183">
        <v>7.6385490750687469E-3</v>
      </c>
    </row>
    <row r="26" spans="1:40" ht="39.950000000000003" customHeight="1">
      <c r="A26" s="16">
        <v>23</v>
      </c>
      <c r="B26" s="1" t="s">
        <v>20</v>
      </c>
      <c r="C26" s="184">
        <v>1.5298764998239833E-3</v>
      </c>
      <c r="D26" s="181">
        <v>2.9925963124054287E-4</v>
      </c>
      <c r="E26" s="181">
        <v>5.2769772357196963E-4</v>
      </c>
      <c r="F26" s="182">
        <v>3.4935299955716113E-3</v>
      </c>
      <c r="G26" s="182">
        <v>2.3144061721045986E-3</v>
      </c>
      <c r="H26" s="182">
        <v>1.0218198906465385E-3</v>
      </c>
      <c r="I26" s="182">
        <v>1.2254989635789146E-3</v>
      </c>
      <c r="J26" s="182">
        <v>1.4909957624302523E-3</v>
      </c>
      <c r="K26" s="182">
        <v>1.9081961121621123E-3</v>
      </c>
      <c r="L26" s="182">
        <v>1.3334378855841117E-3</v>
      </c>
      <c r="M26" s="182">
        <v>2.5348305007315681E-4</v>
      </c>
      <c r="N26" s="182">
        <v>1.1161143567134588E-3</v>
      </c>
      <c r="O26" s="182">
        <v>9.4468321409248135E-4</v>
      </c>
      <c r="P26" s="182">
        <v>8.3214837711137934E-4</v>
      </c>
      <c r="Q26" s="182">
        <v>2.3126015815606274E-4</v>
      </c>
      <c r="R26" s="182">
        <v>8.5516042925578466E-4</v>
      </c>
      <c r="S26" s="182">
        <v>7.9712171022305205E-4</v>
      </c>
      <c r="T26" s="182">
        <v>2.269811822464431E-4</v>
      </c>
      <c r="U26" s="182">
        <v>9.7654602758487168E-4</v>
      </c>
      <c r="V26" s="182">
        <v>1.2486416778959492E-3</v>
      </c>
      <c r="W26" s="182">
        <v>1.3610068690267816E-3</v>
      </c>
      <c r="X26" s="182">
        <v>1.4432361053600268E-3</v>
      </c>
      <c r="Y26" s="181">
        <v>1.0949974076223441</v>
      </c>
      <c r="Z26" s="182">
        <v>1.0416051611068749E-2</v>
      </c>
      <c r="AA26" s="182">
        <v>2.8152829004473869E-3</v>
      </c>
      <c r="AB26" s="182">
        <v>1.8638292461598293E-3</v>
      </c>
      <c r="AC26" s="182">
        <v>1.5891920859452317E-3</v>
      </c>
      <c r="AD26" s="182">
        <v>1.4469571409335099E-4</v>
      </c>
      <c r="AE26" s="182">
        <v>2.6705600398935886E-3</v>
      </c>
      <c r="AF26" s="182">
        <v>2.6606585515624322E-3</v>
      </c>
      <c r="AG26" s="182">
        <v>4.7171228813137596E-3</v>
      </c>
      <c r="AH26" s="182">
        <v>9.9442947304970494E-3</v>
      </c>
      <c r="AI26" s="182">
        <v>5.3912795744857711E-3</v>
      </c>
      <c r="AJ26" s="182">
        <v>2.9030085063355511E-3</v>
      </c>
      <c r="AK26" s="182">
        <v>1.2272727416474827E-3</v>
      </c>
      <c r="AL26" s="182">
        <v>1.0144894533092867E-2</v>
      </c>
      <c r="AM26" s="182">
        <v>5.5389223877282871E-4</v>
      </c>
      <c r="AN26" s="183">
        <v>3.5786540380822194E-3</v>
      </c>
    </row>
    <row r="27" spans="1:40" ht="39.950000000000003" customHeight="1">
      <c r="A27" s="16">
        <v>24</v>
      </c>
      <c r="B27" s="1" t="s">
        <v>21</v>
      </c>
      <c r="C27" s="184">
        <v>7.2451358466929148E-4</v>
      </c>
      <c r="D27" s="181">
        <v>3.228968444017378E-4</v>
      </c>
      <c r="E27" s="181">
        <v>2.9844458479203975E-4</v>
      </c>
      <c r="F27" s="182">
        <v>1.0733619464440704E-3</v>
      </c>
      <c r="G27" s="182">
        <v>8.3500285040567454E-4</v>
      </c>
      <c r="H27" s="182">
        <v>5.2582632351994441E-4</v>
      </c>
      <c r="I27" s="182">
        <v>5.7433302585030367E-4</v>
      </c>
      <c r="J27" s="182">
        <v>2.1436359854636283E-3</v>
      </c>
      <c r="K27" s="182">
        <v>3.1946976980389667E-3</v>
      </c>
      <c r="L27" s="182">
        <v>3.8827920317951385E-4</v>
      </c>
      <c r="M27" s="182">
        <v>3.6959785558535993E-4</v>
      </c>
      <c r="N27" s="182">
        <v>3.2382067539763121E-4</v>
      </c>
      <c r="O27" s="182">
        <v>5.2989463648490476E-4</v>
      </c>
      <c r="P27" s="182">
        <v>2.9429391185877213E-4</v>
      </c>
      <c r="Q27" s="182">
        <v>2.4885328914004513E-4</v>
      </c>
      <c r="R27" s="182">
        <v>6.0855124997432144E-4</v>
      </c>
      <c r="S27" s="182">
        <v>4.0203820022402428E-4</v>
      </c>
      <c r="T27" s="182">
        <v>1.9394643128432042E-4</v>
      </c>
      <c r="U27" s="182">
        <v>1.491608027298693E-3</v>
      </c>
      <c r="V27" s="182">
        <v>7.3890820130331563E-4</v>
      </c>
      <c r="W27" s="182">
        <v>1.5895529680410156E-3</v>
      </c>
      <c r="X27" s="182">
        <v>7.8029985155512148E-3</v>
      </c>
      <c r="Y27" s="182">
        <v>2.0828763696666827E-3</v>
      </c>
      <c r="Z27" s="181">
        <v>1.0009305338205723</v>
      </c>
      <c r="AA27" s="182">
        <v>1.3361201978921117E-3</v>
      </c>
      <c r="AB27" s="182">
        <v>2.6628935019081972E-3</v>
      </c>
      <c r="AC27" s="182">
        <v>4.3752251917847108E-4</v>
      </c>
      <c r="AD27" s="182">
        <v>1.7611329333462326E-4</v>
      </c>
      <c r="AE27" s="182">
        <v>4.1225858845780616E-3</v>
      </c>
      <c r="AF27" s="182">
        <v>2.9922459071394557E-3</v>
      </c>
      <c r="AG27" s="182">
        <v>1.6903333502873777E-2</v>
      </c>
      <c r="AH27" s="182">
        <v>3.6791430208369764E-3</v>
      </c>
      <c r="AI27" s="182">
        <v>3.0798672810197656E-3</v>
      </c>
      <c r="AJ27" s="182">
        <v>5.2800279070269144E-4</v>
      </c>
      <c r="AK27" s="182">
        <v>6.4476339171865525E-4</v>
      </c>
      <c r="AL27" s="182">
        <v>1.2817789380465147E-2</v>
      </c>
      <c r="AM27" s="182">
        <v>3.6946911064151102E-4</v>
      </c>
      <c r="AN27" s="183">
        <v>1.4567279385607869E-2</v>
      </c>
    </row>
    <row r="28" spans="1:40" ht="39.950000000000003" customHeight="1">
      <c r="A28" s="16">
        <v>25</v>
      </c>
      <c r="B28" s="1" t="s">
        <v>221</v>
      </c>
      <c r="C28" s="184">
        <v>4.6108736663883751E-2</v>
      </c>
      <c r="D28" s="181">
        <v>4.3523170391981933E-2</v>
      </c>
      <c r="E28" s="181">
        <v>3.0457532883100175E-2</v>
      </c>
      <c r="F28" s="182">
        <v>2.6872020272010695E-2</v>
      </c>
      <c r="G28" s="182">
        <v>4.1622819145855014E-2</v>
      </c>
      <c r="H28" s="182">
        <v>5.7389630208767549E-2</v>
      </c>
      <c r="I28" s="182">
        <v>5.3606622246489613E-2</v>
      </c>
      <c r="J28" s="182">
        <v>4.3556904137184632E-2</v>
      </c>
      <c r="K28" s="182">
        <v>2.720082435290452E-2</v>
      </c>
      <c r="L28" s="182">
        <v>2.777204251467481E-2</v>
      </c>
      <c r="M28" s="182">
        <v>3.9651595751869155E-2</v>
      </c>
      <c r="N28" s="182">
        <v>3.2254939656901571E-2</v>
      </c>
      <c r="O28" s="182">
        <v>3.0236950124618911E-2</v>
      </c>
      <c r="P28" s="182">
        <v>2.6993213604653839E-2</v>
      </c>
      <c r="Q28" s="182">
        <v>3.4588730874725346E-2</v>
      </c>
      <c r="R28" s="182">
        <v>2.9492095434565404E-2</v>
      </c>
      <c r="S28" s="182">
        <v>3.437442626359815E-2</v>
      </c>
      <c r="T28" s="182">
        <v>3.3381321567264255E-2</v>
      </c>
      <c r="U28" s="182">
        <v>4.339244300332392E-2</v>
      </c>
      <c r="V28" s="182">
        <v>4.7126050389504771E-2</v>
      </c>
      <c r="W28" s="182">
        <v>4.2066174181348788E-2</v>
      </c>
      <c r="X28" s="182">
        <v>1.5290410454997173E-2</v>
      </c>
      <c r="Y28" s="182">
        <v>2.1972910962128236E-2</v>
      </c>
      <c r="Z28" s="182">
        <v>1.5100306897250783E-2</v>
      </c>
      <c r="AA28" s="181">
        <v>1.0129733881967806</v>
      </c>
      <c r="AB28" s="182">
        <v>8.0445109080269223E-3</v>
      </c>
      <c r="AC28" s="182">
        <v>4.4146375935068052E-3</v>
      </c>
      <c r="AD28" s="182">
        <v>1.487140544927282E-3</v>
      </c>
      <c r="AE28" s="182">
        <v>1.0092983350857542E-2</v>
      </c>
      <c r="AF28" s="182">
        <v>1.5408386392829055E-2</v>
      </c>
      <c r="AG28" s="182">
        <v>1.1009432856651387E-2</v>
      </c>
      <c r="AH28" s="182">
        <v>1.4628584821399565E-2</v>
      </c>
      <c r="AI28" s="182">
        <v>3.8178668368653523E-2</v>
      </c>
      <c r="AJ28" s="182">
        <v>3.0968771947642006E-2</v>
      </c>
      <c r="AK28" s="182">
        <v>1.5723297344437781E-2</v>
      </c>
      <c r="AL28" s="182">
        <v>6.1570789409697221E-2</v>
      </c>
      <c r="AM28" s="182">
        <v>0.15525526964184971</v>
      </c>
      <c r="AN28" s="183">
        <v>1.328504426911376E-2</v>
      </c>
    </row>
    <row r="29" spans="1:40" ht="39.950000000000003" customHeight="1">
      <c r="A29" s="16">
        <v>26</v>
      </c>
      <c r="B29" s="1" t="s">
        <v>22</v>
      </c>
      <c r="C29" s="184">
        <v>1.0691739342961986E-2</v>
      </c>
      <c r="D29" s="181">
        <v>8.6846992773858041E-3</v>
      </c>
      <c r="E29" s="181">
        <v>9.1166862377882064E-3</v>
      </c>
      <c r="F29" s="182">
        <v>4.7933323575762889E-2</v>
      </c>
      <c r="G29" s="182">
        <v>7.3732158032009066E-3</v>
      </c>
      <c r="H29" s="182">
        <v>1.6190233538841359E-2</v>
      </c>
      <c r="I29" s="182">
        <v>1.1896118323322756E-2</v>
      </c>
      <c r="J29" s="182">
        <v>5.7269753847446932E-3</v>
      </c>
      <c r="K29" s="182">
        <v>1.1797642187308626E-2</v>
      </c>
      <c r="L29" s="182">
        <v>5.6004860255060625E-3</v>
      </c>
      <c r="M29" s="182">
        <v>6.6357744640506387E-3</v>
      </c>
      <c r="N29" s="182">
        <v>1.0462381134055137E-2</v>
      </c>
      <c r="O29" s="182">
        <v>7.6411857543809084E-3</v>
      </c>
      <c r="P29" s="182">
        <v>6.5311009932398295E-3</v>
      </c>
      <c r="Q29" s="182">
        <v>1.1292362835028153E-2</v>
      </c>
      <c r="R29" s="182">
        <v>4.0650957915800631E-3</v>
      </c>
      <c r="S29" s="182">
        <v>6.5553872403342085E-3</v>
      </c>
      <c r="T29" s="182">
        <v>4.5088932986128861E-3</v>
      </c>
      <c r="U29" s="182">
        <v>1.23315781440918E-2</v>
      </c>
      <c r="V29" s="182">
        <v>1.0811358525960945E-2</v>
      </c>
      <c r="W29" s="182">
        <v>1.3156438884766971E-2</v>
      </c>
      <c r="X29" s="182">
        <v>1.6297344626734322E-2</v>
      </c>
      <c r="Y29" s="182">
        <v>2.8252742338906546E-2</v>
      </c>
      <c r="Z29" s="182">
        <v>2.8427035504364727E-2</v>
      </c>
      <c r="AA29" s="182">
        <v>1.8934701134176973E-2</v>
      </c>
      <c r="AB29" s="181">
        <v>1.0424478282394862</v>
      </c>
      <c r="AC29" s="182">
        <v>6.7647195725792336E-2</v>
      </c>
      <c r="AD29" s="182">
        <v>5.9477042529684797E-2</v>
      </c>
      <c r="AE29" s="182">
        <v>1.7505972424334593E-2</v>
      </c>
      <c r="AF29" s="182">
        <v>1.0157372045778238E-2</v>
      </c>
      <c r="AG29" s="182">
        <v>2.0207104461628191E-2</v>
      </c>
      <c r="AH29" s="182">
        <v>8.8701830527065477E-3</v>
      </c>
      <c r="AI29" s="182">
        <v>9.9200913092923927E-3</v>
      </c>
      <c r="AJ29" s="182">
        <v>2.3882642326105666E-2</v>
      </c>
      <c r="AK29" s="182">
        <v>1.0953066175037706E-2</v>
      </c>
      <c r="AL29" s="182">
        <v>1.0106142873521297E-2</v>
      </c>
      <c r="AM29" s="182">
        <v>3.7809861843717137E-3</v>
      </c>
      <c r="AN29" s="183">
        <v>1.2397810424812755E-2</v>
      </c>
    </row>
    <row r="30" spans="1:40" ht="39.950000000000003" customHeight="1">
      <c r="A30" s="16">
        <v>27</v>
      </c>
      <c r="B30" s="1" t="s">
        <v>169</v>
      </c>
      <c r="C30" s="184">
        <v>1.9790473794275155E-2</v>
      </c>
      <c r="D30" s="181">
        <v>5.9264960346968668E-3</v>
      </c>
      <c r="E30" s="181">
        <v>3.0335575267669969E-3</v>
      </c>
      <c r="F30" s="182">
        <v>1.098150111396794E-2</v>
      </c>
      <c r="G30" s="182">
        <v>5.8468005353820157E-3</v>
      </c>
      <c r="H30" s="182">
        <v>8.7214013296520194E-3</v>
      </c>
      <c r="I30" s="182">
        <v>7.6459639612149483E-3</v>
      </c>
      <c r="J30" s="182">
        <v>4.8463219524471652E-3</v>
      </c>
      <c r="K30" s="182">
        <v>8.4773341970374172E-3</v>
      </c>
      <c r="L30" s="182">
        <v>3.165118109211891E-3</v>
      </c>
      <c r="M30" s="182">
        <v>5.2701099209972145E-3</v>
      </c>
      <c r="N30" s="182">
        <v>7.6593800555298363E-3</v>
      </c>
      <c r="O30" s="182">
        <v>6.8374301405880718E-3</v>
      </c>
      <c r="P30" s="182">
        <v>6.449722798895911E-3</v>
      </c>
      <c r="Q30" s="182">
        <v>5.043446860369406E-3</v>
      </c>
      <c r="R30" s="182">
        <v>3.4022183765485543E-3</v>
      </c>
      <c r="S30" s="182">
        <v>5.4761536750321778E-3</v>
      </c>
      <c r="T30" s="182">
        <v>4.2655816207027505E-3</v>
      </c>
      <c r="U30" s="182">
        <v>5.2579712954136017E-3</v>
      </c>
      <c r="V30" s="182">
        <v>8.0680140658373964E-3</v>
      </c>
      <c r="W30" s="182">
        <v>1.0005599066379873E-2</v>
      </c>
      <c r="X30" s="182">
        <v>9.6213580333697705E-3</v>
      </c>
      <c r="Y30" s="182">
        <v>7.6099203001470436E-3</v>
      </c>
      <c r="Z30" s="182">
        <v>6.3628372785010595E-3</v>
      </c>
      <c r="AA30" s="182">
        <v>3.5817901384745013E-2</v>
      </c>
      <c r="AB30" s="182">
        <v>2.1212546099954377E-2</v>
      </c>
      <c r="AC30" s="181">
        <v>1.075801044567485</v>
      </c>
      <c r="AD30" s="182">
        <v>9.8854943615568746E-3</v>
      </c>
      <c r="AE30" s="182">
        <v>2.081530178572159E-2</v>
      </c>
      <c r="AF30" s="182">
        <v>3.6076793766722008E-2</v>
      </c>
      <c r="AG30" s="182">
        <v>5.6317339691040478E-3</v>
      </c>
      <c r="AH30" s="182">
        <v>1.0238665554028222E-2</v>
      </c>
      <c r="AI30" s="182">
        <v>2.1220559234044731E-2</v>
      </c>
      <c r="AJ30" s="182">
        <v>2.5447283006496887E-2</v>
      </c>
      <c r="AK30" s="182">
        <v>1.3949577593131401E-2</v>
      </c>
      <c r="AL30" s="182">
        <v>1.8366404390285921E-2</v>
      </c>
      <c r="AM30" s="182">
        <v>6.373312505082755E-3</v>
      </c>
      <c r="AN30" s="183">
        <v>3.9953598237326582E-2</v>
      </c>
    </row>
    <row r="31" spans="1:40" ht="39.950000000000003" customHeight="1">
      <c r="A31" s="16"/>
      <c r="B31" s="1" t="s">
        <v>168</v>
      </c>
      <c r="C31" s="184">
        <v>0</v>
      </c>
      <c r="D31" s="181">
        <v>0</v>
      </c>
      <c r="E31" s="181">
        <v>0</v>
      </c>
      <c r="F31" s="182">
        <v>0</v>
      </c>
      <c r="G31" s="182">
        <v>0</v>
      </c>
      <c r="H31" s="182">
        <v>0</v>
      </c>
      <c r="I31" s="182">
        <v>0</v>
      </c>
      <c r="J31" s="182">
        <v>0</v>
      </c>
      <c r="K31" s="182">
        <v>0</v>
      </c>
      <c r="L31" s="182">
        <v>0</v>
      </c>
      <c r="M31" s="182">
        <v>0</v>
      </c>
      <c r="N31" s="182">
        <v>0</v>
      </c>
      <c r="O31" s="182">
        <v>0</v>
      </c>
      <c r="P31" s="182">
        <v>0</v>
      </c>
      <c r="Q31" s="182">
        <v>0</v>
      </c>
      <c r="R31" s="182">
        <v>0</v>
      </c>
      <c r="S31" s="182">
        <v>0</v>
      </c>
      <c r="T31" s="182">
        <v>0</v>
      </c>
      <c r="U31" s="182">
        <v>0</v>
      </c>
      <c r="V31" s="182">
        <v>0</v>
      </c>
      <c r="W31" s="182">
        <v>0</v>
      </c>
      <c r="X31" s="182">
        <v>0</v>
      </c>
      <c r="Y31" s="182">
        <v>0</v>
      </c>
      <c r="Z31" s="182">
        <v>0</v>
      </c>
      <c r="AA31" s="182">
        <v>0</v>
      </c>
      <c r="AB31" s="182">
        <v>0</v>
      </c>
      <c r="AC31" s="182">
        <v>0</v>
      </c>
      <c r="AD31" s="181">
        <v>1</v>
      </c>
      <c r="AE31" s="182">
        <v>0</v>
      </c>
      <c r="AF31" s="182">
        <v>0</v>
      </c>
      <c r="AG31" s="182">
        <v>0</v>
      </c>
      <c r="AH31" s="182">
        <v>0</v>
      </c>
      <c r="AI31" s="182">
        <v>0</v>
      </c>
      <c r="AJ31" s="182">
        <v>0</v>
      </c>
      <c r="AK31" s="182">
        <v>0</v>
      </c>
      <c r="AL31" s="182">
        <v>0</v>
      </c>
      <c r="AM31" s="182">
        <v>0</v>
      </c>
      <c r="AN31" s="183">
        <v>0</v>
      </c>
    </row>
    <row r="32" spans="1:40" ht="39.950000000000003" customHeight="1">
      <c r="A32" s="16">
        <v>28</v>
      </c>
      <c r="B32" s="1" t="s">
        <v>24</v>
      </c>
      <c r="C32" s="184">
        <v>2.0121660869242143E-2</v>
      </c>
      <c r="D32" s="181">
        <v>2.5339220891618698E-2</v>
      </c>
      <c r="E32" s="181">
        <v>1.5347758531252691E-2</v>
      </c>
      <c r="F32" s="182">
        <v>2.842879855965837E-2</v>
      </c>
      <c r="G32" s="182">
        <v>2.6764157830811364E-2</v>
      </c>
      <c r="H32" s="182">
        <v>1.6007074310482001E-2</v>
      </c>
      <c r="I32" s="182">
        <v>2.5975709822798475E-2</v>
      </c>
      <c r="J32" s="182">
        <v>2.4325918223172732E-2</v>
      </c>
      <c r="K32" s="182">
        <v>4.9268322943138446E-2</v>
      </c>
      <c r="L32" s="182">
        <v>2.2130757058739941E-2</v>
      </c>
      <c r="M32" s="182">
        <v>2.1883211566663657E-2</v>
      </c>
      <c r="N32" s="182">
        <v>1.8477992445493745E-2</v>
      </c>
      <c r="O32" s="182">
        <v>1.4934429860200438E-2</v>
      </c>
      <c r="P32" s="182">
        <v>1.2185540909792665E-2</v>
      </c>
      <c r="Q32" s="182">
        <v>1.4797392349212056E-2</v>
      </c>
      <c r="R32" s="182">
        <v>1.1929656539293185E-2</v>
      </c>
      <c r="S32" s="182">
        <v>1.5904939071788249E-2</v>
      </c>
      <c r="T32" s="182">
        <v>1.5727424507229335E-2</v>
      </c>
      <c r="U32" s="182">
        <v>1.7607230610014336E-2</v>
      </c>
      <c r="V32" s="182">
        <v>4.7252712391414119E-2</v>
      </c>
      <c r="W32" s="182">
        <v>2.4761932857314702E-2</v>
      </c>
      <c r="X32" s="182">
        <v>3.0747799525993737E-2</v>
      </c>
      <c r="Y32" s="182">
        <v>1.9893315816244466E-2</v>
      </c>
      <c r="Z32" s="182">
        <v>3.7004009321876238E-2</v>
      </c>
      <c r="AA32" s="182">
        <v>2.3239471426259921E-2</v>
      </c>
      <c r="AB32" s="182">
        <v>2.515322995271815E-2</v>
      </c>
      <c r="AC32" s="182">
        <v>5.7391931384297825E-3</v>
      </c>
      <c r="AD32" s="182">
        <v>1.8881488473637155E-3</v>
      </c>
      <c r="AE32" s="181">
        <v>1.1041864411901046</v>
      </c>
      <c r="AF32" s="182">
        <v>2.0293575128942174E-2</v>
      </c>
      <c r="AG32" s="182">
        <v>2.2896308759513425E-2</v>
      </c>
      <c r="AH32" s="182">
        <v>1.6668522629728601E-2</v>
      </c>
      <c r="AI32" s="182">
        <v>1.2372240040359446E-2</v>
      </c>
      <c r="AJ32" s="182">
        <v>2.54127691662424E-2</v>
      </c>
      <c r="AK32" s="182">
        <v>1.157984233193851E-2</v>
      </c>
      <c r="AL32" s="182">
        <v>2.5376346642866587E-2</v>
      </c>
      <c r="AM32" s="182">
        <v>4.1956456203426695E-2</v>
      </c>
      <c r="AN32" s="183">
        <v>7.0418099897691419E-2</v>
      </c>
    </row>
    <row r="33" spans="1:40" ht="39.950000000000003" customHeight="1">
      <c r="A33" s="16">
        <v>29</v>
      </c>
      <c r="B33" s="1" t="s">
        <v>25</v>
      </c>
      <c r="C33" s="184">
        <v>1.1249497380177801E-2</v>
      </c>
      <c r="D33" s="181">
        <v>6.9166034532771531E-3</v>
      </c>
      <c r="E33" s="181">
        <v>1.0599241094964164E-2</v>
      </c>
      <c r="F33" s="182">
        <v>1.954771322450969E-2</v>
      </c>
      <c r="G33" s="182">
        <v>1.0541256596946351E-2</v>
      </c>
      <c r="H33" s="182">
        <v>1.3131368632409724E-2</v>
      </c>
      <c r="I33" s="182">
        <v>1.3121372806659861E-2</v>
      </c>
      <c r="J33" s="182">
        <v>1.5472786109893945E-2</v>
      </c>
      <c r="K33" s="182">
        <v>1.3793452909114965E-2</v>
      </c>
      <c r="L33" s="182">
        <v>5.9768967094124851E-3</v>
      </c>
      <c r="M33" s="182">
        <v>9.6886317691995232E-3</v>
      </c>
      <c r="N33" s="182">
        <v>1.1591045286864879E-2</v>
      </c>
      <c r="O33" s="182">
        <v>1.3566076339665629E-2</v>
      </c>
      <c r="P33" s="182">
        <v>1.7402803078553946E-2</v>
      </c>
      <c r="Q33" s="182">
        <v>1.3377865853081169E-2</v>
      </c>
      <c r="R33" s="182">
        <v>1.0399887517617388E-2</v>
      </c>
      <c r="S33" s="182">
        <v>2.0017965762872656E-2</v>
      </c>
      <c r="T33" s="182">
        <v>1.1538304532591817E-2</v>
      </c>
      <c r="U33" s="182">
        <v>9.9869691848037522E-3</v>
      </c>
      <c r="V33" s="182">
        <v>1.3689292410285596E-2</v>
      </c>
      <c r="W33" s="182">
        <v>1.9760159634629293E-2</v>
      </c>
      <c r="X33" s="182">
        <v>1.9082835418979649E-2</v>
      </c>
      <c r="Y33" s="182">
        <v>6.3128853359149292E-2</v>
      </c>
      <c r="Z33" s="182">
        <v>2.0060568833273687E-2</v>
      </c>
      <c r="AA33" s="182">
        <v>4.2316029543648631E-2</v>
      </c>
      <c r="AB33" s="182">
        <v>6.3806078377584882E-2</v>
      </c>
      <c r="AC33" s="182">
        <v>2.0473610627087694E-2</v>
      </c>
      <c r="AD33" s="182">
        <v>4.1304906439252513E-3</v>
      </c>
      <c r="AE33" s="182">
        <v>2.5313696359313815E-2</v>
      </c>
      <c r="AF33" s="181">
        <v>1.1837781523390174</v>
      </c>
      <c r="AG33" s="182">
        <v>3.8060807682150984E-2</v>
      </c>
      <c r="AH33" s="182">
        <v>3.0819140195495358E-2</v>
      </c>
      <c r="AI33" s="182">
        <v>2.196296318627294E-2</v>
      </c>
      <c r="AJ33" s="182">
        <v>7.327539295193447E-2</v>
      </c>
      <c r="AK33" s="182">
        <v>9.1833237234071524E-2</v>
      </c>
      <c r="AL33" s="182">
        <v>2.6043767855951222E-2</v>
      </c>
      <c r="AM33" s="182">
        <v>7.6934723155964897E-3</v>
      </c>
      <c r="AN33" s="183">
        <v>8.2942395291677129E-2</v>
      </c>
    </row>
    <row r="34" spans="1:40" ht="39.950000000000003" customHeight="1">
      <c r="A34" s="16">
        <v>30</v>
      </c>
      <c r="B34" s="1" t="s">
        <v>26</v>
      </c>
      <c r="C34" s="184">
        <v>9.4552518612315412E-4</v>
      </c>
      <c r="D34" s="181">
        <v>9.2372908520273211E-4</v>
      </c>
      <c r="E34" s="181">
        <v>2.4347504842917003E-3</v>
      </c>
      <c r="F34" s="182">
        <v>1.588844245100772E-3</v>
      </c>
      <c r="G34" s="182">
        <v>1.3747313058708075E-3</v>
      </c>
      <c r="H34" s="182">
        <v>1.1563558660661322E-3</v>
      </c>
      <c r="I34" s="182">
        <v>9.3475346431293107E-4</v>
      </c>
      <c r="J34" s="182">
        <v>5.293849418872116E-4</v>
      </c>
      <c r="K34" s="182">
        <v>2.683715347735986E-3</v>
      </c>
      <c r="L34" s="182">
        <v>8.8613006455142589E-4</v>
      </c>
      <c r="M34" s="182">
        <v>1.0916597390193948E-3</v>
      </c>
      <c r="N34" s="182">
        <v>9.2503833476187088E-4</v>
      </c>
      <c r="O34" s="182">
        <v>2.2199624999281512E-3</v>
      </c>
      <c r="P34" s="182">
        <v>1.8336441183505693E-3</v>
      </c>
      <c r="Q34" s="182">
        <v>7.564944762190937E-4</v>
      </c>
      <c r="R34" s="182">
        <v>5.5521179739681167E-4</v>
      </c>
      <c r="S34" s="182">
        <v>5.8160970451899313E-4</v>
      </c>
      <c r="T34" s="182">
        <v>1.7540976136901668E-4</v>
      </c>
      <c r="U34" s="182">
        <v>4.4844956254052517E-3</v>
      </c>
      <c r="V34" s="182">
        <v>8.1776673021035078E-4</v>
      </c>
      <c r="W34" s="182">
        <v>3.6695457632150924E-3</v>
      </c>
      <c r="X34" s="182">
        <v>1.0878258976497707E-3</v>
      </c>
      <c r="Y34" s="182">
        <v>3.0469965724078765E-3</v>
      </c>
      <c r="Z34" s="182">
        <v>5.1606474984492957E-3</v>
      </c>
      <c r="AA34" s="182">
        <v>1.9075288652615004E-3</v>
      </c>
      <c r="AB34" s="182">
        <v>1.4077923249820789E-3</v>
      </c>
      <c r="AC34" s="182">
        <v>1.5756673311423234E-3</v>
      </c>
      <c r="AD34" s="182">
        <v>1.5207326314170552E-4</v>
      </c>
      <c r="AE34" s="182">
        <v>2.7963125909227708E-3</v>
      </c>
      <c r="AF34" s="182">
        <v>1.333127684804156E-3</v>
      </c>
      <c r="AG34" s="181">
        <v>1.0006066297115328</v>
      </c>
      <c r="AH34" s="182">
        <v>2.8735839004663507E-3</v>
      </c>
      <c r="AI34" s="182">
        <v>1.2026616206462417E-3</v>
      </c>
      <c r="AJ34" s="182">
        <v>1.545418408876392E-3</v>
      </c>
      <c r="AK34" s="182">
        <v>1.2852363356988959E-3</v>
      </c>
      <c r="AL34" s="182">
        <v>1.0955445311904056E-3</v>
      </c>
      <c r="AM34" s="182">
        <v>5.3044073218845361E-4</v>
      </c>
      <c r="AN34" s="183">
        <v>0.24711853888916638</v>
      </c>
    </row>
    <row r="35" spans="1:40" ht="39.950000000000003" customHeight="1">
      <c r="A35" s="16">
        <v>31</v>
      </c>
      <c r="B35" s="1" t="s">
        <v>27</v>
      </c>
      <c r="C35" s="184">
        <v>4.2231345831023607E-4</v>
      </c>
      <c r="D35" s="181">
        <v>9.6775528734755097E-5</v>
      </c>
      <c r="E35" s="181">
        <v>8.1237020220106007E-5</v>
      </c>
      <c r="F35" s="182">
        <v>5.7631420496149892E-4</v>
      </c>
      <c r="G35" s="182">
        <v>2.4532367860478883E-4</v>
      </c>
      <c r="H35" s="182">
        <v>1.1852645062447552E-4</v>
      </c>
      <c r="I35" s="182">
        <v>2.6235700775615266E-4</v>
      </c>
      <c r="J35" s="182">
        <v>3.3745170094869254E-4</v>
      </c>
      <c r="K35" s="182">
        <v>3.6158763660593211E-4</v>
      </c>
      <c r="L35" s="182">
        <v>1.8478423910739825E-4</v>
      </c>
      <c r="M35" s="182">
        <v>9.7133536600967849E-5</v>
      </c>
      <c r="N35" s="182">
        <v>5.7602453925641335E-4</v>
      </c>
      <c r="O35" s="182">
        <v>9.0753496443058475E-4</v>
      </c>
      <c r="P35" s="182">
        <v>4.2720029447717081E-4</v>
      </c>
      <c r="Q35" s="182">
        <v>1.0231708402807991E-4</v>
      </c>
      <c r="R35" s="182">
        <v>5.1643477803922384E-4</v>
      </c>
      <c r="S35" s="182">
        <v>1.0723661411962755E-3</v>
      </c>
      <c r="T35" s="182">
        <v>1.8478219448298558E-3</v>
      </c>
      <c r="U35" s="182">
        <v>5.1082808067322955E-4</v>
      </c>
      <c r="V35" s="182">
        <v>1.7392909086963565E-4</v>
      </c>
      <c r="W35" s="182">
        <v>3.1962365003417492E-4</v>
      </c>
      <c r="X35" s="182">
        <v>6.7205411561579694E-4</v>
      </c>
      <c r="Y35" s="182">
        <v>4.734317481182869E-4</v>
      </c>
      <c r="Z35" s="182">
        <v>3.3476152594396193E-4</v>
      </c>
      <c r="AA35" s="182">
        <v>4.4176769280178011E-4</v>
      </c>
      <c r="AB35" s="182">
        <v>5.5282933305632418E-4</v>
      </c>
      <c r="AC35" s="182">
        <v>1.5230823210962281E-4</v>
      </c>
      <c r="AD35" s="182">
        <v>3.7522356678737135E-5</v>
      </c>
      <c r="AE35" s="182">
        <v>1.2520659929700043E-3</v>
      </c>
      <c r="AF35" s="182">
        <v>4.4463436232781159E-3</v>
      </c>
      <c r="AG35" s="182">
        <v>3.8430281257827045E-4</v>
      </c>
      <c r="AH35" s="181">
        <v>1.0001896549858582</v>
      </c>
      <c r="AI35" s="182">
        <v>2.4945970749467932E-4</v>
      </c>
      <c r="AJ35" s="182">
        <v>3.6030707400691581E-4</v>
      </c>
      <c r="AK35" s="182">
        <v>9.2636062500731239E-4</v>
      </c>
      <c r="AL35" s="182">
        <v>6.0072004571869501E-4</v>
      </c>
      <c r="AM35" s="182">
        <v>1.1582003782439828E-4</v>
      </c>
      <c r="AN35" s="183">
        <v>6.220732855182706E-4</v>
      </c>
    </row>
    <row r="36" spans="1:40" ht="39.950000000000003" customHeight="1">
      <c r="A36" s="16">
        <v>32</v>
      </c>
      <c r="B36" s="1" t="s">
        <v>28</v>
      </c>
      <c r="C36" s="184">
        <v>4.1546390567722266E-3</v>
      </c>
      <c r="D36" s="181">
        <v>5.4346423681690376E-5</v>
      </c>
      <c r="E36" s="181">
        <v>5.3259372304294598E-5</v>
      </c>
      <c r="F36" s="182">
        <v>7.9213533792130142E-5</v>
      </c>
      <c r="G36" s="182">
        <v>9.7057069492223732E-5</v>
      </c>
      <c r="H36" s="182">
        <v>4.7121171678571517E-5</v>
      </c>
      <c r="I36" s="182">
        <v>5.7234038463882247E-5</v>
      </c>
      <c r="J36" s="182">
        <v>5.1964352984591981E-5</v>
      </c>
      <c r="K36" s="182">
        <v>1.0783439914011274E-4</v>
      </c>
      <c r="L36" s="182">
        <v>4.5627500077021482E-5</v>
      </c>
      <c r="M36" s="182">
        <v>4.9699940417434619E-5</v>
      </c>
      <c r="N36" s="182">
        <v>4.4962394570789122E-5</v>
      </c>
      <c r="O36" s="182">
        <v>5.3002918518227649E-5</v>
      </c>
      <c r="P36" s="182">
        <v>4.6224878595105486E-5</v>
      </c>
      <c r="Q36" s="182">
        <v>3.8846545956771037E-5</v>
      </c>
      <c r="R36" s="182">
        <v>3.0905010724156226E-5</v>
      </c>
      <c r="S36" s="182">
        <v>4.1793144149494951E-5</v>
      </c>
      <c r="T36" s="182">
        <v>3.2603322844686483E-5</v>
      </c>
      <c r="U36" s="182">
        <v>7.6312090817419283E-5</v>
      </c>
      <c r="V36" s="182">
        <v>1.004853588432472E-4</v>
      </c>
      <c r="W36" s="182">
        <v>8.6584091027265637E-5</v>
      </c>
      <c r="X36" s="182">
        <v>9.6850513957316684E-5</v>
      </c>
      <c r="Y36" s="182">
        <v>3.5903049037566004E-4</v>
      </c>
      <c r="Z36" s="182">
        <v>1.2173831336459844E-4</v>
      </c>
      <c r="AA36" s="182">
        <v>1.0212533993554579E-4</v>
      </c>
      <c r="AB36" s="182">
        <v>2.4929013415363465E-4</v>
      </c>
      <c r="AC36" s="182">
        <v>6.6357144489505567E-5</v>
      </c>
      <c r="AD36" s="182">
        <v>1.6111972595391017E-5</v>
      </c>
      <c r="AE36" s="182">
        <v>1.600504498158192E-3</v>
      </c>
      <c r="AF36" s="182">
        <v>6.1123491324090759E-4</v>
      </c>
      <c r="AG36" s="182">
        <v>9.2918740999104287E-5</v>
      </c>
      <c r="AH36" s="182">
        <v>8.8160705606055433E-5</v>
      </c>
      <c r="AI36" s="181">
        <v>1.016642225894921</v>
      </c>
      <c r="AJ36" s="182">
        <v>9.5266463490595315E-5</v>
      </c>
      <c r="AK36" s="182">
        <v>1.1896453940825807E-4</v>
      </c>
      <c r="AL36" s="182">
        <v>1.5147755086595296E-4</v>
      </c>
      <c r="AM36" s="182">
        <v>7.3130021770883029E-5</v>
      </c>
      <c r="AN36" s="183">
        <v>2.4517786694294484E-3</v>
      </c>
    </row>
    <row r="37" spans="1:40" ht="39.950000000000003" customHeight="1">
      <c r="A37" s="16">
        <v>33</v>
      </c>
      <c r="B37" s="1" t="s">
        <v>29</v>
      </c>
      <c r="C37" s="184">
        <v>9.9235296186930204E-4</v>
      </c>
      <c r="D37" s="181">
        <v>2.0722597895376482E-4</v>
      </c>
      <c r="E37" s="181">
        <v>4.179885460081351E-3</v>
      </c>
      <c r="F37" s="182">
        <v>2.0190379180089002E-3</v>
      </c>
      <c r="G37" s="182">
        <v>1.012351657997844E-3</v>
      </c>
      <c r="H37" s="182">
        <v>7.3124579935581694E-4</v>
      </c>
      <c r="I37" s="182">
        <v>1.3789332807325448E-3</v>
      </c>
      <c r="J37" s="182">
        <v>2.5545775858760462E-3</v>
      </c>
      <c r="K37" s="182">
        <v>1.5628111676418692E-3</v>
      </c>
      <c r="L37" s="182">
        <v>4.1131782904752168E-4</v>
      </c>
      <c r="M37" s="182">
        <v>1.7531307443236844E-4</v>
      </c>
      <c r="N37" s="182">
        <v>8.0363730923932561E-4</v>
      </c>
      <c r="O37" s="182">
        <v>1.3507981245963797E-3</v>
      </c>
      <c r="P37" s="182">
        <v>2.7534371283969997E-3</v>
      </c>
      <c r="Q37" s="182">
        <v>6.1514560784739828E-4</v>
      </c>
      <c r="R37" s="182">
        <v>5.9614794261555581E-4</v>
      </c>
      <c r="S37" s="182">
        <v>7.9121576626991282E-4</v>
      </c>
      <c r="T37" s="182">
        <v>1.5670224169236149E-3</v>
      </c>
      <c r="U37" s="182">
        <v>6.32247661509411E-4</v>
      </c>
      <c r="V37" s="182">
        <v>8.0541293050117246E-4</v>
      </c>
      <c r="W37" s="182">
        <v>1.1439100025536276E-3</v>
      </c>
      <c r="X37" s="182">
        <v>1.559042281726821E-3</v>
      </c>
      <c r="Y37" s="182">
        <v>7.1080607123172263E-3</v>
      </c>
      <c r="Z37" s="182">
        <v>1.9390982359865259E-3</v>
      </c>
      <c r="AA37" s="182">
        <v>7.6258210019827972E-4</v>
      </c>
      <c r="AB37" s="182">
        <v>2.5038334237078167E-3</v>
      </c>
      <c r="AC37" s="182">
        <v>1.1010056289476172E-3</v>
      </c>
      <c r="AD37" s="182">
        <v>1.6589026322748419E-4</v>
      </c>
      <c r="AE37" s="182">
        <v>1.4825475490538446E-3</v>
      </c>
      <c r="AF37" s="182">
        <v>1.7237593286431605E-3</v>
      </c>
      <c r="AG37" s="182">
        <v>3.748501050326226E-4</v>
      </c>
      <c r="AH37" s="182">
        <v>1.7061054311565611E-3</v>
      </c>
      <c r="AI37" s="182">
        <v>1.045733976962262E-3</v>
      </c>
      <c r="AJ37" s="181">
        <v>1.0004068687952445</v>
      </c>
      <c r="AK37" s="182">
        <v>2.0275128327248378E-3</v>
      </c>
      <c r="AL37" s="182">
        <v>2.316594538143299E-3</v>
      </c>
      <c r="AM37" s="182">
        <v>1.9593407439209701E-4</v>
      </c>
      <c r="AN37" s="183">
        <v>4.0877401504742445E-3</v>
      </c>
    </row>
    <row r="38" spans="1:40" ht="39.950000000000003" customHeight="1">
      <c r="A38" s="16">
        <v>34</v>
      </c>
      <c r="B38" s="1" t="s">
        <v>30</v>
      </c>
      <c r="C38" s="184">
        <v>4.6973513229223808E-2</v>
      </c>
      <c r="D38" s="181">
        <v>5.4140342160615841E-2</v>
      </c>
      <c r="E38" s="181">
        <v>2.9477817990084282E-2</v>
      </c>
      <c r="F38" s="182">
        <v>0.1404109979985686</v>
      </c>
      <c r="G38" s="182">
        <v>4.638864349963575E-2</v>
      </c>
      <c r="H38" s="182">
        <v>6.041827892112174E-2</v>
      </c>
      <c r="I38" s="182">
        <v>4.7203924029247828E-2</v>
      </c>
      <c r="J38" s="182">
        <v>6.7117481219054961E-2</v>
      </c>
      <c r="K38" s="182">
        <v>8.15648275211239E-2</v>
      </c>
      <c r="L38" s="182">
        <v>1.9449324009293473E-2</v>
      </c>
      <c r="M38" s="182">
        <v>3.855738485102516E-2</v>
      </c>
      <c r="N38" s="182">
        <v>4.2439113591066412E-2</v>
      </c>
      <c r="O38" s="182">
        <v>6.1543576500215337E-2</v>
      </c>
      <c r="P38" s="182">
        <v>4.0542294222244542E-2</v>
      </c>
      <c r="Q38" s="182">
        <v>4.344074591913457E-2</v>
      </c>
      <c r="R38" s="182">
        <v>5.0739062445875491E-2</v>
      </c>
      <c r="S38" s="182">
        <v>5.6734236611000161E-2</v>
      </c>
      <c r="T38" s="182">
        <v>3.9854919066347666E-2</v>
      </c>
      <c r="U38" s="182">
        <v>3.5091239026616455E-2</v>
      </c>
      <c r="V38" s="182">
        <v>5.85792133756576E-2</v>
      </c>
      <c r="W38" s="182">
        <v>0.11036868507143054</v>
      </c>
      <c r="X38" s="182">
        <v>8.1590539184087069E-2</v>
      </c>
      <c r="Y38" s="182">
        <v>0.19583108583351977</v>
      </c>
      <c r="Z38" s="182">
        <v>8.4981298491550006E-2</v>
      </c>
      <c r="AA38" s="182">
        <v>0.10571817428744822</v>
      </c>
      <c r="AB38" s="182">
        <v>0.13581488934763203</v>
      </c>
      <c r="AC38" s="182">
        <v>9.2584940425935514E-2</v>
      </c>
      <c r="AD38" s="182">
        <v>1.12669435853188E-2</v>
      </c>
      <c r="AE38" s="182">
        <v>0.11186682994231205</v>
      </c>
      <c r="AF38" s="182">
        <v>0.20402779892151834</v>
      </c>
      <c r="AG38" s="182">
        <v>0.1094531224103369</v>
      </c>
      <c r="AH38" s="182">
        <v>8.2077563294684949E-2</v>
      </c>
      <c r="AI38" s="182">
        <v>6.4614992447134575E-2</v>
      </c>
      <c r="AJ38" s="182">
        <v>0.10395111390074573</v>
      </c>
      <c r="AK38" s="181">
        <v>1.1569798126576549</v>
      </c>
      <c r="AL38" s="182">
        <v>5.9018643752185997E-2</v>
      </c>
      <c r="AM38" s="182">
        <v>2.143014041112783E-2</v>
      </c>
      <c r="AN38" s="183">
        <v>9.4300318631178812E-2</v>
      </c>
    </row>
    <row r="39" spans="1:40" ht="39.950000000000003" customHeight="1">
      <c r="A39" s="16">
        <v>35</v>
      </c>
      <c r="B39" s="1" t="s">
        <v>31</v>
      </c>
      <c r="C39" s="184">
        <v>7.9209501336879114E-4</v>
      </c>
      <c r="D39" s="181">
        <v>2.0814235608843792E-4</v>
      </c>
      <c r="E39" s="181">
        <v>1.092071224491883E-3</v>
      </c>
      <c r="F39" s="182">
        <v>4.6607179399863326E-4</v>
      </c>
      <c r="G39" s="182">
        <v>3.63575241255887E-4</v>
      </c>
      <c r="H39" s="182">
        <v>2.9064052140567568E-4</v>
      </c>
      <c r="I39" s="182">
        <v>2.7434267172716365E-4</v>
      </c>
      <c r="J39" s="182">
        <v>3.1491803023638102E-4</v>
      </c>
      <c r="K39" s="182">
        <v>3.3560339200571767E-4</v>
      </c>
      <c r="L39" s="182">
        <v>1.3495628677160526E-4</v>
      </c>
      <c r="M39" s="182">
        <v>2.0983289607904665E-4</v>
      </c>
      <c r="N39" s="182">
        <v>2.3118082117995562E-4</v>
      </c>
      <c r="O39" s="182">
        <v>3.4111017384213973E-4</v>
      </c>
      <c r="P39" s="182">
        <v>3.8306816958851047E-4</v>
      </c>
      <c r="Q39" s="182">
        <v>2.4589831868492343E-4</v>
      </c>
      <c r="R39" s="182">
        <v>3.2357187560419672E-4</v>
      </c>
      <c r="S39" s="182">
        <v>3.3472959516821265E-4</v>
      </c>
      <c r="T39" s="182">
        <v>2.2247325105683084E-4</v>
      </c>
      <c r="U39" s="182">
        <v>3.053229386974754E-4</v>
      </c>
      <c r="V39" s="182">
        <v>3.730292829098791E-4</v>
      </c>
      <c r="W39" s="182">
        <v>6.4943149074895407E-4</v>
      </c>
      <c r="X39" s="182">
        <v>4.3195539219489877E-4</v>
      </c>
      <c r="Y39" s="182">
        <v>1.2778329297189516E-3</v>
      </c>
      <c r="Z39" s="182">
        <v>4.464620092079274E-4</v>
      </c>
      <c r="AA39" s="182">
        <v>1.3873747405625445E-3</v>
      </c>
      <c r="AB39" s="182">
        <v>1.0685469328743219E-3</v>
      </c>
      <c r="AC39" s="182">
        <v>1.1847535122654163E-3</v>
      </c>
      <c r="AD39" s="182">
        <v>3.3519880458513548E-4</v>
      </c>
      <c r="AE39" s="182">
        <v>1.1138969268753305E-3</v>
      </c>
      <c r="AF39" s="182">
        <v>1.2697962932790159E-2</v>
      </c>
      <c r="AG39" s="182">
        <v>1.0145488044290369E-3</v>
      </c>
      <c r="AH39" s="182">
        <v>2.466754882289699E-3</v>
      </c>
      <c r="AI39" s="182">
        <v>1.0300926207324826E-2</v>
      </c>
      <c r="AJ39" s="182">
        <v>3.139993121214471E-3</v>
      </c>
      <c r="AK39" s="182">
        <v>2.5697554805561166E-3</v>
      </c>
      <c r="AL39" s="181">
        <v>1.0124517197361376</v>
      </c>
      <c r="AM39" s="182">
        <v>2.589002009041541E-4</v>
      </c>
      <c r="AN39" s="183">
        <v>2.6018594946951063E-3</v>
      </c>
    </row>
    <row r="40" spans="1:40" ht="39.950000000000003" customHeight="1">
      <c r="A40" s="16">
        <v>36</v>
      </c>
      <c r="B40" s="1" t="s">
        <v>32</v>
      </c>
      <c r="C40" s="184">
        <v>2.2089692349057089E-3</v>
      </c>
      <c r="D40" s="181">
        <v>3.0357735627702803E-4</v>
      </c>
      <c r="E40" s="181">
        <v>1.5743933713906651E-3</v>
      </c>
      <c r="F40" s="182">
        <v>1.8269845312635842E-3</v>
      </c>
      <c r="G40" s="182">
        <v>8.9499719764537448E-4</v>
      </c>
      <c r="H40" s="182">
        <v>1.6535434962392339E-3</v>
      </c>
      <c r="I40" s="182">
        <v>1.494294883468776E-3</v>
      </c>
      <c r="J40" s="182">
        <v>9.9077872748660816E-4</v>
      </c>
      <c r="K40" s="182">
        <v>1.1205382902356113E-3</v>
      </c>
      <c r="L40" s="182">
        <v>3.0536013785842668E-4</v>
      </c>
      <c r="M40" s="182">
        <v>2.4969461655250584E-4</v>
      </c>
      <c r="N40" s="182">
        <v>6.6647403868795336E-4</v>
      </c>
      <c r="O40" s="182">
        <v>1.3443968610732039E-3</v>
      </c>
      <c r="P40" s="182">
        <v>1.1458691687777913E-3</v>
      </c>
      <c r="Q40" s="182">
        <v>8.5093422223026741E-4</v>
      </c>
      <c r="R40" s="182">
        <v>1.6542956652594507E-3</v>
      </c>
      <c r="S40" s="182">
        <v>1.292318205734655E-3</v>
      </c>
      <c r="T40" s="182">
        <v>2.4436816797391675E-4</v>
      </c>
      <c r="U40" s="182">
        <v>9.1069751526998328E-4</v>
      </c>
      <c r="V40" s="182">
        <v>1.2933379388008024E-3</v>
      </c>
      <c r="W40" s="182">
        <v>1.31143490289528E-3</v>
      </c>
      <c r="X40" s="182">
        <v>4.5418923787747241E-4</v>
      </c>
      <c r="Y40" s="182">
        <v>1.9143036129526385E-3</v>
      </c>
      <c r="Z40" s="182">
        <v>3.7144040936629595E-3</v>
      </c>
      <c r="AA40" s="182">
        <v>2.436197902162388E-3</v>
      </c>
      <c r="AB40" s="182">
        <v>4.3657194555227043E-3</v>
      </c>
      <c r="AC40" s="182">
        <v>1.4626229439721023E-3</v>
      </c>
      <c r="AD40" s="182">
        <v>2.7613913580281914E-4</v>
      </c>
      <c r="AE40" s="182">
        <v>3.0988853759671246E-3</v>
      </c>
      <c r="AF40" s="182">
        <v>2.6801295274889278E-3</v>
      </c>
      <c r="AG40" s="182">
        <v>3.1923519376346782E-3</v>
      </c>
      <c r="AH40" s="182">
        <v>3.7482697515117784E-3</v>
      </c>
      <c r="AI40" s="182">
        <v>2.4889422918149239E-3</v>
      </c>
      <c r="AJ40" s="182">
        <v>5.699273145977974E-3</v>
      </c>
      <c r="AK40" s="182">
        <v>1.9562560589594176E-3</v>
      </c>
      <c r="AL40" s="182">
        <v>2.1712220009780874E-3</v>
      </c>
      <c r="AM40" s="181">
        <v>1.0005140747739496</v>
      </c>
      <c r="AN40" s="183">
        <v>1.604722016793101E-3</v>
      </c>
    </row>
    <row r="41" spans="1:40" ht="39.950000000000003" customHeight="1">
      <c r="A41" s="7">
        <v>37</v>
      </c>
      <c r="B41" s="8" t="s">
        <v>33</v>
      </c>
      <c r="C41" s="185">
        <v>3.835076614338127E-3</v>
      </c>
      <c r="D41" s="186">
        <v>3.7466710190663614E-3</v>
      </c>
      <c r="E41" s="186">
        <v>9.8754160979476341E-3</v>
      </c>
      <c r="F41" s="186">
        <v>6.4443967200869803E-3</v>
      </c>
      <c r="G41" s="186">
        <v>5.5759486468686696E-3</v>
      </c>
      <c r="H41" s="186">
        <v>4.6902117520382118E-3</v>
      </c>
      <c r="I41" s="186">
        <v>3.7913862092417558E-3</v>
      </c>
      <c r="J41" s="186">
        <v>2.1472001385164129E-3</v>
      </c>
      <c r="K41" s="186">
        <v>1.0885224551069795E-2</v>
      </c>
      <c r="L41" s="186">
        <v>3.5941683391398013E-3</v>
      </c>
      <c r="M41" s="186">
        <v>4.4278024502907758E-3</v>
      </c>
      <c r="N41" s="186">
        <v>3.7519813719160545E-3</v>
      </c>
      <c r="O41" s="186">
        <v>9.0042300227771519E-3</v>
      </c>
      <c r="P41" s="186">
        <v>7.4373118564278898E-3</v>
      </c>
      <c r="Q41" s="186">
        <v>3.0683627651626987E-3</v>
      </c>
      <c r="R41" s="186">
        <v>2.2519545871978637E-3</v>
      </c>
      <c r="S41" s="186">
        <v>2.3590252372001595E-3</v>
      </c>
      <c r="T41" s="186">
        <v>7.1146690075088827E-4</v>
      </c>
      <c r="U41" s="186">
        <v>1.8189239750037958E-2</v>
      </c>
      <c r="V41" s="186">
        <v>3.3168847419840011E-3</v>
      </c>
      <c r="W41" s="186">
        <v>1.488378030357063E-2</v>
      </c>
      <c r="X41" s="186">
        <v>4.4122522824099888E-3</v>
      </c>
      <c r="Y41" s="186">
        <v>1.235870336434153E-2</v>
      </c>
      <c r="Z41" s="186">
        <v>2.093173066842835E-2</v>
      </c>
      <c r="AA41" s="186">
        <v>7.7369904574773347E-3</v>
      </c>
      <c r="AB41" s="186">
        <v>5.7100450655581539E-3</v>
      </c>
      <c r="AC41" s="186">
        <v>6.3909507883309008E-3</v>
      </c>
      <c r="AD41" s="186">
        <v>6.1681341089615349E-4</v>
      </c>
      <c r="AE41" s="186">
        <v>1.1341922120338285E-2</v>
      </c>
      <c r="AF41" s="186">
        <v>5.4072031955933837E-3</v>
      </c>
      <c r="AG41" s="186">
        <v>2.4605070858036921E-3</v>
      </c>
      <c r="AH41" s="186">
        <v>1.165533671419477E-2</v>
      </c>
      <c r="AI41" s="186">
        <v>4.8780291884278201E-3</v>
      </c>
      <c r="AJ41" s="186">
        <v>6.2682603131393759E-3</v>
      </c>
      <c r="AK41" s="186">
        <v>5.2129545434387459E-3</v>
      </c>
      <c r="AL41" s="186">
        <v>4.4435592760477868E-3</v>
      </c>
      <c r="AM41" s="186">
        <v>2.1514824535233141E-3</v>
      </c>
      <c r="AN41" s="187">
        <v>1.0023197090593514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I46"/>
  <sheetViews>
    <sheetView zoomScale="85" zoomScaleNormal="85" workbookViewId="0">
      <pane xSplit="3" ySplit="4" topLeftCell="D5" activePane="bottomRight" state="frozen"/>
      <selection activeCell="C4" sqref="C4:C7"/>
      <selection pane="topRight" activeCell="C4" sqref="C4:C7"/>
      <selection pane="bottomLeft" activeCell="C4" sqref="C4:C7"/>
      <selection pane="bottomRight" activeCell="C4" sqref="C4:C7"/>
    </sheetView>
  </sheetViews>
  <sheetFormatPr defaultRowHeight="13.5"/>
  <cols>
    <col min="1" max="2" width="3.625" style="36" customWidth="1"/>
    <col min="3" max="3" width="23.625" style="36" customWidth="1"/>
    <col min="4" max="5" width="11" style="36" customWidth="1"/>
    <col min="6" max="6" width="10.75" style="36" customWidth="1"/>
    <col min="7" max="7" width="11.125" style="36" customWidth="1"/>
    <col min="8" max="8" width="11.375" style="36" customWidth="1"/>
    <col min="9" max="9" width="11.75" style="36" customWidth="1"/>
    <col min="10" max="10" width="9" style="36"/>
    <col min="11" max="11" width="10.5" style="36" customWidth="1"/>
    <col min="12" max="16384" width="9" style="36"/>
  </cols>
  <sheetData>
    <row r="1" spans="2:9" ht="16.5" customHeight="1"/>
    <row r="2" spans="2:9" ht="19.5" customHeight="1">
      <c r="B2" s="36" t="s">
        <v>61</v>
      </c>
    </row>
    <row r="3" spans="2:9" ht="53.25" customHeight="1">
      <c r="B3" s="37"/>
      <c r="C3" s="38"/>
      <c r="D3" s="39" t="s">
        <v>62</v>
      </c>
      <c r="E3" s="39" t="s">
        <v>63</v>
      </c>
      <c r="F3" s="39" t="s">
        <v>64</v>
      </c>
      <c r="G3" s="40" t="s">
        <v>65</v>
      </c>
      <c r="H3" s="41" t="s">
        <v>66</v>
      </c>
      <c r="I3" s="39" t="s">
        <v>67</v>
      </c>
    </row>
    <row r="4" spans="2:9" ht="18" customHeight="1">
      <c r="B4" s="42"/>
      <c r="C4" s="43"/>
      <c r="D4" s="44" t="s">
        <v>68</v>
      </c>
      <c r="E4" s="45" t="s">
        <v>69</v>
      </c>
      <c r="F4" s="45" t="s">
        <v>70</v>
      </c>
      <c r="G4" s="45" t="s">
        <v>71</v>
      </c>
      <c r="H4" s="45" t="s">
        <v>72</v>
      </c>
      <c r="I4" s="44" t="s">
        <v>73</v>
      </c>
    </row>
    <row r="5" spans="2:9" ht="20.100000000000001" customHeight="1">
      <c r="B5" s="37">
        <v>1</v>
      </c>
      <c r="C5" s="46" t="s">
        <v>54</v>
      </c>
      <c r="D5" s="47">
        <f>'入力シート '!D6</f>
        <v>0</v>
      </c>
      <c r="E5" s="48">
        <v>0.26082787370824906</v>
      </c>
      <c r="F5" s="48">
        <v>4.0829104752855346E-2</v>
      </c>
      <c r="G5" s="190">
        <f>$D5*E5</f>
        <v>0</v>
      </c>
      <c r="H5" s="191">
        <f>$D5*F5</f>
        <v>0</v>
      </c>
      <c r="I5" s="191">
        <f>D5-G5-H5</f>
        <v>0</v>
      </c>
    </row>
    <row r="6" spans="2:9" ht="20.100000000000001" customHeight="1">
      <c r="B6" s="49">
        <v>2</v>
      </c>
      <c r="C6" s="46" t="s">
        <v>55</v>
      </c>
      <c r="D6" s="50">
        <f>'入力シート '!D7</f>
        <v>0</v>
      </c>
      <c r="E6" s="48">
        <v>0.21797701872036809</v>
      </c>
      <c r="F6" s="48">
        <v>3.1804802074933601E-2</v>
      </c>
      <c r="G6" s="192">
        <f t="shared" ref="G6:G43" si="0">$D6*E6</f>
        <v>0</v>
      </c>
      <c r="H6" s="193">
        <f t="shared" ref="H6:H43" si="1">$D6*F6</f>
        <v>0</v>
      </c>
      <c r="I6" s="193">
        <f t="shared" ref="I6:I43" si="2">D6-G6-H6</f>
        <v>0</v>
      </c>
    </row>
    <row r="7" spans="2:9" ht="20.100000000000001" customHeight="1">
      <c r="B7" s="49">
        <v>3</v>
      </c>
      <c r="C7" s="46" t="s">
        <v>56</v>
      </c>
      <c r="D7" s="50">
        <f>'入力シート '!D8</f>
        <v>0</v>
      </c>
      <c r="E7" s="48">
        <v>0.24930029364152415</v>
      </c>
      <c r="F7" s="48">
        <v>3.3308393561263416E-2</v>
      </c>
      <c r="G7" s="192">
        <f t="shared" si="0"/>
        <v>0</v>
      </c>
      <c r="H7" s="193">
        <f t="shared" si="1"/>
        <v>0</v>
      </c>
      <c r="I7" s="193">
        <f t="shared" si="2"/>
        <v>0</v>
      </c>
    </row>
    <row r="8" spans="2:9" ht="20.100000000000001" customHeight="1">
      <c r="B8" s="49">
        <v>4</v>
      </c>
      <c r="C8" s="46" t="s">
        <v>1</v>
      </c>
      <c r="D8" s="50">
        <f>'入力シート '!D9</f>
        <v>0</v>
      </c>
      <c r="E8" s="48">
        <v>2.2528180695691236E-2</v>
      </c>
      <c r="F8" s="48">
        <v>6.6403067077407646E-2</v>
      </c>
      <c r="G8" s="192">
        <f t="shared" si="0"/>
        <v>0</v>
      </c>
      <c r="H8" s="193">
        <f t="shared" si="1"/>
        <v>0</v>
      </c>
      <c r="I8" s="193">
        <f t="shared" si="2"/>
        <v>0</v>
      </c>
    </row>
    <row r="9" spans="2:9" ht="20.100000000000001" customHeight="1">
      <c r="B9" s="49">
        <v>5</v>
      </c>
      <c r="C9" s="46" t="s">
        <v>2</v>
      </c>
      <c r="D9" s="50">
        <f>'入力シート '!D10</f>
        <v>0</v>
      </c>
      <c r="E9" s="48">
        <v>0.32257496101304423</v>
      </c>
      <c r="F9" s="48">
        <v>3.2171338179978581E-2</v>
      </c>
      <c r="G9" s="192">
        <f t="shared" si="0"/>
        <v>0</v>
      </c>
      <c r="H9" s="193">
        <f t="shared" si="1"/>
        <v>0</v>
      </c>
      <c r="I9" s="193">
        <f t="shared" si="2"/>
        <v>0</v>
      </c>
    </row>
    <row r="10" spans="2:9" ht="20.100000000000001" customHeight="1">
      <c r="B10" s="49">
        <v>6</v>
      </c>
      <c r="C10" s="46" t="s">
        <v>3</v>
      </c>
      <c r="D10" s="50">
        <f>'入力シート '!D11</f>
        <v>0</v>
      </c>
      <c r="E10" s="48">
        <v>0.43944914757410253</v>
      </c>
      <c r="F10" s="48">
        <v>2.4548546158944525E-2</v>
      </c>
      <c r="G10" s="192">
        <f t="shared" si="0"/>
        <v>0</v>
      </c>
      <c r="H10" s="193">
        <f t="shared" si="1"/>
        <v>0</v>
      </c>
      <c r="I10" s="193">
        <f t="shared" si="2"/>
        <v>0</v>
      </c>
    </row>
    <row r="11" spans="2:9" ht="20.100000000000001" customHeight="1">
      <c r="B11" s="49">
        <v>7</v>
      </c>
      <c r="C11" s="46" t="s">
        <v>4</v>
      </c>
      <c r="D11" s="50">
        <f>'入力シート '!D12</f>
        <v>0</v>
      </c>
      <c r="E11" s="48">
        <v>0.23349686800485506</v>
      </c>
      <c r="F11" s="48">
        <v>5.8003940153580597E-2</v>
      </c>
      <c r="G11" s="192">
        <f t="shared" si="0"/>
        <v>0</v>
      </c>
      <c r="H11" s="193">
        <f t="shared" si="1"/>
        <v>0</v>
      </c>
      <c r="I11" s="193">
        <f t="shared" si="2"/>
        <v>0</v>
      </c>
    </row>
    <row r="12" spans="2:9" ht="20.100000000000001" customHeight="1">
      <c r="B12" s="49">
        <v>8</v>
      </c>
      <c r="C12" s="46" t="s">
        <v>5</v>
      </c>
      <c r="D12" s="50">
        <f>'入力シート '!D13</f>
        <v>0</v>
      </c>
      <c r="E12" s="48">
        <v>0.20029497135644653</v>
      </c>
      <c r="F12" s="48">
        <v>2.6939157259421205E-2</v>
      </c>
      <c r="G12" s="192">
        <f t="shared" si="0"/>
        <v>0</v>
      </c>
      <c r="H12" s="193">
        <f t="shared" si="1"/>
        <v>0</v>
      </c>
      <c r="I12" s="193">
        <f t="shared" si="2"/>
        <v>0</v>
      </c>
    </row>
    <row r="13" spans="2:9" ht="20.100000000000001" customHeight="1">
      <c r="B13" s="49">
        <v>9</v>
      </c>
      <c r="C13" s="46" t="s">
        <v>6</v>
      </c>
      <c r="D13" s="50">
        <f>'入力シート '!D14</f>
        <v>0</v>
      </c>
      <c r="E13" s="48">
        <v>0.17440420627094513</v>
      </c>
      <c r="F13" s="48">
        <v>5.2555253025537728E-2</v>
      </c>
      <c r="G13" s="192">
        <f t="shared" si="0"/>
        <v>0</v>
      </c>
      <c r="H13" s="193">
        <f t="shared" si="1"/>
        <v>0</v>
      </c>
      <c r="I13" s="193">
        <f t="shared" si="2"/>
        <v>0</v>
      </c>
    </row>
    <row r="14" spans="2:9" ht="20.100000000000001" customHeight="1">
      <c r="B14" s="49">
        <v>10</v>
      </c>
      <c r="C14" s="46" t="s">
        <v>7</v>
      </c>
      <c r="D14" s="50">
        <f>'入力シート '!D15</f>
        <v>0</v>
      </c>
      <c r="E14" s="48">
        <v>5.915135091480242E-2</v>
      </c>
      <c r="F14" s="48">
        <v>2.707816710740028E-2</v>
      </c>
      <c r="G14" s="192">
        <f t="shared" si="0"/>
        <v>0</v>
      </c>
      <c r="H14" s="193">
        <f t="shared" si="1"/>
        <v>0</v>
      </c>
      <c r="I14" s="193">
        <f t="shared" si="2"/>
        <v>0</v>
      </c>
    </row>
    <row r="15" spans="2:9" ht="20.100000000000001" customHeight="1">
      <c r="B15" s="49">
        <v>11</v>
      </c>
      <c r="C15" s="46" t="s">
        <v>8</v>
      </c>
      <c r="D15" s="50">
        <f>'入力シート '!D16</f>
        <v>0</v>
      </c>
      <c r="E15" s="48">
        <v>0.10162141323543349</v>
      </c>
      <c r="F15" s="48">
        <v>2.9411655995861995E-2</v>
      </c>
      <c r="G15" s="192">
        <f t="shared" si="0"/>
        <v>0</v>
      </c>
      <c r="H15" s="193">
        <f t="shared" si="1"/>
        <v>0</v>
      </c>
      <c r="I15" s="193">
        <f t="shared" si="2"/>
        <v>0</v>
      </c>
    </row>
    <row r="16" spans="2:9" ht="20.100000000000001" customHeight="1">
      <c r="B16" s="49">
        <v>12</v>
      </c>
      <c r="C16" s="46" t="s">
        <v>9</v>
      </c>
      <c r="D16" s="50">
        <f>'入力シート '!D17</f>
        <v>0</v>
      </c>
      <c r="E16" s="48">
        <v>0.13281570784749258</v>
      </c>
      <c r="F16" s="48">
        <v>4.3831298767209842E-2</v>
      </c>
      <c r="G16" s="192">
        <f t="shared" si="0"/>
        <v>0</v>
      </c>
      <c r="H16" s="193">
        <f t="shared" si="1"/>
        <v>0</v>
      </c>
      <c r="I16" s="193">
        <f t="shared" si="2"/>
        <v>0</v>
      </c>
    </row>
    <row r="17" spans="2:9" ht="20.100000000000001" customHeight="1">
      <c r="B17" s="49">
        <v>13</v>
      </c>
      <c r="C17" s="46" t="s">
        <v>10</v>
      </c>
      <c r="D17" s="50">
        <f>'入力シート '!D18</f>
        <v>0</v>
      </c>
      <c r="E17" s="48">
        <v>0.1028494212078634</v>
      </c>
      <c r="F17" s="48">
        <v>1.3194883965273208E-2</v>
      </c>
      <c r="G17" s="192">
        <f t="shared" si="0"/>
        <v>0</v>
      </c>
      <c r="H17" s="193">
        <f t="shared" si="1"/>
        <v>0</v>
      </c>
      <c r="I17" s="193">
        <f t="shared" si="2"/>
        <v>0</v>
      </c>
    </row>
    <row r="18" spans="2:9" ht="20.100000000000001" customHeight="1">
      <c r="B18" s="49">
        <v>14</v>
      </c>
      <c r="C18" s="46" t="s">
        <v>11</v>
      </c>
      <c r="D18" s="50">
        <f>'入力シート '!D19</f>
        <v>0</v>
      </c>
      <c r="E18" s="48">
        <v>0.12245219012281004</v>
      </c>
      <c r="F18" s="48">
        <v>1.1635144444581075E-2</v>
      </c>
      <c r="G18" s="192">
        <f t="shared" si="0"/>
        <v>0</v>
      </c>
      <c r="H18" s="193">
        <f t="shared" si="1"/>
        <v>0</v>
      </c>
      <c r="I18" s="193">
        <f t="shared" si="2"/>
        <v>0</v>
      </c>
    </row>
    <row r="19" spans="2:9" ht="20.100000000000001" customHeight="1">
      <c r="B19" s="49">
        <v>15</v>
      </c>
      <c r="C19" s="46" t="s">
        <v>12</v>
      </c>
      <c r="D19" s="50">
        <f>'入力シート '!D20</f>
        <v>0</v>
      </c>
      <c r="E19" s="48">
        <v>0.17571592604245978</v>
      </c>
      <c r="F19" s="48">
        <v>1.3860496878000344E-2</v>
      </c>
      <c r="G19" s="192">
        <f t="shared" si="0"/>
        <v>0</v>
      </c>
      <c r="H19" s="193">
        <f t="shared" si="1"/>
        <v>0</v>
      </c>
      <c r="I19" s="193">
        <f t="shared" si="2"/>
        <v>0</v>
      </c>
    </row>
    <row r="20" spans="2:9" ht="20.100000000000001" customHeight="1">
      <c r="B20" s="49">
        <v>16</v>
      </c>
      <c r="C20" s="46" t="s">
        <v>13</v>
      </c>
      <c r="D20" s="50">
        <f>'入力シート '!D21</f>
        <v>0</v>
      </c>
      <c r="E20" s="48">
        <v>5.8936764006462181E-2</v>
      </c>
      <c r="F20" s="48">
        <v>9.511640978592693E-3</v>
      </c>
      <c r="G20" s="192">
        <f t="shared" si="0"/>
        <v>0</v>
      </c>
      <c r="H20" s="193">
        <f t="shared" si="1"/>
        <v>0</v>
      </c>
      <c r="I20" s="193">
        <f t="shared" si="2"/>
        <v>0</v>
      </c>
    </row>
    <row r="21" spans="2:9" ht="20.100000000000001" customHeight="1">
      <c r="B21" s="49">
        <v>17</v>
      </c>
      <c r="C21" s="46" t="s">
        <v>14</v>
      </c>
      <c r="D21" s="50">
        <f>'入力シート '!D22</f>
        <v>0</v>
      </c>
      <c r="E21" s="48">
        <v>0.17344672221905641</v>
      </c>
      <c r="F21" s="48">
        <v>9.1142445996991728E-3</v>
      </c>
      <c r="G21" s="192">
        <f t="shared" si="0"/>
        <v>0</v>
      </c>
      <c r="H21" s="193">
        <f t="shared" si="1"/>
        <v>0</v>
      </c>
      <c r="I21" s="193">
        <f t="shared" si="2"/>
        <v>0</v>
      </c>
    </row>
    <row r="22" spans="2:9" ht="20.100000000000001" customHeight="1">
      <c r="B22" s="49">
        <v>18</v>
      </c>
      <c r="C22" s="46" t="s">
        <v>15</v>
      </c>
      <c r="D22" s="50">
        <f>'入力シート '!D23</f>
        <v>0</v>
      </c>
      <c r="E22" s="48">
        <v>0.17793432092939027</v>
      </c>
      <c r="F22" s="48">
        <v>7.9091600037316089E-3</v>
      </c>
      <c r="G22" s="192">
        <f t="shared" si="0"/>
        <v>0</v>
      </c>
      <c r="H22" s="193">
        <f t="shared" si="1"/>
        <v>0</v>
      </c>
      <c r="I22" s="193">
        <f t="shared" si="2"/>
        <v>0</v>
      </c>
    </row>
    <row r="23" spans="2:9" ht="20.100000000000001" customHeight="1">
      <c r="B23" s="49">
        <v>19</v>
      </c>
      <c r="C23" s="46" t="s">
        <v>16</v>
      </c>
      <c r="D23" s="50">
        <f>'入力シート '!D24</f>
        <v>0</v>
      </c>
      <c r="E23" s="48">
        <v>8.6643705768600074E-2</v>
      </c>
      <c r="F23" s="48">
        <v>1.5744121851926307E-2</v>
      </c>
      <c r="G23" s="192">
        <f t="shared" si="0"/>
        <v>0</v>
      </c>
      <c r="H23" s="193">
        <f t="shared" si="1"/>
        <v>0</v>
      </c>
      <c r="I23" s="193">
        <f t="shared" si="2"/>
        <v>0</v>
      </c>
    </row>
    <row r="24" spans="2:9" ht="20.100000000000001" customHeight="1">
      <c r="B24" s="49">
        <v>20</v>
      </c>
      <c r="C24" s="46" t="s">
        <v>17</v>
      </c>
      <c r="D24" s="50">
        <f>'入力シート '!D25</f>
        <v>0</v>
      </c>
      <c r="E24" s="48">
        <v>0.22911363596622947</v>
      </c>
      <c r="F24" s="48">
        <v>2.8479527531494644E-2</v>
      </c>
      <c r="G24" s="192">
        <f t="shared" si="0"/>
        <v>0</v>
      </c>
      <c r="H24" s="193">
        <f t="shared" si="1"/>
        <v>0</v>
      </c>
      <c r="I24" s="193">
        <f t="shared" si="2"/>
        <v>0</v>
      </c>
    </row>
    <row r="25" spans="2:9" ht="20.100000000000001" customHeight="1">
      <c r="B25" s="49">
        <v>21</v>
      </c>
      <c r="C25" s="46" t="s">
        <v>18</v>
      </c>
      <c r="D25" s="50">
        <f>'入力シート '!D26</f>
        <v>0</v>
      </c>
      <c r="E25" s="48">
        <v>0</v>
      </c>
      <c r="F25" s="48">
        <v>0</v>
      </c>
      <c r="G25" s="192">
        <f t="shared" si="0"/>
        <v>0</v>
      </c>
      <c r="H25" s="193">
        <f t="shared" si="1"/>
        <v>0</v>
      </c>
      <c r="I25" s="193">
        <f t="shared" si="2"/>
        <v>0</v>
      </c>
    </row>
    <row r="26" spans="2:9" ht="20.100000000000001" customHeight="1">
      <c r="B26" s="49">
        <v>22</v>
      </c>
      <c r="C26" s="46" t="s">
        <v>19</v>
      </c>
      <c r="D26" s="50">
        <f>'入力シート '!D27</f>
        <v>0</v>
      </c>
      <c r="E26" s="48">
        <v>0</v>
      </c>
      <c r="F26" s="48">
        <v>0</v>
      </c>
      <c r="G26" s="192">
        <f t="shared" si="0"/>
        <v>0</v>
      </c>
      <c r="H26" s="193">
        <f t="shared" si="1"/>
        <v>0</v>
      </c>
      <c r="I26" s="193">
        <f t="shared" si="2"/>
        <v>0</v>
      </c>
    </row>
    <row r="27" spans="2:9" ht="20.100000000000001" customHeight="1">
      <c r="B27" s="49">
        <v>23</v>
      </c>
      <c r="C27" s="46" t="s">
        <v>20</v>
      </c>
      <c r="D27" s="50">
        <f>'入力シート '!D28</f>
        <v>0</v>
      </c>
      <c r="E27" s="48">
        <v>0</v>
      </c>
      <c r="F27" s="48">
        <v>0</v>
      </c>
      <c r="G27" s="192">
        <f t="shared" si="0"/>
        <v>0</v>
      </c>
      <c r="H27" s="193">
        <f t="shared" si="1"/>
        <v>0</v>
      </c>
      <c r="I27" s="193">
        <f t="shared" si="2"/>
        <v>0</v>
      </c>
    </row>
    <row r="28" spans="2:9" ht="20.100000000000001" customHeight="1">
      <c r="B28" s="49">
        <v>24</v>
      </c>
      <c r="C28" s="46" t="s">
        <v>21</v>
      </c>
      <c r="D28" s="50">
        <f>'入力シート '!D29</f>
        <v>0</v>
      </c>
      <c r="E28" s="48">
        <v>0</v>
      </c>
      <c r="F28" s="48">
        <v>0</v>
      </c>
      <c r="G28" s="192">
        <f t="shared" si="0"/>
        <v>0</v>
      </c>
      <c r="H28" s="193">
        <f t="shared" si="1"/>
        <v>0</v>
      </c>
      <c r="I28" s="193">
        <f t="shared" si="2"/>
        <v>0</v>
      </c>
    </row>
    <row r="29" spans="2:9" ht="20.100000000000001" customHeight="1">
      <c r="B29" s="49">
        <v>25</v>
      </c>
      <c r="C29" s="46" t="s">
        <v>221</v>
      </c>
      <c r="D29" s="50">
        <f>'入力シート '!D30</f>
        <v>0</v>
      </c>
      <c r="E29" s="128"/>
      <c r="F29" s="48">
        <v>0</v>
      </c>
      <c r="G29" s="194">
        <f>(-SUM(G$5:G$28)-SUM(G$30:G$43))</f>
        <v>0</v>
      </c>
      <c r="H29" s="193">
        <f t="shared" si="1"/>
        <v>0</v>
      </c>
      <c r="I29" s="193">
        <f t="shared" si="2"/>
        <v>0</v>
      </c>
    </row>
    <row r="30" spans="2:9" ht="20.100000000000001" customHeight="1">
      <c r="B30" s="49">
        <v>26</v>
      </c>
      <c r="C30" s="46" t="s">
        <v>22</v>
      </c>
      <c r="D30" s="50">
        <f>'入力シート '!D31</f>
        <v>0</v>
      </c>
      <c r="E30" s="48">
        <v>0</v>
      </c>
      <c r="F30" s="48">
        <v>0</v>
      </c>
      <c r="G30" s="192">
        <f t="shared" si="0"/>
        <v>0</v>
      </c>
      <c r="H30" s="193">
        <f t="shared" si="1"/>
        <v>0</v>
      </c>
      <c r="I30" s="193">
        <f t="shared" si="2"/>
        <v>0</v>
      </c>
    </row>
    <row r="31" spans="2:9" ht="20.100000000000001" customHeight="1">
      <c r="B31" s="49">
        <v>27</v>
      </c>
      <c r="C31" s="46" t="s">
        <v>169</v>
      </c>
      <c r="D31" s="50">
        <f>'入力シート '!D32</f>
        <v>0</v>
      </c>
      <c r="E31" s="48">
        <v>0</v>
      </c>
      <c r="F31" s="48">
        <v>0</v>
      </c>
      <c r="G31" s="193">
        <f t="shared" si="0"/>
        <v>0</v>
      </c>
      <c r="H31" s="193">
        <f t="shared" si="1"/>
        <v>0</v>
      </c>
      <c r="I31" s="193">
        <f t="shared" si="2"/>
        <v>0</v>
      </c>
    </row>
    <row r="32" spans="2:9" ht="20.100000000000001" customHeight="1">
      <c r="B32" s="49"/>
      <c r="C32" s="46" t="s">
        <v>168</v>
      </c>
      <c r="D32" s="120"/>
      <c r="E32" s="51"/>
      <c r="F32" s="51"/>
      <c r="G32" s="195"/>
      <c r="H32" s="196"/>
      <c r="I32" s="193">
        <f t="shared" si="2"/>
        <v>0</v>
      </c>
    </row>
    <row r="33" spans="2:9" ht="20.100000000000001" customHeight="1">
      <c r="B33" s="49">
        <v>28</v>
      </c>
      <c r="C33" s="46" t="s">
        <v>24</v>
      </c>
      <c r="D33" s="50">
        <f>'入力シート '!D33</f>
        <v>0</v>
      </c>
      <c r="E33" s="48">
        <v>0</v>
      </c>
      <c r="F33" s="51"/>
      <c r="G33" s="192">
        <f t="shared" si="0"/>
        <v>0</v>
      </c>
      <c r="H33" s="196"/>
      <c r="I33" s="193">
        <f t="shared" si="2"/>
        <v>0</v>
      </c>
    </row>
    <row r="34" spans="2:9" ht="20.100000000000001" customHeight="1">
      <c r="B34" s="49"/>
      <c r="C34" s="127" t="s">
        <v>172</v>
      </c>
      <c r="D34" s="120"/>
      <c r="E34" s="51"/>
      <c r="F34" s="51"/>
      <c r="G34" s="195"/>
      <c r="H34" s="197">
        <f>-SUM(H5:H31)-SUM(H35:H43)</f>
        <v>0</v>
      </c>
      <c r="I34" s="193">
        <f t="shared" si="2"/>
        <v>0</v>
      </c>
    </row>
    <row r="35" spans="2:9" ht="20.100000000000001" customHeight="1">
      <c r="B35" s="49">
        <v>29</v>
      </c>
      <c r="C35" s="46" t="s">
        <v>25</v>
      </c>
      <c r="D35" s="50">
        <f>'入力シート '!D34</f>
        <v>0</v>
      </c>
      <c r="E35" s="48">
        <v>4.1768910156901172E-2</v>
      </c>
      <c r="F35" s="48">
        <v>4.1083551813920855E-3</v>
      </c>
      <c r="G35" s="192">
        <f t="shared" si="0"/>
        <v>0</v>
      </c>
      <c r="H35" s="193">
        <f t="shared" si="1"/>
        <v>0</v>
      </c>
      <c r="I35" s="193">
        <f t="shared" si="2"/>
        <v>0</v>
      </c>
    </row>
    <row r="36" spans="2:9" ht="20.100000000000001" customHeight="1">
      <c r="B36" s="49">
        <v>30</v>
      </c>
      <c r="C36" s="46" t="s">
        <v>26</v>
      </c>
      <c r="D36" s="50">
        <f>'入力シート '!D35</f>
        <v>0</v>
      </c>
      <c r="E36" s="48">
        <v>0</v>
      </c>
      <c r="F36" s="48">
        <v>0</v>
      </c>
      <c r="G36" s="192">
        <f t="shared" si="0"/>
        <v>0</v>
      </c>
      <c r="H36" s="193">
        <f t="shared" si="1"/>
        <v>0</v>
      </c>
      <c r="I36" s="193">
        <f t="shared" si="2"/>
        <v>0</v>
      </c>
    </row>
    <row r="37" spans="2:9" ht="20.100000000000001" customHeight="1">
      <c r="B37" s="49">
        <v>31</v>
      </c>
      <c r="C37" s="46" t="s">
        <v>27</v>
      </c>
      <c r="D37" s="50">
        <f>'入力シート '!D36</f>
        <v>0</v>
      </c>
      <c r="E37" s="48">
        <v>0</v>
      </c>
      <c r="F37" s="48">
        <v>1.3798717042961616E-5</v>
      </c>
      <c r="G37" s="192">
        <f t="shared" si="0"/>
        <v>0</v>
      </c>
      <c r="H37" s="193">
        <f t="shared" si="1"/>
        <v>0</v>
      </c>
      <c r="I37" s="193">
        <f t="shared" si="2"/>
        <v>0</v>
      </c>
    </row>
    <row r="38" spans="2:9" ht="20.100000000000001" customHeight="1">
      <c r="B38" s="49">
        <v>32</v>
      </c>
      <c r="C38" s="46" t="s">
        <v>28</v>
      </c>
      <c r="D38" s="50">
        <f>'入力シート '!D37</f>
        <v>0</v>
      </c>
      <c r="E38" s="48">
        <v>0</v>
      </c>
      <c r="F38" s="48">
        <v>0</v>
      </c>
      <c r="G38" s="192">
        <f t="shared" si="0"/>
        <v>0</v>
      </c>
      <c r="H38" s="193">
        <f t="shared" si="1"/>
        <v>0</v>
      </c>
      <c r="I38" s="193">
        <f t="shared" si="2"/>
        <v>0</v>
      </c>
    </row>
    <row r="39" spans="2:9" ht="20.100000000000001" customHeight="1">
      <c r="B39" s="49">
        <v>33</v>
      </c>
      <c r="C39" s="46" t="s">
        <v>29</v>
      </c>
      <c r="D39" s="50">
        <f>'入力シート '!D38</f>
        <v>0</v>
      </c>
      <c r="E39" s="48">
        <v>0</v>
      </c>
      <c r="F39" s="48">
        <v>0</v>
      </c>
      <c r="G39" s="192">
        <f t="shared" si="0"/>
        <v>0</v>
      </c>
      <c r="H39" s="193">
        <f t="shared" si="1"/>
        <v>0</v>
      </c>
      <c r="I39" s="193">
        <f t="shared" si="2"/>
        <v>0</v>
      </c>
    </row>
    <row r="40" spans="2:9" ht="20.100000000000001" customHeight="1">
      <c r="B40" s="49">
        <v>34</v>
      </c>
      <c r="C40" s="46" t="s">
        <v>30</v>
      </c>
      <c r="D40" s="50">
        <f>'入力シート '!D39</f>
        <v>0</v>
      </c>
      <c r="E40" s="48">
        <v>0</v>
      </c>
      <c r="F40" s="48">
        <v>0</v>
      </c>
      <c r="G40" s="192">
        <f t="shared" si="0"/>
        <v>0</v>
      </c>
      <c r="H40" s="193">
        <f t="shared" si="1"/>
        <v>0</v>
      </c>
      <c r="I40" s="193">
        <f t="shared" si="2"/>
        <v>0</v>
      </c>
    </row>
    <row r="41" spans="2:9" ht="20.100000000000001" customHeight="1">
      <c r="B41" s="49">
        <v>35</v>
      </c>
      <c r="C41" s="46" t="s">
        <v>31</v>
      </c>
      <c r="D41" s="50">
        <f>'入力シート '!D40</f>
        <v>0</v>
      </c>
      <c r="E41" s="48">
        <v>4.4181042129033548E-5</v>
      </c>
      <c r="F41" s="48">
        <v>1.5664187663930075E-5</v>
      </c>
      <c r="G41" s="192">
        <f>$D41*E41</f>
        <v>0</v>
      </c>
      <c r="H41" s="193">
        <f t="shared" si="1"/>
        <v>0</v>
      </c>
      <c r="I41" s="193">
        <f t="shared" si="2"/>
        <v>0</v>
      </c>
    </row>
    <row r="42" spans="2:9" ht="20.100000000000001" customHeight="1">
      <c r="B42" s="49">
        <v>36</v>
      </c>
      <c r="C42" s="46" t="s">
        <v>32</v>
      </c>
      <c r="D42" s="50">
        <f>'入力シート '!D41</f>
        <v>0</v>
      </c>
      <c r="E42" s="48">
        <v>0</v>
      </c>
      <c r="F42" s="48">
        <v>0</v>
      </c>
      <c r="G42" s="192">
        <f t="shared" si="0"/>
        <v>0</v>
      </c>
      <c r="H42" s="193">
        <f t="shared" si="1"/>
        <v>0</v>
      </c>
      <c r="I42" s="193">
        <f t="shared" si="2"/>
        <v>0</v>
      </c>
    </row>
    <row r="43" spans="2:9" ht="20.100000000000001" customHeight="1">
      <c r="B43" s="49">
        <v>37</v>
      </c>
      <c r="C43" s="46" t="s">
        <v>33</v>
      </c>
      <c r="D43" s="50">
        <f>'入力シート '!D42</f>
        <v>0</v>
      </c>
      <c r="E43" s="48">
        <v>2.3505125679551809E-2</v>
      </c>
      <c r="F43" s="48">
        <v>3.0097892967934352E-2</v>
      </c>
      <c r="G43" s="192">
        <f t="shared" si="0"/>
        <v>0</v>
      </c>
      <c r="H43" s="193">
        <f t="shared" si="1"/>
        <v>0</v>
      </c>
      <c r="I43" s="193">
        <f t="shared" si="2"/>
        <v>0</v>
      </c>
    </row>
    <row r="44" spans="2:9" ht="24" customHeight="1">
      <c r="B44" s="252" t="s">
        <v>74</v>
      </c>
      <c r="C44" s="253"/>
      <c r="D44" s="52">
        <f>SUM(D5:D43)</f>
        <v>0</v>
      </c>
      <c r="E44" s="53"/>
      <c r="F44" s="53"/>
      <c r="G44" s="54"/>
      <c r="H44" s="54"/>
      <c r="I44" s="52">
        <f>SUM(I5:I43)</f>
        <v>0</v>
      </c>
    </row>
    <row r="45" spans="2:9" ht="18.75" customHeight="1"/>
    <row r="46" spans="2:9" ht="18" customHeight="1"/>
  </sheetData>
  <mergeCells count="1">
    <mergeCell ref="B44:C44"/>
  </mergeCells>
  <phoneticPr fontId="1"/>
  <printOptions horizontalCentered="1"/>
  <pageMargins left="0.78740157480314965" right="0.78740157480314965" top="0.98425196850393704" bottom="0.78740157480314965" header="0.51181102362204722" footer="0.5118110236220472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4</vt:i4>
      </vt:variant>
    </vt:vector>
  </HeadingPairs>
  <TitlesOfParts>
    <vt:vector size="16" baseType="lpstr">
      <vt:lpstr>入力シート </vt:lpstr>
      <vt:lpstr>38</vt:lpstr>
      <vt:lpstr>38A</vt:lpstr>
      <vt:lpstr>38I</vt:lpstr>
      <vt:lpstr>38(I-M)</vt:lpstr>
      <vt:lpstr>38(I-M)A</vt:lpstr>
      <vt:lpstr>38(I-(I-M)A)</vt:lpstr>
      <vt:lpstr>38(I-(I-M)A)-1</vt:lpstr>
      <vt:lpstr>価格変換</vt:lpstr>
      <vt:lpstr>計算過程</vt:lpstr>
      <vt:lpstr>消費係数</vt:lpstr>
      <vt:lpstr>フロー</vt:lpstr>
      <vt:lpstr>フロー!Print_Area</vt:lpstr>
      <vt:lpstr>価格変換!Print_Area</vt:lpstr>
      <vt:lpstr>計算過程!Print_Area</vt:lpstr>
      <vt:lpstr>'入力シート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柚木﨑　栞</cp:lastModifiedBy>
  <cp:lastPrinted>2021-04-14T01:42:56Z</cp:lastPrinted>
  <dcterms:modified xsi:type="dcterms:W3CDTF">2025-07-30T06:27:55Z</dcterms:modified>
</cp:coreProperties>
</file>