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中央卸売市場\食肉市場専用\28_統計・データ\★食肉市場年報\Ｒ４年度年報\Ｒ４年度年報（作業用）\"/>
    </mc:Choice>
  </mc:AlternateContent>
  <bookViews>
    <workbookView xWindow="0" yWindow="0" windowWidth="19200" windowHeight="11370" tabRatio="897"/>
  </bookViews>
  <sheets>
    <sheet name="食肉市場年報（表紙）" sheetId="309" r:id="rId1"/>
    <sheet name="目次" sheetId="334" r:id="rId2"/>
    <sheet name="食肉市場の概要" sheetId="349" r:id="rId3"/>
    <sheet name="１　R4年度 食肉市場の概況" sheetId="350" r:id="rId4"/>
    <sheet name="２　と畜頭数（ 畜種別、産地別）" sheetId="328" r:id="rId5"/>
    <sheet name="３　取扱高（畜種別・年度別）" sheetId="346" r:id="rId6"/>
    <sheet name="４　R4年度 取扱高（畜種別・月別)" sheetId="354" r:id="rId7"/>
    <sheet name="５　牛の取扱高（規格別・年度別）" sheetId="347" r:id="rId8"/>
    <sheet name="６　豚の取扱高（規格別・年度別）" sheetId="348" r:id="rId9"/>
    <sheet name="７　卸売価格（年度別）" sheetId="325" r:id="rId10"/>
    <sheet name="８　R4年度 卸売価格（月別）" sheetId="326" r:id="rId11"/>
    <sheet name="卸売価格（外国種1）" sheetId="132" state="hidden" r:id="rId12"/>
    <sheet name="年度 価格（外国 2）" sheetId="176" state="hidden" r:id="rId13"/>
    <sheet name="卸価格・月別（外国 計 3）" sheetId="302" state="hidden" r:id="rId14"/>
    <sheet name="白紙" sheetId="1" state="hidden" r:id="rId15"/>
    <sheet name="表紙（参考資料）" sheetId="195" state="hidden" r:id="rId16"/>
    <sheet name="参考資料③" sheetId="305" state="hidden" r:id="rId17"/>
    <sheet name="参考資料④" sheetId="9" state="hidden" r:id="rId18"/>
    <sheet name="場内配置図" sheetId="306" state="hidden" r:id="rId19"/>
    <sheet name="付近見取図" sheetId="307" state="hidden" r:id="rId20"/>
    <sheet name="施設図" sheetId="92" state="hidden" r:id="rId21"/>
    <sheet name="Sheet1" sheetId="308" state="hidden" r:id="rId22"/>
  </sheets>
  <definedNames>
    <definedName name="_xlnm.Print_Area" localSheetId="3">'１　R4年度 食肉市場の概況'!$A$1:$K$50</definedName>
    <definedName name="_xlnm.Print_Area" localSheetId="4">'２　と畜頭数（ 畜種別、産地別）'!$A$1:$G$38</definedName>
    <definedName name="_xlnm.Print_Area" localSheetId="5">'３　取扱高（畜種別・年度別）'!$A$1:$H$38</definedName>
    <definedName name="_xlnm.Print_Area" localSheetId="6">'４　R4年度 取扱高（畜種別・月別)'!$A$1:$O$39</definedName>
    <definedName name="_xlnm.Print_Area" localSheetId="7">'５　牛の取扱高（規格別・年度別）'!$A$1:$H$120</definedName>
    <definedName name="_xlnm.Print_Area" localSheetId="8">'６　豚の取扱高（規格別・年度別）'!$A$1:$H$92</definedName>
    <definedName name="_xlnm.Print_Area" localSheetId="9">'７　卸売価格（年度別）'!$A$1:$K$37</definedName>
    <definedName name="_xlnm.Print_Area" localSheetId="10">'８　R4年度 卸売価格（月別）'!$A$1:$M$41</definedName>
    <definedName name="_xlnm.Print_Area" localSheetId="13">'卸価格・月別（外国 計 3）'!$A$1:$AG$62</definedName>
    <definedName name="_xlnm.Print_Area" localSheetId="11">'卸売価格（外国種1）'!$A$2:$X$61</definedName>
    <definedName name="_xlnm.Print_Area" localSheetId="16">参考資料③!$A$1:$I$43</definedName>
    <definedName name="_xlnm.Print_Area" localSheetId="17">参考資料④!$A$1:$J$46</definedName>
    <definedName name="_xlnm.Print_Area" localSheetId="18">場内配置図!$A$1:$BY$84</definedName>
    <definedName name="_xlnm.Print_Area" localSheetId="2">食肉市場の概要!$A$1:$I$34</definedName>
    <definedName name="_xlnm.Print_Area" localSheetId="12">'年度 価格（外国 2）'!$A$1:$AA$62</definedName>
    <definedName name="_xlnm.Print_Area" localSheetId="1">目次!$A$1:$J$30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328" l="1"/>
  <c r="K32" i="325" l="1"/>
  <c r="K33" i="325"/>
  <c r="K34" i="325"/>
  <c r="K35" i="325"/>
  <c r="K31" i="325"/>
  <c r="H5" i="346"/>
  <c r="H6" i="346"/>
  <c r="H7" i="346"/>
  <c r="H8" i="346"/>
  <c r="H9" i="346"/>
  <c r="H10" i="346"/>
  <c r="H11" i="346"/>
  <c r="H12" i="346"/>
  <c r="H13" i="346"/>
  <c r="H14" i="346"/>
  <c r="H15" i="346"/>
  <c r="H16" i="346"/>
  <c r="H17" i="346"/>
  <c r="H18" i="346"/>
  <c r="H19" i="346"/>
  <c r="H22" i="346"/>
  <c r="H23" i="346"/>
  <c r="H24" i="346"/>
  <c r="H25" i="346"/>
  <c r="H28" i="346"/>
  <c r="H29" i="346"/>
  <c r="H30" i="346"/>
  <c r="H34" i="346"/>
  <c r="H35" i="346"/>
  <c r="H36" i="346"/>
  <c r="H37" i="346"/>
  <c r="H4" i="346" l="1"/>
  <c r="G38" i="328"/>
  <c r="G32" i="328"/>
  <c r="G33" i="328"/>
  <c r="G34" i="328"/>
  <c r="G36" i="328"/>
  <c r="G30" i="328"/>
  <c r="G29" i="328"/>
  <c r="G18" i="328"/>
  <c r="G19" i="328"/>
  <c r="G20" i="328"/>
  <c r="G21" i="328"/>
  <c r="G22" i="328"/>
  <c r="G23" i="328"/>
  <c r="G24" i="328"/>
  <c r="G25" i="328"/>
  <c r="G17" i="328"/>
  <c r="G16" i="328"/>
  <c r="G7" i="328"/>
  <c r="G8" i="328"/>
  <c r="G9" i="328"/>
  <c r="G10" i="328"/>
  <c r="G11" i="328"/>
  <c r="G6" i="328"/>
  <c r="G80" i="328"/>
  <c r="D34" i="346"/>
  <c r="E34" i="346"/>
  <c r="F34" i="346"/>
  <c r="G34" i="346"/>
  <c r="C34" i="346"/>
  <c r="G67" i="347" l="1"/>
  <c r="F113" i="347"/>
  <c r="G112" i="347"/>
  <c r="F112" i="347"/>
  <c r="E112" i="347"/>
  <c r="E113" i="347" s="1"/>
  <c r="D112" i="347"/>
  <c r="D113" i="347" s="1"/>
  <c r="C112" i="347"/>
  <c r="C116" i="347" s="1"/>
  <c r="G111" i="347"/>
  <c r="F111" i="347"/>
  <c r="E111" i="347"/>
  <c r="D111" i="347"/>
  <c r="C111" i="347"/>
  <c r="G110" i="347"/>
  <c r="F110" i="347"/>
  <c r="E110" i="347"/>
  <c r="D110" i="347"/>
  <c r="C110" i="347"/>
  <c r="D109" i="347"/>
  <c r="G108" i="347"/>
  <c r="F108" i="347"/>
  <c r="F109" i="347" s="1"/>
  <c r="E108" i="347"/>
  <c r="E109" i="347" s="1"/>
  <c r="D108" i="347"/>
  <c r="C108" i="347"/>
  <c r="C109" i="347" s="1"/>
  <c r="G107" i="347"/>
  <c r="F107" i="347"/>
  <c r="E107" i="347"/>
  <c r="D107" i="347"/>
  <c r="C107" i="347"/>
  <c r="G106" i="347"/>
  <c r="F106" i="347"/>
  <c r="E106" i="347"/>
  <c r="D106" i="347"/>
  <c r="C106" i="347"/>
  <c r="D105" i="347"/>
  <c r="G104" i="347"/>
  <c r="F104" i="347"/>
  <c r="F105" i="347" s="1"/>
  <c r="E104" i="347"/>
  <c r="E116" i="347" s="1"/>
  <c r="D104" i="347"/>
  <c r="C104" i="347"/>
  <c r="C105" i="347" s="1"/>
  <c r="G103" i="347"/>
  <c r="F103" i="347"/>
  <c r="E103" i="347"/>
  <c r="D103" i="347"/>
  <c r="C103" i="347"/>
  <c r="G102" i="347"/>
  <c r="F102" i="347"/>
  <c r="E102" i="347"/>
  <c r="D102" i="347"/>
  <c r="C102" i="347"/>
  <c r="F101" i="347"/>
  <c r="G100" i="347"/>
  <c r="F100" i="347"/>
  <c r="E100" i="347"/>
  <c r="E101" i="347" s="1"/>
  <c r="D100" i="347"/>
  <c r="D101" i="347" s="1"/>
  <c r="C100" i="347"/>
  <c r="C101" i="347" s="1"/>
  <c r="G99" i="347"/>
  <c r="F99" i="347"/>
  <c r="F115" i="347" s="1"/>
  <c r="E99" i="347"/>
  <c r="E115" i="347" s="1"/>
  <c r="D99" i="347"/>
  <c r="C99" i="347"/>
  <c r="G98" i="347"/>
  <c r="F98" i="347"/>
  <c r="E98" i="347"/>
  <c r="D98" i="347"/>
  <c r="C98" i="347"/>
  <c r="D96" i="347"/>
  <c r="D116" i="347" s="1"/>
  <c r="E96" i="347"/>
  <c r="F96" i="347"/>
  <c r="G96" i="347"/>
  <c r="D95" i="347"/>
  <c r="D115" i="347" s="1"/>
  <c r="E95" i="347"/>
  <c r="F95" i="347"/>
  <c r="G95" i="347"/>
  <c r="C96" i="347"/>
  <c r="C95" i="347"/>
  <c r="C97" i="347" s="1"/>
  <c r="D94" i="347"/>
  <c r="E94" i="347"/>
  <c r="F94" i="347"/>
  <c r="G94" i="347"/>
  <c r="C94" i="347"/>
  <c r="D114" i="347"/>
  <c r="F116" i="347"/>
  <c r="C115" i="347"/>
  <c r="F114" i="347"/>
  <c r="E114" i="347"/>
  <c r="F97" i="347"/>
  <c r="G113" i="347" l="1"/>
  <c r="G109" i="347"/>
  <c r="G105" i="347"/>
  <c r="G115" i="347"/>
  <c r="G116" i="347"/>
  <c r="G97" i="347"/>
  <c r="C113" i="347"/>
  <c r="G114" i="347"/>
  <c r="E105" i="347"/>
  <c r="C114" i="347"/>
  <c r="G101" i="347"/>
  <c r="D97" i="347"/>
  <c r="E97" i="347"/>
  <c r="F117" i="347"/>
  <c r="E117" i="347"/>
  <c r="C117" i="347"/>
  <c r="D117" i="347"/>
  <c r="O39" i="354"/>
  <c r="O38" i="354"/>
  <c r="O37" i="354"/>
  <c r="O32" i="354"/>
  <c r="O33" i="354" s="1"/>
  <c r="O31" i="354"/>
  <c r="O25" i="354"/>
  <c r="O26" i="354"/>
  <c r="O24" i="354"/>
  <c r="O19" i="354"/>
  <c r="O20" i="354" s="1"/>
  <c r="O18" i="354"/>
  <c r="O17" i="354"/>
  <c r="O15" i="354"/>
  <c r="O16" i="354" s="1"/>
  <c r="O14" i="354"/>
  <c r="O13" i="354"/>
  <c r="O11" i="354"/>
  <c r="O12" i="354" s="1"/>
  <c r="O10" i="354"/>
  <c r="O9" i="354"/>
  <c r="O6" i="354"/>
  <c r="O7" i="354"/>
  <c r="O5" i="354"/>
  <c r="O60" i="354"/>
  <c r="O61" i="354" s="1"/>
  <c r="O59" i="354"/>
  <c r="O64" i="354" s="1"/>
  <c r="O56" i="354"/>
  <c r="O51" i="354"/>
  <c r="O27" i="354"/>
  <c r="G86" i="347"/>
  <c r="F86" i="347"/>
  <c r="F87" i="347" s="1"/>
  <c r="E86" i="347"/>
  <c r="E87" i="347" s="1"/>
  <c r="D86" i="347"/>
  <c r="C86" i="347"/>
  <c r="G85" i="347"/>
  <c r="F85" i="347"/>
  <c r="E85" i="347"/>
  <c r="D85" i="347"/>
  <c r="D87" i="347" s="1"/>
  <c r="C85" i="347"/>
  <c r="G84" i="347"/>
  <c r="F84" i="347"/>
  <c r="E84" i="347"/>
  <c r="D84" i="347"/>
  <c r="C84" i="347"/>
  <c r="G83" i="347"/>
  <c r="F83" i="347"/>
  <c r="E83" i="347"/>
  <c r="D83" i="347"/>
  <c r="C83" i="347"/>
  <c r="G79" i="347"/>
  <c r="F79" i="347"/>
  <c r="E79" i="347"/>
  <c r="D79" i="347"/>
  <c r="C79" i="347"/>
  <c r="G75" i="347"/>
  <c r="F75" i="347"/>
  <c r="E75" i="347"/>
  <c r="D75" i="347"/>
  <c r="C75" i="347"/>
  <c r="G71" i="347"/>
  <c r="F71" i="347"/>
  <c r="E71" i="347"/>
  <c r="D71" i="347"/>
  <c r="C71" i="347"/>
  <c r="F67" i="347"/>
  <c r="E67" i="347"/>
  <c r="D67" i="347"/>
  <c r="C67" i="347"/>
  <c r="D38" i="354"/>
  <c r="E38" i="354"/>
  <c r="F38" i="354"/>
  <c r="G38" i="354"/>
  <c r="H38" i="354"/>
  <c r="I38" i="354"/>
  <c r="J38" i="354"/>
  <c r="K38" i="354"/>
  <c r="L38" i="354"/>
  <c r="M38" i="354"/>
  <c r="N38" i="354"/>
  <c r="C38" i="354"/>
  <c r="D37" i="354"/>
  <c r="E37" i="354"/>
  <c r="F37" i="354"/>
  <c r="G37" i="354"/>
  <c r="H37" i="354"/>
  <c r="I37" i="354"/>
  <c r="J37" i="354"/>
  <c r="K37" i="354"/>
  <c r="L37" i="354"/>
  <c r="M37" i="354"/>
  <c r="N37" i="354"/>
  <c r="C37" i="354"/>
  <c r="R38" i="354"/>
  <c r="G117" i="347" l="1"/>
  <c r="C87" i="347"/>
  <c r="G87" i="347"/>
  <c r="O65" i="354"/>
  <c r="O66" i="354" s="1"/>
  <c r="O8" i="354"/>
  <c r="R37" i="354"/>
  <c r="C39" i="354"/>
  <c r="G87" i="348"/>
  <c r="F87" i="348"/>
  <c r="F88" i="348" s="1"/>
  <c r="E87" i="348"/>
  <c r="E88" i="348" s="1"/>
  <c r="D87" i="348"/>
  <c r="D88" i="348" s="1"/>
  <c r="C87" i="348"/>
  <c r="G86" i="348"/>
  <c r="F86" i="348"/>
  <c r="E86" i="348"/>
  <c r="D86" i="348"/>
  <c r="C86" i="348"/>
  <c r="G85" i="348"/>
  <c r="F85" i="348"/>
  <c r="E85" i="348"/>
  <c r="D85" i="348"/>
  <c r="C85" i="348"/>
  <c r="G83" i="348"/>
  <c r="F83" i="348"/>
  <c r="E83" i="348"/>
  <c r="E84" i="348" s="1"/>
  <c r="D83" i="348"/>
  <c r="D84" i="348" s="1"/>
  <c r="C83" i="348"/>
  <c r="G82" i="348"/>
  <c r="F82" i="348"/>
  <c r="E82" i="348"/>
  <c r="D82" i="348"/>
  <c r="C82" i="348"/>
  <c r="D81" i="348"/>
  <c r="E81" i="348"/>
  <c r="F81" i="348"/>
  <c r="G81" i="348"/>
  <c r="C81" i="348"/>
  <c r="G84" i="348"/>
  <c r="C84" i="348"/>
  <c r="D60" i="354"/>
  <c r="D32" i="354" s="1"/>
  <c r="E60" i="354"/>
  <c r="E32" i="354" s="1"/>
  <c r="F60" i="354"/>
  <c r="F32" i="354" s="1"/>
  <c r="G60" i="354"/>
  <c r="G32" i="354" s="1"/>
  <c r="H60" i="354"/>
  <c r="H32" i="354" s="1"/>
  <c r="I60" i="354"/>
  <c r="I32" i="354" s="1"/>
  <c r="J60" i="354"/>
  <c r="J32" i="354" s="1"/>
  <c r="K60" i="354"/>
  <c r="K32" i="354" s="1"/>
  <c r="L60" i="354"/>
  <c r="L32" i="354" s="1"/>
  <c r="M60" i="354"/>
  <c r="M32" i="354" s="1"/>
  <c r="N60" i="354"/>
  <c r="N32" i="354" s="1"/>
  <c r="C60" i="354"/>
  <c r="C32" i="354" s="1"/>
  <c r="R45" i="354"/>
  <c r="D59" i="354"/>
  <c r="D64" i="354" s="1"/>
  <c r="E59" i="354"/>
  <c r="E31" i="354" s="1"/>
  <c r="F59" i="354"/>
  <c r="F64" i="354" s="1"/>
  <c r="G59" i="354"/>
  <c r="G31" i="354" s="1"/>
  <c r="H59" i="354"/>
  <c r="H64" i="354" s="1"/>
  <c r="I59" i="354"/>
  <c r="I31" i="354" s="1"/>
  <c r="J59" i="354"/>
  <c r="J64" i="354" s="1"/>
  <c r="K59" i="354"/>
  <c r="K31" i="354" s="1"/>
  <c r="L59" i="354"/>
  <c r="L64" i="354" s="1"/>
  <c r="M59" i="354"/>
  <c r="M31" i="354" s="1"/>
  <c r="N59" i="354"/>
  <c r="N64" i="354" s="1"/>
  <c r="C59" i="354"/>
  <c r="C31" i="354" s="1"/>
  <c r="F31" i="354" l="1"/>
  <c r="C88" i="348"/>
  <c r="G88" i="348"/>
  <c r="F84" i="348"/>
  <c r="M64" i="354"/>
  <c r="I64" i="354"/>
  <c r="N31" i="354"/>
  <c r="R32" i="354"/>
  <c r="E64" i="354"/>
  <c r="J31" i="354"/>
  <c r="R59" i="354"/>
  <c r="G64" i="354"/>
  <c r="K64" i="354"/>
  <c r="L31" i="354"/>
  <c r="H31" i="354"/>
  <c r="D31" i="354"/>
  <c r="R60" i="354"/>
  <c r="D61" i="354"/>
  <c r="E61" i="354"/>
  <c r="G61" i="354"/>
  <c r="I61" i="354"/>
  <c r="K61" i="354"/>
  <c r="M61" i="354"/>
  <c r="R55" i="354"/>
  <c r="R54" i="354"/>
  <c r="R50" i="354"/>
  <c r="R49" i="354"/>
  <c r="R44" i="354"/>
  <c r="N61" i="354"/>
  <c r="L61" i="354"/>
  <c r="J61" i="354"/>
  <c r="H61" i="354"/>
  <c r="F61" i="354"/>
  <c r="N56" i="354"/>
  <c r="M56" i="354"/>
  <c r="L56" i="354"/>
  <c r="K56" i="354"/>
  <c r="J56" i="354"/>
  <c r="I56" i="354"/>
  <c r="H56" i="354"/>
  <c r="G56" i="354"/>
  <c r="F56" i="354"/>
  <c r="E56" i="354"/>
  <c r="D56" i="354"/>
  <c r="C56" i="354"/>
  <c r="N51" i="354"/>
  <c r="M51" i="354"/>
  <c r="L51" i="354"/>
  <c r="K51" i="354"/>
  <c r="J51" i="354"/>
  <c r="I51" i="354"/>
  <c r="H51" i="354"/>
  <c r="G51" i="354"/>
  <c r="F51" i="354"/>
  <c r="E51" i="354"/>
  <c r="D51" i="354"/>
  <c r="C51" i="354"/>
  <c r="M46" i="354"/>
  <c r="K46" i="354"/>
  <c r="J46" i="354"/>
  <c r="G46" i="354"/>
  <c r="C46" i="354"/>
  <c r="R26" i="354"/>
  <c r="R25" i="354"/>
  <c r="R24" i="354"/>
  <c r="R14" i="354"/>
  <c r="R10" i="354"/>
  <c r="R15" i="354"/>
  <c r="R13" i="354"/>
  <c r="R11" i="354"/>
  <c r="R9" i="354"/>
  <c r="R7" i="354"/>
  <c r="R6" i="354"/>
  <c r="R5" i="354"/>
  <c r="R31" i="354" l="1"/>
  <c r="C61" i="354"/>
  <c r="C33" i="354" s="1"/>
  <c r="G76" i="348" l="1"/>
  <c r="F76" i="348"/>
  <c r="E76" i="348"/>
  <c r="D76" i="348"/>
  <c r="D77" i="348" s="1"/>
  <c r="C76" i="348"/>
  <c r="G75" i="348"/>
  <c r="G77" i="348" s="1"/>
  <c r="F75" i="348"/>
  <c r="E75" i="348"/>
  <c r="D75" i="348"/>
  <c r="C75" i="348"/>
  <c r="C77" i="348" s="1"/>
  <c r="G74" i="348"/>
  <c r="F74" i="348"/>
  <c r="E74" i="348"/>
  <c r="D74" i="348"/>
  <c r="C74" i="348"/>
  <c r="G73" i="348"/>
  <c r="F73" i="348"/>
  <c r="E73" i="348"/>
  <c r="D73" i="348"/>
  <c r="C73" i="348"/>
  <c r="G69" i="348"/>
  <c r="F69" i="348"/>
  <c r="E69" i="348"/>
  <c r="D69" i="348"/>
  <c r="C69" i="348"/>
  <c r="G60" i="348"/>
  <c r="G61" i="348" s="1"/>
  <c r="F60" i="348"/>
  <c r="F61" i="348" s="1"/>
  <c r="E60" i="348"/>
  <c r="D60" i="348"/>
  <c r="D61" i="348" s="1"/>
  <c r="C60" i="348"/>
  <c r="C61" i="348" s="1"/>
  <c r="G59" i="348"/>
  <c r="F59" i="348"/>
  <c r="E59" i="348"/>
  <c r="D59" i="348"/>
  <c r="C59" i="348"/>
  <c r="G58" i="348"/>
  <c r="F58" i="348"/>
  <c r="E58" i="348"/>
  <c r="D58" i="348"/>
  <c r="C58" i="348"/>
  <c r="G57" i="348"/>
  <c r="F57" i="348"/>
  <c r="E57" i="348"/>
  <c r="D57" i="348"/>
  <c r="C57" i="348"/>
  <c r="G53" i="348"/>
  <c r="F53" i="348"/>
  <c r="E53" i="348"/>
  <c r="D53" i="348"/>
  <c r="C53" i="348"/>
  <c r="G45" i="348"/>
  <c r="F45" i="348"/>
  <c r="E45" i="348"/>
  <c r="E46" i="348" s="1"/>
  <c r="D45" i="348"/>
  <c r="D46" i="348" s="1"/>
  <c r="C45" i="348"/>
  <c r="G44" i="348"/>
  <c r="F44" i="348"/>
  <c r="E44" i="348"/>
  <c r="D44" i="348"/>
  <c r="C44" i="348"/>
  <c r="G43" i="348"/>
  <c r="F43" i="348"/>
  <c r="E43" i="348"/>
  <c r="D43" i="348"/>
  <c r="C43" i="348"/>
  <c r="G42" i="348"/>
  <c r="F42" i="348"/>
  <c r="E42" i="348"/>
  <c r="D42" i="348"/>
  <c r="C42" i="348"/>
  <c r="G38" i="348"/>
  <c r="F38" i="348"/>
  <c r="E38" i="348"/>
  <c r="D38" i="348"/>
  <c r="C38" i="348"/>
  <c r="C31" i="348"/>
  <c r="G30" i="348"/>
  <c r="G31" i="348" s="1"/>
  <c r="F30" i="348"/>
  <c r="E30" i="348"/>
  <c r="D30" i="348"/>
  <c r="D31" i="348" s="1"/>
  <c r="C30" i="348"/>
  <c r="G29" i="348"/>
  <c r="F29" i="348"/>
  <c r="E29" i="348"/>
  <c r="D29" i="348"/>
  <c r="C29" i="348"/>
  <c r="G28" i="348"/>
  <c r="F28" i="348"/>
  <c r="E28" i="348"/>
  <c r="D28" i="348"/>
  <c r="C28" i="348"/>
  <c r="G27" i="348"/>
  <c r="F27" i="348"/>
  <c r="E27" i="348"/>
  <c r="D27" i="348"/>
  <c r="C27" i="348"/>
  <c r="G23" i="348"/>
  <c r="F23" i="348"/>
  <c r="E23" i="348"/>
  <c r="D23" i="348"/>
  <c r="C23" i="348"/>
  <c r="G15" i="348"/>
  <c r="F15" i="348"/>
  <c r="E15" i="348"/>
  <c r="D15" i="348"/>
  <c r="D91" i="348" s="1"/>
  <c r="C15" i="348"/>
  <c r="G14" i="348"/>
  <c r="G90" i="348" s="1"/>
  <c r="F14" i="348"/>
  <c r="F90" i="348" s="1"/>
  <c r="E14" i="348"/>
  <c r="E90" i="348" s="1"/>
  <c r="D14" i="348"/>
  <c r="D90" i="348" s="1"/>
  <c r="C14" i="348"/>
  <c r="C90" i="348" s="1"/>
  <c r="G13" i="348"/>
  <c r="G89" i="348" s="1"/>
  <c r="F13" i="348"/>
  <c r="F89" i="348" s="1"/>
  <c r="E13" i="348"/>
  <c r="E89" i="348" s="1"/>
  <c r="D13" i="348"/>
  <c r="D89" i="348" s="1"/>
  <c r="C13" i="348"/>
  <c r="C89" i="348" s="1"/>
  <c r="G12" i="348"/>
  <c r="F12" i="348"/>
  <c r="E12" i="348"/>
  <c r="D12" i="348"/>
  <c r="C12" i="348"/>
  <c r="G8" i="348"/>
  <c r="F8" i="348"/>
  <c r="E8" i="348"/>
  <c r="D8" i="348"/>
  <c r="C8" i="348"/>
  <c r="E16" i="348" l="1"/>
  <c r="E91" i="348"/>
  <c r="E92" i="348" s="1"/>
  <c r="E77" i="348"/>
  <c r="F16" i="348"/>
  <c r="F91" i="348"/>
  <c r="F92" i="348" s="1"/>
  <c r="C16" i="348"/>
  <c r="C91" i="348"/>
  <c r="C92" i="348" s="1"/>
  <c r="G16" i="348"/>
  <c r="G91" i="348"/>
  <c r="G92" i="348" s="1"/>
  <c r="E31" i="348"/>
  <c r="F46" i="348"/>
  <c r="F77" i="348"/>
  <c r="D92" i="348"/>
  <c r="D16" i="348"/>
  <c r="F31" i="348"/>
  <c r="C46" i="348"/>
  <c r="G46" i="348"/>
  <c r="E61" i="348"/>
  <c r="G30" i="346"/>
  <c r="G25" i="346"/>
  <c r="G15" i="346"/>
  <c r="G11" i="346"/>
  <c r="G7" i="346"/>
  <c r="I25" i="350" l="1"/>
  <c r="I16" i="350"/>
  <c r="E80" i="328" l="1"/>
  <c r="D80" i="328"/>
  <c r="C80" i="328"/>
  <c r="B80" i="328"/>
  <c r="E38" i="328"/>
  <c r="D38" i="328"/>
  <c r="C38" i="328"/>
  <c r="B38" i="328"/>
  <c r="E25" i="328"/>
  <c r="D25" i="328"/>
  <c r="C25" i="328"/>
  <c r="B25" i="328"/>
  <c r="E9" i="328"/>
  <c r="E11" i="328" s="1"/>
  <c r="D9" i="328"/>
  <c r="D11" i="328" s="1"/>
  <c r="C9" i="328"/>
  <c r="C11" i="328" s="1"/>
  <c r="B9" i="328"/>
  <c r="B11" i="328" s="1"/>
  <c r="F56" i="347"/>
  <c r="E56" i="347"/>
  <c r="D56" i="347"/>
  <c r="C56" i="347"/>
  <c r="F55" i="347"/>
  <c r="E55" i="347"/>
  <c r="E57" i="347" s="1"/>
  <c r="D55" i="347"/>
  <c r="C55" i="347"/>
  <c r="F54" i="347"/>
  <c r="E54" i="347"/>
  <c r="D54" i="347"/>
  <c r="C54" i="347"/>
  <c r="F53" i="347"/>
  <c r="E53" i="347"/>
  <c r="D53" i="347"/>
  <c r="C53" i="347"/>
  <c r="F49" i="347"/>
  <c r="E49" i="347"/>
  <c r="D49" i="347"/>
  <c r="C49" i="347"/>
  <c r="F45" i="347"/>
  <c r="E45" i="347"/>
  <c r="D45" i="347"/>
  <c r="C45" i="347"/>
  <c r="F41" i="347"/>
  <c r="E41" i="347"/>
  <c r="D41" i="347"/>
  <c r="C41" i="347"/>
  <c r="F37" i="347"/>
  <c r="E37" i="347"/>
  <c r="D37" i="347"/>
  <c r="C37" i="347"/>
  <c r="F26" i="347"/>
  <c r="E26" i="347"/>
  <c r="D26" i="347"/>
  <c r="C26" i="347"/>
  <c r="F25" i="347"/>
  <c r="F27" i="347" s="1"/>
  <c r="E25" i="347"/>
  <c r="D25" i="347"/>
  <c r="C25" i="347"/>
  <c r="F24" i="347"/>
  <c r="E24" i="347"/>
  <c r="D24" i="347"/>
  <c r="C24" i="347"/>
  <c r="F23" i="347"/>
  <c r="E23" i="347"/>
  <c r="C23" i="347"/>
  <c r="F19" i="347"/>
  <c r="E19" i="347"/>
  <c r="D19" i="347"/>
  <c r="C19" i="347"/>
  <c r="F15" i="347"/>
  <c r="E15" i="347"/>
  <c r="D15" i="347"/>
  <c r="C15" i="347"/>
  <c r="F11" i="347"/>
  <c r="E11" i="347"/>
  <c r="D11" i="347"/>
  <c r="C11" i="347"/>
  <c r="F7" i="347"/>
  <c r="E7" i="347"/>
  <c r="D7" i="347"/>
  <c r="C7" i="347"/>
  <c r="F30" i="346"/>
  <c r="E30" i="346"/>
  <c r="D30" i="346"/>
  <c r="C30" i="346"/>
  <c r="F25" i="346"/>
  <c r="E25" i="346"/>
  <c r="D25" i="346"/>
  <c r="C25" i="346"/>
  <c r="F18" i="346"/>
  <c r="F36" i="346" s="1"/>
  <c r="E18" i="346"/>
  <c r="E36" i="346" s="1"/>
  <c r="D18" i="346"/>
  <c r="D36" i="346" s="1"/>
  <c r="C18" i="346"/>
  <c r="C36" i="346" s="1"/>
  <c r="F17" i="346"/>
  <c r="F35" i="346" s="1"/>
  <c r="F37" i="346" s="1"/>
  <c r="E17" i="346"/>
  <c r="E35" i="346" s="1"/>
  <c r="D17" i="346"/>
  <c r="D35" i="346" s="1"/>
  <c r="D37" i="346" s="1"/>
  <c r="C17" i="346"/>
  <c r="F16" i="346"/>
  <c r="E16" i="346"/>
  <c r="D16" i="346"/>
  <c r="C16" i="346"/>
  <c r="F15" i="346"/>
  <c r="E15" i="346"/>
  <c r="D15" i="346"/>
  <c r="C15" i="346"/>
  <c r="F11" i="346"/>
  <c r="E11" i="346"/>
  <c r="D11" i="346"/>
  <c r="C11" i="346"/>
  <c r="F7" i="346"/>
  <c r="E7" i="346"/>
  <c r="D7" i="346"/>
  <c r="C7" i="346"/>
  <c r="C19" i="346" l="1"/>
  <c r="C35" i="346"/>
  <c r="C37" i="346"/>
  <c r="E37" i="346"/>
  <c r="D19" i="346"/>
  <c r="E19" i="346"/>
  <c r="D57" i="347"/>
  <c r="C27" i="347"/>
  <c r="F57" i="347"/>
  <c r="E27" i="347"/>
  <c r="D27" i="347"/>
  <c r="C57" i="347"/>
  <c r="F19" i="346"/>
  <c r="G53" i="347" l="1"/>
  <c r="G49" i="347"/>
  <c r="G45" i="347"/>
  <c r="G41" i="347"/>
  <c r="G37" i="347"/>
  <c r="G19" i="347"/>
  <c r="G15" i="347"/>
  <c r="G11" i="347"/>
  <c r="G7" i="347"/>
  <c r="D33" i="354" l="1"/>
  <c r="D39" i="354" s="1"/>
  <c r="E33" i="354"/>
  <c r="E39" i="354" s="1"/>
  <c r="F33" i="354"/>
  <c r="F39" i="354" s="1"/>
  <c r="G33" i="354"/>
  <c r="G39" i="354" s="1"/>
  <c r="H33" i="354"/>
  <c r="H39" i="354" s="1"/>
  <c r="I33" i="354"/>
  <c r="I39" i="354" s="1"/>
  <c r="J33" i="354"/>
  <c r="J39" i="354" s="1"/>
  <c r="K33" i="354"/>
  <c r="K39" i="354" s="1"/>
  <c r="L33" i="354"/>
  <c r="L39" i="354" s="1"/>
  <c r="M33" i="354"/>
  <c r="M39" i="354" s="1"/>
  <c r="N33" i="354"/>
  <c r="N39" i="354" s="1"/>
  <c r="D27" i="354"/>
  <c r="E27" i="354"/>
  <c r="F27" i="354"/>
  <c r="G27" i="354"/>
  <c r="H27" i="354"/>
  <c r="I27" i="354"/>
  <c r="J27" i="354"/>
  <c r="K27" i="354"/>
  <c r="L27" i="354"/>
  <c r="M27" i="354"/>
  <c r="N27" i="354"/>
  <c r="C27" i="354"/>
  <c r="D16" i="354"/>
  <c r="E16" i="354"/>
  <c r="F16" i="354"/>
  <c r="G16" i="354"/>
  <c r="H16" i="354"/>
  <c r="I16" i="354"/>
  <c r="J16" i="354"/>
  <c r="K16" i="354"/>
  <c r="L16" i="354"/>
  <c r="M16" i="354"/>
  <c r="N16" i="354"/>
  <c r="C16" i="354"/>
  <c r="D12" i="354"/>
  <c r="E12" i="354"/>
  <c r="F12" i="354"/>
  <c r="G12" i="354"/>
  <c r="H12" i="354"/>
  <c r="I12" i="354"/>
  <c r="J12" i="354"/>
  <c r="K12" i="354"/>
  <c r="L12" i="354"/>
  <c r="M12" i="354"/>
  <c r="N12" i="354"/>
  <c r="C12" i="354"/>
  <c r="D8" i="354"/>
  <c r="E8" i="354"/>
  <c r="F8" i="354"/>
  <c r="G8" i="354"/>
  <c r="H8" i="354"/>
  <c r="I8" i="354"/>
  <c r="J8" i="354"/>
  <c r="K8" i="354"/>
  <c r="L8" i="354"/>
  <c r="M8" i="354"/>
  <c r="N8" i="354"/>
  <c r="C8" i="354"/>
  <c r="M19" i="354"/>
  <c r="M65" i="354" s="1"/>
  <c r="M66" i="354" s="1"/>
  <c r="M18" i="354"/>
  <c r="M17" i="354"/>
  <c r="N17" i="354"/>
  <c r="N18" i="354"/>
  <c r="N19" i="354"/>
  <c r="N65" i="354" s="1"/>
  <c r="N66" i="354" s="1"/>
  <c r="L19" i="354"/>
  <c r="L65" i="354" s="1"/>
  <c r="L66" i="354" s="1"/>
  <c r="K19" i="354"/>
  <c r="K65" i="354" s="1"/>
  <c r="K66" i="354" s="1"/>
  <c r="J19" i="354"/>
  <c r="J65" i="354" s="1"/>
  <c r="J66" i="354" s="1"/>
  <c r="I19" i="354"/>
  <c r="I65" i="354" s="1"/>
  <c r="I66" i="354" s="1"/>
  <c r="H19" i="354"/>
  <c r="H65" i="354" s="1"/>
  <c r="H66" i="354" s="1"/>
  <c r="G19" i="354"/>
  <c r="G65" i="354" s="1"/>
  <c r="G66" i="354" s="1"/>
  <c r="F19" i="354"/>
  <c r="F65" i="354" s="1"/>
  <c r="F66" i="354" s="1"/>
  <c r="E19" i="354"/>
  <c r="E65" i="354" s="1"/>
  <c r="E66" i="354" s="1"/>
  <c r="D19" i="354"/>
  <c r="D65" i="354" s="1"/>
  <c r="D66" i="354" s="1"/>
  <c r="C19" i="354"/>
  <c r="L18" i="354"/>
  <c r="K18" i="354"/>
  <c r="J18" i="354"/>
  <c r="I18" i="354"/>
  <c r="H18" i="354"/>
  <c r="G18" i="354"/>
  <c r="F18" i="354"/>
  <c r="E18" i="354"/>
  <c r="D18" i="354"/>
  <c r="C18" i="354"/>
  <c r="L17" i="354"/>
  <c r="K17" i="354"/>
  <c r="J17" i="354"/>
  <c r="I17" i="354"/>
  <c r="H17" i="354"/>
  <c r="G17" i="354"/>
  <c r="F17" i="354"/>
  <c r="E17" i="354"/>
  <c r="D17" i="354"/>
  <c r="C17" i="354"/>
  <c r="C64" i="354" l="1"/>
  <c r="R64" i="354" s="1"/>
  <c r="R18" i="354"/>
  <c r="R17" i="354"/>
  <c r="C65" i="354"/>
  <c r="R19" i="354"/>
  <c r="C20" i="354"/>
  <c r="G20" i="354"/>
  <c r="K20" i="354"/>
  <c r="F20" i="354"/>
  <c r="J20" i="354"/>
  <c r="D20" i="354"/>
  <c r="H20" i="354"/>
  <c r="L20" i="354"/>
  <c r="E20" i="354"/>
  <c r="I20" i="354"/>
  <c r="N20" i="354"/>
  <c r="M20" i="354"/>
  <c r="R65" i="354" l="1"/>
  <c r="C66" i="354"/>
  <c r="G56" i="347" l="1"/>
  <c r="G55" i="347"/>
  <c r="G54" i="347"/>
  <c r="G26" i="347"/>
  <c r="G25" i="347"/>
  <c r="G24" i="347"/>
  <c r="G16" i="346"/>
  <c r="G27" i="347" l="1"/>
  <c r="G57" i="347"/>
  <c r="G18" i="346"/>
  <c r="G36" i="346" s="1"/>
  <c r="G17" i="346"/>
  <c r="G35" i="346" s="1"/>
  <c r="G37" i="346" s="1"/>
  <c r="G19" i="346" l="1"/>
  <c r="F9" i="328"/>
  <c r="F11" i="328" s="1"/>
  <c r="F38" i="328"/>
  <c r="F80" i="328" l="1"/>
  <c r="F25" i="328"/>
  <c r="Z12" i="176" l="1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Y52" i="176"/>
  <c r="Y38" i="176"/>
  <c r="Y37" i="176"/>
  <c r="Y36" i="176"/>
  <c r="L16" i="176"/>
  <c r="L12" i="176"/>
  <c r="L24" i="176"/>
  <c r="L20" i="176"/>
  <c r="D38" i="305"/>
  <c r="D39" i="305"/>
  <c r="X37" i="176"/>
  <c r="X39" i="176" s="1"/>
  <c r="X41" i="176"/>
  <c r="X43" i="176" s="1"/>
  <c r="X45" i="176"/>
  <c r="X47" i="176" s="1"/>
  <c r="X49" i="176"/>
  <c r="X51" i="176" s="1"/>
  <c r="X53" i="176"/>
  <c r="X55" i="176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I7" i="9"/>
  <c r="I10" i="9"/>
  <c r="I13" i="9"/>
  <c r="I16" i="9"/>
  <c r="I19" i="9"/>
  <c r="I22" i="9"/>
  <c r="I25" i="9"/>
  <c r="I28" i="9"/>
  <c r="W36" i="302"/>
  <c r="X36" i="302"/>
  <c r="Y36" i="302"/>
  <c r="Z36" i="302"/>
  <c r="AA36" i="302"/>
  <c r="AB36" i="302"/>
  <c r="AC36" i="302"/>
  <c r="AD36" i="302"/>
  <c r="AE36" i="302"/>
  <c r="AF36" i="302"/>
  <c r="AG36" i="302"/>
  <c r="W37" i="302"/>
  <c r="X37" i="302"/>
  <c r="X39" i="302" s="1"/>
  <c r="Y37" i="302"/>
  <c r="Y39" i="302" s="1"/>
  <c r="Z37" i="302"/>
  <c r="AA37" i="302"/>
  <c r="AB37" i="302"/>
  <c r="AB39" i="302" s="1"/>
  <c r="AC37" i="302"/>
  <c r="AD37" i="302"/>
  <c r="AE37" i="302"/>
  <c r="AF37" i="302"/>
  <c r="AF39" i="302" s="1"/>
  <c r="AG37" i="302"/>
  <c r="W38" i="302"/>
  <c r="X38" i="302"/>
  <c r="Y38" i="302"/>
  <c r="Z38" i="302"/>
  <c r="AA38" i="302"/>
  <c r="AB38" i="302"/>
  <c r="AC38" i="302"/>
  <c r="AD38" i="302"/>
  <c r="AE38" i="302"/>
  <c r="AF38" i="302"/>
  <c r="AG38" i="302"/>
  <c r="W40" i="302"/>
  <c r="X40" i="302"/>
  <c r="Y40" i="302"/>
  <c r="Z40" i="302"/>
  <c r="AA40" i="302"/>
  <c r="AB40" i="302"/>
  <c r="AC40" i="302"/>
  <c r="AD40" i="302"/>
  <c r="AE40" i="302"/>
  <c r="AF40" i="302"/>
  <c r="AG40" i="302"/>
  <c r="W41" i="302"/>
  <c r="X41" i="302"/>
  <c r="X43" i="302" s="1"/>
  <c r="Y41" i="302"/>
  <c r="Y43" i="302" s="1"/>
  <c r="Z41" i="302"/>
  <c r="Z43" i="302" s="1"/>
  <c r="AA41" i="302"/>
  <c r="AB41" i="302"/>
  <c r="AC41" i="302"/>
  <c r="AD41" i="302"/>
  <c r="AE41" i="302"/>
  <c r="AE43" i="302" s="1"/>
  <c r="AF41" i="302"/>
  <c r="AF43" i="302" s="1"/>
  <c r="AG41" i="302"/>
  <c r="AG43" i="302" s="1"/>
  <c r="W42" i="302"/>
  <c r="X42" i="302"/>
  <c r="Y42" i="302"/>
  <c r="Z42" i="302"/>
  <c r="AA42" i="302"/>
  <c r="AB42" i="302"/>
  <c r="AC42" i="302"/>
  <c r="AD42" i="302"/>
  <c r="AE42" i="302"/>
  <c r="AF42" i="302"/>
  <c r="AG42" i="302"/>
  <c r="W44" i="302"/>
  <c r="X44" i="302"/>
  <c r="Y44" i="302"/>
  <c r="Z44" i="302"/>
  <c r="AA44" i="302"/>
  <c r="AB44" i="302"/>
  <c r="AC44" i="302"/>
  <c r="AD44" i="302"/>
  <c r="AE44" i="302"/>
  <c r="AF44" i="302"/>
  <c r="AG44" i="302"/>
  <c r="W45" i="302"/>
  <c r="W47" i="302" s="1"/>
  <c r="X45" i="302"/>
  <c r="Y45" i="302"/>
  <c r="Y47" i="302" s="1"/>
  <c r="Z45" i="302"/>
  <c r="Z47" i="302" s="1"/>
  <c r="AA45" i="302"/>
  <c r="AA47" i="302" s="1"/>
  <c r="AB45" i="302"/>
  <c r="AB47" i="302" s="1"/>
  <c r="AC45" i="302"/>
  <c r="AC47" i="302" s="1"/>
  <c r="AD45" i="302"/>
  <c r="AD47" i="302" s="1"/>
  <c r="AE45" i="302"/>
  <c r="AF45" i="302"/>
  <c r="AF47" i="302" s="1"/>
  <c r="AG45" i="302"/>
  <c r="AG47" i="302" s="1"/>
  <c r="W46" i="302"/>
  <c r="X46" i="302"/>
  <c r="Y46" i="302"/>
  <c r="Z46" i="302"/>
  <c r="AA46" i="302"/>
  <c r="AB46" i="302"/>
  <c r="AC46" i="302"/>
  <c r="AD46" i="302"/>
  <c r="AE46" i="302"/>
  <c r="AF46" i="302"/>
  <c r="AG46" i="302"/>
  <c r="W48" i="302"/>
  <c r="X48" i="302"/>
  <c r="Y48" i="302"/>
  <c r="Z48" i="302"/>
  <c r="AA48" i="302"/>
  <c r="AB48" i="302"/>
  <c r="AC48" i="302"/>
  <c r="AD48" i="302"/>
  <c r="AE48" i="302"/>
  <c r="AF48" i="302"/>
  <c r="AG48" i="302"/>
  <c r="W49" i="302"/>
  <c r="X49" i="302"/>
  <c r="X51" i="302" s="1"/>
  <c r="Y49" i="302"/>
  <c r="Y51" i="302" s="1"/>
  <c r="Z49" i="302"/>
  <c r="AA49" i="302"/>
  <c r="AA51" i="302" s="1"/>
  <c r="AB49" i="302"/>
  <c r="AB51" i="302" s="1"/>
  <c r="AC49" i="302"/>
  <c r="AD49" i="302"/>
  <c r="AE49" i="302"/>
  <c r="AE51" i="302" s="1"/>
  <c r="AF49" i="302"/>
  <c r="AF51" i="302" s="1"/>
  <c r="AG49" i="302"/>
  <c r="AG51" i="302" s="1"/>
  <c r="W50" i="302"/>
  <c r="X50" i="302"/>
  <c r="Y50" i="302"/>
  <c r="Z50" i="302"/>
  <c r="AA50" i="302"/>
  <c r="AB50" i="302"/>
  <c r="AC50" i="302"/>
  <c r="AD50" i="302"/>
  <c r="AE50" i="302"/>
  <c r="AF50" i="302"/>
  <c r="AG50" i="302"/>
  <c r="W52" i="302"/>
  <c r="X52" i="302"/>
  <c r="Y52" i="302"/>
  <c r="Z52" i="302"/>
  <c r="AA52" i="302"/>
  <c r="AB52" i="302"/>
  <c r="AC52" i="302"/>
  <c r="AD52" i="302"/>
  <c r="AE52" i="302"/>
  <c r="AF52" i="302"/>
  <c r="AG52" i="302"/>
  <c r="W53" i="302"/>
  <c r="W55" i="302"/>
  <c r="X53" i="302"/>
  <c r="X55" i="302" s="1"/>
  <c r="Y53" i="302"/>
  <c r="Y55" i="302" s="1"/>
  <c r="Z53" i="302"/>
  <c r="Z55" i="302" s="1"/>
  <c r="AA53" i="302"/>
  <c r="AA55" i="302" s="1"/>
  <c r="AB53" i="302"/>
  <c r="AB55" i="302" s="1"/>
  <c r="AC53" i="302"/>
  <c r="AC55" i="302" s="1"/>
  <c r="AD53" i="302"/>
  <c r="AD55" i="302" s="1"/>
  <c r="AE53" i="302"/>
  <c r="AF53" i="302"/>
  <c r="AF55" i="302" s="1"/>
  <c r="AG53" i="302"/>
  <c r="AG55" i="302" s="1"/>
  <c r="W54" i="302"/>
  <c r="X54" i="302"/>
  <c r="Y54" i="302"/>
  <c r="Z54" i="302"/>
  <c r="AA54" i="302"/>
  <c r="AB54" i="302"/>
  <c r="AC54" i="302"/>
  <c r="AD54" i="302"/>
  <c r="AE54" i="302"/>
  <c r="AF54" i="302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W39" i="302"/>
  <c r="Z39" i="302"/>
  <c r="AC39" i="302"/>
  <c r="AD39" i="302"/>
  <c r="AE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W43" i="302"/>
  <c r="AA43" i="302"/>
  <c r="AB43" i="302"/>
  <c r="AD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X47" i="302"/>
  <c r="AE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AD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AE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O59" i="302" s="1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Y12" i="176"/>
  <c r="Y16" i="176"/>
  <c r="Y20" i="176"/>
  <c r="Y24" i="176"/>
  <c r="L28" i="176"/>
  <c r="Y28" i="176"/>
  <c r="L32" i="176"/>
  <c r="Y32" i="176"/>
  <c r="L39" i="176"/>
  <c r="Y40" i="176"/>
  <c r="Y41" i="176"/>
  <c r="Y43" i="176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G9" i="132"/>
  <c r="H9" i="132"/>
  <c r="D27" i="132"/>
  <c r="G27" i="132" s="1"/>
  <c r="D28" i="132"/>
  <c r="G28" i="132" s="1"/>
  <c r="D29" i="132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P31" i="132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 s="1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T26" i="132" s="1"/>
  <c r="R26" i="132"/>
  <c r="E27" i="132"/>
  <c r="H27" i="132" s="1"/>
  <c r="F27" i="132"/>
  <c r="Q27" i="132"/>
  <c r="T27" i="132" s="1"/>
  <c r="R27" i="132"/>
  <c r="E28" i="132"/>
  <c r="H28" i="132" s="1"/>
  <c r="F28" i="132"/>
  <c r="Q28" i="132"/>
  <c r="R28" i="132"/>
  <c r="T28" i="132"/>
  <c r="E29" i="132"/>
  <c r="H29" i="132" s="1"/>
  <c r="F29" i="132"/>
  <c r="Q29" i="132"/>
  <c r="Q32" i="132" s="1"/>
  <c r="T32" i="132" s="1"/>
  <c r="T29" i="132"/>
  <c r="R29" i="132"/>
  <c r="E30" i="132"/>
  <c r="H30" i="132"/>
  <c r="F30" i="132"/>
  <c r="Q30" i="132"/>
  <c r="T30" i="132" s="1"/>
  <c r="R30" i="132"/>
  <c r="S30" i="132"/>
  <c r="E31" i="132"/>
  <c r="H31" i="132" s="1"/>
  <c r="F31" i="132"/>
  <c r="Q31" i="132"/>
  <c r="T31" i="132"/>
  <c r="R31" i="132"/>
  <c r="S31" i="132"/>
  <c r="G36" i="132"/>
  <c r="H36" i="132"/>
  <c r="D54" i="132"/>
  <c r="D55" i="132"/>
  <c r="G55" i="132" s="1"/>
  <c r="D56" i="132"/>
  <c r="G56" i="132" s="1"/>
  <c r="D57" i="132"/>
  <c r="G57" i="132" s="1"/>
  <c r="D58" i="132"/>
  <c r="G58" i="132"/>
  <c r="P36" i="132"/>
  <c r="Q36" i="132"/>
  <c r="T36" i="132" s="1"/>
  <c r="R36" i="132"/>
  <c r="P42" i="132"/>
  <c r="P48" i="132"/>
  <c r="S48" i="132" s="1"/>
  <c r="P37" i="132"/>
  <c r="S37" i="132" s="1"/>
  <c r="P43" i="132"/>
  <c r="S43" i="132"/>
  <c r="P49" i="132"/>
  <c r="S49" i="132"/>
  <c r="P38" i="132"/>
  <c r="P44" i="132"/>
  <c r="S44" i="132" s="1"/>
  <c r="P50" i="132"/>
  <c r="S50" i="132" s="1"/>
  <c r="P39" i="132"/>
  <c r="P45" i="132"/>
  <c r="S45" i="132" s="1"/>
  <c r="P51" i="132"/>
  <c r="P40" i="132"/>
  <c r="P46" i="132"/>
  <c r="S46" i="132" s="1"/>
  <c r="P52" i="132"/>
  <c r="S52" i="132" s="1"/>
  <c r="G37" i="132"/>
  <c r="H37" i="132"/>
  <c r="Q37" i="132"/>
  <c r="T37" i="132" s="1"/>
  <c r="R37" i="132"/>
  <c r="G38" i="132"/>
  <c r="H38" i="132"/>
  <c r="Q38" i="132"/>
  <c r="T38" i="132"/>
  <c r="R38" i="132"/>
  <c r="G39" i="132"/>
  <c r="H39" i="132"/>
  <c r="Q39" i="132"/>
  <c r="R39" i="132"/>
  <c r="G40" i="132"/>
  <c r="H40" i="132"/>
  <c r="Q40" i="132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G47" i="132" s="1"/>
  <c r="E47" i="132"/>
  <c r="H47" i="132" s="1"/>
  <c r="F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/>
  <c r="R52" i="132"/>
  <c r="D53" i="132"/>
  <c r="G53" i="132"/>
  <c r="E53" i="132"/>
  <c r="H53" i="132" s="1"/>
  <c r="F53" i="132"/>
  <c r="E54" i="132"/>
  <c r="F54" i="132"/>
  <c r="E55" i="132"/>
  <c r="H55" i="132" s="1"/>
  <c r="F55" i="132"/>
  <c r="E56" i="132"/>
  <c r="H56" i="132"/>
  <c r="F56" i="132"/>
  <c r="E57" i="132"/>
  <c r="H57" i="132" s="1"/>
  <c r="F57" i="132"/>
  <c r="E58" i="132"/>
  <c r="H58" i="132"/>
  <c r="F58" i="132"/>
  <c r="T43" i="132"/>
  <c r="S39" i="132"/>
  <c r="R32" i="132"/>
  <c r="S38" i="132"/>
  <c r="G29" i="132"/>
  <c r="AB57" i="302"/>
  <c r="AB59" i="302" s="1"/>
  <c r="T40" i="132"/>
  <c r="Q47" i="132"/>
  <c r="T47" i="132" s="1"/>
  <c r="AA39" i="302"/>
  <c r="E59" i="132"/>
  <c r="H59" i="132" s="1"/>
  <c r="H54" i="132"/>
  <c r="G54" i="132"/>
  <c r="AC43" i="302"/>
  <c r="AC57" i="302"/>
  <c r="AC59" i="302" s="1"/>
  <c r="AE57" i="302"/>
  <c r="AE59" i="302" s="1"/>
  <c r="P56" i="132"/>
  <c r="S56" i="132"/>
  <c r="AA58" i="302"/>
  <c r="W58" i="302"/>
  <c r="R56" i="132"/>
  <c r="F32" i="132"/>
  <c r="AD57" i="302"/>
  <c r="AD59" i="302"/>
  <c r="E32" i="132"/>
  <c r="H32" i="132" s="1"/>
  <c r="V56" i="302"/>
  <c r="AD58" i="302"/>
  <c r="AC58" i="302" l="1"/>
  <c r="Z58" i="302"/>
  <c r="V58" i="302"/>
  <c r="AA56" i="302"/>
  <c r="R57" i="132"/>
  <c r="Q41" i="132"/>
  <c r="T41" i="132" s="1"/>
  <c r="R55" i="132"/>
  <c r="AF58" i="302"/>
  <c r="AB58" i="302"/>
  <c r="S51" i="132"/>
  <c r="P57" i="132"/>
  <c r="S57" i="132" s="1"/>
  <c r="AE56" i="302"/>
  <c r="Z57" i="176"/>
  <c r="Z59" i="176" s="1"/>
  <c r="D59" i="132"/>
  <c r="V57" i="302"/>
  <c r="V59" i="302" s="1"/>
  <c r="P53" i="132"/>
  <c r="S53" i="132" s="1"/>
  <c r="Q58" i="132"/>
  <c r="T58" i="132" s="1"/>
  <c r="Y57" i="302"/>
  <c r="Y59" i="302" s="1"/>
  <c r="P55" i="132"/>
  <c r="S55" i="132" s="1"/>
  <c r="X58" i="302"/>
  <c r="R54" i="132"/>
  <c r="R53" i="132"/>
  <c r="P47" i="132"/>
  <c r="S47" i="132" s="1"/>
  <c r="S42" i="132"/>
  <c r="P54" i="132"/>
  <c r="S54" i="132" s="1"/>
  <c r="S36" i="132"/>
  <c r="T39" i="132"/>
  <c r="Q57" i="132"/>
  <c r="T57" i="132" s="1"/>
  <c r="Y58" i="176"/>
  <c r="W51" i="302"/>
  <c r="W57" i="302"/>
  <c r="W59" i="302" s="1"/>
  <c r="AD56" i="302"/>
  <c r="W56" i="302"/>
  <c r="Y56" i="176"/>
  <c r="Q53" i="132"/>
  <c r="T53" i="132" s="1"/>
  <c r="Q54" i="132"/>
  <c r="T54" i="132" s="1"/>
  <c r="Q56" i="132"/>
  <c r="T56" i="132" s="1"/>
  <c r="AB56" i="302"/>
  <c r="AG39" i="302"/>
  <c r="AG57" i="302"/>
  <c r="AG59" i="302" s="1"/>
  <c r="Y56" i="302"/>
  <c r="Q55" i="132"/>
  <c r="T55" i="132" s="1"/>
  <c r="P58" i="132"/>
  <c r="S58" i="132" s="1"/>
  <c r="Z56" i="302"/>
  <c r="AA57" i="302"/>
  <c r="AA59" i="302" s="1"/>
  <c r="X58" i="176"/>
  <c r="Z58" i="176"/>
  <c r="F59" i="132"/>
  <c r="R47" i="132"/>
  <c r="R58" i="132"/>
  <c r="AG58" i="302"/>
  <c r="Y58" i="302"/>
  <c r="AF56" i="302"/>
  <c r="X56" i="302"/>
  <c r="AE58" i="302"/>
  <c r="AG56" i="302"/>
  <c r="AC56" i="302"/>
  <c r="X56" i="176"/>
  <c r="Y57" i="176"/>
  <c r="Y59" i="176" s="1"/>
  <c r="Z56" i="176"/>
  <c r="P32" i="132"/>
  <c r="Y39" i="176"/>
  <c r="AF57" i="302"/>
  <c r="AF59" i="302" s="1"/>
  <c r="X57" i="302"/>
  <c r="X59" i="302" s="1"/>
  <c r="P41" i="132"/>
  <c r="S41" i="132" s="1"/>
  <c r="S40" i="132"/>
  <c r="Z57" i="302"/>
  <c r="Z59" i="302" s="1"/>
  <c r="P59" i="132"/>
  <c r="X57" i="176"/>
  <c r="X59" i="176" s="1"/>
  <c r="D32" i="132"/>
  <c r="R41" i="132"/>
  <c r="R59" i="132" l="1"/>
  <c r="I40" i="132"/>
  <c r="I48" i="132"/>
  <c r="I37" i="132"/>
  <c r="I36" i="132"/>
  <c r="I52" i="132"/>
  <c r="I41" i="132"/>
  <c r="I43" i="132"/>
  <c r="I42" i="132"/>
  <c r="I46" i="132"/>
  <c r="I55" i="132"/>
  <c r="I53" i="132"/>
  <c r="I49" i="132"/>
  <c r="I39" i="132"/>
  <c r="I45" i="132"/>
  <c r="I56" i="132"/>
  <c r="I58" i="132"/>
  <c r="I44" i="132"/>
  <c r="I57" i="132"/>
  <c r="I47" i="132"/>
  <c r="I54" i="132"/>
  <c r="I38" i="132"/>
  <c r="G59" i="132"/>
  <c r="I50" i="132"/>
  <c r="I59" i="132"/>
  <c r="I51" i="132"/>
  <c r="Q59" i="132"/>
  <c r="T59" i="132" s="1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U43" i="132"/>
  <c r="U46" i="132"/>
  <c r="U42" i="132"/>
  <c r="U57" i="132"/>
  <c r="U54" i="132"/>
  <c r="U37" i="132"/>
  <c r="U49" i="132"/>
  <c r="U53" i="132"/>
  <c r="U41" i="132"/>
  <c r="U59" i="132"/>
  <c r="U47" i="132"/>
  <c r="U38" i="132"/>
  <c r="U58" i="132"/>
  <c r="U48" i="132"/>
  <c r="U45" i="132"/>
  <c r="U36" i="132"/>
  <c r="U40" i="132"/>
  <c r="U56" i="132"/>
  <c r="U50" i="132"/>
  <c r="U51" i="132"/>
  <c r="S59" i="132"/>
  <c r="U44" i="132"/>
  <c r="U52" i="132"/>
  <c r="U55" i="132"/>
  <c r="U39" i="132"/>
</calcChain>
</file>

<file path=xl/sharedStrings.xml><?xml version="1.0" encoding="utf-8"?>
<sst xmlns="http://schemas.openxmlformats.org/spreadsheetml/2006/main" count="1585" uniqueCount="502">
  <si>
    <t>(％)</t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</si>
  <si>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</si>
  <si>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</si>
  <si>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</si>
  <si>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</si>
  <si>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</si>
  <si>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</si>
  <si>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</si>
  <si>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</si>
  <si>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</si>
  <si>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その他</t>
    <rPh sb="2" eb="3">
      <t>タ</t>
    </rPh>
    <phoneticPr fontId="2"/>
  </si>
  <si>
    <t>"</t>
    <phoneticPr fontId="2"/>
  </si>
  <si>
    <t>鹿児島</t>
    <rPh sb="0" eb="3">
      <t>カゴシマ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</si>
  <si>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</si>
  <si>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</si>
  <si>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</si>
  <si>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</si>
  <si>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</si>
  <si>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</si>
  <si>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</si>
  <si>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</si>
  <si>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</si>
  <si>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</si>
  <si>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</si>
  <si>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</si>
  <si>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</si>
  <si>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</si>
  <si>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</si>
  <si>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</si>
  <si>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</si>
  <si>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</si>
  <si>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</si>
  <si>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</si>
  <si>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</si>
  <si>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</si>
  <si>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</si>
  <si>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</si>
  <si>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</si>
  <si>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</si>
  <si>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</si>
  <si>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</si>
  <si>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</si>
  <si>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</si>
  <si>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</si>
  <si>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</si>
  <si>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</si>
  <si>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</si>
  <si>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</si>
  <si>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</si>
  <si>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</si>
  <si>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</si>
  <si>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</si>
  <si>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</si>
  <si>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</si>
  <si>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</si>
  <si>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</si>
  <si>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</si>
  <si>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</si>
  <si>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</si>
  <si>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</si>
  <si>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</si>
  <si>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</si>
  <si>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</si>
  <si>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</si>
  <si>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</si>
  <si>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</si>
  <si>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</si>
  <si>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</si>
  <si>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</si>
  <si>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</si>
  <si>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</si>
  <si>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</si>
  <si>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</si>
  <si>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</si>
  <si>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</si>
  <si>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</si>
  <si>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</si>
  <si>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</si>
  <si>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</si>
  <si>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</si>
  <si>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</si>
  <si>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</si>
  <si>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</si>
  <si>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</si>
  <si>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</si>
  <si>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</si>
  <si>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</si>
  <si>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</si>
  <si>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</si>
  <si>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</si>
  <si>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</si>
  <si>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</si>
  <si>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</si>
  <si>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</si>
  <si>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</si>
  <si>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</si>
  <si>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</si>
  <si>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</si>
  <si>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</si>
  <si>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</si>
  <si>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</si>
  <si>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</si>
  <si>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</si>
  <si>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</si>
  <si>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</si>
  <si>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</si>
  <si>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</si>
  <si>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</si>
  <si>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</si>
  <si>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</si>
  <si>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</si>
  <si>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</si>
  <si>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</si>
  <si>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</si>
  <si>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</si>
  <si>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</si>
  <si>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</si>
  <si>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</si>
  <si>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</si>
  <si>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</si>
  <si>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</si>
  <si>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</si>
  <si>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</si>
  <si>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</si>
  <si>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</si>
  <si>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</si>
  <si>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</si>
  <si>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</si>
  <si>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</si>
  <si>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</si>
  <si>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</si>
  <si>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</si>
  <si>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</si>
  <si>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</si>
  <si>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</si>
  <si>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</si>
  <si>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</si>
  <si>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</si>
  <si>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</si>
  <si>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</si>
  <si>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</si>
  <si>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</si>
  <si>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</si>
  <si>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部分肉</t>
    <rPh sb="0" eb="3">
      <t>ブブンニク</t>
    </rPh>
    <phoneticPr fontId="2"/>
  </si>
  <si>
    <t>Ａ</t>
    <phoneticPr fontId="2"/>
  </si>
  <si>
    <t>Ｂ</t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</si>
  <si>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</si>
  <si>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</si>
  <si>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</si>
  <si>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</si>
  <si>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</si>
  <si>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</si>
  <si>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</si>
  <si>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</si>
  <si>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</si>
  <si>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</si>
  <si>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</si>
  <si>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</si>
  <si>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平　成</t>
  </si>
  <si>
    <t>（１２０kg未満）</t>
    <rPh sb="6" eb="8">
      <t>ミマン</t>
    </rPh>
    <phoneticPr fontId="2"/>
  </si>
  <si>
    <t>第８表－４</t>
    <rPh sb="0" eb="1">
      <t>ダイ</t>
    </rPh>
    <rPh sb="2" eb="3">
      <t>ヒョウ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</si>
  <si>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</si>
  <si>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</si>
  <si>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</si>
  <si>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</si>
  <si>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</si>
  <si>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</si>
  <si>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</si>
  <si>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>めす</t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</si>
  <si>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</si>
  <si>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</si>
  <si>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>第７表－４</t>
    <rPh sb="0" eb="1">
      <t>ダイ</t>
    </rPh>
    <rPh sb="2" eb="3">
      <t>ヒョウ</t>
    </rPh>
    <phoneticPr fontId="2"/>
  </si>
  <si>
    <t>－ 40 －</t>
    <phoneticPr fontId="2"/>
  </si>
  <si>
    <t>- 41－</t>
    <phoneticPr fontId="2"/>
  </si>
  <si>
    <t>－ 52 －</t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</si>
  <si>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</si>
  <si>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</si>
  <si>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>Ａ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</si>
  <si>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</si>
  <si>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</si>
  <si>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</si>
  <si>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</si>
  <si>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</si>
  <si>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</si>
  <si>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</si>
  <si>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</si>
  <si>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</si>
  <si>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</si>
  <si>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</si>
  <si>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</si>
  <si>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</si>
  <si>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</si>
  <si>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</si>
  <si>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</si>
  <si>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</si>
  <si>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</si>
  <si>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</si>
  <si>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</si>
  <si>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</si>
  <si>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</si>
  <si>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</si>
  <si>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</si>
  <si>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</si>
  <si>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</si>
  <si>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</si>
  <si>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</si>
  <si>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</si>
  <si>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</si>
  <si>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</si>
  <si>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</si>
  <si>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</si>
  <si>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</si>
  <si>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</si>
  <si>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</si>
  <si>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</si>
  <si>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）</t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</si>
  <si>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</si>
  <si>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</si>
  <si>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</si>
  <si>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</si>
  <si>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</si>
  <si>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</si>
  <si>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</si>
  <si>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</si>
  <si>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</si>
  <si>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Ａ</t>
    <phoneticPr fontId="2"/>
  </si>
  <si>
    <t>Ｂ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</si>
  <si>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</si>
  <si>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</si>
  <si>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</si>
  <si>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</si>
  <si>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</si>
  <si>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</si>
  <si>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</si>
  <si>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</si>
  <si>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</si>
  <si>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</si>
  <si>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</si>
  <si>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</si>
  <si>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</si>
  <si>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</si>
  <si>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</si>
  <si>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</si>
  <si>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所在地：福岡市東区東浜2丁目85番地14</t>
    <rPh sb="0" eb="3">
      <t>ショザイチ</t>
    </rPh>
    <phoneticPr fontId="2"/>
  </si>
  <si>
    <t>外国全体</t>
    <rPh sb="0" eb="2">
      <t>ガイコク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</si>
  <si>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</si>
  <si>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</si>
  <si>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</si>
  <si>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</si>
  <si>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</si>
  <si>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</si>
  <si>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</si>
  <si>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</si>
  <si>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</si>
  <si>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</si>
  <si>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</si>
  <si>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</si>
  <si>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</si>
  <si>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</si>
  <si>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</si>
  <si>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</si>
  <si>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</si>
  <si>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</si>
  <si>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</si>
  <si>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</si>
  <si>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</si>
  <si>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</si>
  <si>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</si>
  <si>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</si>
  <si>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</si>
  <si>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</si>
  <si>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</si>
  <si>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</si>
  <si>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</si>
  <si>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</si>
  <si>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</si>
  <si>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</si>
  <si>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</si>
  <si>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</si>
  <si>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</si>
  <si>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</si>
  <si>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</si>
  <si>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</si>
  <si>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</si>
  <si>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(円/kg)</t>
    <phoneticPr fontId="2"/>
  </si>
  <si>
    <t>(円/kg)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</si>
  <si>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</si>
  <si>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</si>
  <si>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</si>
  <si>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</si>
  <si>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</si>
  <si>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</si>
  <si>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</si>
  <si>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</si>
  <si>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</si>
  <si>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</si>
  <si>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</si>
  <si>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</si>
  <si>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食　肉　市　場　年　報</t>
    <rPh sb="0" eb="1">
      <t>ショク</t>
    </rPh>
    <rPh sb="2" eb="3">
      <t>ニク</t>
    </rPh>
    <rPh sb="4" eb="5">
      <t>シ</t>
    </rPh>
    <rPh sb="6" eb="7">
      <t>バ</t>
    </rPh>
    <rPh sb="8" eb="9">
      <t>トシ</t>
    </rPh>
    <rPh sb="10" eb="11">
      <t>ホウ</t>
    </rPh>
    <phoneticPr fontId="2"/>
  </si>
  <si>
    <t>　</t>
    <phoneticPr fontId="2"/>
  </si>
  <si>
    <t xml:space="preserve">福 岡 市 農 林 水 産 局 中 央 卸 売 市 場 </t>
    <rPh sb="0" eb="1">
      <t>フク</t>
    </rPh>
    <rPh sb="2" eb="3">
      <t>オカ</t>
    </rPh>
    <rPh sb="4" eb="5">
      <t>シ</t>
    </rPh>
    <rPh sb="6" eb="7">
      <t>ノウ</t>
    </rPh>
    <rPh sb="8" eb="9">
      <t>ハヤシ</t>
    </rPh>
    <rPh sb="10" eb="11">
      <t>ミズ</t>
    </rPh>
    <rPh sb="12" eb="13">
      <t>サン</t>
    </rPh>
    <rPh sb="14" eb="15">
      <t>キョク</t>
    </rPh>
    <rPh sb="16" eb="17">
      <t>ナカ</t>
    </rPh>
    <rPh sb="18" eb="19">
      <t>ヒサシ</t>
    </rPh>
    <rPh sb="20" eb="21">
      <t>オロシ</t>
    </rPh>
    <rPh sb="22" eb="23">
      <t>バイ</t>
    </rPh>
    <rPh sb="24" eb="25">
      <t>シ</t>
    </rPh>
    <rPh sb="26" eb="27">
      <t>バ</t>
    </rPh>
    <phoneticPr fontId="2"/>
  </si>
  <si>
    <t>目　　　　次</t>
    <rPh sb="0" eb="1">
      <t>メ</t>
    </rPh>
    <rPh sb="5" eb="6">
      <t>ツギ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</si>
  <si>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</si>
  <si>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</si>
  <si>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</si>
  <si>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</si>
  <si>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</si>
  <si>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Ｒ１年度</t>
    <rPh sb="2" eb="4">
      <t>ネンド</t>
    </rPh>
    <phoneticPr fontId="2"/>
  </si>
  <si>
    <t>Ｒ２年度</t>
    <rPh sb="2" eb="4">
      <t>ネンド</t>
    </rPh>
    <phoneticPr fontId="2"/>
  </si>
  <si>
    <t>Ｒ３年度</t>
    <rPh sb="2" eb="4">
      <t>ネンド</t>
    </rPh>
    <phoneticPr fontId="2"/>
  </si>
  <si>
    <t>Ｈ３０年度</t>
    <rPh sb="3" eb="5">
      <t>ネンド</t>
    </rPh>
    <phoneticPr fontId="2"/>
  </si>
  <si>
    <t>Ｈ26年度</t>
    <rPh sb="3" eb="5">
      <t>ネンド</t>
    </rPh>
    <phoneticPr fontId="2"/>
  </si>
  <si>
    <t>Ｈ27年度</t>
    <rPh sb="3" eb="5">
      <t>ネンド</t>
    </rPh>
    <phoneticPr fontId="2"/>
  </si>
  <si>
    <t>Ｈ28年度</t>
    <rPh sb="3" eb="5">
      <t>ネンド</t>
    </rPh>
    <phoneticPr fontId="2"/>
  </si>
  <si>
    <t>Ｈ29年度</t>
    <rPh sb="3" eb="5">
      <t>ネンド</t>
    </rPh>
    <phoneticPr fontId="2"/>
  </si>
  <si>
    <t>Ｈ30年度</t>
    <rPh sb="3" eb="5">
      <t>ネンド</t>
    </rPh>
    <phoneticPr fontId="2"/>
  </si>
  <si>
    <t>Ｐ．２５</t>
    <phoneticPr fontId="2"/>
  </si>
  <si>
    <t>豚</t>
    <rPh sb="0" eb="1">
      <t>ブタ</t>
    </rPh>
    <phoneticPr fontId="2"/>
  </si>
  <si>
    <t>Ｒ1年度</t>
    <rPh sb="2" eb="4">
      <t>ネンド</t>
    </rPh>
    <phoneticPr fontId="2"/>
  </si>
  <si>
    <t>Ｒ2年度</t>
    <rPh sb="2" eb="4">
      <t>ネンド</t>
    </rPh>
    <phoneticPr fontId="2"/>
  </si>
  <si>
    <t>Ｒ3年度</t>
    <rPh sb="2" eb="4">
      <t>ネンド</t>
    </rPh>
    <phoneticPr fontId="2"/>
  </si>
  <si>
    <t>　　</t>
    <phoneticPr fontId="2"/>
  </si>
  <si>
    <t>頭数（頭）</t>
    <rPh sb="0" eb="2">
      <t>トウスウ</t>
    </rPh>
    <rPh sb="3" eb="4">
      <t>トウ</t>
    </rPh>
    <phoneticPr fontId="2"/>
  </si>
  <si>
    <t>A-5</t>
    <phoneticPr fontId="2"/>
  </si>
  <si>
    <t>A-4</t>
    <phoneticPr fontId="2"/>
  </si>
  <si>
    <t>A-3</t>
    <phoneticPr fontId="2"/>
  </si>
  <si>
    <t>A-2</t>
    <phoneticPr fontId="2"/>
  </si>
  <si>
    <t>A-1</t>
    <phoneticPr fontId="2"/>
  </si>
  <si>
    <t>B-5</t>
    <phoneticPr fontId="2"/>
  </si>
  <si>
    <t>B-4</t>
    <phoneticPr fontId="2"/>
  </si>
  <si>
    <t>B-3</t>
    <phoneticPr fontId="2"/>
  </si>
  <si>
    <t>B-2</t>
    <phoneticPr fontId="2"/>
  </si>
  <si>
    <t>B-1</t>
    <phoneticPr fontId="2"/>
  </si>
  <si>
    <t>C-5</t>
    <phoneticPr fontId="2"/>
  </si>
  <si>
    <t>C-4</t>
    <phoneticPr fontId="2"/>
  </si>
  <si>
    <t>C-3</t>
    <phoneticPr fontId="2"/>
  </si>
  <si>
    <t>C-2</t>
    <phoneticPr fontId="2"/>
  </si>
  <si>
    <t>C-1</t>
    <phoneticPr fontId="2"/>
  </si>
  <si>
    <t>予約相対</t>
    <rPh sb="0" eb="4">
      <t>ヨヤクアイタイ</t>
    </rPh>
    <phoneticPr fontId="2"/>
  </si>
  <si>
    <t>１　開設者</t>
    <rPh sb="2" eb="5">
      <t>カイセツシャ</t>
    </rPh>
    <phoneticPr fontId="2"/>
  </si>
  <si>
    <t>　　福岡市</t>
    <rPh sb="2" eb="5">
      <t>フクオカシ</t>
    </rPh>
    <phoneticPr fontId="2"/>
  </si>
  <si>
    <t>２　開設日</t>
    <rPh sb="2" eb="5">
      <t>カイセツビ</t>
    </rPh>
    <phoneticPr fontId="2"/>
  </si>
  <si>
    <t>　　その後、平成12年４月に現在地に移転</t>
    <rPh sb="4" eb="5">
      <t>ゴ</t>
    </rPh>
    <rPh sb="6" eb="8">
      <t>ヘイセイ</t>
    </rPh>
    <rPh sb="10" eb="11">
      <t>ネン</t>
    </rPh>
    <rPh sb="12" eb="13">
      <t>ガツ</t>
    </rPh>
    <rPh sb="14" eb="17">
      <t>ゲンザイチ</t>
    </rPh>
    <rPh sb="18" eb="20">
      <t>イテン</t>
    </rPh>
    <phoneticPr fontId="2"/>
  </si>
  <si>
    <t>３　所在地</t>
    <rPh sb="2" eb="5">
      <t>ショザイチ</t>
    </rPh>
    <phoneticPr fontId="2"/>
  </si>
  <si>
    <t>　　福岡市東区東浜二丁目85番地14</t>
    <rPh sb="2" eb="5">
      <t>フクオカシ</t>
    </rPh>
    <rPh sb="5" eb="7">
      <t>ヒガシク</t>
    </rPh>
    <rPh sb="7" eb="9">
      <t>ヒガシハマ</t>
    </rPh>
    <rPh sb="9" eb="12">
      <t>2チョウメ</t>
    </rPh>
    <rPh sb="14" eb="16">
      <t>バンチ</t>
    </rPh>
    <phoneticPr fontId="2"/>
  </si>
  <si>
    <t>　　（移転前：福岡市東区箱崎七丁目4130番地2）</t>
    <rPh sb="3" eb="6">
      <t>イテンマエ</t>
    </rPh>
    <rPh sb="7" eb="10">
      <t>フクオカシ</t>
    </rPh>
    <rPh sb="10" eb="12">
      <t>ヒガシク</t>
    </rPh>
    <rPh sb="12" eb="14">
      <t>ハコザキ</t>
    </rPh>
    <rPh sb="14" eb="17">
      <t>7チョウメ</t>
    </rPh>
    <phoneticPr fontId="2"/>
  </si>
  <si>
    <t>　　福岡食肉市場株式会社</t>
    <rPh sb="2" eb="6">
      <t>フクオカショクニク</t>
    </rPh>
    <rPh sb="6" eb="8">
      <t>シジョウ</t>
    </rPh>
    <rPh sb="8" eb="12">
      <t>カブシキカイシャ</t>
    </rPh>
    <phoneticPr fontId="2"/>
  </si>
  <si>
    <t>４　卸売業者</t>
    <rPh sb="2" eb="4">
      <t>オロシウリ</t>
    </rPh>
    <rPh sb="4" eb="6">
      <t>ギョウシャ</t>
    </rPh>
    <phoneticPr fontId="2"/>
  </si>
  <si>
    <t>５　売買参加者</t>
    <rPh sb="2" eb="7">
      <t>バイバイサンカシャ</t>
    </rPh>
    <phoneticPr fontId="2"/>
  </si>
  <si>
    <t>６　関連事業者</t>
    <rPh sb="2" eb="7">
      <t>カンレンジギョウシャ</t>
    </rPh>
    <phoneticPr fontId="2"/>
  </si>
  <si>
    <t>　　福岡食肉販売株式会社</t>
    <rPh sb="2" eb="4">
      <t>フクオカ</t>
    </rPh>
    <rPh sb="4" eb="6">
      <t>ショクニク</t>
    </rPh>
    <rPh sb="6" eb="8">
      <t>ハンバイ</t>
    </rPh>
    <rPh sb="8" eb="12">
      <t>カブシキカイシャ</t>
    </rPh>
    <phoneticPr fontId="2"/>
  </si>
  <si>
    <t>７　施設概要</t>
    <rPh sb="2" eb="4">
      <t>シセツ</t>
    </rPh>
    <rPh sb="4" eb="6">
      <t>ガイヨウ</t>
    </rPh>
    <phoneticPr fontId="2"/>
  </si>
  <si>
    <t>　　昭和34年（1959年）９月に開設</t>
    <rPh sb="2" eb="4">
      <t>ショウワ</t>
    </rPh>
    <rPh sb="6" eb="7">
      <t>ネン</t>
    </rPh>
    <rPh sb="15" eb="16">
      <t>ガツ</t>
    </rPh>
    <rPh sb="17" eb="19">
      <t>カイセツ</t>
    </rPh>
    <phoneticPr fontId="2"/>
  </si>
  <si>
    <t>単価（円/㎏）</t>
    <rPh sb="0" eb="2">
      <t>タンカ</t>
    </rPh>
    <rPh sb="3" eb="4">
      <t>エン</t>
    </rPh>
    <phoneticPr fontId="2"/>
  </si>
  <si>
    <t>※副生物、部分肉、子牛</t>
    <rPh sb="9" eb="11">
      <t>コギュウ</t>
    </rPh>
    <phoneticPr fontId="2"/>
  </si>
  <si>
    <t>【牛】</t>
    <rPh sb="1" eb="2">
      <t>ギュウ</t>
    </rPh>
    <phoneticPr fontId="2"/>
  </si>
  <si>
    <t>【豚】</t>
    <rPh sb="1" eb="2">
      <t>ブタ</t>
    </rPh>
    <phoneticPr fontId="2"/>
  </si>
  <si>
    <t>【牛枝肉】</t>
    <rPh sb="1" eb="4">
      <t>ギュウエダニク</t>
    </rPh>
    <phoneticPr fontId="2"/>
  </si>
  <si>
    <t>【豚枝肉】</t>
    <rPh sb="1" eb="2">
      <t>ブタ</t>
    </rPh>
    <rPh sb="2" eb="4">
      <t>エダニク</t>
    </rPh>
    <phoneticPr fontId="2"/>
  </si>
  <si>
    <t>【その他】</t>
    <rPh sb="3" eb="4">
      <t>タ</t>
    </rPh>
    <phoneticPr fontId="2"/>
  </si>
  <si>
    <t>令　和　４　年　度</t>
    <rPh sb="0" eb="1">
      <t>レイ</t>
    </rPh>
    <rPh sb="2" eb="3">
      <t>ワ</t>
    </rPh>
    <rPh sb="6" eb="7">
      <t>ネン</t>
    </rPh>
    <rPh sb="8" eb="9">
      <t>タビ</t>
    </rPh>
    <phoneticPr fontId="2"/>
  </si>
  <si>
    <t>食肉市場の概要</t>
    <rPh sb="0" eb="4">
      <t>ショクニクシジョウ</t>
    </rPh>
    <rPh sb="5" eb="7">
      <t>ガイヨウ</t>
    </rPh>
    <phoneticPr fontId="2"/>
  </si>
  <si>
    <t>　　128名（令和５年３月31日時点）</t>
    <rPh sb="5" eb="6">
      <t>メイ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ジテン</t>
    </rPh>
    <phoneticPr fontId="2"/>
  </si>
  <si>
    <t>頭数</t>
    <rPh sb="0" eb="2">
      <t>トウスウ</t>
    </rPh>
    <phoneticPr fontId="2"/>
  </si>
  <si>
    <t>構成比</t>
    <rPh sb="0" eb="3">
      <t>コウセイヒ</t>
    </rPh>
    <phoneticPr fontId="2"/>
  </si>
  <si>
    <t>佐賀県</t>
    <rPh sb="0" eb="3">
      <t>サガケン</t>
    </rPh>
    <phoneticPr fontId="2"/>
  </si>
  <si>
    <t>鹿児島県</t>
    <rPh sb="0" eb="4">
      <t>カゴシマケン</t>
    </rPh>
    <phoneticPr fontId="2"/>
  </si>
  <si>
    <t>宮崎県</t>
    <rPh sb="0" eb="3">
      <t>ミヤザキケン</t>
    </rPh>
    <phoneticPr fontId="2"/>
  </si>
  <si>
    <t>福岡県</t>
    <rPh sb="0" eb="3">
      <t>フクオカケン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</si>
  <si>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</si>
  <si>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</si>
  <si>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</si>
  <si>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山口県</t>
    <rPh sb="0" eb="3">
      <t>ヤマグチケン</t>
    </rPh>
    <phoneticPr fontId="2"/>
  </si>
  <si>
    <t>その他</t>
    <rPh sb="2" eb="3">
      <t>タ</t>
    </rPh>
    <phoneticPr fontId="2"/>
  </si>
  <si>
    <t>-</t>
    <phoneticPr fontId="2"/>
  </si>
  <si>
    <t>　　敷地面積・・・・・47,000㎡</t>
    <rPh sb="2" eb="4">
      <t>シキチ</t>
    </rPh>
    <rPh sb="4" eb="6">
      <t>メンセキ</t>
    </rPh>
    <phoneticPr fontId="2"/>
  </si>
  <si>
    <t>　　牛・・・200頭/日</t>
    <rPh sb="2" eb="3">
      <t>ウシ</t>
    </rPh>
    <rPh sb="9" eb="10">
      <t>トウ</t>
    </rPh>
    <rPh sb="11" eb="12">
      <t>ニチ</t>
    </rPh>
    <phoneticPr fontId="2"/>
  </si>
  <si>
    <t>　　豚・・・690頭/日</t>
    <rPh sb="2" eb="3">
      <t>ブタ</t>
    </rPh>
    <rPh sb="9" eb="10">
      <t>トウ</t>
    </rPh>
    <rPh sb="11" eb="12">
      <t>ニチ</t>
    </rPh>
    <phoneticPr fontId="2"/>
  </si>
  <si>
    <t>　　牛・・・ 120頭/日</t>
    <rPh sb="2" eb="3">
      <t>ウシ</t>
    </rPh>
    <rPh sb="10" eb="11">
      <t>トウ</t>
    </rPh>
    <rPh sb="12" eb="13">
      <t>ニチ</t>
    </rPh>
    <phoneticPr fontId="2"/>
  </si>
  <si>
    <t>Ｒ４年度</t>
    <rPh sb="2" eb="4">
      <t>ネンド</t>
    </rPh>
    <phoneticPr fontId="2"/>
  </si>
  <si>
    <t>Ｒ4年度</t>
    <rPh sb="2" eb="4">
      <t>ネンド</t>
    </rPh>
    <phoneticPr fontId="2"/>
  </si>
  <si>
    <t>金額（百万円）</t>
    <rPh sb="0" eb="2">
      <t>キンガク</t>
    </rPh>
    <rPh sb="3" eb="6">
      <t>ヒャクマンエン</t>
    </rPh>
    <phoneticPr fontId="2"/>
  </si>
  <si>
    <t>　産地別では、下表のとおりである。上位３県は、佐賀県、鹿児島県、宮崎県の順。</t>
    <rPh sb="1" eb="3">
      <t>サンチ</t>
    </rPh>
    <rPh sb="3" eb="4">
      <t>ベツ</t>
    </rPh>
    <rPh sb="7" eb="9">
      <t>カヒョウ</t>
    </rPh>
    <rPh sb="17" eb="19">
      <t>ジョウイ</t>
    </rPh>
    <rPh sb="20" eb="21">
      <t>ケン</t>
    </rPh>
    <rPh sb="23" eb="26">
      <t>サガケン</t>
    </rPh>
    <rPh sb="27" eb="31">
      <t>カゴシマケン</t>
    </rPh>
    <rPh sb="32" eb="35">
      <t>ミヤザキケン</t>
    </rPh>
    <rPh sb="36" eb="37">
      <t>ジュン</t>
    </rPh>
    <phoneticPr fontId="2"/>
  </si>
  <si>
    <t>　産地別では、下表のとおりである。上位３県は、佐賀県、大分県、山口県の順。</t>
    <rPh sb="1" eb="3">
      <t>サンチ</t>
    </rPh>
    <rPh sb="3" eb="4">
      <t>ベツ</t>
    </rPh>
    <rPh sb="7" eb="9">
      <t>カヒョウ</t>
    </rPh>
    <rPh sb="17" eb="19">
      <t>ジョウイ</t>
    </rPh>
    <rPh sb="20" eb="21">
      <t>ケン</t>
    </rPh>
    <rPh sb="23" eb="26">
      <t>サガケン</t>
    </rPh>
    <rPh sb="27" eb="30">
      <t>オオイタケン</t>
    </rPh>
    <rPh sb="31" eb="34">
      <t>ヤマグチケン</t>
    </rPh>
    <rPh sb="35" eb="36">
      <t>ジュン</t>
    </rPh>
    <phoneticPr fontId="2"/>
  </si>
  <si>
    <t>合　計</t>
    <rPh sb="0" eb="1">
      <t>ゴウ</t>
    </rPh>
    <rPh sb="2" eb="3">
      <t>ケイ</t>
    </rPh>
    <phoneticPr fontId="2"/>
  </si>
  <si>
    <t>-</t>
    <phoneticPr fontId="2"/>
  </si>
  <si>
    <t>和 牛</t>
    <rPh sb="0" eb="1">
      <t>ワ</t>
    </rPh>
    <rPh sb="2" eb="3">
      <t>ウシ</t>
    </rPh>
    <phoneticPr fontId="2"/>
  </si>
  <si>
    <t>乳 牛</t>
    <rPh sb="0" eb="1">
      <t>チチ</t>
    </rPh>
    <rPh sb="2" eb="3">
      <t>ウシ</t>
    </rPh>
    <phoneticPr fontId="2"/>
  </si>
  <si>
    <t>&lt;牛&gt;</t>
    <phoneticPr fontId="2"/>
  </si>
  <si>
    <t>&lt;豚&gt;</t>
    <phoneticPr fontId="2"/>
  </si>
  <si>
    <t>和　牛</t>
    <rPh sb="0" eb="1">
      <t>ワ</t>
    </rPh>
    <rPh sb="2" eb="3">
      <t>ウシ</t>
    </rPh>
    <phoneticPr fontId="2"/>
  </si>
  <si>
    <t>乳　牛</t>
    <rPh sb="0" eb="1">
      <t>チチ</t>
    </rPh>
    <rPh sb="2" eb="3">
      <t>ウシ</t>
    </rPh>
    <phoneticPr fontId="2"/>
  </si>
  <si>
    <t>牛　計</t>
    <rPh sb="0" eb="1">
      <t>ウシ</t>
    </rPh>
    <rPh sb="2" eb="3">
      <t>ケイ</t>
    </rPh>
    <phoneticPr fontId="2"/>
  </si>
  <si>
    <t>重量（ﾄﾝ）</t>
    <rPh sb="0" eb="2">
      <t>ジュウリョウ</t>
    </rPh>
    <phoneticPr fontId="2"/>
  </si>
  <si>
    <t>R４年</t>
    <rPh sb="2" eb="3">
      <t>ネン</t>
    </rPh>
    <phoneticPr fontId="2"/>
  </si>
  <si>
    <t>10月</t>
    <phoneticPr fontId="2"/>
  </si>
  <si>
    <t>11月</t>
  </si>
  <si>
    <t>12月</t>
  </si>
  <si>
    <t>１月</t>
    <rPh sb="1" eb="2">
      <t>ガツ</t>
    </rPh>
    <phoneticPr fontId="2"/>
  </si>
  <si>
    <t>その他※</t>
    <rPh sb="2" eb="3">
      <t>タ</t>
    </rPh>
    <phoneticPr fontId="2"/>
  </si>
  <si>
    <t>R５年</t>
    <rPh sb="2" eb="3">
      <t>ネン</t>
    </rPh>
    <phoneticPr fontId="2"/>
  </si>
  <si>
    <t>その他※
　　</t>
    <rPh sb="2" eb="3">
      <t>タ</t>
    </rPh>
    <phoneticPr fontId="2"/>
  </si>
  <si>
    <t>-</t>
    <phoneticPr fontId="2"/>
  </si>
  <si>
    <t>（１）Ａランク</t>
    <phoneticPr fontId="2"/>
  </si>
  <si>
    <t>（２）Ｂランク</t>
    <phoneticPr fontId="2"/>
  </si>
  <si>
    <t>（３）Ｃランク</t>
    <phoneticPr fontId="2"/>
  </si>
  <si>
    <t>（５）等外</t>
    <rPh sb="3" eb="5">
      <t>トウガイ</t>
    </rPh>
    <phoneticPr fontId="2"/>
  </si>
  <si>
    <t>計</t>
    <rPh sb="0" eb="1">
      <t>ケイ</t>
    </rPh>
    <phoneticPr fontId="2"/>
  </si>
  <si>
    <t>子牛</t>
    <rPh sb="0" eb="2">
      <t>コウシ</t>
    </rPh>
    <phoneticPr fontId="2"/>
  </si>
  <si>
    <t>副生物</t>
    <rPh sb="0" eb="3">
      <t>フクセイブツ</t>
    </rPh>
    <phoneticPr fontId="2"/>
  </si>
  <si>
    <t>その他計</t>
    <rPh sb="2" eb="3">
      <t>タ</t>
    </rPh>
    <rPh sb="3" eb="4">
      <t>ケイ</t>
    </rPh>
    <phoneticPr fontId="2"/>
  </si>
  <si>
    <t>-</t>
    <phoneticPr fontId="2"/>
  </si>
  <si>
    <t>全体</t>
    <rPh sb="0" eb="2">
      <t>ゼンタイ</t>
    </rPh>
    <phoneticPr fontId="2"/>
  </si>
  <si>
    <t>（１）極上</t>
    <rPh sb="3" eb="5">
      <t>ゴクジョウ</t>
    </rPh>
    <phoneticPr fontId="2"/>
  </si>
  <si>
    <t>（２）上</t>
    <rPh sb="3" eb="4">
      <t>ジョウ</t>
    </rPh>
    <phoneticPr fontId="2"/>
  </si>
  <si>
    <t>（３）中</t>
    <rPh sb="3" eb="4">
      <t>チュウ</t>
    </rPh>
    <phoneticPr fontId="2"/>
  </si>
  <si>
    <t>（４）並</t>
    <rPh sb="3" eb="4">
      <t>ナ</t>
    </rPh>
    <phoneticPr fontId="2"/>
  </si>
  <si>
    <t>10月</t>
    <phoneticPr fontId="2"/>
  </si>
  <si>
    <t>〇食肉市場の概要</t>
    <rPh sb="1" eb="5">
      <t>ショクニクシジョウ</t>
    </rPh>
    <rPh sb="6" eb="8">
      <t>ガイヨウ</t>
    </rPh>
    <phoneticPr fontId="2"/>
  </si>
  <si>
    <t>〇食肉市場の概況</t>
    <rPh sb="1" eb="5">
      <t>ショクニクシジョウ</t>
    </rPh>
    <rPh sb="6" eb="8">
      <t>ガイキョウ</t>
    </rPh>
    <phoneticPr fontId="2"/>
  </si>
  <si>
    <t>〇統計表</t>
    <rPh sb="1" eb="2">
      <t>オサム</t>
    </rPh>
    <rPh sb="2" eb="3">
      <t>ケイ</t>
    </rPh>
    <rPh sb="3" eb="4">
      <t>ヒョウ</t>
    </rPh>
    <phoneticPr fontId="2"/>
  </si>
  <si>
    <t>（１）畜種別・年度別</t>
    <rPh sb="3" eb="6">
      <t>チクシュベツ</t>
    </rPh>
    <rPh sb="7" eb="10">
      <t>ネンドベツ</t>
    </rPh>
    <phoneticPr fontId="2"/>
  </si>
  <si>
    <t>（２）産地別（県別）・年度別</t>
    <rPh sb="3" eb="5">
      <t>サンチ</t>
    </rPh>
    <rPh sb="5" eb="6">
      <t>ベツ</t>
    </rPh>
    <rPh sb="7" eb="9">
      <t>ケンベツ</t>
    </rPh>
    <rPh sb="11" eb="14">
      <t>ネンドベツ</t>
    </rPh>
    <phoneticPr fontId="2"/>
  </si>
  <si>
    <t>合　計
　　</t>
    <rPh sb="0" eb="1">
      <t>ゴウ</t>
    </rPh>
    <rPh sb="2" eb="3">
      <t>ケイ</t>
    </rPh>
    <phoneticPr fontId="2"/>
  </si>
  <si>
    <t xml:space="preserve">第10表  </t>
    <rPh sb="0" eb="1">
      <t>ダイ</t>
    </rPh>
    <rPh sb="3" eb="4">
      <t>ヒョウ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</si>
  <si>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</si>
  <si>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</si>
  <si>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</si>
  <si>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</si>
  <si>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</si>
  <si>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</si>
  <si>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</si>
  <si>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</si>
  <si>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第９表</t>
    <rPh sb="0" eb="1">
      <t>ダイ</t>
    </rPh>
    <rPh sb="2" eb="3">
      <t>ヒョウ</t>
    </rPh>
    <phoneticPr fontId="2"/>
  </si>
  <si>
    <t>入荷頭数(月別・畜種別)</t>
    <rPh sb="0" eb="2">
      <t>ニュウカ</t>
    </rPh>
    <rPh sb="2" eb="4">
      <t>トウスウ</t>
    </rPh>
    <rPh sb="5" eb="7">
      <t>ツキベツ</t>
    </rPh>
    <rPh sb="8" eb="9">
      <t>チク</t>
    </rPh>
    <rPh sb="9" eb="11">
      <t>シュベツ</t>
    </rPh>
    <phoneticPr fontId="2"/>
  </si>
  <si>
    <t>入荷頭数(年度別・畜種別)</t>
    <rPh sb="0" eb="2">
      <t>ニュウカ</t>
    </rPh>
    <rPh sb="2" eb="4">
      <t>トウスウ</t>
    </rPh>
    <rPh sb="5" eb="8">
      <t>ネンドベツ</t>
    </rPh>
    <rPh sb="9" eb="10">
      <t>チク</t>
    </rPh>
    <rPh sb="10" eb="12">
      <t>シュベツ</t>
    </rPh>
    <phoneticPr fontId="2"/>
  </si>
  <si>
    <t>と畜頭数(成牛・県別)</t>
    <rPh sb="1" eb="2">
      <t>チク</t>
    </rPh>
    <rPh sb="2" eb="4">
      <t>トウスウ</t>
    </rPh>
    <rPh sb="5" eb="6">
      <t>セイ</t>
    </rPh>
    <rPh sb="6" eb="7">
      <t>ギュウ</t>
    </rPh>
    <rPh sb="8" eb="10">
      <t>ケンベツ</t>
    </rPh>
    <phoneticPr fontId="2"/>
  </si>
  <si>
    <t>と畜頭数(豚・県別)</t>
    <rPh sb="1" eb="2">
      <t>チク</t>
    </rPh>
    <rPh sb="2" eb="4">
      <t>トウスウ</t>
    </rPh>
    <rPh sb="5" eb="6">
      <t>ブタ</t>
    </rPh>
    <rPh sb="7" eb="9">
      <t>ケンベツ</t>
    </rPh>
    <phoneticPr fontId="2"/>
  </si>
  <si>
    <t>総取扱高(年度別)</t>
    <rPh sb="0" eb="1">
      <t>ソウ</t>
    </rPh>
    <rPh sb="1" eb="4">
      <t>トリアツカイダカ</t>
    </rPh>
    <rPh sb="5" eb="7">
      <t>ネンド</t>
    </rPh>
    <rPh sb="7" eb="8">
      <t>ベツ</t>
    </rPh>
    <phoneticPr fontId="2"/>
  </si>
  <si>
    <t>年度別 卸売価格(成牛・規格別)</t>
    <rPh sb="0" eb="2">
      <t>ネンド</t>
    </rPh>
    <rPh sb="2" eb="3">
      <t>ベツ</t>
    </rPh>
    <rPh sb="4" eb="6">
      <t>オロシウリ</t>
    </rPh>
    <rPh sb="6" eb="8">
      <t>カカク</t>
    </rPh>
    <rPh sb="9" eb="10">
      <t>セイ</t>
    </rPh>
    <rPh sb="10" eb="11">
      <t>ギュウ</t>
    </rPh>
    <rPh sb="12" eb="14">
      <t>キカク</t>
    </rPh>
    <rPh sb="14" eb="15">
      <t>ベツ</t>
    </rPh>
    <phoneticPr fontId="2"/>
  </si>
  <si>
    <t>月別 卸売価格(成牛・規格別)</t>
    <rPh sb="0" eb="1">
      <t>ツキ</t>
    </rPh>
    <rPh sb="1" eb="2">
      <t>ベツ</t>
    </rPh>
    <rPh sb="3" eb="5">
      <t>オロシウリ</t>
    </rPh>
    <rPh sb="5" eb="7">
      <t>カカク</t>
    </rPh>
    <rPh sb="8" eb="9">
      <t>セイ</t>
    </rPh>
    <rPh sb="9" eb="10">
      <t>ギュウ</t>
    </rPh>
    <rPh sb="11" eb="13">
      <t>キカク</t>
    </rPh>
    <rPh sb="13" eb="14">
      <t>ベツ</t>
    </rPh>
    <phoneticPr fontId="2"/>
  </si>
  <si>
    <t>卸売価格(豚・年度・月・規格別)</t>
    <rPh sb="0" eb="2">
      <t>オロシウリ</t>
    </rPh>
    <rPh sb="2" eb="4">
      <t>カカク</t>
    </rPh>
    <rPh sb="5" eb="6">
      <t>ブタ</t>
    </rPh>
    <rPh sb="7" eb="9">
      <t>ネンド</t>
    </rPh>
    <rPh sb="10" eb="11">
      <t>ツキ</t>
    </rPh>
    <rPh sb="12" eb="14">
      <t>キカク</t>
    </rPh>
    <rPh sb="14" eb="15">
      <t>ベツ</t>
    </rPh>
    <phoneticPr fontId="2"/>
  </si>
  <si>
    <t>取扱高(月別・畜種別)</t>
    <rPh sb="0" eb="3">
      <t>トリアツカイダカ</t>
    </rPh>
    <rPh sb="4" eb="5">
      <t>ツキ</t>
    </rPh>
    <rPh sb="5" eb="6">
      <t>ベツ</t>
    </rPh>
    <rPh sb="7" eb="8">
      <t>チク</t>
    </rPh>
    <rPh sb="8" eb="10">
      <t>シュベツ</t>
    </rPh>
    <phoneticPr fontId="2"/>
  </si>
  <si>
    <t>卸売価格(規格別・性別)</t>
    <rPh sb="0" eb="2">
      <t>オロシウリ</t>
    </rPh>
    <rPh sb="2" eb="4">
      <t>カカク</t>
    </rPh>
    <rPh sb="5" eb="7">
      <t>キカク</t>
    </rPh>
    <rPh sb="7" eb="8">
      <t>ベツ</t>
    </rPh>
    <rPh sb="9" eb="11">
      <t>セイベツ</t>
    </rPh>
    <phoneticPr fontId="2"/>
  </si>
  <si>
    <t>〇面積</t>
    <rPh sb="1" eb="3">
      <t>メンセキ</t>
    </rPh>
    <phoneticPr fontId="2"/>
  </si>
  <si>
    <t>〇けい留能力</t>
    <rPh sb="3" eb="4">
      <t>ドメ</t>
    </rPh>
    <rPh sb="4" eb="6">
      <t>ノウリョク</t>
    </rPh>
    <phoneticPr fontId="2"/>
  </si>
  <si>
    <t>〇施設規模</t>
    <rPh sb="1" eb="5">
      <t>シセツキボ</t>
    </rPh>
    <phoneticPr fontId="2"/>
  </si>
  <si>
    <t>〇処理能力</t>
    <rPh sb="1" eb="3">
      <t>ショリ</t>
    </rPh>
    <rPh sb="3" eb="5">
      <t>ノウリョク</t>
    </rPh>
    <phoneticPr fontId="2"/>
  </si>
  <si>
    <t>　　建築面積・・・・・16,287㎡</t>
    <rPh sb="2" eb="4">
      <t>ケンチク</t>
    </rPh>
    <rPh sb="4" eb="6">
      <t>メンセキ</t>
    </rPh>
    <phoneticPr fontId="2"/>
  </si>
  <si>
    <t>　　延床面積・・・・・22,096㎡（駐車場を除く）</t>
    <rPh sb="2" eb="3">
      <t>ノ</t>
    </rPh>
    <rPh sb="3" eb="4">
      <t>ユカ</t>
    </rPh>
    <rPh sb="4" eb="6">
      <t>メンセキ</t>
    </rPh>
    <rPh sb="19" eb="22">
      <t>チュウシャジョウ</t>
    </rPh>
    <rPh sb="23" eb="24">
      <t>ノゾ</t>
    </rPh>
    <phoneticPr fontId="2"/>
  </si>
  <si>
    <t>　　本館棟・・・・・・15,214㎡</t>
    <rPh sb="2" eb="5">
      <t>ホンカントウ</t>
    </rPh>
    <phoneticPr fontId="2"/>
  </si>
  <si>
    <t>　　管理厚生棟・・・・  3,192㎡</t>
    <rPh sb="2" eb="7">
      <t>カンリコウセイトウ</t>
    </rPh>
    <phoneticPr fontId="2"/>
  </si>
  <si>
    <t>　　豚・・・ 600頭/日</t>
    <rPh sb="2" eb="3">
      <t>ブタ</t>
    </rPh>
    <rPh sb="10" eb="11">
      <t>トウ</t>
    </rPh>
    <rPh sb="12" eb="13">
      <t>ニチ</t>
    </rPh>
    <phoneticPr fontId="2"/>
  </si>
  <si>
    <t>　牛のと畜頭数は27,924頭で、前年度に比べ0.4％増加した。</t>
    <rPh sb="1" eb="2">
      <t>ギュウ</t>
    </rPh>
    <rPh sb="4" eb="7">
      <t>チクトウスウ</t>
    </rPh>
    <rPh sb="14" eb="15">
      <t>トウ</t>
    </rPh>
    <rPh sb="17" eb="20">
      <t>ゼンネンド</t>
    </rPh>
    <rPh sb="21" eb="22">
      <t>クラ</t>
    </rPh>
    <rPh sb="27" eb="29">
      <t>ゾウカ</t>
    </rPh>
    <phoneticPr fontId="2"/>
  </si>
  <si>
    <t>　豚のと畜頭数は117,734頭で、前年度に比べ4.7％減少した。</t>
    <rPh sb="1" eb="2">
      <t>ブタ</t>
    </rPh>
    <rPh sb="4" eb="7">
      <t>チクトウスウ</t>
    </rPh>
    <rPh sb="15" eb="16">
      <t>トウ</t>
    </rPh>
    <rPh sb="18" eb="21">
      <t>ゼンネンド</t>
    </rPh>
    <rPh sb="22" eb="23">
      <t>クラ</t>
    </rPh>
    <rPh sb="28" eb="30">
      <t>ゲンショウ</t>
    </rPh>
    <phoneticPr fontId="2"/>
  </si>
  <si>
    <t>　副生物、部分肉及び子牛の取扱重量は3,242㌧で、前年度に比べ1.2％増加した。取扱金額は710百万円で、同22.0％上昇した。</t>
    <rPh sb="1" eb="4">
      <t>フクセイブツ</t>
    </rPh>
    <rPh sb="5" eb="8">
      <t>ブブンニク</t>
    </rPh>
    <rPh sb="8" eb="9">
      <t>オヨ</t>
    </rPh>
    <rPh sb="10" eb="12">
      <t>コギュウ</t>
    </rPh>
    <rPh sb="13" eb="15">
      <t>トリアツカイ</t>
    </rPh>
    <rPh sb="15" eb="17">
      <t>ジュウリョウ</t>
    </rPh>
    <rPh sb="26" eb="29">
      <t>ゼンネンド</t>
    </rPh>
    <rPh sb="30" eb="31">
      <t>クラ</t>
    </rPh>
    <rPh sb="36" eb="38">
      <t>ゾウカ</t>
    </rPh>
    <rPh sb="41" eb="43">
      <t>トリアツカイ</t>
    </rPh>
    <rPh sb="43" eb="45">
      <t>キンガク</t>
    </rPh>
    <rPh sb="49" eb="52">
      <t>ヒャクマンエン</t>
    </rPh>
    <rPh sb="54" eb="55">
      <t>ドウ</t>
    </rPh>
    <rPh sb="60" eb="62">
      <t>ジョウショウ</t>
    </rPh>
    <phoneticPr fontId="2"/>
  </si>
  <si>
    <t>産　地</t>
    <rPh sb="0" eb="1">
      <t>サン</t>
    </rPh>
    <rPh sb="2" eb="3">
      <t>チ</t>
    </rPh>
    <phoneticPr fontId="2"/>
  </si>
  <si>
    <t>　豚枝肉の取扱頭数は117,420頭で、前年度に比べ4.9％減少した。取扱重量は9,027㌧で、同4.9％減少した。取扱金額は5,003百万円で、同6.4%上昇した。
金額は5,003百万円で同299百万円（6.4％）の増となった。</t>
    <rPh sb="5" eb="7">
      <t>トリアツカイ</t>
    </rPh>
    <rPh sb="7" eb="9">
      <t>トウスウ</t>
    </rPh>
    <rPh sb="30" eb="32">
      <t>ゲンショウ</t>
    </rPh>
    <rPh sb="35" eb="37">
      <t>トリアツカイ</t>
    </rPh>
    <rPh sb="48" eb="49">
      <t>ドウ</t>
    </rPh>
    <rPh sb="53" eb="55">
      <t>ゲンショウ</t>
    </rPh>
    <rPh sb="58" eb="60">
      <t>トリアツカイ</t>
    </rPh>
    <rPh sb="60" eb="62">
      <t>キンガク</t>
    </rPh>
    <rPh sb="68" eb="71">
      <t>ヒャクマンエン</t>
    </rPh>
    <rPh sb="73" eb="74">
      <t>ドウ</t>
    </rPh>
    <rPh sb="78" eb="80">
      <t>ジョウショウ</t>
    </rPh>
    <rPh sb="110" eb="111">
      <t>ゾウ</t>
    </rPh>
    <phoneticPr fontId="2"/>
  </si>
  <si>
    <t>牛全体</t>
    <rPh sb="0" eb="1">
      <t>ウシ</t>
    </rPh>
    <rPh sb="1" eb="3">
      <t>ゼンタイ</t>
    </rPh>
    <phoneticPr fontId="2"/>
  </si>
  <si>
    <t>重量（㌧）</t>
    <rPh sb="0" eb="2">
      <t>ジュウリョウ</t>
    </rPh>
    <phoneticPr fontId="2"/>
  </si>
  <si>
    <t>（６）豚全体</t>
    <rPh sb="3" eb="4">
      <t>ブタ</t>
    </rPh>
    <rPh sb="4" eb="6">
      <t>ゼンタイ</t>
    </rPh>
    <phoneticPr fontId="2"/>
  </si>
  <si>
    <t>5等級</t>
    <rPh sb="1" eb="3">
      <t>トウキュウ</t>
    </rPh>
    <phoneticPr fontId="2"/>
  </si>
  <si>
    <t>4等級</t>
    <rPh sb="1" eb="3">
      <t>トウキュウ</t>
    </rPh>
    <phoneticPr fontId="2"/>
  </si>
  <si>
    <t>3等級</t>
    <rPh sb="1" eb="3">
      <t>トウキュウ</t>
    </rPh>
    <phoneticPr fontId="2"/>
  </si>
  <si>
    <t>2等級</t>
    <rPh sb="1" eb="3">
      <t>トウキュウ</t>
    </rPh>
    <phoneticPr fontId="2"/>
  </si>
  <si>
    <t>1等級</t>
    <rPh sb="1" eb="3">
      <t>トウキュウ</t>
    </rPh>
    <phoneticPr fontId="2"/>
  </si>
  <si>
    <t>前年度比</t>
    <rPh sb="0" eb="4">
      <t>ゼンネンドヒ</t>
    </rPh>
    <phoneticPr fontId="2"/>
  </si>
  <si>
    <t>-</t>
    <phoneticPr fontId="2"/>
  </si>
  <si>
    <t>（単位：頭、％）</t>
    <rPh sb="1" eb="3">
      <t>タンイ</t>
    </rPh>
    <rPh sb="4" eb="5">
      <t>トウ</t>
    </rPh>
    <phoneticPr fontId="2"/>
  </si>
  <si>
    <t>前年度比(％)</t>
    <rPh sb="0" eb="4">
      <t>ゼンネンドヒ</t>
    </rPh>
    <phoneticPr fontId="2"/>
  </si>
  <si>
    <t>前年度比(％)</t>
    <rPh sb="0" eb="4">
      <t>ゼンネンドヒ</t>
    </rPh>
    <phoneticPr fontId="2"/>
  </si>
  <si>
    <t>（４）牛全体</t>
    <rPh sb="3" eb="4">
      <t>ウシ</t>
    </rPh>
    <rPh sb="4" eb="6">
      <t>ゼンタイ</t>
    </rPh>
    <phoneticPr fontId="2"/>
  </si>
  <si>
    <t>（単位：円/kg）</t>
    <rPh sb="1" eb="3">
      <t>タンイ</t>
    </rPh>
    <rPh sb="4" eb="5">
      <t>エン</t>
    </rPh>
    <phoneticPr fontId="2"/>
  </si>
  <si>
    <t>表　紙</t>
    <rPh sb="0" eb="1">
      <t>ヒョウ</t>
    </rPh>
    <rPh sb="2" eb="3">
      <t>カミ</t>
    </rPh>
    <phoneticPr fontId="2"/>
  </si>
  <si>
    <t>項</t>
    <rPh sb="0" eb="1">
      <t>コウ</t>
    </rPh>
    <phoneticPr fontId="2"/>
  </si>
  <si>
    <t>（単位：頭）</t>
    <rPh sb="1" eb="3">
      <t>タンイ</t>
    </rPh>
    <rPh sb="4" eb="5">
      <t>トウ</t>
    </rPh>
    <phoneticPr fontId="2"/>
  </si>
  <si>
    <t>２　と畜頭数（畜種別・年度別、産地別・年度別）</t>
    <rPh sb="3" eb="4">
      <t>チク</t>
    </rPh>
    <rPh sb="4" eb="6">
      <t>トウスウ</t>
    </rPh>
    <rPh sb="7" eb="9">
      <t>チクシュ</t>
    </rPh>
    <rPh sb="9" eb="10">
      <t>ベツ</t>
    </rPh>
    <rPh sb="11" eb="14">
      <t>ネンドベツ</t>
    </rPh>
    <rPh sb="15" eb="18">
      <t>サンチベツ</t>
    </rPh>
    <rPh sb="19" eb="22">
      <t>ネンドベツ</t>
    </rPh>
    <phoneticPr fontId="2"/>
  </si>
  <si>
    <t>３　取扱高（畜種別・年度別）</t>
    <rPh sb="2" eb="4">
      <t>トリアツカイ</t>
    </rPh>
    <rPh sb="4" eb="5">
      <t>ダカ</t>
    </rPh>
    <rPh sb="6" eb="9">
      <t>チクシュベツ</t>
    </rPh>
    <rPh sb="10" eb="13">
      <t>ネンドベツ</t>
    </rPh>
    <phoneticPr fontId="2"/>
  </si>
  <si>
    <t>４　令和４年度 取扱高（畜種別・月別）</t>
    <rPh sb="2" eb="4">
      <t>レイワ</t>
    </rPh>
    <rPh sb="5" eb="7">
      <t>ネンド</t>
    </rPh>
    <rPh sb="8" eb="11">
      <t>トリアツカイダカ</t>
    </rPh>
    <rPh sb="12" eb="15">
      <t>チクシュベツ</t>
    </rPh>
    <rPh sb="16" eb="18">
      <t>ツキベツ</t>
    </rPh>
    <phoneticPr fontId="2"/>
  </si>
  <si>
    <t>５　牛の取扱高（規格別・年度別）</t>
    <rPh sb="2" eb="3">
      <t>ウシ</t>
    </rPh>
    <rPh sb="4" eb="6">
      <t>トリアツカイ</t>
    </rPh>
    <rPh sb="6" eb="7">
      <t>ダカ</t>
    </rPh>
    <rPh sb="8" eb="11">
      <t>キカクベツ</t>
    </rPh>
    <rPh sb="12" eb="15">
      <t>ネンドベツ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</si>
  <si>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1">
      <t>キカクベツ</t>
    </rPh>
    <rPh sb="12" eb="15">
      <t>ネンドベツ</t>
    </rPh>
    <phoneticPr fontId="2"/>
  </si>
  <si>
    <t>７　卸売価格（年度別）</t>
    <rPh sb="2" eb="4">
      <t>オロシウリ</t>
    </rPh>
    <rPh sb="4" eb="6">
      <t>カカク</t>
    </rPh>
    <rPh sb="7" eb="10">
      <t>ネンドベツ</t>
    </rPh>
    <phoneticPr fontId="2"/>
  </si>
  <si>
    <t>８　令和４年度 卸売価格（月別）</t>
    <rPh sb="2" eb="4">
      <t>レイワ</t>
    </rPh>
    <rPh sb="5" eb="7">
      <t>ネンド</t>
    </rPh>
    <rPh sb="8" eb="10">
      <t>オロシウリ</t>
    </rPh>
    <rPh sb="10" eb="12">
      <t>カカク</t>
    </rPh>
    <rPh sb="13" eb="15">
      <t>ツキベツ</t>
    </rPh>
    <phoneticPr fontId="2"/>
  </si>
  <si>
    <t>　と畜頭数（牛及び豚）は145,658頭で、前年度に比べ3.8％減少した。
　牛と豚の内訳は、次のとおりである。</t>
    <rPh sb="2" eb="5">
      <t>チクトウスウ</t>
    </rPh>
    <rPh sb="6" eb="7">
      <t>ウシ</t>
    </rPh>
    <rPh sb="7" eb="8">
      <t>オヨ</t>
    </rPh>
    <rPh sb="9" eb="10">
      <t>ブタ</t>
    </rPh>
    <rPh sb="19" eb="20">
      <t>トウ</t>
    </rPh>
    <rPh sb="22" eb="25">
      <t>ゼンネンド</t>
    </rPh>
    <rPh sb="26" eb="27">
      <t>クラ</t>
    </rPh>
    <rPh sb="32" eb="34">
      <t>ゲンショウ</t>
    </rPh>
    <rPh sb="39" eb="40">
      <t>ギュウ</t>
    </rPh>
    <rPh sb="41" eb="42">
      <t>ブタ</t>
    </rPh>
    <rPh sb="43" eb="45">
      <t>ウチワケ</t>
    </rPh>
    <rPh sb="47" eb="48">
      <t>ツギ</t>
    </rPh>
    <phoneticPr fontId="2"/>
  </si>
  <si>
    <t>　牛枝肉及び豚枝肉の取扱頭数は145,243頭で、前年度に比べ3.9％減少した。取扱重量は副生物、部分肉及び子牛を含めて24,771㌧で、同1.5％減少した。取扱金額は29,252百万円で、同2.3％低下した。</t>
    <rPh sb="1" eb="2">
      <t>ギュウ</t>
    </rPh>
    <rPh sb="2" eb="4">
      <t>エダニク</t>
    </rPh>
    <rPh sb="4" eb="5">
      <t>オヨ</t>
    </rPh>
    <rPh sb="6" eb="7">
      <t>ブタ</t>
    </rPh>
    <rPh sb="7" eb="9">
      <t>エダニク</t>
    </rPh>
    <rPh sb="10" eb="12">
      <t>トリアツカイ</t>
    </rPh>
    <rPh sb="12" eb="14">
      <t>トウスウ</t>
    </rPh>
    <rPh sb="35" eb="37">
      <t>ゲンショウ</t>
    </rPh>
    <rPh sb="40" eb="42">
      <t>トリアツカイ</t>
    </rPh>
    <rPh sb="45" eb="48">
      <t>フクセイブツ</t>
    </rPh>
    <rPh sb="52" eb="53">
      <t>オヨ</t>
    </rPh>
    <rPh sb="54" eb="56">
      <t>コギュウ</t>
    </rPh>
    <rPh sb="69" eb="70">
      <t>ドウ</t>
    </rPh>
    <rPh sb="74" eb="76">
      <t>ゲンショウ</t>
    </rPh>
    <rPh sb="79" eb="81">
      <t>トリアツカイ</t>
    </rPh>
    <rPh sb="95" eb="96">
      <t>ドウ</t>
    </rPh>
    <rPh sb="100" eb="102">
      <t>テイカ</t>
    </rPh>
    <phoneticPr fontId="2"/>
  </si>
  <si>
    <t>　牛枝肉の取扱頭数は27,823頭で、前年度に比べ0.4％増加した。取扱重量は12,501㌧で、同0.4％増加した。取扱金額は23,539百万円で、同4.5%低下した。</t>
    <rPh sb="1" eb="4">
      <t>ギュウエダニク</t>
    </rPh>
    <rPh sb="5" eb="7">
      <t>トリアツカイ</t>
    </rPh>
    <rPh sb="7" eb="9">
      <t>トウスウ</t>
    </rPh>
    <rPh sb="29" eb="31">
      <t>ゾウカ</t>
    </rPh>
    <rPh sb="34" eb="36">
      <t>トリアツカイ</t>
    </rPh>
    <rPh sb="36" eb="38">
      <t>ジュウリョウ</t>
    </rPh>
    <rPh sb="48" eb="49">
      <t>ドウ</t>
    </rPh>
    <rPh sb="53" eb="55">
      <t>ゾウカ</t>
    </rPh>
    <rPh sb="58" eb="60">
      <t>トリアツカイ</t>
    </rPh>
    <rPh sb="60" eb="62">
      <t>キンガク</t>
    </rPh>
    <rPh sb="69" eb="72">
      <t>ヒャクマンエン</t>
    </rPh>
    <rPh sb="74" eb="75">
      <t>ドウ</t>
    </rPh>
    <rPh sb="79" eb="81">
      <t>テイカ</t>
    </rPh>
    <phoneticPr fontId="2"/>
  </si>
  <si>
    <t xml:space="preserve">　牛枝肉全体の卸売価格は1,883円/kgで、前年度に比べ4.9％低下した。
　種類別では、和牛は2,098円/kgで、同5.3％低下した。交雑種は1,464円/kgで、同4.6％低下した。乳牛は653円/kgで、同5.0％低下した。　 </t>
    <rPh sb="1" eb="4">
      <t>ギュウエダニク</t>
    </rPh>
    <rPh sb="4" eb="6">
      <t>ゼンタイ</t>
    </rPh>
    <rPh sb="7" eb="9">
      <t>オロシウリ</t>
    </rPh>
    <rPh sb="9" eb="11">
      <t>カカク</t>
    </rPh>
    <rPh sb="17" eb="18">
      <t>エン</t>
    </rPh>
    <rPh sb="33" eb="35">
      <t>テイカ</t>
    </rPh>
    <rPh sb="40" eb="43">
      <t>シュルイベツ</t>
    </rPh>
    <rPh sb="60" eb="61">
      <t>ドウ</t>
    </rPh>
    <rPh sb="65" eb="67">
      <t>テイカ</t>
    </rPh>
    <rPh sb="85" eb="86">
      <t>ドウ</t>
    </rPh>
    <rPh sb="90" eb="92">
      <t>テイカ</t>
    </rPh>
    <rPh sb="107" eb="108">
      <t>ドウ</t>
    </rPh>
    <rPh sb="112" eb="114">
      <t>テイカ</t>
    </rPh>
    <phoneticPr fontId="2"/>
  </si>
  <si>
    <t>２　と畜頭数</t>
    <rPh sb="3" eb="4">
      <t>チク</t>
    </rPh>
    <rPh sb="4" eb="6">
      <t>トウスウ</t>
    </rPh>
    <phoneticPr fontId="2"/>
  </si>
  <si>
    <t>３　取扱高（畜種別・年度別）</t>
    <rPh sb="2" eb="4">
      <t>トリアツカイ</t>
    </rPh>
    <rPh sb="4" eb="5">
      <t>ダカ</t>
    </rPh>
    <rPh sb="6" eb="8">
      <t>チクシュ</t>
    </rPh>
    <rPh sb="8" eb="9">
      <t>ベツ</t>
    </rPh>
    <rPh sb="10" eb="13">
      <t>ネンドベツ</t>
    </rPh>
    <phoneticPr fontId="2"/>
  </si>
  <si>
    <t>４　令和４年度 取扱高（畜種別・月別）</t>
    <rPh sb="2" eb="4">
      <t>レイワ</t>
    </rPh>
    <rPh sb="5" eb="7">
      <t>ネンド</t>
    </rPh>
    <rPh sb="8" eb="10">
      <t>トリアツカイ</t>
    </rPh>
    <rPh sb="10" eb="11">
      <t>ダカ</t>
    </rPh>
    <rPh sb="12" eb="14">
      <t>チクシュ</t>
    </rPh>
    <rPh sb="14" eb="15">
      <t>ベツ</t>
    </rPh>
    <rPh sb="16" eb="18">
      <t>ツキベツ</t>
    </rPh>
    <phoneticPr fontId="2"/>
  </si>
  <si>
    <t>５　牛の取扱高（規格別・年度別）</t>
    <rPh sb="2" eb="3">
      <t>ウシ</t>
    </rPh>
    <rPh sb="4" eb="6">
      <t>トリアツカ</t>
    </rPh>
    <rPh sb="6" eb="7">
      <t>ダカ</t>
    </rPh>
    <rPh sb="8" eb="10">
      <t>キカク</t>
    </rPh>
    <rPh sb="10" eb="11">
      <t>ベツ</t>
    </rPh>
    <rPh sb="11" eb="12">
      <t>キュウベツ</t>
    </rPh>
    <rPh sb="12" eb="14">
      <t>ネンド</t>
    </rPh>
    <rPh sb="14" eb="15">
      <t>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</si>
  <si>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0">
      <t>キカク</t>
    </rPh>
    <rPh sb="10" eb="11">
      <t>ベツ</t>
    </rPh>
    <rPh sb="11" eb="12">
      <t>キュウベツ</t>
    </rPh>
    <rPh sb="12" eb="14">
      <t>ネンド</t>
    </rPh>
    <rPh sb="14" eb="15">
      <t>ベツ</t>
    </rPh>
    <phoneticPr fontId="2"/>
  </si>
  <si>
    <t xml:space="preserve"> ・・・・・・・・・・・・・・・・・</t>
    <phoneticPr fontId="2"/>
  </si>
  <si>
    <t>１　令和４年度 食肉市場の概況</t>
    <rPh sb="2" eb="4">
      <t>レイワ</t>
    </rPh>
    <rPh sb="5" eb="7">
      <t>ネンド</t>
    </rPh>
    <rPh sb="8" eb="10">
      <t>ショクニク</t>
    </rPh>
    <rPh sb="10" eb="12">
      <t>シジョウ</t>
    </rPh>
    <rPh sb="13" eb="15">
      <t>ガイキョウ</t>
    </rPh>
    <phoneticPr fontId="2"/>
  </si>
  <si>
    <t>・・・・・・・・</t>
    <phoneticPr fontId="2"/>
  </si>
  <si>
    <t xml:space="preserve"> </t>
    <phoneticPr fontId="2"/>
  </si>
  <si>
    <t>1　令和４年度　食肉市場の概況</t>
    <rPh sb="2" eb="4">
      <t>レイワ</t>
    </rPh>
    <rPh sb="5" eb="7">
      <t>ネンド</t>
    </rPh>
    <rPh sb="8" eb="10">
      <t>ショクニク</t>
    </rPh>
    <rPh sb="10" eb="12">
      <t>シジョウ</t>
    </rPh>
    <rPh sb="13" eb="15">
      <t>ガイキョウ</t>
    </rPh>
    <phoneticPr fontId="2"/>
  </si>
  <si>
    <t>（１）と畜頭数</t>
    <rPh sb="4" eb="5">
      <t>チク</t>
    </rPh>
    <rPh sb="5" eb="7">
      <t>トウスウ</t>
    </rPh>
    <phoneticPr fontId="2"/>
  </si>
  <si>
    <t>（２）取扱高</t>
    <rPh sb="3" eb="5">
      <t>トリアツカイ</t>
    </rPh>
    <rPh sb="5" eb="6">
      <t>ダカ</t>
    </rPh>
    <phoneticPr fontId="2"/>
  </si>
  <si>
    <t>（３）卸売価格</t>
    <rPh sb="3" eb="5">
      <t>オロシウリ</t>
    </rPh>
    <rPh sb="5" eb="7">
      <t>カカク</t>
    </rPh>
    <phoneticPr fontId="2"/>
  </si>
  <si>
    <t>　　計</t>
    <rPh sb="2" eb="3">
      <t>ケイ</t>
    </rPh>
    <phoneticPr fontId="2"/>
  </si>
  <si>
    <t>　豚枝肉の卸売価格は554円/kgで、前年度に比べ11.8％上昇した。</t>
    <rPh sb="1" eb="4">
      <t>ブタエダニク</t>
    </rPh>
    <rPh sb="5" eb="7">
      <t>オロシウリ</t>
    </rPh>
    <rPh sb="7" eb="9">
      <t>カカク</t>
    </rPh>
    <rPh sb="13" eb="14">
      <t>エン</t>
    </rPh>
    <rPh sb="19" eb="22">
      <t>ゼンネンド</t>
    </rPh>
    <rPh sb="23" eb="24">
      <t>クラ</t>
    </rPh>
    <rPh sb="30" eb="32">
      <t>ジョウショウ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</si>
</sst>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#,##0.0;[Red]\-#,##0.0"/>
    <numFmt numFmtId="177" formatCode="#,##0.0_ "/>
    <numFmt numFmtId="178" formatCode="#,##0.0_);[Red]\(#,##0.0\)"/>
    <numFmt numFmtId="179" formatCode="#,##0_ "/>
    <numFmt numFmtId="180" formatCode="#,##0,\ "/>
    <numFmt numFmtId="181" formatCode="_ * #,##0.0_ ;[Red]\-#,##0\ ;_ \ &quot;　－&quot;_;\ "/>
    <numFmt numFmtId="182" formatCode="_ * #,##0,_ ;[Red]\-#,##0\ ;_ \ &quot;　－&quot;_;\ "/>
    <numFmt numFmtId="183" formatCode="_ * #,##0_ ;[Red]\-#,##0\ ;_ \ &quot;　－&quot;_;\ "/>
    <numFmt numFmtId="184" formatCode="_ * #,##0.0_ ;_ * \-#,##0_ ;_ \ &quot;－ &quot;_ ;_ @_ "/>
    <numFmt numFmtId="185" formatCode="_ * #,##0.0_ ;_ * \-#,##0_ ;_ \ &quot;－&quot;_ ;_ @_ "/>
    <numFmt numFmtId="186" formatCode="_ * #,##0_ ;_ * \-#,##0_ ;_ \ &quot;－ &quot;_ ;_ @_ "/>
    <numFmt numFmtId="187" formatCode="_ * #,##0_ ;_ * \-#,##0_ ;_ \ &quot;　－   &quot;_ ;_ @_ "/>
    <numFmt numFmtId="188" formatCode="_ * #,##0.0_ ;_ * \-#,##0_ ;_ \ \ &quot;　－ &quot;_ ;_ @_ "/>
    <numFmt numFmtId="189" formatCode="#,##0_);[Red]\(#,##0\)"/>
    <numFmt numFmtId="190" formatCode="#,##0_);\(#,##0\)"/>
    <numFmt numFmtId="191" formatCode="0.0%"/>
    <numFmt numFmtId="192" formatCode="#,##0,,"/>
    <numFmt numFmtId="193" formatCode="#,##0,"/>
    <numFmt numFmtId="194" formatCode="#,##0.0_ ;[Red]\-#,##0.0\ "/>
    <numFmt numFmtId="195" formatCode="0_ "/>
    <numFmt numFmtId="196" formatCode="0.0_ ;[Red]\-0.0\ "/>
    <numFmt numFmtId="197" formatCode="0.0_ "/>
  </numFmts>
  <fonts count="6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u/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b/>
      <sz val="2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2"/>
      <color indexed="1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indexed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name val="游ゴシック"/>
      <family val="3"/>
      <charset val="128"/>
    </font>
    <font>
      <b/>
      <sz val="18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4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/>
    <xf numFmtId="0" fontId="0" fillId="0" borderId="4" xfId="0" applyBorder="1"/>
    <xf numFmtId="38" fontId="6" fillId="0" borderId="2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2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/>
    <xf numFmtId="0" fontId="1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2" borderId="1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0" borderId="9" xfId="0" applyBorder="1"/>
    <xf numFmtId="0" fontId="0" fillId="0" borderId="4" xfId="0" applyFill="1" applyBorder="1"/>
    <xf numFmtId="0" fontId="0" fillId="0" borderId="11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13" fillId="0" borderId="0" xfId="0" applyFont="1" applyFill="1" applyBorder="1"/>
    <xf numFmtId="0" fontId="13" fillId="5" borderId="0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0" xfId="0" applyFill="1"/>
    <xf numFmtId="0" fontId="0" fillId="0" borderId="10" xfId="0" applyFill="1" applyBorder="1"/>
    <xf numFmtId="0" fontId="0" fillId="0" borderId="11" xfId="0" applyBorder="1"/>
    <xf numFmtId="0" fontId="0" fillId="7" borderId="8" xfId="0" applyFill="1" applyBorder="1"/>
    <xf numFmtId="0" fontId="0" fillId="7" borderId="0" xfId="0" applyFill="1"/>
    <xf numFmtId="0" fontId="0" fillId="7" borderId="0" xfId="0" applyFill="1" applyBorder="1"/>
    <xf numFmtId="0" fontId="0" fillId="7" borderId="9" xfId="0" applyFill="1" applyBorder="1"/>
    <xf numFmtId="0" fontId="13" fillId="2" borderId="0" xfId="0" applyFont="1" applyFill="1" applyBorder="1"/>
    <xf numFmtId="0" fontId="0" fillId="2" borderId="0" xfId="0" applyFill="1"/>
    <xf numFmtId="0" fontId="0" fillId="7" borderId="10" xfId="0" applyFill="1" applyBorder="1"/>
    <xf numFmtId="0" fontId="0" fillId="7" borderId="4" xfId="0" applyFill="1" applyBorder="1"/>
    <xf numFmtId="0" fontId="18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 applyBorder="1"/>
    <xf numFmtId="0" fontId="0" fillId="5" borderId="4" xfId="0" applyFill="1" applyBorder="1"/>
    <xf numFmtId="0" fontId="0" fillId="5" borderId="11" xfId="0" applyFill="1" applyBorder="1"/>
    <xf numFmtId="0" fontId="13" fillId="7" borderId="0" xfId="0" applyFont="1" applyFill="1" applyBorder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 applyBorder="1"/>
    <xf numFmtId="0" fontId="0" fillId="4" borderId="11" xfId="0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3" borderId="0" xfId="0" applyFill="1"/>
    <xf numFmtId="0" fontId="4" fillId="3" borderId="0" xfId="0" applyFont="1" applyFill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0" xfId="0" applyFill="1"/>
    <xf numFmtId="0" fontId="0" fillId="0" borderId="16" xfId="0" applyFill="1" applyBorder="1"/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 applyAlignment="1"/>
    <xf numFmtId="0" fontId="0" fillId="0" borderId="3" xfId="0" applyBorder="1"/>
    <xf numFmtId="0" fontId="13" fillId="0" borderId="0" xfId="0" applyFont="1" applyBorder="1"/>
    <xf numFmtId="0" fontId="0" fillId="0" borderId="0" xfId="0" applyFill="1" applyBorder="1" applyAlignment="1">
      <alignment horizontal="center" vertical="center" textRotation="255"/>
    </xf>
    <xf numFmtId="0" fontId="0" fillId="0" borderId="0" xfId="0" applyBorder="1" applyAlignment="1"/>
    <xf numFmtId="0" fontId="0" fillId="2" borderId="3" xfId="0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2" borderId="3" xfId="0" applyFill="1" applyBorder="1" applyAlignment="1"/>
    <xf numFmtId="0" fontId="0" fillId="9" borderId="4" xfId="0" applyFill="1" applyBorder="1"/>
    <xf numFmtId="0" fontId="0" fillId="9" borderId="11" xfId="0" applyFill="1" applyBorder="1"/>
    <xf numFmtId="0" fontId="0" fillId="2" borderId="2" xfId="0" applyFill="1" applyBorder="1" applyAlignment="1"/>
    <xf numFmtId="0" fontId="0" fillId="0" borderId="5" xfId="0" applyBorder="1"/>
    <xf numFmtId="0" fontId="22" fillId="0" borderId="0" xfId="0" applyFont="1" applyBorder="1"/>
    <xf numFmtId="0" fontId="0" fillId="0" borderId="10" xfId="0" applyBorder="1"/>
    <xf numFmtId="178" fontId="0" fillId="0" borderId="0" xfId="0" applyNumberFormat="1"/>
    <xf numFmtId="0" fontId="1" fillId="0" borderId="0" xfId="0" applyFont="1"/>
    <xf numFmtId="0" fontId="25" fillId="0" borderId="0" xfId="0" applyFont="1"/>
    <xf numFmtId="0" fontId="26" fillId="0" borderId="0" xfId="0" applyFont="1"/>
    <xf numFmtId="0" fontId="6" fillId="0" borderId="0" xfId="0" applyFont="1" applyBorder="1"/>
    <xf numFmtId="0" fontId="26" fillId="0" borderId="0" xfId="0" applyFont="1" applyBorder="1"/>
    <xf numFmtId="38" fontId="1" fillId="0" borderId="0" xfId="0" applyNumberFormat="1" applyFont="1"/>
    <xf numFmtId="38" fontId="0" fillId="0" borderId="0" xfId="0" applyNumberFormat="1"/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 wrapText="1"/>
    </xf>
    <xf numFmtId="177" fontId="29" fillId="0" borderId="21" xfId="0" applyNumberFormat="1" applyFont="1" applyBorder="1" applyAlignment="1"/>
    <xf numFmtId="178" fontId="29" fillId="0" borderId="0" xfId="0" applyNumberFormat="1" applyFont="1" applyBorder="1" applyAlignment="1"/>
    <xf numFmtId="177" fontId="29" fillId="0" borderId="22" xfId="0" applyNumberFormat="1" applyFont="1" applyBorder="1" applyAlignment="1"/>
    <xf numFmtId="38" fontId="29" fillId="0" borderId="0" xfId="0" applyNumberFormat="1" applyFont="1" applyBorder="1" applyAlignment="1"/>
    <xf numFmtId="0" fontId="29" fillId="0" borderId="0" xfId="0" applyFont="1"/>
    <xf numFmtId="177" fontId="30" fillId="0" borderId="23" xfId="0" applyNumberFormat="1" applyFont="1" applyBorder="1" applyAlignment="1"/>
    <xf numFmtId="0" fontId="26" fillId="0" borderId="0" xfId="0" applyFont="1" applyAlignment="1">
      <alignment vertical="center"/>
    </xf>
    <xf numFmtId="38" fontId="30" fillId="0" borderId="0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Alignment="1"/>
    <xf numFmtId="0" fontId="4" fillId="0" borderId="10" xfId="0" applyFont="1" applyFill="1" applyBorder="1"/>
    <xf numFmtId="0" fontId="0" fillId="0" borderId="24" xfId="0" applyFill="1" applyBorder="1"/>
    <xf numFmtId="0" fontId="0" fillId="0" borderId="25" xfId="0" applyFill="1" applyBorder="1"/>
    <xf numFmtId="0" fontId="28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right" vertical="center" wrapText="1"/>
    </xf>
    <xf numFmtId="0" fontId="27" fillId="0" borderId="20" xfId="0" applyFont="1" applyFill="1" applyBorder="1" applyAlignment="1">
      <alignment horizontal="right" vertical="center" wrapText="1"/>
    </xf>
    <xf numFmtId="0" fontId="25" fillId="0" borderId="0" xfId="0" applyFont="1" applyFill="1"/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29" fillId="0" borderId="0" xfId="0" applyFont="1" applyBorder="1"/>
    <xf numFmtId="0" fontId="29" fillId="0" borderId="6" xfId="0" applyFont="1" applyBorder="1"/>
    <xf numFmtId="180" fontId="29" fillId="0" borderId="22" xfId="0" applyNumberFormat="1" applyFont="1" applyBorder="1" applyAlignment="1"/>
    <xf numFmtId="180" fontId="0" fillId="0" borderId="0" xfId="0" applyNumberFormat="1"/>
    <xf numFmtId="0" fontId="0" fillId="0" borderId="0" xfId="0" applyAlignment="1">
      <alignment horizontal="center" vertical="center"/>
    </xf>
    <xf numFmtId="182" fontId="29" fillId="0" borderId="32" xfId="0" applyNumberFormat="1" applyFont="1" applyBorder="1" applyAlignment="1"/>
    <xf numFmtId="182" fontId="29" fillId="0" borderId="29" xfId="0" applyNumberFormat="1" applyFont="1" applyBorder="1" applyAlignment="1"/>
    <xf numFmtId="181" fontId="29" fillId="0" borderId="33" xfId="0" applyNumberFormat="1" applyFont="1" applyBorder="1" applyAlignment="1">
      <alignment horizontal="center" vertical="center"/>
    </xf>
    <xf numFmtId="181" fontId="29" fillId="0" borderId="34" xfId="0" applyNumberFormat="1" applyFont="1" applyBorder="1" applyAlignment="1">
      <alignment horizontal="center" vertical="center"/>
    </xf>
    <xf numFmtId="181" fontId="29" fillId="0" borderId="31" xfId="0" applyNumberFormat="1" applyFont="1" applyBorder="1" applyAlignment="1">
      <alignment horizontal="center" vertical="center"/>
    </xf>
    <xf numFmtId="183" fontId="30" fillId="0" borderId="35" xfId="0" applyNumberFormat="1" applyFont="1" applyBorder="1" applyAlignment="1">
      <alignment horizontal="center" vertical="center"/>
    </xf>
    <xf numFmtId="183" fontId="30" fillId="0" borderId="36" xfId="0" applyNumberFormat="1" applyFont="1" applyBorder="1" applyAlignment="1">
      <alignment horizontal="center" vertical="center"/>
    </xf>
    <xf numFmtId="183" fontId="30" fillId="0" borderId="30" xfId="0" applyNumberFormat="1" applyFont="1" applyBorder="1" applyAlignment="1">
      <alignment horizontal="center" vertical="center"/>
    </xf>
    <xf numFmtId="182" fontId="29" fillId="0" borderId="37" xfId="0" applyNumberFormat="1" applyFont="1" applyBorder="1" applyAlignment="1"/>
    <xf numFmtId="182" fontId="29" fillId="0" borderId="38" xfId="0" applyNumberFormat="1" applyFont="1" applyBorder="1" applyAlignment="1"/>
    <xf numFmtId="182" fontId="29" fillId="0" borderId="39" xfId="0" applyNumberFormat="1" applyFont="1" applyBorder="1" applyAlignment="1">
      <alignment horizontal="right"/>
    </xf>
    <xf numFmtId="182" fontId="29" fillId="0" borderId="39" xfId="0" applyNumberFormat="1" applyFont="1" applyBorder="1" applyAlignment="1"/>
    <xf numFmtId="182" fontId="29" fillId="0" borderId="40" xfId="0" applyNumberFormat="1" applyFont="1" applyBorder="1" applyAlignment="1"/>
    <xf numFmtId="182" fontId="29" fillId="0" borderId="40" xfId="0" applyNumberFormat="1" applyFont="1" applyBorder="1" applyAlignment="1">
      <alignment horizontal="right"/>
    </xf>
    <xf numFmtId="186" fontId="30" fillId="0" borderId="36" xfId="0" applyNumberFormat="1" applyFont="1" applyBorder="1" applyAlignment="1">
      <alignment horizontal="right"/>
    </xf>
    <xf numFmtId="186" fontId="30" fillId="0" borderId="41" xfId="0" applyNumberFormat="1" applyFont="1" applyBorder="1" applyAlignment="1">
      <alignment horizontal="right"/>
    </xf>
    <xf numFmtId="186" fontId="30" fillId="0" borderId="42" xfId="0" applyNumberFormat="1" applyFont="1" applyBorder="1" applyAlignment="1">
      <alignment horizontal="right"/>
    </xf>
    <xf numFmtId="188" fontId="29" fillId="0" borderId="34" xfId="0" applyNumberFormat="1" applyFont="1" applyBorder="1" applyAlignment="1"/>
    <xf numFmtId="188" fontId="29" fillId="0" borderId="43" xfId="0" applyNumberFormat="1" applyFont="1" applyBorder="1" applyAlignment="1">
      <alignment horizontal="right"/>
    </xf>
    <xf numFmtId="188" fontId="29" fillId="0" borderId="44" xfId="0" applyNumberFormat="1" applyFont="1" applyBorder="1" applyAlignment="1">
      <alignment horizontal="right"/>
    </xf>
    <xf numFmtId="188" fontId="29" fillId="0" borderId="43" xfId="0" applyNumberFormat="1" applyFont="1" applyBorder="1" applyAlignment="1"/>
    <xf numFmtId="188" fontId="29" fillId="0" borderId="44" xfId="0" applyNumberFormat="1" applyFont="1" applyBorder="1" applyAlignment="1"/>
    <xf numFmtId="188" fontId="29" fillId="0" borderId="0" xfId="0" applyNumberFormat="1" applyFont="1" applyBorder="1" applyAlignment="1"/>
    <xf numFmtId="0" fontId="29" fillId="0" borderId="21" xfId="0" applyNumberFormat="1" applyFont="1" applyBorder="1" applyAlignment="1"/>
    <xf numFmtId="188" fontId="29" fillId="0" borderId="49" xfId="0" applyNumberFormat="1" applyFont="1" applyBorder="1" applyAlignment="1">
      <alignment horizontal="right"/>
    </xf>
    <xf numFmtId="182" fontId="29" fillId="0" borderId="37" xfId="0" applyNumberFormat="1" applyFont="1" applyBorder="1" applyAlignment="1">
      <alignment horizontal="right"/>
    </xf>
    <xf numFmtId="186" fontId="30" fillId="0" borderId="50" xfId="0" applyNumberFormat="1" applyFont="1" applyBorder="1" applyAlignment="1">
      <alignment horizontal="right"/>
    </xf>
    <xf numFmtId="188" fontId="29" fillId="0" borderId="49" xfId="0" applyNumberFormat="1" applyFont="1" applyBorder="1" applyAlignment="1"/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47" xfId="0" applyBorder="1"/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46" xfId="0" applyBorder="1"/>
    <xf numFmtId="0" fontId="0" fillId="0" borderId="46" xfId="0" applyFill="1" applyBorder="1"/>
    <xf numFmtId="0" fontId="0" fillId="0" borderId="45" xfId="0" applyFill="1" applyBorder="1"/>
    <xf numFmtId="0" fontId="4" fillId="7" borderId="0" xfId="0" applyFont="1" applyFill="1" applyBorder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5" fillId="11" borderId="0" xfId="0" applyFont="1" applyFill="1" applyBorder="1"/>
    <xf numFmtId="0" fontId="0" fillId="11" borderId="0" xfId="0" applyFill="1"/>
    <xf numFmtId="0" fontId="0" fillId="11" borderId="0" xfId="0" applyFill="1" applyBorder="1"/>
    <xf numFmtId="0" fontId="0" fillId="11" borderId="10" xfId="0" applyFill="1" applyBorder="1"/>
    <xf numFmtId="0" fontId="0" fillId="11" borderId="4" xfId="0" applyFill="1" applyBorder="1"/>
    <xf numFmtId="0" fontId="13" fillId="7" borderId="8" xfId="0" applyFont="1" applyFill="1" applyBorder="1"/>
    <xf numFmtId="183" fontId="30" fillId="0" borderId="52" xfId="0" applyNumberFormat="1" applyFont="1" applyBorder="1" applyAlignment="1">
      <alignment horizontal="center" vertical="center"/>
    </xf>
    <xf numFmtId="181" fontId="29" fillId="0" borderId="49" xfId="0" applyNumberFormat="1" applyFont="1" applyBorder="1" applyAlignment="1">
      <alignment horizontal="center" vertical="center"/>
    </xf>
    <xf numFmtId="183" fontId="30" fillId="0" borderId="50" xfId="0" applyNumberFormat="1" applyFont="1" applyBorder="1" applyAlignment="1">
      <alignment horizontal="center" vertical="center"/>
    </xf>
    <xf numFmtId="0" fontId="11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38" fontId="0" fillId="0" borderId="0" xfId="0" applyNumberFormat="1" applyFill="1"/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top" wrapText="1"/>
    </xf>
    <xf numFmtId="188" fontId="29" fillId="0" borderId="31" xfId="0" applyNumberFormat="1" applyFont="1" applyBorder="1" applyAlignment="1"/>
    <xf numFmtId="186" fontId="30" fillId="0" borderId="30" xfId="0" applyNumberFormat="1" applyFont="1" applyBorder="1" applyAlignment="1">
      <alignment horizontal="right"/>
    </xf>
    <xf numFmtId="188" fontId="29" fillId="0" borderId="31" xfId="0" applyNumberFormat="1" applyFont="1" applyBorder="1" applyAlignment="1">
      <alignment horizontal="right"/>
    </xf>
    <xf numFmtId="182" fontId="29" fillId="0" borderId="29" xfId="0" applyNumberFormat="1" applyFont="1" applyBorder="1" applyAlignment="1">
      <alignment horizontal="right"/>
    </xf>
    <xf numFmtId="187" fontId="27" fillId="0" borderId="34" xfId="0" applyNumberFormat="1" applyFont="1" applyFill="1" applyBorder="1" applyAlignment="1">
      <alignment horizontal="center" vertical="center"/>
    </xf>
    <xf numFmtId="186" fontId="27" fillId="0" borderId="34" xfId="0" applyNumberFormat="1" applyFont="1" applyFill="1" applyBorder="1" applyAlignment="1">
      <alignment horizontal="center" vertical="center"/>
    </xf>
    <xf numFmtId="186" fontId="27" fillId="0" borderId="31" xfId="0" applyNumberFormat="1" applyFont="1" applyFill="1" applyBorder="1" applyAlignment="1">
      <alignment horizontal="center" vertical="center"/>
    </xf>
    <xf numFmtId="187" fontId="27" fillId="0" borderId="32" xfId="0" applyNumberFormat="1" applyFont="1" applyFill="1" applyBorder="1" applyAlignment="1">
      <alignment horizontal="center" vertical="center"/>
    </xf>
    <xf numFmtId="185" fontId="27" fillId="0" borderId="32" xfId="0" applyNumberFormat="1" applyFont="1" applyFill="1" applyBorder="1" applyAlignment="1">
      <alignment horizontal="center" vertical="center"/>
    </xf>
    <xf numFmtId="186" fontId="27" fillId="0" borderId="29" xfId="0" applyNumberFormat="1" applyFont="1" applyFill="1" applyBorder="1" applyAlignment="1">
      <alignment horizontal="center" vertical="center"/>
    </xf>
    <xf numFmtId="187" fontId="27" fillId="0" borderId="36" xfId="0" applyNumberFormat="1" applyFont="1" applyFill="1" applyBorder="1" applyAlignment="1">
      <alignment horizontal="center" vertical="center"/>
    </xf>
    <xf numFmtId="185" fontId="27" fillId="0" borderId="36" xfId="0" applyNumberFormat="1" applyFont="1" applyFill="1" applyBorder="1" applyAlignment="1">
      <alignment horizontal="center" vertical="center"/>
    </xf>
    <xf numFmtId="186" fontId="27" fillId="0" borderId="30" xfId="0" applyNumberFormat="1" applyFont="1" applyFill="1" applyBorder="1" applyAlignment="1">
      <alignment horizontal="center" vertical="center"/>
    </xf>
    <xf numFmtId="185" fontId="27" fillId="0" borderId="3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10" fillId="0" borderId="0" xfId="0" applyFont="1" applyFill="1"/>
    <xf numFmtId="0" fontId="32" fillId="0" borderId="0" xfId="0" applyFont="1" applyFill="1"/>
    <xf numFmtId="0" fontId="27" fillId="0" borderId="5" xfId="0" applyFont="1" applyFill="1" applyBorder="1"/>
    <xf numFmtId="0" fontId="27" fillId="0" borderId="7" xfId="0" applyFont="1" applyFill="1" applyBorder="1"/>
    <xf numFmtId="0" fontId="27" fillId="0" borderId="3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10" xfId="0" applyFont="1" applyFill="1" applyBorder="1"/>
    <xf numFmtId="0" fontId="27" fillId="0" borderId="11" xfId="0" applyFont="1" applyFill="1" applyBorder="1"/>
    <xf numFmtId="0" fontId="27" fillId="0" borderId="1" xfId="0" applyFont="1" applyFill="1" applyBorder="1" applyAlignment="1">
      <alignment horizontal="right" vertical="center" wrapText="1"/>
    </xf>
    <xf numFmtId="0" fontId="27" fillId="0" borderId="66" xfId="0" applyFont="1" applyFill="1" applyBorder="1" applyAlignment="1">
      <alignment horizontal="right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67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textRotation="180" wrapText="1"/>
    </xf>
    <xf numFmtId="0" fontId="27" fillId="0" borderId="1" xfId="0" applyFont="1" applyFill="1" applyBorder="1" applyAlignment="1">
      <alignment horizontal="center" vertical="center" textRotation="180" wrapText="1"/>
    </xf>
    <xf numFmtId="49" fontId="0" fillId="0" borderId="0" xfId="0" applyNumberFormat="1" applyFill="1"/>
    <xf numFmtId="184" fontId="27" fillId="0" borderId="21" xfId="0" applyNumberFormat="1" applyFont="1" applyFill="1" applyBorder="1" applyAlignment="1" applyProtection="1">
      <alignment horizontal="center" vertical="center"/>
      <protection locked="0"/>
    </xf>
    <xf numFmtId="185" fontId="27" fillId="0" borderId="64" xfId="0" applyNumberFormat="1" applyFont="1" applyFill="1" applyBorder="1" applyAlignment="1" applyProtection="1">
      <alignment horizontal="center" vertical="center"/>
      <protection locked="0"/>
    </xf>
    <xf numFmtId="187" fontId="27" fillId="0" borderId="34" xfId="0" applyNumberFormat="1" applyFont="1" applyFill="1" applyBorder="1" applyAlignment="1" applyProtection="1">
      <alignment horizontal="center" vertical="center"/>
      <protection locked="0"/>
    </xf>
    <xf numFmtId="186" fontId="27" fillId="0" borderId="33" xfId="0" applyNumberFormat="1" applyFont="1" applyFill="1" applyBorder="1" applyAlignment="1" applyProtection="1">
      <alignment horizontal="center" vertical="center"/>
      <protection locked="0"/>
    </xf>
    <xf numFmtId="186" fontId="27" fillId="0" borderId="34" xfId="0" applyNumberFormat="1" applyFont="1" applyFill="1" applyBorder="1" applyAlignment="1" applyProtection="1">
      <alignment horizontal="center" vertical="center"/>
      <protection locked="0"/>
    </xf>
    <xf numFmtId="184" fontId="27" fillId="0" borderId="22" xfId="0" applyNumberFormat="1" applyFont="1" applyFill="1" applyBorder="1" applyAlignment="1" applyProtection="1">
      <alignment horizontal="center" vertical="center"/>
      <protection locked="0"/>
    </xf>
    <xf numFmtId="185" fontId="27" fillId="0" borderId="54" xfId="0" applyNumberFormat="1" applyFont="1" applyFill="1" applyBorder="1" applyAlignment="1" applyProtection="1">
      <alignment horizontal="center" vertical="center"/>
      <protection locked="0"/>
    </xf>
    <xf numFmtId="187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38" xfId="0" applyNumberFormat="1" applyFont="1" applyFill="1" applyBorder="1" applyAlignment="1" applyProtection="1">
      <alignment horizontal="center" vertical="center"/>
      <protection locked="0"/>
    </xf>
    <xf numFmtId="186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65" xfId="0" applyNumberFormat="1" applyFont="1" applyFill="1" applyBorder="1" applyAlignment="1" applyProtection="1">
      <alignment horizontal="center" vertical="center"/>
      <protection locked="0"/>
    </xf>
    <xf numFmtId="186" fontId="27" fillId="0" borderId="58" xfId="0" applyNumberFormat="1" applyFont="1" applyFill="1" applyBorder="1" applyAlignment="1" applyProtection="1">
      <alignment horizontal="center" vertical="center"/>
      <protection locked="0"/>
    </xf>
    <xf numFmtId="184" fontId="27" fillId="0" borderId="23" xfId="0" applyNumberFormat="1" applyFont="1" applyFill="1" applyBorder="1" applyAlignment="1">
      <alignment horizontal="center" vertical="center"/>
    </xf>
    <xf numFmtId="185" fontId="27" fillId="0" borderId="52" xfId="0" applyNumberFormat="1" applyFont="1" applyFill="1" applyBorder="1" applyAlignment="1">
      <alignment horizontal="center" vertical="center"/>
    </xf>
    <xf numFmtId="186" fontId="27" fillId="0" borderId="62" xfId="0" applyNumberFormat="1" applyFont="1" applyFill="1" applyBorder="1" applyAlignment="1">
      <alignment horizontal="center" vertical="center"/>
    </xf>
    <xf numFmtId="186" fontId="27" fillId="0" borderId="36" xfId="0" applyNumberFormat="1" applyFont="1" applyFill="1" applyBorder="1" applyAlignment="1">
      <alignment horizontal="center" vertical="center"/>
    </xf>
    <xf numFmtId="186" fontId="27" fillId="0" borderId="35" xfId="0" applyNumberFormat="1" applyFont="1" applyFill="1" applyBorder="1" applyAlignment="1">
      <alignment horizontal="center" vertical="center"/>
    </xf>
    <xf numFmtId="185" fontId="27" fillId="0" borderId="59" xfId="0" applyNumberFormat="1" applyFont="1" applyFill="1" applyBorder="1" applyAlignment="1">
      <alignment horizontal="center" vertical="center"/>
    </xf>
    <xf numFmtId="187" fontId="27" fillId="0" borderId="58" xfId="0" applyNumberFormat="1" applyFont="1" applyFill="1" applyBorder="1" applyAlignment="1">
      <alignment horizontal="center" vertical="center"/>
    </xf>
    <xf numFmtId="185" fontId="27" fillId="0" borderId="38" xfId="0" applyNumberFormat="1" applyFont="1" applyFill="1" applyBorder="1" applyAlignment="1" applyProtection="1">
      <alignment horizontal="center" vertical="center"/>
      <protection locked="0"/>
    </xf>
    <xf numFmtId="184" fontId="27" fillId="0" borderId="21" xfId="0" applyNumberFormat="1" applyFont="1" applyFill="1" applyBorder="1" applyAlignment="1">
      <alignment horizontal="center" vertical="center"/>
    </xf>
    <xf numFmtId="185" fontId="27" fillId="0" borderId="64" xfId="0" applyNumberFormat="1" applyFont="1" applyFill="1" applyBorder="1" applyAlignment="1">
      <alignment horizontal="center" vertical="center"/>
    </xf>
    <xf numFmtId="186" fontId="27" fillId="0" borderId="48" xfId="0" applyNumberFormat="1" applyFont="1" applyFill="1" applyBorder="1" applyAlignment="1">
      <alignment horizontal="center" vertical="center"/>
    </xf>
    <xf numFmtId="184" fontId="27" fillId="0" borderId="22" xfId="0" applyNumberFormat="1" applyFont="1" applyFill="1" applyBorder="1" applyAlignment="1">
      <alignment horizontal="center" vertical="center"/>
    </xf>
    <xf numFmtId="185" fontId="27" fillId="0" borderId="54" xfId="0" applyNumberFormat="1" applyFont="1" applyFill="1" applyBorder="1" applyAlignment="1">
      <alignment horizontal="center" vertical="center"/>
    </xf>
    <xf numFmtId="186" fontId="27" fillId="0" borderId="3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179" fontId="38" fillId="0" borderId="55" xfId="0" applyNumberFormat="1" applyFont="1" applyBorder="1" applyAlignment="1">
      <alignment vertical="center"/>
    </xf>
    <xf numFmtId="179" fontId="39" fillId="0" borderId="55" xfId="0" applyNumberFormat="1" applyFont="1" applyBorder="1" applyAlignment="1">
      <alignment vertical="center"/>
    </xf>
    <xf numFmtId="179" fontId="40" fillId="0" borderId="55" xfId="0" applyNumberFormat="1" applyFont="1" applyBorder="1" applyAlignment="1">
      <alignment vertical="center"/>
    </xf>
    <xf numFmtId="38" fontId="38" fillId="0" borderId="55" xfId="2" applyFont="1" applyBorder="1" applyAlignment="1">
      <alignment vertical="center"/>
    </xf>
    <xf numFmtId="38" fontId="39" fillId="0" borderId="55" xfId="2" applyFont="1" applyBorder="1" applyAlignment="1">
      <alignment vertical="center"/>
    </xf>
    <xf numFmtId="38" fontId="40" fillId="0" borderId="55" xfId="2" applyFont="1" applyBorder="1" applyAlignment="1">
      <alignment vertical="center"/>
    </xf>
    <xf numFmtId="189" fontId="38" fillId="0" borderId="55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77" fontId="38" fillId="0" borderId="55" xfId="0" applyNumberFormat="1" applyFont="1" applyBorder="1" applyAlignment="1">
      <alignment vertical="center"/>
    </xf>
    <xf numFmtId="177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7" fontId="38" fillId="0" borderId="55" xfId="0" applyNumberFormat="1" applyFont="1" applyFill="1" applyBorder="1" applyAlignment="1">
      <alignment vertical="center"/>
    </xf>
    <xf numFmtId="177" fontId="40" fillId="0" borderId="55" xfId="0" applyNumberFormat="1" applyFont="1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38" fontId="38" fillId="0" borderId="0" xfId="2" applyFont="1" applyFill="1" applyBorder="1" applyAlignment="1">
      <alignment vertical="center"/>
    </xf>
    <xf numFmtId="38" fontId="38" fillId="0" borderId="0" xfId="2" applyFont="1" applyBorder="1" applyAlignment="1">
      <alignment vertical="center"/>
    </xf>
    <xf numFmtId="38" fontId="39" fillId="0" borderId="0" xfId="2" applyFont="1" applyBorder="1" applyAlignment="1">
      <alignment vertical="center"/>
    </xf>
    <xf numFmtId="38" fontId="38" fillId="0" borderId="0" xfId="2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8" fontId="39" fillId="0" borderId="0" xfId="2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right" vertical="center"/>
    </xf>
    <xf numFmtId="49" fontId="38" fillId="0" borderId="0" xfId="0" applyNumberFormat="1" applyFont="1" applyAlignment="1">
      <alignment vertical="center"/>
    </xf>
    <xf numFmtId="38" fontId="38" fillId="0" borderId="0" xfId="2" applyFont="1" applyAlignment="1">
      <alignment vertical="center"/>
    </xf>
    <xf numFmtId="38" fontId="38" fillId="0" borderId="0" xfId="2" applyFont="1" applyBorder="1" applyAlignment="1">
      <alignment horizontal="center" vertical="center"/>
    </xf>
    <xf numFmtId="38" fontId="37" fillId="0" borderId="0" xfId="2" applyFont="1" applyBorder="1" applyAlignment="1">
      <alignment vertical="center"/>
    </xf>
    <xf numFmtId="38" fontId="38" fillId="0" borderId="0" xfId="2" applyFont="1" applyAlignment="1">
      <alignment horizontal="right" vertical="center"/>
    </xf>
    <xf numFmtId="38" fontId="38" fillId="0" borderId="0" xfId="2" applyFont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Fill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38" fontId="38" fillId="0" borderId="0" xfId="2" applyFont="1" applyAlignment="1">
      <alignment horizontal="center" vertical="center"/>
    </xf>
    <xf numFmtId="38" fontId="38" fillId="0" borderId="0" xfId="2" applyFont="1" applyBorder="1" applyAlignment="1">
      <alignment horizontal="center" vertical="center"/>
    </xf>
    <xf numFmtId="0" fontId="41" fillId="15" borderId="0" xfId="0" applyFont="1" applyFill="1"/>
    <xf numFmtId="49" fontId="41" fillId="0" borderId="0" xfId="0" applyNumberFormat="1" applyFont="1" applyAlignment="1"/>
    <xf numFmtId="0" fontId="43" fillId="0" borderId="0" xfId="0" applyFont="1"/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left" vertical="top"/>
    </xf>
    <xf numFmtId="0" fontId="43" fillId="0" borderId="45" xfId="0" applyFont="1" applyBorder="1" applyAlignment="1">
      <alignment horizontal="center" vertical="top"/>
    </xf>
    <xf numFmtId="0" fontId="43" fillId="0" borderId="70" xfId="0" applyFont="1" applyBorder="1" applyAlignment="1">
      <alignment horizontal="center" vertical="top"/>
    </xf>
    <xf numFmtId="189" fontId="43" fillId="0" borderId="0" xfId="0" applyNumberFormat="1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7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53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38" fontId="47" fillId="0" borderId="0" xfId="2" applyFont="1" applyAlignment="1">
      <alignment vertical="center"/>
    </xf>
    <xf numFmtId="0" fontId="47" fillId="0" borderId="0" xfId="0" applyFont="1"/>
    <xf numFmtId="10" fontId="47" fillId="0" borderId="0" xfId="6" applyNumberFormat="1" applyFont="1" applyAlignment="1"/>
    <xf numFmtId="191" fontId="47" fillId="0" borderId="0" xfId="6" applyNumberFormat="1" applyFont="1" applyAlignment="1"/>
    <xf numFmtId="20" fontId="47" fillId="0" borderId="0" xfId="0" applyNumberFormat="1" applyFont="1"/>
    <xf numFmtId="0" fontId="43" fillId="0" borderId="0" xfId="0" applyFont="1" applyAlignment="1">
      <alignment horizontal="center" vertical="top"/>
    </xf>
    <xf numFmtId="189" fontId="43" fillId="0" borderId="0" xfId="0" applyNumberFormat="1" applyFont="1" applyAlignment="1">
      <alignment vertical="top"/>
    </xf>
    <xf numFmtId="0" fontId="43" fillId="16" borderId="55" xfId="0" applyFont="1" applyFill="1" applyBorder="1" applyAlignment="1">
      <alignment horizontal="center" vertical="top"/>
    </xf>
    <xf numFmtId="0" fontId="43" fillId="16" borderId="3" xfId="0" applyFont="1" applyFill="1" applyBorder="1" applyAlignment="1">
      <alignment horizontal="center" vertical="top"/>
    </xf>
    <xf numFmtId="0" fontId="43" fillId="16" borderId="22" xfId="0" applyFont="1" applyFill="1" applyBorder="1" applyAlignment="1">
      <alignment horizontal="center" vertical="top"/>
    </xf>
    <xf numFmtId="0" fontId="43" fillId="16" borderId="1" xfId="0" applyFont="1" applyFill="1" applyBorder="1" applyAlignment="1">
      <alignment horizontal="center" vertical="top"/>
    </xf>
    <xf numFmtId="38" fontId="38" fillId="0" borderId="0" xfId="2" applyFont="1" applyBorder="1" applyAlignment="1">
      <alignment horizontal="center" vertical="center"/>
    </xf>
    <xf numFmtId="38" fontId="38" fillId="0" borderId="0" xfId="2" applyFont="1" applyAlignment="1">
      <alignment horizontal="center" vertical="center"/>
    </xf>
    <xf numFmtId="0" fontId="44" fillId="0" borderId="0" xfId="0" applyFont="1" applyAlignment="1">
      <alignment vertical="center"/>
    </xf>
    <xf numFmtId="38" fontId="53" fillId="0" borderId="0" xfId="2" applyFont="1" applyAlignment="1">
      <alignment vertical="center"/>
    </xf>
    <xf numFmtId="38" fontId="53" fillId="0" borderId="0" xfId="2" applyFont="1" applyBorder="1" applyAlignment="1">
      <alignment horizontal="center" vertical="center"/>
    </xf>
    <xf numFmtId="38" fontId="54" fillId="0" borderId="0" xfId="2" applyFont="1" applyBorder="1" applyAlignment="1">
      <alignment horizontal="center" vertical="center"/>
    </xf>
    <xf numFmtId="38" fontId="39" fillId="0" borderId="0" xfId="2" applyFont="1" applyBorder="1" applyAlignment="1">
      <alignment horizontal="center" vertical="center"/>
    </xf>
    <xf numFmtId="38" fontId="55" fillId="0" borderId="0" xfId="2" applyFont="1" applyAlignment="1">
      <alignment vertical="center"/>
    </xf>
    <xf numFmtId="38" fontId="43" fillId="0" borderId="0" xfId="2" applyFont="1" applyAlignment="1">
      <alignment vertical="center"/>
    </xf>
    <xf numFmtId="38" fontId="43" fillId="0" borderId="0" xfId="2" applyFont="1" applyAlignment="1">
      <alignment horizontal="center" vertical="center"/>
    </xf>
    <xf numFmtId="38" fontId="43" fillId="0" borderId="0" xfId="2" applyFont="1" applyBorder="1" applyAlignment="1">
      <alignment horizontal="right"/>
    </xf>
    <xf numFmtId="38" fontId="43" fillId="0" borderId="0" xfId="2" applyFont="1" applyBorder="1" applyAlignment="1">
      <alignment horizontal="center" vertical="center"/>
    </xf>
    <xf numFmtId="38" fontId="43" fillId="0" borderId="69" xfId="2" applyFont="1" applyBorder="1" applyAlignment="1">
      <alignment horizontal="right" vertical="center"/>
    </xf>
    <xf numFmtId="38" fontId="43" fillId="0" borderId="0" xfId="2" applyFont="1" applyBorder="1" applyAlignment="1">
      <alignment horizontal="right" vertical="center"/>
    </xf>
    <xf numFmtId="38" fontId="43" fillId="0" borderId="0" xfId="2" applyNumberFormat="1" applyFont="1" applyFill="1" applyBorder="1" applyAlignment="1">
      <alignment horizontal="right" vertical="center"/>
    </xf>
    <xf numFmtId="38" fontId="43" fillId="0" borderId="0" xfId="2" applyFont="1" applyBorder="1" applyAlignment="1">
      <alignment vertical="center"/>
    </xf>
    <xf numFmtId="193" fontId="43" fillId="0" borderId="0" xfId="2" applyNumberFormat="1" applyFont="1" applyBorder="1" applyAlignment="1">
      <alignment horizontal="right" vertical="center"/>
    </xf>
    <xf numFmtId="193" fontId="43" fillId="0" borderId="0" xfId="2" applyNumberFormat="1" applyFont="1" applyFill="1" applyBorder="1" applyAlignment="1">
      <alignment horizontal="right" vertical="center"/>
    </xf>
    <xf numFmtId="176" fontId="43" fillId="0" borderId="0" xfId="2" applyNumberFormat="1" applyFont="1" applyBorder="1" applyAlignment="1">
      <alignment vertical="center"/>
    </xf>
    <xf numFmtId="192" fontId="43" fillId="0" borderId="0" xfId="2" applyNumberFormat="1" applyFont="1" applyBorder="1" applyAlignment="1">
      <alignment horizontal="right" vertical="center"/>
    </xf>
    <xf numFmtId="38" fontId="43" fillId="0" borderId="4" xfId="2" applyNumberFormat="1" applyFont="1" applyBorder="1" applyAlignment="1">
      <alignment horizontal="right" vertical="center"/>
    </xf>
    <xf numFmtId="176" fontId="43" fillId="0" borderId="0" xfId="2" applyNumberFormat="1" applyFont="1" applyAlignment="1">
      <alignment vertical="center"/>
    </xf>
    <xf numFmtId="38" fontId="43" fillId="0" borderId="0" xfId="2" applyFont="1" applyFill="1" applyBorder="1" applyAlignment="1">
      <alignment vertical="center"/>
    </xf>
    <xf numFmtId="38" fontId="56" fillId="0" borderId="0" xfId="2" applyFont="1" applyFill="1" applyBorder="1" applyAlignment="1">
      <alignment vertical="center"/>
    </xf>
    <xf numFmtId="38" fontId="43" fillId="0" borderId="0" xfId="2" applyFont="1" applyFill="1" applyBorder="1" applyAlignment="1">
      <alignment horizontal="right" vertical="center"/>
    </xf>
    <xf numFmtId="192" fontId="43" fillId="0" borderId="0" xfId="2" applyNumberFormat="1" applyFont="1" applyBorder="1" applyAlignment="1">
      <alignment vertical="center"/>
    </xf>
    <xf numFmtId="38" fontId="56" fillId="0" borderId="0" xfId="2" applyFont="1" applyBorder="1" applyAlignment="1">
      <alignment vertical="center"/>
    </xf>
    <xf numFmtId="180" fontId="43" fillId="0" borderId="0" xfId="2" applyNumberFormat="1" applyFont="1" applyAlignment="1">
      <alignment horizontal="right" vertical="center"/>
    </xf>
    <xf numFmtId="176" fontId="43" fillId="0" borderId="0" xfId="2" applyNumberFormat="1" applyFont="1" applyAlignment="1">
      <alignment horizontal="right" vertical="center"/>
    </xf>
    <xf numFmtId="192" fontId="43" fillId="0" borderId="0" xfId="2" applyNumberFormat="1" applyFont="1" applyAlignment="1">
      <alignment horizontal="right" vertical="center"/>
    </xf>
    <xf numFmtId="193" fontId="43" fillId="0" borderId="0" xfId="2" applyNumberFormat="1" applyFont="1" applyBorder="1" applyAlignment="1">
      <alignment horizontal="left" vertical="center"/>
    </xf>
    <xf numFmtId="38" fontId="43" fillId="0" borderId="0" xfId="2" applyFont="1" applyAlignment="1">
      <alignment horizontal="right" vertical="center"/>
    </xf>
    <xf numFmtId="193" fontId="43" fillId="0" borderId="0" xfId="2" applyNumberFormat="1" applyFont="1" applyAlignment="1">
      <alignment horizontal="right" vertical="center"/>
    </xf>
    <xf numFmtId="38" fontId="43" fillId="0" borderId="4" xfId="2" applyNumberFormat="1" applyFont="1" applyFill="1" applyBorder="1" applyAlignment="1">
      <alignment horizontal="right" vertical="center"/>
    </xf>
    <xf numFmtId="38" fontId="43" fillId="0" borderId="68" xfId="2" applyNumberFormat="1" applyFont="1" applyFill="1" applyBorder="1" applyAlignment="1">
      <alignment horizontal="right" vertical="center"/>
    </xf>
    <xf numFmtId="38" fontId="43" fillId="0" borderId="0" xfId="2" applyFont="1" applyBorder="1" applyAlignment="1">
      <alignment horizontal="left" vertical="center"/>
    </xf>
    <xf numFmtId="180" fontId="43" fillId="0" borderId="0" xfId="2" applyNumberFormat="1" applyFont="1" applyBorder="1" applyAlignment="1">
      <alignment horizontal="right" vertical="center"/>
    </xf>
    <xf numFmtId="180" fontId="56" fillId="0" borderId="0" xfId="2" applyNumberFormat="1" applyFont="1" applyBorder="1" applyAlignment="1">
      <alignment horizontal="right" vertical="center"/>
    </xf>
    <xf numFmtId="192" fontId="43" fillId="0" borderId="0" xfId="2" applyNumberFormat="1" applyFont="1" applyBorder="1" applyAlignment="1">
      <alignment horizontal="right"/>
    </xf>
    <xf numFmtId="177" fontId="43" fillId="0" borderId="69" xfId="0" applyNumberFormat="1" applyFont="1" applyBorder="1" applyAlignment="1">
      <alignment horizontal="right" vertical="center"/>
    </xf>
    <xf numFmtId="177" fontId="43" fillId="0" borderId="69" xfId="0" applyNumberFormat="1" applyFont="1" applyFill="1" applyBorder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38" fontId="43" fillId="0" borderId="4" xfId="2" applyFont="1" applyBorder="1" applyAlignment="1">
      <alignment vertical="center"/>
    </xf>
    <xf numFmtId="38" fontId="43" fillId="0" borderId="68" xfId="2" applyFont="1" applyBorder="1" applyAlignment="1">
      <alignment vertical="center"/>
    </xf>
    <xf numFmtId="38" fontId="43" fillId="0" borderId="68" xfId="2" applyFont="1" applyBorder="1" applyAlignment="1">
      <alignment horizontal="right" vertical="center"/>
    </xf>
    <xf numFmtId="177" fontId="43" fillId="0" borderId="0" xfId="0" applyNumberFormat="1" applyFont="1" applyBorder="1" applyAlignment="1">
      <alignment horizontal="right" vertical="center"/>
    </xf>
    <xf numFmtId="177" fontId="43" fillId="0" borderId="0" xfId="0" applyNumberFormat="1" applyFont="1" applyFill="1" applyBorder="1" applyAlignment="1">
      <alignment horizontal="right" vertical="center"/>
    </xf>
    <xf numFmtId="0" fontId="43" fillId="0" borderId="0" xfId="0" applyFont="1" applyBorder="1" applyAlignment="1">
      <alignment vertical="center"/>
    </xf>
    <xf numFmtId="193" fontId="43" fillId="0" borderId="0" xfId="2" applyNumberFormat="1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38" fontId="43" fillId="0" borderId="4" xfId="2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0" fontId="41" fillId="0" borderId="0" xfId="0" applyFont="1" applyBorder="1" applyAlignment="1">
      <alignment vertical="center"/>
    </xf>
    <xf numFmtId="38" fontId="43" fillId="0" borderId="68" xfId="2" applyFont="1" applyBorder="1" applyAlignment="1">
      <alignment horizontal="left" vertical="center"/>
    </xf>
    <xf numFmtId="38" fontId="43" fillId="0" borderId="0" xfId="2" applyFont="1" applyBorder="1" applyAlignment="1">
      <alignment horizontal="center" vertical="center"/>
    </xf>
    <xf numFmtId="38" fontId="43" fillId="0" borderId="0" xfId="2" applyFont="1" applyAlignment="1">
      <alignment horizontal="center" vertical="center"/>
    </xf>
    <xf numFmtId="38" fontId="43" fillId="0" borderId="0" xfId="2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57" fillId="0" borderId="0" xfId="0" applyFont="1"/>
    <xf numFmtId="0" fontId="43" fillId="15" borderId="0" xfId="0" applyFont="1" applyFill="1" applyBorder="1"/>
    <xf numFmtId="49" fontId="43" fillId="15" borderId="69" xfId="0" applyNumberFormat="1" applyFont="1" applyFill="1" applyBorder="1" applyAlignment="1">
      <alignment horizontal="right"/>
    </xf>
    <xf numFmtId="0" fontId="43" fillId="15" borderId="69" xfId="0" applyFont="1" applyFill="1" applyBorder="1" applyAlignment="1">
      <alignment horizontal="right"/>
    </xf>
    <xf numFmtId="38" fontId="43" fillId="15" borderId="0" xfId="2" applyFont="1" applyFill="1" applyBorder="1"/>
    <xf numFmtId="38" fontId="56" fillId="15" borderId="0" xfId="2" applyFont="1" applyFill="1" applyBorder="1"/>
    <xf numFmtId="0" fontId="46" fillId="0" borderId="0" xfId="0" applyFont="1"/>
    <xf numFmtId="0" fontId="43" fillId="0" borderId="0" xfId="0" applyFont="1" applyBorder="1"/>
    <xf numFmtId="0" fontId="43" fillId="0" borderId="69" xfId="0" applyFont="1" applyBorder="1" applyAlignment="1">
      <alignment horizontal="right"/>
    </xf>
    <xf numFmtId="38" fontId="43" fillId="0" borderId="0" xfId="2" applyFont="1" applyFill="1" applyBorder="1"/>
    <xf numFmtId="38" fontId="43" fillId="0" borderId="0" xfId="2" applyFont="1" applyAlignment="1">
      <alignment vertical="center" shrinkToFit="1"/>
    </xf>
    <xf numFmtId="194" fontId="43" fillId="0" borderId="0" xfId="2" applyNumberFormat="1" applyFont="1" applyAlignment="1">
      <alignment vertical="center"/>
    </xf>
    <xf numFmtId="180" fontId="43" fillId="0" borderId="0" xfId="2" applyNumberFormat="1" applyFont="1" applyBorder="1" applyAlignment="1">
      <alignment horizontal="right" vertical="center" shrinkToFit="1"/>
    </xf>
    <xf numFmtId="176" fontId="43" fillId="0" borderId="0" xfId="2" applyNumberFormat="1" applyFont="1" applyAlignment="1">
      <alignment vertical="center" shrinkToFit="1"/>
    </xf>
    <xf numFmtId="38" fontId="47" fillId="0" borderId="0" xfId="2" applyFont="1" applyAlignment="1">
      <alignment horizontal="left" vertical="center" shrinkToFit="1"/>
    </xf>
    <xf numFmtId="38" fontId="43" fillId="0" borderId="0" xfId="2" applyFont="1" applyAlignment="1">
      <alignment horizontal="left" vertical="center" shrinkToFit="1"/>
    </xf>
    <xf numFmtId="38" fontId="43" fillId="0" borderId="0" xfId="2" applyFont="1" applyBorder="1" applyAlignment="1">
      <alignment horizontal="left" vertical="center" shrinkToFit="1"/>
    </xf>
    <xf numFmtId="38" fontId="43" fillId="0" borderId="4" xfId="2" applyFont="1" applyBorder="1" applyAlignment="1">
      <alignment horizontal="left" vertical="center" shrinkToFit="1"/>
    </xf>
    <xf numFmtId="38" fontId="38" fillId="0" borderId="0" xfId="2" applyFont="1" applyBorder="1" applyAlignment="1">
      <alignment horizontal="left" vertical="center" shrinkToFit="1"/>
    </xf>
    <xf numFmtId="38" fontId="38" fillId="0" borderId="0" xfId="2" applyFont="1" applyAlignment="1">
      <alignment horizontal="left" vertical="center" shrinkToFit="1"/>
    </xf>
    <xf numFmtId="0" fontId="49" fillId="0" borderId="0" xfId="0" applyFont="1" applyAlignment="1">
      <alignment vertical="center"/>
    </xf>
    <xf numFmtId="0" fontId="59" fillId="0" borderId="0" xfId="0" applyFont="1" applyBorder="1" applyAlignment="1">
      <alignment vertical="center"/>
    </xf>
    <xf numFmtId="195" fontId="43" fillId="0" borderId="0" xfId="0" applyNumberFormat="1" applyFont="1"/>
    <xf numFmtId="0" fontId="47" fillId="0" borderId="0" xfId="0" applyFont="1" applyAlignment="1">
      <alignment horizontal="right" vertical="center"/>
    </xf>
    <xf numFmtId="38" fontId="43" fillId="0" borderId="0" xfId="2" applyFont="1" applyBorder="1" applyAlignment="1">
      <alignment horizontal="center" vertical="center"/>
    </xf>
    <xf numFmtId="38" fontId="43" fillId="0" borderId="0" xfId="2" applyFont="1" applyFill="1" applyBorder="1" applyAlignment="1">
      <alignment horizontal="right" vertical="center" shrinkToFit="1"/>
    </xf>
    <xf numFmtId="38" fontId="58" fillId="0" borderId="0" xfId="2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92" fontId="43" fillId="0" borderId="0" xfId="2" applyNumberFormat="1" applyFont="1" applyBorder="1" applyAlignment="1">
      <alignment horizontal="right" vertical="center" shrinkToFit="1"/>
    </xf>
    <xf numFmtId="0" fontId="58" fillId="0" borderId="0" xfId="0" applyFont="1" applyAlignment="1">
      <alignment vertical="center"/>
    </xf>
    <xf numFmtId="38" fontId="53" fillId="0" borderId="0" xfId="2" applyFont="1" applyBorder="1" applyAlignment="1">
      <alignment horizontal="left" vertical="center" shrinkToFit="1"/>
    </xf>
    <xf numFmtId="38" fontId="37" fillId="0" borderId="0" xfId="2" applyFont="1" applyBorder="1" applyAlignment="1">
      <alignment horizontal="left" vertical="center" shrinkToFit="1"/>
    </xf>
    <xf numFmtId="38" fontId="47" fillId="0" borderId="0" xfId="2" applyFont="1" applyAlignment="1">
      <alignment vertical="center" shrinkToFit="1"/>
    </xf>
    <xf numFmtId="38" fontId="43" fillId="0" borderId="69" xfId="2" applyFont="1" applyBorder="1" applyAlignment="1">
      <alignment horizontal="center" vertical="center" shrinkToFit="1"/>
    </xf>
    <xf numFmtId="38" fontId="43" fillId="0" borderId="4" xfId="2" applyNumberFormat="1" applyFont="1" applyBorder="1" applyAlignment="1">
      <alignment horizontal="right" vertical="center" shrinkToFit="1"/>
    </xf>
    <xf numFmtId="180" fontId="43" fillId="0" borderId="0" xfId="2" applyNumberFormat="1" applyFont="1" applyAlignment="1">
      <alignment horizontal="right" vertical="center" shrinkToFit="1"/>
    </xf>
    <xf numFmtId="192" fontId="43" fillId="0" borderId="0" xfId="2" applyNumberFormat="1" applyFont="1" applyAlignment="1">
      <alignment horizontal="right" vertical="center" shrinkToFit="1"/>
    </xf>
    <xf numFmtId="38" fontId="43" fillId="0" borderId="69" xfId="2" applyFont="1" applyBorder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38" fontId="38" fillId="0" borderId="0" xfId="2" applyFont="1" applyAlignment="1">
      <alignment vertical="center" shrinkToFit="1"/>
    </xf>
    <xf numFmtId="38" fontId="38" fillId="0" borderId="0" xfId="2" applyFont="1" applyAlignment="1">
      <alignment horizontal="right" vertical="center" shrinkToFit="1"/>
    </xf>
    <xf numFmtId="193" fontId="43" fillId="0" borderId="0" xfId="2" applyNumberFormat="1" applyFont="1" applyAlignment="1">
      <alignment vertical="center" shrinkToFit="1"/>
    </xf>
    <xf numFmtId="38" fontId="43" fillId="0" borderId="0" xfId="2" applyNumberFormat="1" applyFont="1" applyBorder="1" applyAlignment="1">
      <alignment horizontal="right" vertical="center" shrinkToFit="1"/>
    </xf>
    <xf numFmtId="193" fontId="43" fillId="0" borderId="0" xfId="2" applyNumberFormat="1" applyFont="1" applyAlignment="1">
      <alignment horizontal="right" vertical="center" shrinkToFit="1"/>
    </xf>
    <xf numFmtId="0" fontId="43" fillId="0" borderId="0" xfId="0" applyFont="1" applyAlignment="1">
      <alignment horizontal="right" vertical="center"/>
    </xf>
    <xf numFmtId="0" fontId="58" fillId="0" borderId="0" xfId="0" applyFont="1" applyAlignment="1">
      <alignment horizontal="center" vertical="center"/>
    </xf>
    <xf numFmtId="179" fontId="56" fillId="0" borderId="0" xfId="0" applyNumberFormat="1" applyFont="1" applyBorder="1" applyAlignment="1">
      <alignment vertical="center"/>
    </xf>
    <xf numFmtId="179" fontId="43" fillId="0" borderId="0" xfId="0" applyNumberFormat="1" applyFont="1" applyBorder="1" applyAlignment="1">
      <alignment vertical="center"/>
    </xf>
    <xf numFmtId="179" fontId="61" fillId="0" borderId="0" xfId="0" applyNumberFormat="1" applyFont="1" applyBorder="1" applyAlignment="1">
      <alignment vertical="center"/>
    </xf>
    <xf numFmtId="38" fontId="43" fillId="0" borderId="68" xfId="2" applyFont="1" applyBorder="1" applyAlignment="1">
      <alignment horizontal="left" vertical="center" shrinkToFit="1"/>
    </xf>
    <xf numFmtId="38" fontId="56" fillId="0" borderId="0" xfId="2" applyFont="1" applyFill="1" applyBorder="1" applyAlignment="1">
      <alignment horizontal="center" vertical="center"/>
    </xf>
    <xf numFmtId="38" fontId="43" fillId="0" borderId="0" xfId="2" applyFont="1" applyFill="1" applyBorder="1" applyAlignment="1">
      <alignment horizontal="center" vertical="center"/>
    </xf>
    <xf numFmtId="38" fontId="56" fillId="0" borderId="0" xfId="2" applyFont="1" applyBorder="1" applyAlignment="1">
      <alignment horizontal="center" vertical="center"/>
    </xf>
    <xf numFmtId="0" fontId="58" fillId="15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38" fontId="43" fillId="0" borderId="0" xfId="2" applyFont="1" applyBorder="1" applyAlignment="1">
      <alignment horizontal="center" vertical="center"/>
    </xf>
    <xf numFmtId="196" fontId="43" fillId="0" borderId="0" xfId="2" applyNumberFormat="1" applyFont="1" applyAlignment="1">
      <alignment horizontal="right" vertical="center"/>
    </xf>
    <xf numFmtId="177" fontId="43" fillId="0" borderId="0" xfId="0" applyNumberFormat="1" applyFont="1" applyFill="1" applyBorder="1" applyAlignment="1">
      <alignment horizontal="right" vertical="center" shrinkToFit="1"/>
    </xf>
    <xf numFmtId="196" fontId="43" fillId="0" borderId="0" xfId="2" applyNumberFormat="1" applyFont="1" applyFill="1" applyBorder="1" applyAlignment="1">
      <alignment horizontal="center" vertical="center"/>
    </xf>
    <xf numFmtId="197" fontId="43" fillId="0" borderId="0" xfId="0" applyNumberFormat="1" applyFont="1"/>
    <xf numFmtId="197" fontId="43" fillId="0" borderId="0" xfId="0" applyNumberFormat="1" applyFont="1" applyAlignment="1">
      <alignment shrinkToFit="1"/>
    </xf>
    <xf numFmtId="0" fontId="53" fillId="0" borderId="0" xfId="0" applyFont="1"/>
    <xf numFmtId="0" fontId="47" fillId="0" borderId="0" xfId="0" applyFont="1" applyAlignment="1">
      <alignment horizontal="center" vertical="center" shrinkToFit="1"/>
    </xf>
    <xf numFmtId="0" fontId="62" fillId="0" borderId="0" xfId="0" applyFont="1"/>
    <xf numFmtId="38" fontId="45" fillId="0" borderId="0" xfId="2" applyFont="1" applyAlignment="1">
      <alignment horizontal="left" vertical="center" shrinkToFit="1"/>
    </xf>
    <xf numFmtId="38" fontId="45" fillId="0" borderId="0" xfId="2" applyFont="1" applyAlignment="1">
      <alignment horizontal="center" vertical="center"/>
    </xf>
    <xf numFmtId="38" fontId="45" fillId="0" borderId="0" xfId="2" applyFont="1" applyAlignment="1">
      <alignment vertical="center"/>
    </xf>
    <xf numFmtId="0" fontId="63" fillId="0" borderId="0" xfId="0" applyFont="1" applyAlignment="1">
      <alignment vertical="center"/>
    </xf>
    <xf numFmtId="38" fontId="63" fillId="0" borderId="0" xfId="2" applyFont="1" applyAlignment="1">
      <alignment vertical="center"/>
    </xf>
    <xf numFmtId="0" fontId="63" fillId="0" borderId="0" xfId="0" applyFont="1"/>
    <xf numFmtId="0" fontId="43" fillId="17" borderId="0" xfId="0" applyFont="1" applyFill="1" applyBorder="1" applyAlignment="1">
      <alignment horizontal="center" vertical="center"/>
    </xf>
    <xf numFmtId="0" fontId="43" fillId="18" borderId="0" xfId="0" applyFont="1" applyFill="1" applyBorder="1" applyAlignment="1">
      <alignment horizontal="center" vertical="center"/>
    </xf>
    <xf numFmtId="0" fontId="43" fillId="18" borderId="0" xfId="0" applyFont="1" applyFill="1" applyAlignment="1">
      <alignment horizontal="center" vertical="center"/>
    </xf>
    <xf numFmtId="38" fontId="43" fillId="18" borderId="0" xfId="2" applyFont="1" applyFill="1" applyBorder="1" applyAlignment="1">
      <alignment vertical="center"/>
    </xf>
    <xf numFmtId="38" fontId="43" fillId="18" borderId="0" xfId="2" applyFont="1" applyFill="1" applyBorder="1" applyAlignment="1">
      <alignment horizontal="right" vertical="center"/>
    </xf>
    <xf numFmtId="196" fontId="43" fillId="18" borderId="0" xfId="2" applyNumberFormat="1" applyFont="1" applyFill="1" applyAlignment="1">
      <alignment horizontal="right" vertical="center"/>
    </xf>
    <xf numFmtId="38" fontId="43" fillId="18" borderId="68" xfId="2" applyFont="1" applyFill="1" applyBorder="1" applyAlignment="1">
      <alignment horizontal="right" vertical="center"/>
    </xf>
    <xf numFmtId="38" fontId="43" fillId="18" borderId="0" xfId="2" applyFont="1" applyFill="1" applyBorder="1" applyAlignment="1">
      <alignment horizontal="left" vertical="center" shrinkToFit="1"/>
    </xf>
    <xf numFmtId="38" fontId="43" fillId="18" borderId="72" xfId="2" applyFont="1" applyFill="1" applyBorder="1" applyAlignment="1">
      <alignment horizontal="right" vertical="center"/>
    </xf>
    <xf numFmtId="196" fontId="43" fillId="18" borderId="72" xfId="2" applyNumberFormat="1" applyFont="1" applyFill="1" applyBorder="1" applyAlignment="1">
      <alignment horizontal="right" vertical="center"/>
    </xf>
    <xf numFmtId="38" fontId="43" fillId="0" borderId="0" xfId="0" applyNumberFormat="1" applyFont="1" applyAlignment="1">
      <alignment horizontal="right" vertical="center"/>
    </xf>
    <xf numFmtId="196" fontId="43" fillId="0" borderId="71" xfId="2" applyNumberFormat="1" applyFont="1" applyBorder="1" applyAlignment="1">
      <alignment horizontal="right" vertical="center"/>
    </xf>
    <xf numFmtId="196" fontId="43" fillId="18" borderId="68" xfId="2" applyNumberFormat="1" applyFont="1" applyFill="1" applyBorder="1" applyAlignment="1">
      <alignment horizontal="right" vertical="center"/>
    </xf>
    <xf numFmtId="38" fontId="43" fillId="0" borderId="71" xfId="0" applyNumberFormat="1" applyFont="1" applyBorder="1" applyAlignment="1">
      <alignment horizontal="right" vertical="center"/>
    </xf>
    <xf numFmtId="190" fontId="56" fillId="0" borderId="0" xfId="2" applyNumberFormat="1" applyFont="1" applyFill="1" applyBorder="1" applyAlignment="1">
      <alignment horizontal="right" vertical="center"/>
    </xf>
    <xf numFmtId="190" fontId="43" fillId="0" borderId="0" xfId="2" applyNumberFormat="1" applyFont="1" applyFill="1" applyBorder="1" applyAlignment="1">
      <alignment horizontal="right" vertical="center"/>
    </xf>
    <xf numFmtId="179" fontId="56" fillId="0" borderId="0" xfId="0" applyNumberFormat="1" applyFont="1" applyBorder="1" applyAlignment="1">
      <alignment horizontal="right" vertical="center"/>
    </xf>
    <xf numFmtId="179" fontId="43" fillId="0" borderId="0" xfId="0" applyNumberFormat="1" applyFont="1" applyBorder="1" applyAlignment="1">
      <alignment horizontal="right" vertical="center"/>
    </xf>
    <xf numFmtId="38" fontId="56" fillId="0" borderId="0" xfId="2" applyFont="1" applyBorder="1" applyAlignment="1">
      <alignment horizontal="right" vertical="center"/>
    </xf>
    <xf numFmtId="38" fontId="43" fillId="18" borderId="0" xfId="2" applyNumberFormat="1" applyFont="1" applyFill="1" applyBorder="1" applyAlignment="1">
      <alignment horizontal="right" vertical="center"/>
    </xf>
    <xf numFmtId="196" fontId="43" fillId="0" borderId="0" xfId="2" applyNumberFormat="1" applyFont="1" applyFill="1" applyBorder="1" applyAlignment="1">
      <alignment horizontal="right" vertical="center"/>
    </xf>
    <xf numFmtId="192" fontId="43" fillId="18" borderId="0" xfId="2" applyNumberFormat="1" applyFont="1" applyFill="1" applyBorder="1" applyAlignment="1">
      <alignment horizontal="right" vertical="center"/>
    </xf>
    <xf numFmtId="196" fontId="43" fillId="18" borderId="0" xfId="2" applyNumberFormat="1" applyFont="1" applyFill="1" applyBorder="1" applyAlignment="1">
      <alignment horizontal="right" vertical="center"/>
    </xf>
    <xf numFmtId="196" fontId="43" fillId="18" borderId="6" xfId="2" applyNumberFormat="1" applyFont="1" applyFill="1" applyBorder="1" applyAlignment="1">
      <alignment horizontal="right" vertical="center"/>
    </xf>
    <xf numFmtId="192" fontId="56" fillId="18" borderId="0" xfId="2" applyNumberFormat="1" applyFont="1" applyFill="1" applyBorder="1" applyAlignment="1">
      <alignment horizontal="right" vertical="center"/>
    </xf>
    <xf numFmtId="38" fontId="56" fillId="18" borderId="0" xfId="2" applyNumberFormat="1" applyFont="1" applyFill="1" applyBorder="1" applyAlignment="1">
      <alignment horizontal="right" vertical="center"/>
    </xf>
    <xf numFmtId="196" fontId="43" fillId="18" borderId="71" xfId="2" applyNumberFormat="1" applyFont="1" applyFill="1" applyBorder="1" applyAlignment="1">
      <alignment horizontal="right" vertical="center"/>
    </xf>
    <xf numFmtId="3" fontId="43" fillId="18" borderId="0" xfId="2" applyNumberFormat="1" applyFont="1" applyFill="1" applyBorder="1" applyAlignment="1">
      <alignment horizontal="right" vertical="center"/>
    </xf>
    <xf numFmtId="38" fontId="43" fillId="18" borderId="0" xfId="2" applyFont="1" applyFill="1" applyAlignment="1">
      <alignment horizontal="right" vertical="center"/>
    </xf>
    <xf numFmtId="38" fontId="43" fillId="18" borderId="0" xfId="2" applyFont="1" applyFill="1" applyAlignment="1">
      <alignment vertical="center" shrinkToFit="1"/>
    </xf>
    <xf numFmtId="192" fontId="43" fillId="18" borderId="0" xfId="2" applyNumberFormat="1" applyFont="1" applyFill="1" applyAlignment="1">
      <alignment horizontal="right" vertical="center"/>
    </xf>
    <xf numFmtId="192" fontId="43" fillId="18" borderId="0" xfId="2" applyNumberFormat="1" applyFont="1" applyFill="1" applyAlignment="1">
      <alignment vertical="center" shrinkToFit="1"/>
    </xf>
    <xf numFmtId="38" fontId="43" fillId="18" borderId="71" xfId="2" applyFont="1" applyFill="1" applyBorder="1" applyAlignment="1">
      <alignment horizontal="left" vertical="center" shrinkToFit="1"/>
    </xf>
    <xf numFmtId="38" fontId="43" fillId="18" borderId="71" xfId="2" applyFont="1" applyFill="1" applyBorder="1" applyAlignment="1">
      <alignment vertical="center" shrinkToFit="1"/>
    </xf>
    <xf numFmtId="193" fontId="43" fillId="18" borderId="0" xfId="2" applyNumberFormat="1" applyFont="1" applyFill="1" applyAlignment="1">
      <alignment horizontal="right" vertical="center" shrinkToFit="1"/>
    </xf>
    <xf numFmtId="38" fontId="43" fillId="18" borderId="0" xfId="2" applyFont="1" applyFill="1" applyBorder="1" applyAlignment="1">
      <alignment horizontal="right" vertical="center" shrinkToFit="1"/>
    </xf>
    <xf numFmtId="38" fontId="43" fillId="18" borderId="0" xfId="2" applyFont="1" applyFill="1" applyBorder="1" applyAlignment="1">
      <alignment horizontal="left" vertical="center"/>
    </xf>
    <xf numFmtId="192" fontId="43" fillId="18" borderId="0" xfId="2" applyNumberFormat="1" applyFont="1" applyFill="1" applyBorder="1" applyAlignment="1">
      <alignment vertical="center"/>
    </xf>
    <xf numFmtId="38" fontId="43" fillId="18" borderId="6" xfId="2" applyFont="1" applyFill="1" applyBorder="1" applyAlignment="1">
      <alignment horizontal="left" vertical="center"/>
    </xf>
    <xf numFmtId="38" fontId="43" fillId="18" borderId="0" xfId="2" applyFont="1" applyFill="1" applyAlignment="1">
      <alignment vertical="center"/>
    </xf>
    <xf numFmtId="38" fontId="43" fillId="18" borderId="71" xfId="2" applyFont="1" applyFill="1" applyBorder="1" applyAlignment="1">
      <alignment horizontal="left" vertical="center"/>
    </xf>
    <xf numFmtId="0" fontId="58" fillId="15" borderId="4" xfId="0" applyFont="1" applyFill="1" applyBorder="1" applyAlignment="1">
      <alignment horizontal="center"/>
    </xf>
    <xf numFmtId="38" fontId="43" fillId="15" borderId="4" xfId="2" applyFont="1" applyFill="1" applyBorder="1"/>
    <xf numFmtId="38" fontId="56" fillId="15" borderId="4" xfId="2" applyFont="1" applyFill="1" applyBorder="1"/>
    <xf numFmtId="197" fontId="43" fillId="0" borderId="4" xfId="0" applyNumberFormat="1" applyFont="1" applyBorder="1"/>
    <xf numFmtId="0" fontId="58" fillId="18" borderId="0" xfId="0" applyFont="1" applyFill="1" applyBorder="1" applyAlignment="1">
      <alignment horizontal="center"/>
    </xf>
    <xf numFmtId="38" fontId="43" fillId="18" borderId="0" xfId="2" applyFont="1" applyFill="1" applyBorder="1"/>
    <xf numFmtId="38" fontId="56" fillId="18" borderId="0" xfId="2" applyFont="1" applyFill="1" applyBorder="1"/>
    <xf numFmtId="197" fontId="43" fillId="18" borderId="72" xfId="0" applyNumberFormat="1" applyFont="1" applyFill="1" applyBorder="1"/>
    <xf numFmtId="0" fontId="58" fillId="18" borderId="68" xfId="0" applyFont="1" applyFill="1" applyBorder="1" applyAlignment="1">
      <alignment horizontal="center"/>
    </xf>
    <xf numFmtId="38" fontId="43" fillId="18" borderId="68" xfId="2" applyFont="1" applyFill="1" applyBorder="1"/>
    <xf numFmtId="38" fontId="56" fillId="18" borderId="68" xfId="2" applyFont="1" applyFill="1" applyBorder="1"/>
    <xf numFmtId="197" fontId="43" fillId="18" borderId="68" xfId="0" applyNumberFormat="1" applyFont="1" applyFill="1" applyBorder="1"/>
    <xf numFmtId="0" fontId="58" fillId="0" borderId="4" xfId="0" applyFont="1" applyBorder="1" applyAlignment="1">
      <alignment horizontal="center"/>
    </xf>
    <xf numFmtId="38" fontId="43" fillId="0" borderId="4" xfId="2" applyFont="1" applyFill="1" applyBorder="1"/>
    <xf numFmtId="189" fontId="43" fillId="0" borderId="5" xfId="0" applyNumberFormat="1" applyFont="1" applyBorder="1" applyAlignment="1">
      <alignment horizontal="right" vertical="top"/>
    </xf>
    <xf numFmtId="191" fontId="43" fillId="0" borderId="57" xfId="0" applyNumberFormat="1" applyFont="1" applyBorder="1" applyAlignment="1">
      <alignment horizontal="right" vertical="top"/>
    </xf>
    <xf numFmtId="189" fontId="43" fillId="0" borderId="48" xfId="0" applyNumberFormat="1" applyFont="1" applyBorder="1" applyAlignment="1">
      <alignment horizontal="right" vertical="top"/>
    </xf>
    <xf numFmtId="191" fontId="43" fillId="0" borderId="29" xfId="0" applyNumberFormat="1" applyFont="1" applyBorder="1" applyAlignment="1">
      <alignment horizontal="right" vertical="top"/>
    </xf>
    <xf numFmtId="189" fontId="43" fillId="0" borderId="10" xfId="0" applyNumberFormat="1" applyFont="1" applyBorder="1" applyAlignment="1">
      <alignment horizontal="right" vertical="top"/>
    </xf>
    <xf numFmtId="191" fontId="43" fillId="0" borderId="56" xfId="0" applyNumberFormat="1" applyFont="1" applyBorder="1" applyAlignment="1">
      <alignment horizontal="right" vertical="top"/>
    </xf>
    <xf numFmtId="191" fontId="43" fillId="0" borderId="0" xfId="0" applyNumberFormat="1" applyFont="1" applyAlignment="1">
      <alignment horizontal="right" vertical="top"/>
    </xf>
    <xf numFmtId="189" fontId="43" fillId="0" borderId="0" xfId="0" applyNumberFormat="1" applyFont="1" applyAlignment="1">
      <alignment horizontal="right" vertical="top" shrinkToFit="1"/>
    </xf>
    <xf numFmtId="193" fontId="56" fillId="0" borderId="0" xfId="2" applyNumberFormat="1" applyFont="1" applyFill="1" applyBorder="1" applyAlignment="1">
      <alignment horizontal="right" vertical="center"/>
    </xf>
    <xf numFmtId="38" fontId="43" fillId="0" borderId="69" xfId="2" applyFont="1" applyFill="1" applyBorder="1" applyAlignment="1">
      <alignment horizontal="right" vertical="center"/>
    </xf>
    <xf numFmtId="177" fontId="53" fillId="0" borderId="0" xfId="0" applyNumberFormat="1" applyFont="1" applyFill="1" applyBorder="1" applyAlignment="1">
      <alignment horizontal="right" vertical="center" shrinkToFit="1"/>
    </xf>
    <xf numFmtId="193" fontId="56" fillId="18" borderId="72" xfId="2" applyNumberFormat="1" applyFont="1" applyFill="1" applyBorder="1" applyAlignment="1">
      <alignment horizontal="right" vertical="center"/>
    </xf>
    <xf numFmtId="193" fontId="43" fillId="18" borderId="72" xfId="2" applyNumberFormat="1" applyFont="1" applyFill="1" applyBorder="1" applyAlignment="1">
      <alignment horizontal="right" vertical="center"/>
    </xf>
    <xf numFmtId="193" fontId="56" fillId="0" borderId="0" xfId="2" applyNumberFormat="1" applyFont="1" applyBorder="1" applyAlignment="1">
      <alignment horizontal="right" vertical="center"/>
    </xf>
    <xf numFmtId="193" fontId="43" fillId="18" borderId="0" xfId="2" applyNumberFormat="1" applyFont="1" applyFill="1" applyBorder="1" applyAlignment="1">
      <alignment horizontal="right" vertical="center"/>
    </xf>
    <xf numFmtId="196" fontId="43" fillId="17" borderId="72" xfId="2" applyNumberFormat="1" applyFont="1" applyFill="1" applyBorder="1" applyAlignment="1">
      <alignment horizontal="right" vertical="center"/>
    </xf>
    <xf numFmtId="38" fontId="43" fillId="17" borderId="0" xfId="2" applyFont="1" applyFill="1" applyBorder="1" applyAlignment="1">
      <alignment horizontal="right" vertical="center"/>
    </xf>
    <xf numFmtId="196" fontId="43" fillId="17" borderId="0" xfId="2" applyNumberFormat="1" applyFont="1" applyFill="1" applyAlignment="1">
      <alignment horizontal="right" vertical="center"/>
    </xf>
    <xf numFmtId="38" fontId="43" fillId="17" borderId="0" xfId="2" applyFont="1" applyFill="1" applyBorder="1" applyAlignment="1">
      <alignment horizontal="left" vertical="center" shrinkToFit="1"/>
    </xf>
    <xf numFmtId="192" fontId="56" fillId="17" borderId="0" xfId="2" applyNumberFormat="1" applyFont="1" applyFill="1" applyBorder="1" applyAlignment="1">
      <alignment horizontal="right" vertical="center"/>
    </xf>
    <xf numFmtId="192" fontId="43" fillId="17" borderId="0" xfId="2" applyNumberFormat="1" applyFont="1" applyFill="1" applyBorder="1" applyAlignment="1">
      <alignment horizontal="right" vertical="center"/>
    </xf>
    <xf numFmtId="196" fontId="43" fillId="17" borderId="0" xfId="2" applyNumberFormat="1" applyFont="1" applyFill="1" applyBorder="1" applyAlignment="1">
      <alignment horizontal="right" vertical="center"/>
    </xf>
    <xf numFmtId="38" fontId="43" fillId="17" borderId="0" xfId="2" applyFont="1" applyFill="1" applyAlignment="1">
      <alignment horizontal="right" vertical="center"/>
    </xf>
    <xf numFmtId="38" fontId="43" fillId="17" borderId="0" xfId="2" applyFont="1" applyFill="1" applyAlignment="1">
      <alignment horizontal="right" vertical="center" shrinkToFit="1"/>
    </xf>
    <xf numFmtId="192" fontId="43" fillId="17" borderId="0" xfId="2" applyNumberFormat="1" applyFont="1" applyFill="1" applyAlignment="1">
      <alignment horizontal="right" vertical="center"/>
    </xf>
    <xf numFmtId="192" fontId="43" fillId="17" borderId="0" xfId="2" applyNumberFormat="1" applyFont="1" applyFill="1" applyAlignment="1">
      <alignment horizontal="right" vertical="center" shrinkToFit="1"/>
    </xf>
    <xf numFmtId="193" fontId="43" fillId="17" borderId="0" xfId="2" applyNumberFormat="1" applyFont="1" applyFill="1" applyBorder="1" applyAlignment="1">
      <alignment horizontal="right" vertical="center"/>
    </xf>
    <xf numFmtId="193" fontId="43" fillId="17" borderId="0" xfId="2" applyNumberFormat="1" applyFont="1" applyFill="1" applyAlignment="1">
      <alignment horizontal="right" vertical="center" shrinkToFit="1"/>
    </xf>
    <xf numFmtId="38" fontId="43" fillId="17" borderId="0" xfId="2" applyFont="1" applyFill="1" applyBorder="1" applyAlignment="1">
      <alignment horizontal="right" vertical="center" shrinkToFit="1"/>
    </xf>
    <xf numFmtId="38" fontId="43" fillId="17" borderId="0" xfId="2" applyFont="1" applyFill="1" applyBorder="1" applyAlignment="1">
      <alignment horizontal="left" vertical="center"/>
    </xf>
    <xf numFmtId="38" fontId="43" fillId="17" borderId="0" xfId="2" applyFont="1" applyFill="1" applyBorder="1" applyAlignment="1">
      <alignment vertical="center"/>
    </xf>
    <xf numFmtId="192" fontId="43" fillId="17" borderId="0" xfId="2" applyNumberFormat="1" applyFont="1" applyFill="1" applyBorder="1" applyAlignment="1">
      <alignment vertical="center"/>
    </xf>
    <xf numFmtId="38" fontId="43" fillId="17" borderId="6" xfId="2" applyFont="1" applyFill="1" applyBorder="1" applyAlignment="1">
      <alignment horizontal="left" vertical="center"/>
    </xf>
    <xf numFmtId="38" fontId="43" fillId="17" borderId="71" xfId="2" applyFont="1" applyFill="1" applyBorder="1" applyAlignment="1">
      <alignment horizontal="left" vertical="center"/>
    </xf>
    <xf numFmtId="38" fontId="43" fillId="17" borderId="71" xfId="2" applyFont="1" applyFill="1" applyBorder="1" applyAlignment="1">
      <alignment vertical="center"/>
    </xf>
    <xf numFmtId="38" fontId="56" fillId="18" borderId="72" xfId="2" applyFont="1" applyFill="1" applyBorder="1" applyAlignment="1">
      <alignment horizontal="right" vertical="center"/>
    </xf>
    <xf numFmtId="38" fontId="56" fillId="18" borderId="0" xfId="2" applyFont="1" applyFill="1" applyBorder="1" applyAlignment="1">
      <alignment horizontal="right" vertical="center"/>
    </xf>
    <xf numFmtId="190" fontId="56" fillId="17" borderId="72" xfId="2" applyNumberFormat="1" applyFont="1" applyFill="1" applyBorder="1" applyAlignment="1">
      <alignment horizontal="right" vertical="center"/>
    </xf>
    <xf numFmtId="190" fontId="43" fillId="17" borderId="72" xfId="2" applyNumberFormat="1" applyFont="1" applyFill="1" applyBorder="1" applyAlignment="1">
      <alignment horizontal="right" vertical="center"/>
    </xf>
    <xf numFmtId="190" fontId="56" fillId="17" borderId="0" xfId="2" applyNumberFormat="1" applyFont="1" applyFill="1" applyBorder="1" applyAlignment="1">
      <alignment horizontal="right" vertical="center"/>
    </xf>
    <xf numFmtId="190" fontId="43" fillId="17" borderId="0" xfId="2" applyNumberFormat="1" applyFont="1" applyFill="1" applyBorder="1" applyAlignment="1">
      <alignment horizontal="right" vertical="center"/>
    </xf>
    <xf numFmtId="190" fontId="56" fillId="17" borderId="68" xfId="2" applyNumberFormat="1" applyFont="1" applyFill="1" applyBorder="1" applyAlignment="1">
      <alignment horizontal="right" vertical="center"/>
    </xf>
    <xf numFmtId="190" fontId="43" fillId="17" borderId="68" xfId="2" applyNumberFormat="1" applyFont="1" applyFill="1" applyBorder="1" applyAlignment="1">
      <alignment horizontal="right" vertical="center"/>
    </xf>
    <xf numFmtId="197" fontId="43" fillId="18" borderId="0" xfId="0" applyNumberFormat="1" applyFont="1" applyFill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Fill="1" applyAlignment="1">
      <alignment horizontal="center" vertical="center"/>
    </xf>
    <xf numFmtId="0" fontId="47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top" wrapText="1"/>
    </xf>
    <xf numFmtId="49" fontId="49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63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3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8" fontId="53" fillId="0" borderId="0" xfId="2" applyFont="1" applyFill="1" applyBorder="1" applyAlignment="1">
      <alignment horizontal="right" vertical="center"/>
    </xf>
    <xf numFmtId="38" fontId="58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58" fillId="0" borderId="0" xfId="2" applyFont="1" applyBorder="1" applyAlignment="1">
      <alignment horizontal="center" vertical="center"/>
    </xf>
    <xf numFmtId="38" fontId="58" fillId="0" borderId="0" xfId="2" applyFont="1" applyAlignment="1">
      <alignment horizontal="center" vertical="center"/>
    </xf>
    <xf numFmtId="38" fontId="43" fillId="0" borderId="0" xfId="2" applyFont="1" applyFill="1" applyBorder="1" applyAlignment="1">
      <alignment horizontal="right" vertical="center" shrinkToFit="1"/>
    </xf>
    <xf numFmtId="0" fontId="1" fillId="0" borderId="0" xfId="0" applyFont="1" applyAlignment="1">
      <alignment vertical="center"/>
    </xf>
    <xf numFmtId="38" fontId="53" fillId="0" borderId="0" xfId="2" applyFont="1" applyFill="1" applyBorder="1" applyAlignment="1">
      <alignment horizontal="right" vertical="center" shrinkToFit="1"/>
    </xf>
    <xf numFmtId="38" fontId="43" fillId="0" borderId="0" xfId="2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3" fillId="0" borderId="0" xfId="0" applyFont="1" applyAlignment="1">
      <alignment horizontal="right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27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14" borderId="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4" fillId="7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/>
    <xf numFmtId="0" fontId="0" fillId="0" borderId="9" xfId="0" applyBorder="1" applyAlignment="1"/>
    <xf numFmtId="0" fontId="4" fillId="6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3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shrinkToFit="1"/>
    </xf>
    <xf numFmtId="0" fontId="20" fillId="0" borderId="4" xfId="0" applyFont="1" applyFill="1" applyBorder="1" applyAlignment="1">
      <alignment shrinkToFit="1"/>
    </xf>
    <xf numFmtId="0" fontId="20" fillId="0" borderId="11" xfId="0" applyFont="1" applyFill="1" applyBorder="1" applyAlignment="1">
      <alignment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19" fillId="10" borderId="5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10" xfId="0" applyFont="1" applyFill="1" applyBorder="1" applyAlignment="1">
      <alignment horizontal="center" vertical="center" shrinkToFit="1"/>
    </xf>
    <xf numFmtId="0" fontId="21" fillId="12" borderId="1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</cellXfs>
  <cellStyles count="7">
    <cellStyle name="パーセント" xfId="6" builtinId="5"/>
    <cellStyle name="パーセント 2" xfId="1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56040340751225E-2"/>
          <c:y val="4.2155787692050577E-2"/>
          <c:w val="0.90885654807990968"/>
          <c:h val="0.85958987155939248"/>
        </c:manualLayout>
      </c:layout>
      <c:lineChart>
        <c:grouping val="standard"/>
        <c:varyColors val="0"/>
        <c:ser>
          <c:idx val="0"/>
          <c:order val="0"/>
          <c:tx>
            <c:strRef>
              <c:f>'７　卸売価格（年度別）'!$A$31</c:f>
              <c:strCache>
                <c:ptCount val="1"/>
                <c:pt idx="0">
                  <c:v>和　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46868966227424E-2"/>
                  <c:y val="-1.9416481970735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D-4C36-B923-7698142FA815}"/>
                </c:ext>
              </c:extLst>
            </c:dLbl>
            <c:dLbl>
              <c:idx val="1"/>
              <c:layout>
                <c:manualLayout>
                  <c:x val="-3.784923532603119E-2"/>
                  <c:y val="-1.7517652311384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D-4C36-B923-7698142FA815}"/>
                </c:ext>
              </c:extLst>
            </c:dLbl>
            <c:dLbl>
              <c:idx val="2"/>
              <c:layout>
                <c:manualLayout>
                  <c:x val="-1.53214150426436E-3"/>
                  <c:y val="3.84233282639274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5D-4C36-B923-7698142FA815}"/>
                </c:ext>
              </c:extLst>
            </c:dLbl>
            <c:dLbl>
              <c:idx val="3"/>
              <c:layout>
                <c:manualLayout>
                  <c:x val="-5.2534432728837434E-2"/>
                  <c:y val="-2.4050472596660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D-4C36-B923-7698142FA815}"/>
                </c:ext>
              </c:extLst>
            </c:dLbl>
            <c:dLbl>
              <c:idx val="4"/>
              <c:layout>
                <c:manualLayout>
                  <c:x val="-5.8192249555914337E-2"/>
                  <c:y val="-1.020839929616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D-4C36-B923-7698142FA815}"/>
                </c:ext>
              </c:extLst>
            </c:dLbl>
            <c:dLbl>
              <c:idx val="5"/>
              <c:layout>
                <c:manualLayout>
                  <c:x val="-1.9103590565892014E-2"/>
                  <c:y val="-2.0480330532183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5D-4C36-B923-7698142FA815}"/>
                </c:ext>
              </c:extLst>
            </c:dLbl>
            <c:dLbl>
              <c:idx val="6"/>
              <c:layout>
                <c:manualLayout>
                  <c:x val="-1.550286661094738E-2"/>
                  <c:y val="-1.4128818084580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5D-4C36-B923-7698142FA815}"/>
                </c:ext>
              </c:extLst>
            </c:dLbl>
            <c:dLbl>
              <c:idx val="7"/>
              <c:layout>
                <c:manualLayout>
                  <c:x val="-3.0028006275751834E-2"/>
                  <c:y val="-1.636559361062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5D-4C36-B923-7698142FA815}"/>
                </c:ext>
              </c:extLst>
            </c:dLbl>
            <c:dLbl>
              <c:idx val="8"/>
              <c:layout>
                <c:manualLayout>
                  <c:x val="-2.7793326394686554E-2"/>
                  <c:y val="1.4922531519420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4574273520450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卸売価格（年度別）'!$B$30:$J$30</c:f>
              <c:strCache>
                <c:ptCount val="9"/>
                <c:pt idx="0">
                  <c:v>Ｈ26年度</c:v>
                </c:pt>
                <c:pt idx="1">
                  <c:v>Ｈ27年度</c:v>
                </c:pt>
                <c:pt idx="2">
                  <c:v>Ｈ28年度</c:v>
                </c:pt>
                <c:pt idx="3">
                  <c:v>Ｈ29年度</c:v>
                </c:pt>
                <c:pt idx="4">
                  <c:v>Ｈ30年度</c:v>
                </c:pt>
                <c:pt idx="5">
                  <c:v>Ｒ1年度</c:v>
                </c:pt>
                <c:pt idx="6">
                  <c:v>Ｒ2年度</c:v>
                </c:pt>
                <c:pt idx="7">
                  <c:v>Ｒ3年度</c:v>
                </c:pt>
                <c:pt idx="8">
                  <c:v>Ｒ4年度</c:v>
                </c:pt>
              </c:strCache>
            </c:strRef>
          </c:cat>
          <c:val>
            <c:numRef>
              <c:f>'７　卸売価格（年度別）'!$B$31:$J$31</c:f>
              <c:numCache>
                <c:formatCode>#,##0_);[Red]\(#,##0\)</c:formatCode>
                <c:ptCount val="9"/>
                <c:pt idx="0">
                  <c:v>1823.6225451439466</c:v>
                </c:pt>
                <c:pt idx="1">
                  <c:v>2225.4189765639831</c:v>
                </c:pt>
                <c:pt idx="2">
                  <c:v>2431.1165512761504</c:v>
                </c:pt>
                <c:pt idx="3">
                  <c:v>2237.8256668594649</c:v>
                </c:pt>
                <c:pt idx="4">
                  <c:v>2186.6315634468178</c:v>
                </c:pt>
                <c:pt idx="5">
                  <c:v>2029.6226716010212</c:v>
                </c:pt>
                <c:pt idx="6">
                  <c:v>1998.1885685198231</c:v>
                </c:pt>
                <c:pt idx="7">
                  <c:v>2214.0435610906256</c:v>
                </c:pt>
                <c:pt idx="8">
                  <c:v>2097.7303000000002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5D-4C36-B923-7698142FA815}"/>
            </c:ext>
          </c:extLst>
        </c:ser>
        <c:ser>
          <c:idx val="1"/>
          <c:order val="1"/>
          <c:tx>
            <c:strRef>
              <c:f>'７　卸売価格（年度別）'!$A$32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514039795304916E-2"/>
                  <c:y val="-1.7536226096922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5D-4C36-B923-7698142FA815}"/>
                </c:ext>
              </c:extLst>
            </c:dLbl>
            <c:dLbl>
              <c:idx val="1"/>
              <c:layout>
                <c:manualLayout>
                  <c:x val="-2.5279402923796549E-2"/>
                  <c:y val="-2.1170433549469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5D-4C36-B923-7698142FA815}"/>
                </c:ext>
              </c:extLst>
            </c:dLbl>
            <c:dLbl>
              <c:idx val="2"/>
              <c:layout>
                <c:manualLayout>
                  <c:x val="-2.4754051936875135E-3"/>
                  <c:y val="3.004271796282551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5D-4C36-B923-7698142FA815}"/>
                </c:ext>
              </c:extLst>
            </c:dLbl>
            <c:dLbl>
              <c:idx val="3"/>
              <c:layout>
                <c:manualLayout>
                  <c:x val="-2.919001744893621E-2"/>
                  <c:y val="-1.7378318539250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5D-4C36-B923-7698142FA815}"/>
                </c:ext>
              </c:extLst>
            </c:dLbl>
            <c:dLbl>
              <c:idx val="4"/>
              <c:layout>
                <c:manualLayout>
                  <c:x val="-4.5594707013795158E-2"/>
                  <c:y val="-1.855952745524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5D-4C36-B923-7698142FA815}"/>
                </c:ext>
              </c:extLst>
            </c:dLbl>
            <c:dLbl>
              <c:idx val="5"/>
              <c:layout>
                <c:manualLayout>
                  <c:x val="-3.7308785724530884E-2"/>
                  <c:y val="1.623635542590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5D-4C36-B923-7698142FA815}"/>
                </c:ext>
              </c:extLst>
            </c:dLbl>
            <c:dLbl>
              <c:idx val="6"/>
              <c:layout>
                <c:manualLayout>
                  <c:x val="-3.2262643147260267E-2"/>
                  <c:y val="-1.672895713937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5D-4C36-B923-7698142FA815}"/>
                </c:ext>
              </c:extLst>
            </c:dLbl>
            <c:dLbl>
              <c:idx val="7"/>
              <c:layout>
                <c:manualLayout>
                  <c:x val="-3.1424654320444584E-2"/>
                  <c:y val="-1.6382617389097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5D-4C36-B923-7698142FA815}"/>
                </c:ext>
              </c:extLst>
            </c:dLbl>
            <c:dLbl>
              <c:idx val="8"/>
              <c:layout>
                <c:manualLayout>
                  <c:x val="-3.0586665493628901E-2"/>
                  <c:y val="-1.6382617389097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72925086052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卸売価格（年度別）'!$B$30:$J$30</c:f>
              <c:strCache>
                <c:ptCount val="9"/>
                <c:pt idx="0">
                  <c:v>Ｈ26年度</c:v>
                </c:pt>
                <c:pt idx="1">
                  <c:v>Ｈ27年度</c:v>
                </c:pt>
                <c:pt idx="2">
                  <c:v>Ｈ28年度</c:v>
                </c:pt>
                <c:pt idx="3">
                  <c:v>Ｈ29年度</c:v>
                </c:pt>
                <c:pt idx="4">
                  <c:v>Ｈ30年度</c:v>
                </c:pt>
                <c:pt idx="5">
                  <c:v>Ｒ1年度</c:v>
                </c:pt>
                <c:pt idx="6">
                  <c:v>Ｒ2年度</c:v>
                </c:pt>
                <c:pt idx="7">
                  <c:v>Ｒ3年度</c:v>
                </c:pt>
                <c:pt idx="8">
                  <c:v>Ｒ4年度</c:v>
                </c:pt>
              </c:strCache>
            </c:strRef>
          </c:cat>
          <c:val>
            <c:numRef>
              <c:f>'７　卸売価格（年度別）'!$B$32:$J$32</c:f>
              <c:numCache>
                <c:formatCode>#,##0_);[Red]\(#,##0\)</c:formatCode>
                <c:ptCount val="9"/>
                <c:pt idx="0">
                  <c:v>1310.8154621623207</c:v>
                </c:pt>
                <c:pt idx="1">
                  <c:v>1611.8665769711949</c:v>
                </c:pt>
                <c:pt idx="2">
                  <c:v>1608.7546548652756</c:v>
                </c:pt>
                <c:pt idx="3">
                  <c:v>1430.5769376022672</c:v>
                </c:pt>
                <c:pt idx="4">
                  <c:v>1550.4413565577281</c:v>
                </c:pt>
                <c:pt idx="5">
                  <c:v>1568.2489235496657</c:v>
                </c:pt>
                <c:pt idx="6">
                  <c:v>1508.6661511731456</c:v>
                </c:pt>
                <c:pt idx="7">
                  <c:v>1534.9297207987099</c:v>
                </c:pt>
                <c:pt idx="8">
                  <c:v>1463.9630999999999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5D-4C36-B923-7698142FA815}"/>
            </c:ext>
          </c:extLst>
        </c:ser>
        <c:ser>
          <c:idx val="2"/>
          <c:order val="2"/>
          <c:tx>
            <c:strRef>
              <c:f>'７　卸売価格（年度別）'!$A$33</c:f>
              <c:strCache>
                <c:ptCount val="1"/>
                <c:pt idx="0">
                  <c:v>乳　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893928063461346E-2"/>
                  <c:y val="-1.377227259688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5D-4C36-B923-7698142FA815}"/>
                </c:ext>
              </c:extLst>
            </c:dLbl>
            <c:dLbl>
              <c:idx val="1"/>
              <c:layout>
                <c:manualLayout>
                  <c:x val="-2.6676050968489278E-2"/>
                  <c:y val="-1.8274603171936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5D-4C36-B923-7698142FA815}"/>
                </c:ext>
              </c:extLst>
            </c:dLbl>
            <c:dLbl>
              <c:idx val="2"/>
              <c:layout>
                <c:manualLayout>
                  <c:x val="-3.9843114823582805E-2"/>
                  <c:y val="-1.8385004809980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5D-4C36-B923-7698142FA815}"/>
                </c:ext>
              </c:extLst>
            </c:dLbl>
            <c:dLbl>
              <c:idx val="3"/>
              <c:layout>
                <c:manualLayout>
                  <c:x val="-2.3603425270165269E-2"/>
                  <c:y val="-1.9127358250008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5D-4C36-B923-7698142FA815}"/>
                </c:ext>
              </c:extLst>
            </c:dLbl>
            <c:dLbl>
              <c:idx val="4"/>
              <c:layout>
                <c:manualLayout>
                  <c:x val="-2.4162084488042392E-2"/>
                  <c:y val="-1.65733929143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5D-4C36-B923-7698142FA815}"/>
                </c:ext>
              </c:extLst>
            </c:dLbl>
            <c:dLbl>
              <c:idx val="5"/>
              <c:layout>
                <c:manualLayout>
                  <c:x val="-2.3324095661226653E-2"/>
                  <c:y val="-2.083493069902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5D-4C36-B923-7698142FA815}"/>
                </c:ext>
              </c:extLst>
            </c:dLbl>
            <c:dLbl>
              <c:idx val="6"/>
              <c:layout>
                <c:manualLayout>
                  <c:x val="-2.9469347057874715E-2"/>
                  <c:y val="-1.9437604499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5D-4C36-B923-7698142FA815}"/>
                </c:ext>
              </c:extLst>
            </c:dLbl>
            <c:dLbl>
              <c:idx val="7"/>
              <c:layout>
                <c:manualLayout>
                  <c:x val="-2.0251469962902644E-2"/>
                  <c:y val="-1.8540913307968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5D-4C36-B923-7698142FA815}"/>
                </c:ext>
              </c:extLst>
            </c:dLbl>
            <c:dLbl>
              <c:idx val="8"/>
              <c:layout>
                <c:manualLayout>
                  <c:x val="-2.500007331485796E-2"/>
                  <c:y val="-1.5047589634626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35D-4C36-B923-7698142FA815}"/>
                </c:ext>
              </c:extLst>
            </c:dLbl>
            <c:dLbl>
              <c:idx val="9"/>
              <c:layout>
                <c:manualLayout>
                  <c:x val="-2.2765436443349527E-2"/>
                  <c:y val="-1.43184994523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卸売価格（年度別）'!$B$30:$J$30</c:f>
              <c:strCache>
                <c:ptCount val="9"/>
                <c:pt idx="0">
                  <c:v>Ｈ26年度</c:v>
                </c:pt>
                <c:pt idx="1">
                  <c:v>Ｈ27年度</c:v>
                </c:pt>
                <c:pt idx="2">
                  <c:v>Ｈ28年度</c:v>
                </c:pt>
                <c:pt idx="3">
                  <c:v>Ｈ29年度</c:v>
                </c:pt>
                <c:pt idx="4">
                  <c:v>Ｈ30年度</c:v>
                </c:pt>
                <c:pt idx="5">
                  <c:v>Ｒ1年度</c:v>
                </c:pt>
                <c:pt idx="6">
                  <c:v>Ｒ2年度</c:v>
                </c:pt>
                <c:pt idx="7">
                  <c:v>Ｒ3年度</c:v>
                </c:pt>
                <c:pt idx="8">
                  <c:v>Ｒ4年度</c:v>
                </c:pt>
              </c:strCache>
            </c:strRef>
          </c:cat>
          <c:val>
            <c:numRef>
              <c:f>'７　卸売価格（年度別）'!$B$33:$J$33</c:f>
              <c:numCache>
                <c:formatCode>#,##0_);[Red]\(#,##0\)</c:formatCode>
                <c:ptCount val="9"/>
                <c:pt idx="0">
                  <c:v>721.51357144097574</c:v>
                </c:pt>
                <c:pt idx="1">
                  <c:v>831.4608928458224</c:v>
                </c:pt>
                <c:pt idx="2">
                  <c:v>746.41702331477109</c:v>
                </c:pt>
                <c:pt idx="3">
                  <c:v>762.34248829177193</c:v>
                </c:pt>
                <c:pt idx="4">
                  <c:v>775.68087666680924</c:v>
                </c:pt>
                <c:pt idx="5">
                  <c:v>766.52365285326448</c:v>
                </c:pt>
                <c:pt idx="6">
                  <c:v>720.19261665116824</c:v>
                </c:pt>
                <c:pt idx="7">
                  <c:v>687.49638332297184</c:v>
                </c:pt>
                <c:pt idx="8">
                  <c:v>653.21205999999995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5D-4C36-B923-7698142FA815}"/>
            </c:ext>
          </c:extLst>
        </c:ser>
        <c:ser>
          <c:idx val="4"/>
          <c:order val="3"/>
          <c:tx>
            <c:strRef>
              <c:f>'７　卸売価格（年度別）'!$A$34</c:f>
              <c:strCache>
                <c:ptCount val="1"/>
                <c:pt idx="0">
                  <c:v>牛全体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27527426656907E-2"/>
                  <c:y val="1.493457352109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35D-4C36-B923-7698142FA815}"/>
                </c:ext>
              </c:extLst>
            </c:dLbl>
            <c:dLbl>
              <c:idx val="1"/>
              <c:layout>
                <c:manualLayout>
                  <c:x val="-3.1331544450798401E-2"/>
                  <c:y val="1.477555486833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35D-4C36-B923-7698142FA815}"/>
                </c:ext>
              </c:extLst>
            </c:dLbl>
            <c:dLbl>
              <c:idx val="2"/>
              <c:layout>
                <c:manualLayout>
                  <c:x val="-3.5363824089493304E-2"/>
                  <c:y val="3.1392852743824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35D-4C36-B923-7698142FA815}"/>
                </c:ext>
              </c:extLst>
            </c:dLbl>
            <c:dLbl>
              <c:idx val="3"/>
              <c:layout>
                <c:manualLayout>
                  <c:x val="-4.4087596592325404E-2"/>
                  <c:y val="1.311553578461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35D-4C36-B923-7698142FA815}"/>
                </c:ext>
              </c:extLst>
            </c:dLbl>
            <c:dLbl>
              <c:idx val="4"/>
              <c:layout>
                <c:manualLayout>
                  <c:x val="-3.0679775363275121E-2"/>
                  <c:y val="1.8764950453700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35D-4C36-B923-7698142FA815}"/>
                </c:ext>
              </c:extLst>
            </c:dLbl>
            <c:dLbl>
              <c:idx val="5"/>
              <c:layout>
                <c:manualLayout>
                  <c:x val="-3.12506849768487E-2"/>
                  <c:y val="2.049091918882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35D-4C36-B923-7698142FA815}"/>
                </c:ext>
              </c:extLst>
            </c:dLbl>
            <c:dLbl>
              <c:idx val="6"/>
              <c:layout>
                <c:manualLayout>
                  <c:x val="-2.8072699013182011E-2"/>
                  <c:y val="1.8197725284339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35D-4C36-B923-7698142FA815}"/>
                </c:ext>
              </c:extLst>
            </c:dLbl>
            <c:dLbl>
              <c:idx val="7"/>
              <c:layout>
                <c:manualLayout>
                  <c:x val="-2.3044766052288144E-2"/>
                  <c:y val="1.463656820123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35D-4C36-B923-7698142FA815}"/>
                </c:ext>
              </c:extLst>
            </c:dLbl>
            <c:dLbl>
              <c:idx val="8"/>
              <c:layout>
                <c:manualLayout>
                  <c:x val="-2.6868362780007819E-2"/>
                  <c:y val="2.53129521319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35D-4C36-B923-7698142FA815}"/>
                </c:ext>
              </c:extLst>
            </c:dLbl>
            <c:dLbl>
              <c:idx val="9"/>
              <c:layout>
                <c:manualLayout>
                  <c:x val="-2.6955380577427777E-2"/>
                  <c:y val="1.4581388629100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卸売価格（年度別）'!$B$30:$J$30</c:f>
              <c:strCache>
                <c:ptCount val="9"/>
                <c:pt idx="0">
                  <c:v>Ｈ26年度</c:v>
                </c:pt>
                <c:pt idx="1">
                  <c:v>Ｈ27年度</c:v>
                </c:pt>
                <c:pt idx="2">
                  <c:v>Ｈ28年度</c:v>
                </c:pt>
                <c:pt idx="3">
                  <c:v>Ｈ29年度</c:v>
                </c:pt>
                <c:pt idx="4">
                  <c:v>Ｈ30年度</c:v>
                </c:pt>
                <c:pt idx="5">
                  <c:v>Ｒ1年度</c:v>
                </c:pt>
                <c:pt idx="6">
                  <c:v>Ｒ2年度</c:v>
                </c:pt>
                <c:pt idx="7">
                  <c:v>Ｒ3年度</c:v>
                </c:pt>
                <c:pt idx="8">
                  <c:v>Ｒ4年度</c:v>
                </c:pt>
              </c:strCache>
            </c:strRef>
          </c:cat>
          <c:val>
            <c:numRef>
              <c:f>'７　卸売価格（年度別）'!$B$34:$J$34</c:f>
              <c:numCache>
                <c:formatCode>#,##0_);[Red]\(#,##0\)</c:formatCode>
                <c:ptCount val="9"/>
                <c:pt idx="0">
                  <c:v>1554.9834000000001</c:v>
                </c:pt>
                <c:pt idx="1">
                  <c:v>1897.4961000000001</c:v>
                </c:pt>
                <c:pt idx="2">
                  <c:v>2012.8398</c:v>
                </c:pt>
                <c:pt idx="3">
                  <c:v>1839.5281</c:v>
                </c:pt>
                <c:pt idx="4">
                  <c:v>1876.9445000000001</c:v>
                </c:pt>
                <c:pt idx="5">
                  <c:v>1794.7401</c:v>
                </c:pt>
                <c:pt idx="6">
                  <c:v>1809.0015000000001</c:v>
                </c:pt>
                <c:pt idx="7">
                  <c:v>1980.0715</c:v>
                </c:pt>
                <c:pt idx="8">
                  <c:v>1882.9376999999999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5D-4C36-B923-7698142FA815}"/>
            </c:ext>
          </c:extLst>
        </c:ser>
        <c:ser>
          <c:idx val="3"/>
          <c:order val="4"/>
          <c:tx>
            <c:strRef>
              <c:f>'７　卸売価格（年度別）'!$A$35</c:f>
              <c:strCache>
                <c:ptCount val="1"/>
                <c:pt idx="0">
                  <c:v>豚</c:v>
                </c:pt>
              </c:strCache>
            </c:strRef>
          </c:tx>
          <c:cat>
            <c:strRef>
              <c:f>'７　卸売価格（年度別）'!$B$30:$J$30</c:f>
              <c:strCache>
                <c:ptCount val="9"/>
                <c:pt idx="0">
                  <c:v>Ｈ26年度</c:v>
                </c:pt>
                <c:pt idx="1">
                  <c:v>Ｈ27年度</c:v>
                </c:pt>
                <c:pt idx="2">
                  <c:v>Ｈ28年度</c:v>
                </c:pt>
                <c:pt idx="3">
                  <c:v>Ｈ29年度</c:v>
                </c:pt>
                <c:pt idx="4">
                  <c:v>Ｈ30年度</c:v>
                </c:pt>
                <c:pt idx="5">
                  <c:v>Ｒ1年度</c:v>
                </c:pt>
                <c:pt idx="6">
                  <c:v>Ｒ2年度</c:v>
                </c:pt>
                <c:pt idx="7">
                  <c:v>Ｒ3年度</c:v>
                </c:pt>
                <c:pt idx="8">
                  <c:v>Ｒ4年度</c:v>
                </c:pt>
              </c:strCache>
            </c:strRef>
          </c:cat>
          <c:val>
            <c:numRef>
              <c:f>'７　卸売価格（年度別）'!$B$35:$J$35</c:f>
              <c:numCache>
                <c:formatCode>#,##0_);[Red]\(#,##0\)</c:formatCode>
                <c:ptCount val="9"/>
                <c:pt idx="0">
                  <c:v>553.66921900118621</c:v>
                </c:pt>
                <c:pt idx="1">
                  <c:v>512.11878318428012</c:v>
                </c:pt>
                <c:pt idx="2">
                  <c:v>496.51022307081394</c:v>
                </c:pt>
                <c:pt idx="3">
                  <c:v>529.39832940508791</c:v>
                </c:pt>
                <c:pt idx="4">
                  <c:v>480.46278226060349</c:v>
                </c:pt>
                <c:pt idx="5">
                  <c:v>482.66537735604226</c:v>
                </c:pt>
                <c:pt idx="6">
                  <c:v>526.97262794472249</c:v>
                </c:pt>
                <c:pt idx="7">
                  <c:v>495.75588577426817</c:v>
                </c:pt>
                <c:pt idx="8">
                  <c:v>554.18460000000005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EF2-962E-DA4D2733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67648"/>
        <c:axId val="108669184"/>
      </c:lineChart>
      <c:catAx>
        <c:axId val="10866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918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4848692084116925E-2"/>
              <c:y val="3.674249937239010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7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1197422896094"/>
          <c:y val="0.94061701152477506"/>
          <c:w val="0.62642211438511863"/>
          <c:h val="5.244071770657886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1181102362204724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3A-4D05-BA22-66CF4A5B5A01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3A-4D05-BA22-66CF4A5B5A01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F3A-4D05-BA22-66CF4A5B5A01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3A-4D05-BA22-66CF4A5B5A01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A-4D05-BA22-66CF4A5B5A0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A-4D05-BA22-66CF4A5B5A0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A-4D05-BA22-66CF4A5B5A0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A-4D05-BA22-66CF4A5B5A0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A-4D05-BA22-66CF4A5B5A01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A-4D05-BA22-66CF4A5B5A0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5F3A-4D05-BA22-66CF4A5B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452480"/>
        <c:axId val="108290432"/>
      </c:barChart>
      <c:catAx>
        <c:axId val="10845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2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45248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9A-49AF-A3C0-B1F9BD11FF88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9A-49AF-A3C0-B1F9BD11FF88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29A-49AF-A3C0-B1F9BD11FF88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29A-49AF-A3C0-B1F9BD11FF88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A-49AF-A3C0-B1F9BD11FF8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A-49AF-A3C0-B1F9BD11FF8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A-49AF-A3C0-B1F9BD11FF8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A-49AF-A3C0-B1F9BD11FF8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A-49AF-A3C0-B1F9BD11FF8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9A-49AF-A3C0-B1F9BD11FF88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F29A-49AF-A3C0-B1F9BD11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337408"/>
        <c:axId val="108367872"/>
      </c:barChart>
      <c:catAx>
        <c:axId val="10833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6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37408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62995604421513E-2"/>
          <c:y val="5.481452463231222E-2"/>
          <c:w val="0.87588649083300496"/>
          <c:h val="0.84670869941988358"/>
        </c:manualLayout>
      </c:layout>
      <c:lineChart>
        <c:grouping val="standard"/>
        <c:varyColors val="0"/>
        <c:ser>
          <c:idx val="0"/>
          <c:order val="0"/>
          <c:tx>
            <c:strRef>
              <c:f>'８　R4年度 卸売価格（月別）'!$A$37</c:f>
              <c:strCache>
                <c:ptCount val="1"/>
                <c:pt idx="0">
                  <c:v>和　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261998963594286E-2"/>
                  <c:y val="-2.118236715611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F-4E2D-AAD8-7A2FE7FDD971}"/>
                </c:ext>
              </c:extLst>
            </c:dLbl>
            <c:dLbl>
              <c:idx val="1"/>
              <c:layout>
                <c:manualLayout>
                  <c:x val="-4.198158753294777E-2"/>
                  <c:y val="1.8959192387315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F-4E2D-AAD8-7A2FE7FDD971}"/>
                </c:ext>
              </c:extLst>
            </c:dLbl>
            <c:dLbl>
              <c:idx val="2"/>
              <c:layout>
                <c:manualLayout>
                  <c:x val="-3.7898648463514512E-2"/>
                  <c:y val="-1.1928765379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F-4E2D-AAD8-7A2FE7FDD971}"/>
                </c:ext>
              </c:extLst>
            </c:dLbl>
            <c:dLbl>
              <c:idx val="3"/>
              <c:layout>
                <c:manualLayout>
                  <c:x val="-3.1617137680804E-2"/>
                  <c:y val="-1.611034334993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F-4E2D-AAD8-7A2FE7FDD971}"/>
                </c:ext>
              </c:extLst>
            </c:dLbl>
            <c:dLbl>
              <c:idx val="4"/>
              <c:layout>
                <c:manualLayout>
                  <c:x val="-4.3318497681072703E-2"/>
                  <c:y val="1.804085667342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F-4E2D-AAD8-7A2FE7FDD971}"/>
                </c:ext>
              </c:extLst>
            </c:dLbl>
            <c:dLbl>
              <c:idx val="5"/>
              <c:layout>
                <c:manualLayout>
                  <c:x val="-3.2520417900622191E-2"/>
                  <c:y val="-1.9047619047619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F-4E2D-AAD8-7A2FE7FDD971}"/>
                </c:ext>
              </c:extLst>
            </c:dLbl>
            <c:dLbl>
              <c:idx val="6"/>
              <c:layout>
                <c:manualLayout>
                  <c:x val="-3.0749784129207709E-2"/>
                  <c:y val="1.799715190598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F-4E2D-AAD8-7A2FE7FDD971}"/>
                </c:ext>
              </c:extLst>
            </c:dLbl>
            <c:dLbl>
              <c:idx val="7"/>
              <c:layout>
                <c:manualLayout>
                  <c:x val="-5.8693602426260094E-2"/>
                  <c:y val="-7.77216447646510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6F-4E2D-AAD8-7A2FE7FDD971}"/>
                </c:ext>
              </c:extLst>
            </c:dLbl>
            <c:dLbl>
              <c:idx val="8"/>
              <c:layout>
                <c:manualLayout>
                  <c:x val="-3.387547977194983E-2"/>
                  <c:y val="-1.836178677943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6F-4E2D-AAD8-7A2FE7FDD971}"/>
                </c:ext>
              </c:extLst>
            </c:dLbl>
            <c:dLbl>
              <c:idx val="9"/>
              <c:layout>
                <c:manualLayout>
                  <c:x val="-2.0776967167229956E-2"/>
                  <c:y val="-2.5585516096202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6F-4E2D-AAD8-7A2FE7FDD971}"/>
                </c:ext>
              </c:extLst>
            </c:dLbl>
            <c:dLbl>
              <c:idx val="10"/>
              <c:layout>
                <c:manualLayout>
                  <c:x val="-3.2068801151794481E-2"/>
                  <c:y val="-1.9528630349777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6F-4E2D-AAD8-7A2FE7FDD971}"/>
                </c:ext>
              </c:extLst>
            </c:dLbl>
            <c:dLbl>
              <c:idx val="11"/>
              <c:layout>
                <c:manualLayout>
                  <c:x val="-2.6421603544392623E-2"/>
                  <c:y val="-1.6810005892120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R4年度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R4年度 卸売価格（月別）'!$B$37:$M$37</c:f>
              <c:numCache>
                <c:formatCode>#,##0_);[Red]\(#,##0\)</c:formatCode>
                <c:ptCount val="12"/>
                <c:pt idx="0">
                  <c:v>2259</c:v>
                </c:pt>
                <c:pt idx="1">
                  <c:v>2115</c:v>
                </c:pt>
                <c:pt idx="2">
                  <c:v>2011</c:v>
                </c:pt>
                <c:pt idx="3">
                  <c:v>2153</c:v>
                </c:pt>
                <c:pt idx="4">
                  <c:v>1973</c:v>
                </c:pt>
                <c:pt idx="5">
                  <c:v>2046</c:v>
                </c:pt>
                <c:pt idx="6">
                  <c:v>2060</c:v>
                </c:pt>
                <c:pt idx="7">
                  <c:v>2202</c:v>
                </c:pt>
                <c:pt idx="8">
                  <c:v>2255</c:v>
                </c:pt>
                <c:pt idx="9">
                  <c:v>2044</c:v>
                </c:pt>
                <c:pt idx="10">
                  <c:v>2005</c:v>
                </c:pt>
                <c:pt idx="11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D6F-4E2D-AAD8-7A2FE7FDD971}"/>
            </c:ext>
          </c:extLst>
        </c:ser>
        <c:ser>
          <c:idx val="1"/>
          <c:order val="1"/>
          <c:tx>
            <c:strRef>
              <c:f>'８　R4年度 卸売価格（月別）'!$A$38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65349915935937E-2"/>
                  <c:y val="-1.9164283036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6F-4E2D-AAD8-7A2FE7FDD971}"/>
                </c:ext>
              </c:extLst>
            </c:dLbl>
            <c:dLbl>
              <c:idx val="1"/>
              <c:layout>
                <c:manualLayout>
                  <c:x val="-3.161706115516523E-2"/>
                  <c:y val="-1.8180298891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6F-4E2D-AAD8-7A2FE7FDD971}"/>
                </c:ext>
              </c:extLst>
            </c:dLbl>
            <c:dLbl>
              <c:idx val="2"/>
              <c:layout>
                <c:manualLayout>
                  <c:x val="-3.3423787737561411E-2"/>
                  <c:y val="-1.9127751888156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6F-4E2D-AAD8-7A2FE7FDD971}"/>
                </c:ext>
              </c:extLst>
            </c:dLbl>
            <c:dLbl>
              <c:idx val="3"/>
              <c:layout>
                <c:manualLayout>
                  <c:x val="-2.9810452947290001E-2"/>
                  <c:y val="-1.844265895334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6F-4E2D-AAD8-7A2FE7FDD971}"/>
                </c:ext>
              </c:extLst>
            </c:dLbl>
            <c:dLbl>
              <c:idx val="4"/>
              <c:layout>
                <c:manualLayout>
                  <c:x val="-2.897943379133254E-2"/>
                  <c:y val="-1.875610766582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D6F-4E2D-AAD8-7A2FE7FDD971}"/>
                </c:ext>
              </c:extLst>
            </c:dLbl>
            <c:dLbl>
              <c:idx val="5"/>
              <c:layout>
                <c:manualLayout>
                  <c:x val="-2.935871782394129E-2"/>
                  <c:y val="-1.336975735175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D6F-4E2D-AAD8-7A2FE7FDD971}"/>
                </c:ext>
              </c:extLst>
            </c:dLbl>
            <c:dLbl>
              <c:idx val="6"/>
              <c:layout>
                <c:manualLayout>
                  <c:x val="-3.1334453573687242E-2"/>
                  <c:y val="-1.630068932336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D6F-4E2D-AAD8-7A2FE7FDD971}"/>
                </c:ext>
              </c:extLst>
            </c:dLbl>
            <c:dLbl>
              <c:idx val="7"/>
              <c:layout>
                <c:manualLayout>
                  <c:x val="-3.2923853522024142E-2"/>
                  <c:y val="-1.6475642436335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D6F-4E2D-AAD8-7A2FE7FDD971}"/>
                </c:ext>
              </c:extLst>
            </c:dLbl>
            <c:dLbl>
              <c:idx val="8"/>
              <c:layout>
                <c:manualLayout>
                  <c:x val="-3.071370928298876E-2"/>
                  <c:y val="-1.554180727409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6F-4E2D-AAD8-7A2FE7FDD971}"/>
                </c:ext>
              </c:extLst>
            </c:dLbl>
            <c:dLbl>
              <c:idx val="9"/>
              <c:layout>
                <c:manualLayout>
                  <c:x val="-2.5888869851439879E-2"/>
                  <c:y val="-2.0106000527289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6F-4E2D-AAD8-7A2FE7FDD971}"/>
                </c:ext>
              </c:extLst>
            </c:dLbl>
            <c:dLbl>
              <c:idx val="10"/>
              <c:layout>
                <c:manualLayout>
                  <c:x val="-3.1617131761447322E-2"/>
                  <c:y val="-1.5694895280947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D6F-4E2D-AAD8-7A2FE7FDD971}"/>
                </c:ext>
              </c:extLst>
            </c:dLbl>
            <c:dLbl>
              <c:idx val="11"/>
              <c:layout>
                <c:manualLayout>
                  <c:x val="-2.3711572858058826E-2"/>
                  <c:y val="-1.5680218544110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R4年度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R4年度 卸売価格（月別）'!$B$38:$M$38</c:f>
              <c:numCache>
                <c:formatCode>#,##0_);[Red]\(#,##0\)</c:formatCode>
                <c:ptCount val="12"/>
                <c:pt idx="0">
                  <c:v>1676</c:v>
                </c:pt>
                <c:pt idx="1">
                  <c:v>1498</c:v>
                </c:pt>
                <c:pt idx="2">
                  <c:v>1432</c:v>
                </c:pt>
                <c:pt idx="3">
                  <c:v>1478</c:v>
                </c:pt>
                <c:pt idx="4">
                  <c:v>1416</c:v>
                </c:pt>
                <c:pt idx="5">
                  <c:v>1458</c:v>
                </c:pt>
                <c:pt idx="6">
                  <c:v>1444</c:v>
                </c:pt>
                <c:pt idx="7">
                  <c:v>1510</c:v>
                </c:pt>
                <c:pt idx="8">
                  <c:v>1546</c:v>
                </c:pt>
                <c:pt idx="9">
                  <c:v>1447</c:v>
                </c:pt>
                <c:pt idx="10">
                  <c:v>1342</c:v>
                </c:pt>
                <c:pt idx="11">
                  <c:v>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D6F-4E2D-AAD8-7A2FE7FDD971}"/>
            </c:ext>
          </c:extLst>
        </c:ser>
        <c:ser>
          <c:idx val="2"/>
          <c:order val="2"/>
          <c:tx>
            <c:strRef>
              <c:f>'８　R4年度 卸売価格（月別）'!$A$39</c:f>
              <c:strCache>
                <c:ptCount val="1"/>
                <c:pt idx="0">
                  <c:v>乳　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003646253192228E-2"/>
                  <c:y val="-1.081879050832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D6F-4E2D-AAD8-7A2FE7FDD971}"/>
                </c:ext>
              </c:extLst>
            </c:dLbl>
            <c:dLbl>
              <c:idx val="1"/>
              <c:layout>
                <c:manualLayout>
                  <c:x val="-2.4390311462920831E-2"/>
                  <c:y val="-1.4973271198243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6F-4E2D-AAD8-7A2FE7FDD971}"/>
                </c:ext>
              </c:extLst>
            </c:dLbl>
            <c:dLbl>
              <c:idx val="2"/>
              <c:layout>
                <c:manualLayout>
                  <c:x val="-2.6850077475255352E-2"/>
                  <c:y val="-1.5958712881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D6F-4E2D-AAD8-7A2FE7FDD971}"/>
                </c:ext>
              </c:extLst>
            </c:dLbl>
            <c:dLbl>
              <c:idx val="3"/>
              <c:layout>
                <c:manualLayout>
                  <c:x val="-2.3938747114442022E-2"/>
                  <c:y val="-1.3499798432058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6F-4E2D-AAD8-7A2FE7FDD971}"/>
                </c:ext>
              </c:extLst>
            </c:dLbl>
            <c:dLbl>
              <c:idx val="4"/>
              <c:layout>
                <c:manualLayout>
                  <c:x val="-2.3083553268267176E-2"/>
                  <c:y val="-1.619790436949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D6F-4E2D-AAD8-7A2FE7FDD971}"/>
                </c:ext>
              </c:extLst>
            </c:dLbl>
            <c:dLbl>
              <c:idx val="5"/>
              <c:layout>
                <c:manualLayout>
                  <c:x val="-2.4189039623059166E-2"/>
                  <c:y val="-1.9501698317122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6F-4E2D-AAD8-7A2FE7FDD971}"/>
                </c:ext>
              </c:extLst>
            </c:dLbl>
            <c:dLbl>
              <c:idx val="6"/>
              <c:layout>
                <c:manualLayout>
                  <c:x val="-2.3938694714093121E-2"/>
                  <c:y val="-1.5512668059349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D6F-4E2D-AAD8-7A2FE7FDD971}"/>
                </c:ext>
              </c:extLst>
            </c:dLbl>
            <c:dLbl>
              <c:idx val="7"/>
              <c:layout>
                <c:manualLayout>
                  <c:x val="-2.3035390610155505E-2"/>
                  <c:y val="-1.3289624511221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6F-4E2D-AAD8-7A2FE7FDD971}"/>
                </c:ext>
              </c:extLst>
            </c:dLbl>
            <c:dLbl>
              <c:idx val="8"/>
              <c:layout>
                <c:manualLayout>
                  <c:x val="-2.1312965707965183E-2"/>
                  <c:y val="-2.7914741136215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D6F-4E2D-AAD8-7A2FE7FDD971}"/>
                </c:ext>
              </c:extLst>
            </c:dLbl>
            <c:dLbl>
              <c:idx val="9"/>
              <c:layout>
                <c:manualLayout>
                  <c:x val="-2.5293686173140591E-2"/>
                  <c:y val="-1.6037388183619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6F-4E2D-AAD8-7A2FE7FDD971}"/>
                </c:ext>
              </c:extLst>
            </c:dLbl>
            <c:dLbl>
              <c:idx val="10"/>
              <c:layout>
                <c:manualLayout>
                  <c:x val="-2.4486945112938356E-2"/>
                  <c:y val="-1.054999669938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D6F-4E2D-AAD8-7A2FE7FDD971}"/>
                </c:ext>
              </c:extLst>
            </c:dLbl>
            <c:dLbl>
              <c:idx val="11"/>
              <c:layout>
                <c:manualLayout>
                  <c:x val="-2.4522274877144683E-2"/>
                  <c:y val="-1.5538154195274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R4年度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R4年度 卸売価格（月別）'!$B$39:$M$39</c:f>
              <c:numCache>
                <c:formatCode>#,##0_);[Red]\(#,##0\)</c:formatCode>
                <c:ptCount val="12"/>
                <c:pt idx="0">
                  <c:v>675</c:v>
                </c:pt>
                <c:pt idx="1">
                  <c:v>642</c:v>
                </c:pt>
                <c:pt idx="2">
                  <c:v>719</c:v>
                </c:pt>
                <c:pt idx="3">
                  <c:v>736</c:v>
                </c:pt>
                <c:pt idx="4">
                  <c:v>629</c:v>
                </c:pt>
                <c:pt idx="5">
                  <c:v>721</c:v>
                </c:pt>
                <c:pt idx="6">
                  <c:v>692</c:v>
                </c:pt>
                <c:pt idx="7">
                  <c:v>681</c:v>
                </c:pt>
                <c:pt idx="8">
                  <c:v>628</c:v>
                </c:pt>
                <c:pt idx="9">
                  <c:v>566</c:v>
                </c:pt>
                <c:pt idx="10">
                  <c:v>588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D6F-4E2D-AAD8-7A2FE7FDD971}"/>
            </c:ext>
          </c:extLst>
        </c:ser>
        <c:ser>
          <c:idx val="4"/>
          <c:order val="3"/>
          <c:tx>
            <c:strRef>
              <c:f>'８　R4年度 卸売価格（月別）'!$A$40</c:f>
              <c:strCache>
                <c:ptCount val="1"/>
                <c:pt idx="0">
                  <c:v>牛全体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10036998387249E-2"/>
                  <c:y val="-1.4064939186523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D6F-4E2D-AAD8-7A2FE7FDD971}"/>
                </c:ext>
              </c:extLst>
            </c:dLbl>
            <c:dLbl>
              <c:idx val="1"/>
              <c:layout>
                <c:manualLayout>
                  <c:x val="-2.6197229864339248E-2"/>
                  <c:y val="-1.513378536016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6F-4E2D-AAD8-7A2FE7FDD971}"/>
                </c:ext>
              </c:extLst>
            </c:dLbl>
            <c:dLbl>
              <c:idx val="2"/>
              <c:layout>
                <c:manualLayout>
                  <c:x val="-2.6648726054076536E-2"/>
                  <c:y val="-1.2528667808991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D6F-4E2D-AAD8-7A2FE7FDD971}"/>
                </c:ext>
              </c:extLst>
            </c:dLbl>
            <c:dLbl>
              <c:idx val="3"/>
              <c:layout>
                <c:manualLayout>
                  <c:x val="-2.4414532944131026E-2"/>
                  <c:y val="-9.0874372730318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6F-4E2D-AAD8-7A2FE7FDD971}"/>
                </c:ext>
              </c:extLst>
            </c:dLbl>
            <c:dLbl>
              <c:idx val="4"/>
              <c:layout>
                <c:manualLayout>
                  <c:x val="-2.4841960555211356E-2"/>
                  <c:y val="-1.21234131447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D6F-4E2D-AAD8-7A2FE7FDD971}"/>
                </c:ext>
              </c:extLst>
            </c:dLbl>
            <c:dLbl>
              <c:idx val="5"/>
              <c:layout>
                <c:manualLayout>
                  <c:x val="-2.5293643919709469E-2"/>
                  <c:y val="-1.4765313763423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D6F-4E2D-AAD8-7A2FE7FDD971}"/>
                </c:ext>
              </c:extLst>
            </c:dLbl>
            <c:dLbl>
              <c:idx val="6"/>
              <c:layout>
                <c:manualLayout>
                  <c:x val="-2.2333428200992947E-2"/>
                  <c:y val="-1.333747190914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D6F-4E2D-AAD8-7A2FE7FDD971}"/>
                </c:ext>
              </c:extLst>
            </c:dLbl>
            <c:dLbl>
              <c:idx val="7"/>
              <c:layout>
                <c:manualLayout>
                  <c:x val="-2.685007747525528E-2"/>
                  <c:y val="-1.6389403530440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6F-4E2D-AAD8-7A2FE7FDD971}"/>
                </c:ext>
              </c:extLst>
            </c:dLbl>
            <c:dLbl>
              <c:idx val="8"/>
              <c:layout>
                <c:manualLayout>
                  <c:x val="-2.5817924788802207E-2"/>
                  <c:y val="1.143083702510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D6F-4E2D-AAD8-7A2FE7FDD971}"/>
                </c:ext>
              </c:extLst>
            </c:dLbl>
            <c:dLbl>
              <c:idx val="9"/>
              <c:layout>
                <c:manualLayout>
                  <c:x val="-2.5769510285200199E-2"/>
                  <c:y val="-1.671595997623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6F-4E2D-AAD8-7A2FE7FDD971}"/>
                </c:ext>
              </c:extLst>
            </c:dLbl>
            <c:dLbl>
              <c:idx val="10"/>
              <c:layout>
                <c:manualLayout>
                  <c:x val="-2.4842045346741295E-2"/>
                  <c:y val="-1.3000810560444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D6F-4E2D-AAD8-7A2FE7FDD971}"/>
                </c:ext>
              </c:extLst>
            </c:dLbl>
            <c:dLbl>
              <c:idx val="11"/>
              <c:layout>
                <c:manualLayout>
                  <c:x val="-2.1548635535974098E-2"/>
                  <c:y val="-1.474890751349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6F-4E2D-AAD8-7A2FE7FDD97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R4年度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R4年度 卸売価格（月別）'!$B$40:$M$40</c:f>
              <c:numCache>
                <c:formatCode>#,##0_);[Red]\(#,##0\)</c:formatCode>
                <c:ptCount val="12"/>
                <c:pt idx="0">
                  <c:v>2093</c:v>
                </c:pt>
                <c:pt idx="1">
                  <c:v>1920</c:v>
                </c:pt>
                <c:pt idx="2">
                  <c:v>1810</c:v>
                </c:pt>
                <c:pt idx="3">
                  <c:v>1956</c:v>
                </c:pt>
                <c:pt idx="4">
                  <c:v>1773</c:v>
                </c:pt>
                <c:pt idx="5">
                  <c:v>1838</c:v>
                </c:pt>
                <c:pt idx="6">
                  <c:v>1839</c:v>
                </c:pt>
                <c:pt idx="7">
                  <c:v>1989</c:v>
                </c:pt>
                <c:pt idx="8">
                  <c:v>2000</c:v>
                </c:pt>
                <c:pt idx="9">
                  <c:v>1837</c:v>
                </c:pt>
                <c:pt idx="10">
                  <c:v>1747</c:v>
                </c:pt>
                <c:pt idx="11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8D6F-4E2D-AAD8-7A2FE7FDD971}"/>
            </c:ext>
          </c:extLst>
        </c:ser>
        <c:ser>
          <c:idx val="3"/>
          <c:order val="4"/>
          <c:tx>
            <c:strRef>
              <c:f>'８　R4年度 卸売価格（月別）'!$A$41</c:f>
              <c:strCache>
                <c:ptCount val="1"/>
                <c:pt idx="0">
                  <c:v>豚</c:v>
                </c:pt>
              </c:strCache>
            </c:strRef>
          </c:tx>
          <c:cat>
            <c:strRef>
              <c:f>'８　R4年度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R4年度 卸売価格（月別）'!$B$41:$M$41</c:f>
              <c:numCache>
                <c:formatCode>#,##0_);[Red]\(#,##0\)</c:formatCode>
                <c:ptCount val="12"/>
                <c:pt idx="0">
                  <c:v>479</c:v>
                </c:pt>
                <c:pt idx="1">
                  <c:v>554</c:v>
                </c:pt>
                <c:pt idx="2">
                  <c:v>573</c:v>
                </c:pt>
                <c:pt idx="3">
                  <c:v>624</c:v>
                </c:pt>
                <c:pt idx="4">
                  <c:v>584</c:v>
                </c:pt>
                <c:pt idx="5">
                  <c:v>595</c:v>
                </c:pt>
                <c:pt idx="6">
                  <c:v>580</c:v>
                </c:pt>
                <c:pt idx="7">
                  <c:v>546</c:v>
                </c:pt>
                <c:pt idx="8">
                  <c:v>553</c:v>
                </c:pt>
                <c:pt idx="9">
                  <c:v>500</c:v>
                </c:pt>
                <c:pt idx="10">
                  <c:v>535</c:v>
                </c:pt>
                <c:pt idx="11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6-481E-B259-B891F8EB4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0480"/>
        <c:axId val="108502016"/>
      </c:lineChart>
      <c:catAx>
        <c:axId val="10850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02016"/>
        <c:scaling>
          <c:orientation val="minMax"/>
          <c:max val="26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6737160600816182E-2"/>
              <c:y val="2.4534974992004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048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3476547691654"/>
          <c:y val="0.94122126893230063"/>
          <c:w val="0.73404164203460198"/>
          <c:h val="2.9219354032041261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Footer>&amp;C&amp;"游ゴシック,標準"11</c:oddFooter>
    </c:headerFooter>
    <c:pageMargins b="0.98425196850393704" l="0.74803149606299213" r="0.74803149606299213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17</xdr:row>
      <xdr:rowOff>66675</xdr:rowOff>
    </xdr:from>
    <xdr:to>
      <xdr:col>5</xdr:col>
      <xdr:colOff>371475</xdr:colOff>
      <xdr:row>23</xdr:row>
      <xdr:rowOff>156912</xdr:rowOff>
    </xdr:to>
    <xdr:pic>
      <xdr:nvPicPr>
        <xdr:cNvPr id="2" name="Picture 1" descr="市マーク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95775"/>
          <a:ext cx="1409700" cy="146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33875" y="6210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24375" y="6867525"/>
          <a:ext cx="76200" cy="2119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37386</xdr:colOff>
      <xdr:row>1</xdr:row>
      <xdr:rowOff>223127</xdr:rowOff>
    </xdr:from>
    <xdr:to>
      <xdr:col>9</xdr:col>
      <xdr:colOff>533399</xdr:colOff>
      <xdr:row>29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129061</xdr:colOff>
      <xdr:row>1</xdr:row>
      <xdr:rowOff>26185</xdr:rowOff>
    </xdr:from>
    <xdr:to>
      <xdr:col>12</xdr:col>
      <xdr:colOff>533401</xdr:colOff>
      <xdr:row>34</xdr:row>
      <xdr:rowOff>123825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5297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3:I40"/>
  <sheetViews>
    <sheetView tabSelected="1" view="pageBreakPreview" zoomScaleNormal="95" zoomScaleSheetLayoutView="100" workbookViewId="0">
      <selection activeCell="E8" sqref="E8"/>
    </sheetView>
  </sheetViews>
  <sheetFormatPr defaultRowHeight="18.75" x14ac:dyDescent="0.4"/>
  <cols>
    <col min="1" max="16384" width="9" style="374"/>
  </cols>
  <sheetData>
    <row r="3" spans="1:9" x14ac:dyDescent="0.4">
      <c r="A3" s="384"/>
      <c r="B3" s="384"/>
      <c r="C3" s="647" t="s">
        <v>360</v>
      </c>
      <c r="D3" s="647"/>
      <c r="E3" s="647"/>
      <c r="F3" s="647"/>
      <c r="G3" s="647"/>
      <c r="H3" s="384"/>
      <c r="I3" s="384"/>
    </row>
    <row r="4" spans="1:9" x14ac:dyDescent="0.4">
      <c r="A4" s="384"/>
      <c r="B4" s="384"/>
      <c r="C4" s="647"/>
      <c r="D4" s="647"/>
      <c r="E4" s="647"/>
      <c r="F4" s="647"/>
      <c r="G4" s="647"/>
      <c r="H4" s="384"/>
      <c r="I4" s="384"/>
    </row>
    <row r="5" spans="1:9" x14ac:dyDescent="0.4">
      <c r="A5" s="384"/>
      <c r="B5" s="384"/>
      <c r="C5" s="384"/>
      <c r="D5" s="384"/>
      <c r="E5" s="384"/>
      <c r="F5" s="384"/>
      <c r="G5" s="384"/>
      <c r="H5" s="384"/>
      <c r="I5" s="384"/>
    </row>
    <row r="6" spans="1:9" x14ac:dyDescent="0.4">
      <c r="A6" s="384"/>
      <c r="B6" s="384"/>
      <c r="C6" s="384"/>
      <c r="D6" s="384"/>
      <c r="E6" s="384"/>
      <c r="F6" s="384"/>
      <c r="G6" s="384"/>
      <c r="H6" s="384"/>
      <c r="I6" s="384"/>
    </row>
    <row r="7" spans="1:9" x14ac:dyDescent="0.4">
      <c r="A7" s="384"/>
      <c r="B7" s="384"/>
      <c r="C7" s="384"/>
      <c r="D7" s="384"/>
      <c r="E7" s="384"/>
      <c r="F7" s="384"/>
      <c r="G7" s="384"/>
      <c r="H7" s="384"/>
      <c r="I7" s="384"/>
    </row>
    <row r="8" spans="1:9" x14ac:dyDescent="0.4">
      <c r="A8" s="384"/>
      <c r="B8" s="384"/>
      <c r="C8" s="384"/>
      <c r="D8" s="384"/>
      <c r="E8" s="384"/>
      <c r="F8" s="384"/>
      <c r="G8" s="384"/>
      <c r="H8" s="384"/>
      <c r="I8" s="384"/>
    </row>
    <row r="9" spans="1:9" x14ac:dyDescent="0.4">
      <c r="A9" s="384"/>
      <c r="B9" s="384"/>
      <c r="C9" s="384"/>
      <c r="D9" s="384"/>
      <c r="E9" s="384"/>
      <c r="F9" s="384"/>
      <c r="G9" s="384"/>
      <c r="H9" s="384"/>
      <c r="I9" s="384"/>
    </row>
    <row r="10" spans="1:9" ht="36" x14ac:dyDescent="0.55000000000000004">
      <c r="A10" s="384"/>
      <c r="B10" s="648" t="s">
        <v>298</v>
      </c>
      <c r="C10" s="648"/>
      <c r="D10" s="648"/>
      <c r="E10" s="648"/>
      <c r="F10" s="648"/>
      <c r="G10" s="648"/>
      <c r="H10" s="648"/>
      <c r="I10" s="384"/>
    </row>
    <row r="11" spans="1:9" x14ac:dyDescent="0.4">
      <c r="A11" s="384"/>
      <c r="B11" s="384" t="s">
        <v>299</v>
      </c>
      <c r="C11" s="384"/>
      <c r="D11" s="384"/>
      <c r="E11" s="384"/>
      <c r="F11" s="384"/>
      <c r="G11" s="384"/>
      <c r="H11" s="384"/>
      <c r="I11" s="384"/>
    </row>
    <row r="12" spans="1:9" x14ac:dyDescent="0.4">
      <c r="A12" s="384"/>
      <c r="B12" s="384"/>
      <c r="C12" s="384"/>
      <c r="D12" s="384"/>
      <c r="E12" s="384"/>
      <c r="F12" s="384"/>
      <c r="G12" s="384"/>
      <c r="H12" s="384"/>
      <c r="I12" s="384"/>
    </row>
    <row r="13" spans="1:9" x14ac:dyDescent="0.4">
      <c r="A13" s="384"/>
      <c r="B13" s="384"/>
      <c r="C13" s="384"/>
      <c r="D13" s="384"/>
      <c r="E13" s="384"/>
      <c r="F13" s="384"/>
      <c r="G13" s="384"/>
      <c r="H13" s="384"/>
      <c r="I13" s="384"/>
    </row>
    <row r="14" spans="1:9" x14ac:dyDescent="0.4">
      <c r="A14" s="384"/>
      <c r="B14" s="384"/>
      <c r="C14" s="384"/>
      <c r="D14" s="384"/>
      <c r="E14" s="384"/>
      <c r="F14" s="384"/>
      <c r="G14" s="384"/>
      <c r="H14" s="384"/>
      <c r="I14" s="384"/>
    </row>
    <row r="15" spans="1:9" x14ac:dyDescent="0.4">
      <c r="A15" s="384"/>
      <c r="B15" s="384"/>
      <c r="C15" s="384"/>
      <c r="D15" s="384"/>
      <c r="E15" s="384"/>
      <c r="F15" s="384"/>
      <c r="G15" s="384"/>
      <c r="H15" s="384"/>
      <c r="I15" s="384"/>
    </row>
    <row r="16" spans="1:9" x14ac:dyDescent="0.4">
      <c r="A16" s="384"/>
      <c r="B16" s="384"/>
      <c r="C16" s="384"/>
      <c r="D16" s="384"/>
      <c r="E16" s="384"/>
      <c r="F16" s="384"/>
      <c r="G16" s="384"/>
      <c r="H16" s="384"/>
      <c r="I16" s="384"/>
    </row>
    <row r="17" spans="1:9" x14ac:dyDescent="0.4">
      <c r="A17" s="384"/>
      <c r="B17" s="384"/>
      <c r="C17" s="384"/>
      <c r="D17" s="384"/>
      <c r="E17" s="384"/>
      <c r="F17" s="384"/>
      <c r="G17" s="384"/>
      <c r="H17" s="384"/>
      <c r="I17" s="384"/>
    </row>
    <row r="18" spans="1:9" x14ac:dyDescent="0.4">
      <c r="A18" s="384"/>
      <c r="B18" s="384"/>
      <c r="C18" s="384"/>
      <c r="D18" s="384"/>
      <c r="E18" s="384"/>
      <c r="F18" s="384"/>
      <c r="G18" s="384"/>
      <c r="H18" s="384"/>
      <c r="I18" s="384"/>
    </row>
    <row r="19" spans="1:9" x14ac:dyDescent="0.4">
      <c r="A19" s="384"/>
      <c r="B19" s="384"/>
      <c r="C19" s="384"/>
      <c r="D19" s="384"/>
      <c r="E19" s="384"/>
      <c r="F19" s="384"/>
      <c r="G19" s="384"/>
      <c r="H19" s="384"/>
      <c r="I19" s="384"/>
    </row>
    <row r="20" spans="1:9" x14ac:dyDescent="0.4">
      <c r="A20" s="384"/>
      <c r="B20" s="384"/>
      <c r="C20" s="384"/>
      <c r="D20" s="384"/>
      <c r="E20" s="384"/>
      <c r="F20" s="384"/>
      <c r="G20" s="384"/>
      <c r="H20" s="384"/>
      <c r="I20" s="384"/>
    </row>
    <row r="21" spans="1:9" x14ac:dyDescent="0.4">
      <c r="A21" s="384"/>
      <c r="B21" s="384"/>
      <c r="C21" s="384"/>
      <c r="D21" s="384"/>
      <c r="E21" s="384"/>
      <c r="F21" s="384"/>
      <c r="G21" s="384"/>
      <c r="H21" s="384"/>
      <c r="I21" s="384"/>
    </row>
    <row r="22" spans="1:9" x14ac:dyDescent="0.4">
      <c r="A22" s="384"/>
      <c r="B22" s="384"/>
      <c r="C22" s="384"/>
      <c r="D22" s="384"/>
      <c r="E22" s="384"/>
      <c r="F22" s="384"/>
      <c r="G22" s="384"/>
      <c r="H22" s="384"/>
      <c r="I22" s="384"/>
    </row>
    <row r="23" spans="1:9" x14ac:dyDescent="0.4">
      <c r="A23" s="384"/>
      <c r="B23" s="384"/>
      <c r="C23" s="384"/>
      <c r="D23" s="384"/>
      <c r="E23" s="384"/>
      <c r="F23" s="384"/>
      <c r="G23" s="384"/>
      <c r="H23" s="384"/>
      <c r="I23" s="384"/>
    </row>
    <row r="24" spans="1:9" x14ac:dyDescent="0.4">
      <c r="A24" s="384"/>
      <c r="B24" s="384"/>
      <c r="C24" s="384"/>
      <c r="D24" s="384"/>
      <c r="E24" s="384"/>
      <c r="F24" s="384"/>
      <c r="G24" s="384"/>
      <c r="H24" s="384"/>
      <c r="I24" s="384"/>
    </row>
    <row r="25" spans="1:9" x14ac:dyDescent="0.4">
      <c r="A25" s="384"/>
      <c r="B25" s="384"/>
      <c r="C25" s="384"/>
      <c r="D25" s="384"/>
      <c r="E25" s="384"/>
      <c r="F25" s="384"/>
      <c r="G25" s="384"/>
      <c r="H25" s="384"/>
      <c r="I25" s="384"/>
    </row>
    <row r="26" spans="1:9" x14ac:dyDescent="0.4">
      <c r="A26" s="384"/>
      <c r="B26" s="384"/>
      <c r="C26" s="384"/>
      <c r="D26" s="384"/>
      <c r="E26" s="384"/>
      <c r="F26" s="384"/>
      <c r="G26" s="384"/>
      <c r="H26" s="384"/>
      <c r="I26" s="384"/>
    </row>
    <row r="27" spans="1:9" x14ac:dyDescent="0.4">
      <c r="A27" s="384"/>
      <c r="B27" s="384"/>
      <c r="C27" s="384"/>
      <c r="D27" s="384"/>
      <c r="E27" s="384"/>
      <c r="F27" s="384"/>
      <c r="G27" s="384"/>
      <c r="H27" s="384"/>
      <c r="I27" s="384"/>
    </row>
    <row r="28" spans="1:9" x14ac:dyDescent="0.4">
      <c r="A28" s="384"/>
      <c r="B28" s="384"/>
      <c r="C28" s="384"/>
      <c r="D28" s="384"/>
      <c r="E28" s="384"/>
      <c r="F28" s="384"/>
      <c r="G28" s="384"/>
      <c r="H28" s="384"/>
      <c r="I28" s="384"/>
    </row>
    <row r="29" spans="1:9" x14ac:dyDescent="0.4">
      <c r="A29" s="384"/>
      <c r="B29" s="384"/>
      <c r="C29" s="384"/>
      <c r="D29" s="384"/>
      <c r="E29" s="384"/>
      <c r="F29" s="384"/>
      <c r="G29" s="384"/>
      <c r="H29" s="384"/>
      <c r="I29" s="384"/>
    </row>
    <row r="30" spans="1:9" x14ac:dyDescent="0.4">
      <c r="A30" s="384"/>
      <c r="B30" s="384"/>
      <c r="C30" s="384"/>
      <c r="D30" s="384"/>
      <c r="E30" s="384"/>
      <c r="F30" s="384"/>
      <c r="G30" s="384"/>
      <c r="H30" s="384"/>
      <c r="I30" s="384"/>
    </row>
    <row r="31" spans="1:9" x14ac:dyDescent="0.4">
      <c r="A31" s="384"/>
      <c r="B31" s="384"/>
      <c r="C31" s="384"/>
      <c r="D31" s="384"/>
      <c r="E31" s="384"/>
      <c r="F31" s="384"/>
      <c r="G31" s="384"/>
      <c r="H31" s="384"/>
      <c r="I31" s="384"/>
    </row>
    <row r="32" spans="1:9" x14ac:dyDescent="0.4">
      <c r="A32" s="384"/>
      <c r="B32" s="384"/>
      <c r="C32" s="384"/>
      <c r="D32" s="384"/>
      <c r="E32" s="384"/>
      <c r="F32" s="384"/>
      <c r="G32" s="384"/>
      <c r="H32" s="384"/>
      <c r="I32" s="384"/>
    </row>
    <row r="33" spans="1:9" x14ac:dyDescent="0.4">
      <c r="A33" s="384"/>
      <c r="B33" s="384"/>
      <c r="C33" s="384"/>
      <c r="D33" s="384"/>
      <c r="E33" s="384"/>
      <c r="F33" s="384"/>
      <c r="G33" s="384"/>
      <c r="H33" s="384"/>
      <c r="I33" s="384"/>
    </row>
    <row r="34" spans="1:9" x14ac:dyDescent="0.4">
      <c r="A34" s="384"/>
      <c r="B34" s="384"/>
      <c r="C34" s="384"/>
      <c r="D34" s="384"/>
      <c r="E34" s="384"/>
      <c r="F34" s="384"/>
      <c r="G34" s="384"/>
      <c r="H34" s="384"/>
      <c r="I34" s="384"/>
    </row>
    <row r="35" spans="1:9" ht="21.75" x14ac:dyDescent="0.4">
      <c r="A35" s="384"/>
      <c r="B35" s="649" t="s">
        <v>300</v>
      </c>
      <c r="C35" s="649"/>
      <c r="D35" s="649"/>
      <c r="E35" s="649"/>
      <c r="F35" s="649"/>
      <c r="G35" s="649"/>
      <c r="H35" s="649"/>
      <c r="I35" s="384"/>
    </row>
    <row r="36" spans="1:9" x14ac:dyDescent="0.4">
      <c r="A36" s="384"/>
      <c r="B36" s="384"/>
      <c r="C36" s="384"/>
      <c r="D36" s="384"/>
      <c r="E36" s="384"/>
      <c r="F36" s="384"/>
      <c r="G36" s="384"/>
      <c r="H36" s="384"/>
      <c r="I36" s="384"/>
    </row>
    <row r="37" spans="1:9" x14ac:dyDescent="0.4">
      <c r="A37" s="384"/>
      <c r="B37" s="384"/>
      <c r="C37" s="384"/>
      <c r="D37" s="384"/>
      <c r="E37" s="384"/>
      <c r="F37" s="384"/>
      <c r="G37" s="384"/>
      <c r="H37" s="384"/>
      <c r="I37" s="384"/>
    </row>
    <row r="38" spans="1:9" x14ac:dyDescent="0.4">
      <c r="A38" s="384"/>
      <c r="B38" s="384"/>
      <c r="C38" s="384"/>
      <c r="D38" s="384"/>
      <c r="E38" s="384"/>
      <c r="F38" s="384"/>
      <c r="G38" s="384"/>
      <c r="H38" s="384"/>
      <c r="I38" s="384"/>
    </row>
    <row r="39" spans="1:9" x14ac:dyDescent="0.4">
      <c r="A39" s="384"/>
      <c r="B39" s="384"/>
      <c r="C39" s="384"/>
      <c r="D39" s="384"/>
      <c r="E39" s="384"/>
      <c r="F39" s="384"/>
      <c r="G39" s="384"/>
      <c r="H39" s="384"/>
      <c r="I39" s="384"/>
    </row>
    <row r="40" spans="1:9" x14ac:dyDescent="0.4">
      <c r="A40" s="650"/>
      <c r="B40" s="650"/>
      <c r="C40" s="650"/>
      <c r="D40" s="650"/>
      <c r="E40" s="650"/>
      <c r="F40" s="650"/>
      <c r="G40" s="650"/>
      <c r="H40" s="650"/>
      <c r="I40" s="650"/>
    </row>
  </sheetData>
  <mergeCells count="4">
    <mergeCell ref="C3:G4"/>
    <mergeCell ref="B10:H10"/>
    <mergeCell ref="B35:H35"/>
    <mergeCell ref="A40:I40"/>
  </mergeCells>
  <phoneticPr fontId="2"/>
  <pageMargins left="1.1417322834645669" right="0.74803149606299213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64"/>
  <sheetViews>
    <sheetView showGridLines="0" view="pageBreakPreview" topLeftCell="A19" zoomScaleNormal="100" zoomScaleSheetLayoutView="100" workbookViewId="0">
      <selection activeCell="M33" sqref="M33"/>
    </sheetView>
  </sheetViews>
  <sheetFormatPr defaultRowHeight="25.5" customHeight="1" x14ac:dyDescent="0.4"/>
  <cols>
    <col min="1" max="10" width="9.125" style="374" customWidth="1"/>
    <col min="11" max="11" width="9.625" style="374" customWidth="1"/>
    <col min="12" max="12" width="14" style="374" customWidth="1"/>
    <col min="13" max="13" width="9.75" style="374" customWidth="1"/>
    <col min="14" max="240" width="9" style="374"/>
    <col min="241" max="241" width="3.625" style="374" customWidth="1"/>
    <col min="242" max="242" width="11" style="374" customWidth="1"/>
    <col min="243" max="250" width="9" style="374"/>
    <col min="251" max="251" width="8.125" style="374" customWidth="1"/>
    <col min="252" max="253" width="9" style="374"/>
    <col min="254" max="267" width="5.875" style="374" bestFit="1" customWidth="1"/>
    <col min="268" max="496" width="9" style="374"/>
    <col min="497" max="497" width="3.625" style="374" customWidth="1"/>
    <col min="498" max="498" width="11" style="374" customWidth="1"/>
    <col min="499" max="506" width="9" style="374"/>
    <col min="507" max="507" width="8.125" style="374" customWidth="1"/>
    <col min="508" max="509" width="9" style="374"/>
    <col min="510" max="523" width="5.875" style="374" bestFit="1" customWidth="1"/>
    <col min="524" max="752" width="9" style="374"/>
    <col min="753" max="753" width="3.625" style="374" customWidth="1"/>
    <col min="754" max="754" width="11" style="374" customWidth="1"/>
    <col min="755" max="762" width="9" style="374"/>
    <col min="763" max="763" width="8.125" style="374" customWidth="1"/>
    <col min="764" max="765" width="9" style="374"/>
    <col min="766" max="779" width="5.875" style="374" bestFit="1" customWidth="1"/>
    <col min="780" max="1008" width="9" style="374"/>
    <col min="1009" max="1009" width="3.625" style="374" customWidth="1"/>
    <col min="1010" max="1010" width="11" style="374" customWidth="1"/>
    <col min="1011" max="1018" width="9" style="374"/>
    <col min="1019" max="1019" width="8.125" style="374" customWidth="1"/>
    <col min="1020" max="1021" width="9" style="374"/>
    <col min="1022" max="1035" width="5.875" style="374" bestFit="1" customWidth="1"/>
    <col min="1036" max="1264" width="9" style="374"/>
    <col min="1265" max="1265" width="3.625" style="374" customWidth="1"/>
    <col min="1266" max="1266" width="11" style="374" customWidth="1"/>
    <col min="1267" max="1274" width="9" style="374"/>
    <col min="1275" max="1275" width="8.125" style="374" customWidth="1"/>
    <col min="1276" max="1277" width="9" style="374"/>
    <col min="1278" max="1291" width="5.875" style="374" bestFit="1" customWidth="1"/>
    <col min="1292" max="1520" width="9" style="374"/>
    <col min="1521" max="1521" width="3.625" style="374" customWidth="1"/>
    <col min="1522" max="1522" width="11" style="374" customWidth="1"/>
    <col min="1523" max="1530" width="9" style="374"/>
    <col min="1531" max="1531" width="8.125" style="374" customWidth="1"/>
    <col min="1532" max="1533" width="9" style="374"/>
    <col min="1534" max="1547" width="5.875" style="374" bestFit="1" customWidth="1"/>
    <col min="1548" max="1776" width="9" style="374"/>
    <col min="1777" max="1777" width="3.625" style="374" customWidth="1"/>
    <col min="1778" max="1778" width="11" style="374" customWidth="1"/>
    <col min="1779" max="1786" width="9" style="374"/>
    <col min="1787" max="1787" width="8.125" style="374" customWidth="1"/>
    <col min="1788" max="1789" width="9" style="374"/>
    <col min="1790" max="1803" width="5.875" style="374" bestFit="1" customWidth="1"/>
    <col min="1804" max="2032" width="9" style="374"/>
    <col min="2033" max="2033" width="3.625" style="374" customWidth="1"/>
    <col min="2034" max="2034" width="11" style="374" customWidth="1"/>
    <col min="2035" max="2042" width="9" style="374"/>
    <col min="2043" max="2043" width="8.125" style="374" customWidth="1"/>
    <col min="2044" max="2045" width="9" style="374"/>
    <col min="2046" max="2059" width="5.875" style="374" bestFit="1" customWidth="1"/>
    <col min="2060" max="2288" width="9" style="374"/>
    <col min="2289" max="2289" width="3.625" style="374" customWidth="1"/>
    <col min="2290" max="2290" width="11" style="374" customWidth="1"/>
    <col min="2291" max="2298" width="9" style="374"/>
    <col min="2299" max="2299" width="8.125" style="374" customWidth="1"/>
    <col min="2300" max="2301" width="9" style="374"/>
    <col min="2302" max="2315" width="5.875" style="374" bestFit="1" customWidth="1"/>
    <col min="2316" max="2544" width="9" style="374"/>
    <col min="2545" max="2545" width="3.625" style="374" customWidth="1"/>
    <col min="2546" max="2546" width="11" style="374" customWidth="1"/>
    <col min="2547" max="2554" width="9" style="374"/>
    <col min="2555" max="2555" width="8.125" style="374" customWidth="1"/>
    <col min="2556" max="2557" width="9" style="374"/>
    <col min="2558" max="2571" width="5.875" style="374" bestFit="1" customWidth="1"/>
    <col min="2572" max="2800" width="9" style="374"/>
    <col min="2801" max="2801" width="3.625" style="374" customWidth="1"/>
    <col min="2802" max="2802" width="11" style="374" customWidth="1"/>
    <col min="2803" max="2810" width="9" style="374"/>
    <col min="2811" max="2811" width="8.125" style="374" customWidth="1"/>
    <col min="2812" max="2813" width="9" style="374"/>
    <col min="2814" max="2827" width="5.875" style="374" bestFit="1" customWidth="1"/>
    <col min="2828" max="3056" width="9" style="374"/>
    <col min="3057" max="3057" width="3.625" style="374" customWidth="1"/>
    <col min="3058" max="3058" width="11" style="374" customWidth="1"/>
    <col min="3059" max="3066" width="9" style="374"/>
    <col min="3067" max="3067" width="8.125" style="374" customWidth="1"/>
    <col min="3068" max="3069" width="9" style="374"/>
    <col min="3070" max="3083" width="5.875" style="374" bestFit="1" customWidth="1"/>
    <col min="3084" max="3312" width="9" style="374"/>
    <col min="3313" max="3313" width="3.625" style="374" customWidth="1"/>
    <col min="3314" max="3314" width="11" style="374" customWidth="1"/>
    <col min="3315" max="3322" width="9" style="374"/>
    <col min="3323" max="3323" width="8.125" style="374" customWidth="1"/>
    <col min="3324" max="3325" width="9" style="374"/>
    <col min="3326" max="3339" width="5.875" style="374" bestFit="1" customWidth="1"/>
    <col min="3340" max="3568" width="9" style="374"/>
    <col min="3569" max="3569" width="3.625" style="374" customWidth="1"/>
    <col min="3570" max="3570" width="11" style="374" customWidth="1"/>
    <col min="3571" max="3578" width="9" style="374"/>
    <col min="3579" max="3579" width="8.125" style="374" customWidth="1"/>
    <col min="3580" max="3581" width="9" style="374"/>
    <col min="3582" max="3595" width="5.875" style="374" bestFit="1" customWidth="1"/>
    <col min="3596" max="3824" width="9" style="374"/>
    <col min="3825" max="3825" width="3.625" style="374" customWidth="1"/>
    <col min="3826" max="3826" width="11" style="374" customWidth="1"/>
    <col min="3827" max="3834" width="9" style="374"/>
    <col min="3835" max="3835" width="8.125" style="374" customWidth="1"/>
    <col min="3836" max="3837" width="9" style="374"/>
    <col min="3838" max="3851" width="5.875" style="374" bestFit="1" customWidth="1"/>
    <col min="3852" max="4080" width="9" style="374"/>
    <col min="4081" max="4081" width="3.625" style="374" customWidth="1"/>
    <col min="4082" max="4082" width="11" style="374" customWidth="1"/>
    <col min="4083" max="4090" width="9" style="374"/>
    <col min="4091" max="4091" width="8.125" style="374" customWidth="1"/>
    <col min="4092" max="4093" width="9" style="374"/>
    <col min="4094" max="4107" width="5.875" style="374" bestFit="1" customWidth="1"/>
    <col min="4108" max="4336" width="9" style="374"/>
    <col min="4337" max="4337" width="3.625" style="374" customWidth="1"/>
    <col min="4338" max="4338" width="11" style="374" customWidth="1"/>
    <col min="4339" max="4346" width="9" style="374"/>
    <col min="4347" max="4347" width="8.125" style="374" customWidth="1"/>
    <col min="4348" max="4349" width="9" style="374"/>
    <col min="4350" max="4363" width="5.875" style="374" bestFit="1" customWidth="1"/>
    <col min="4364" max="4592" width="9" style="374"/>
    <col min="4593" max="4593" width="3.625" style="374" customWidth="1"/>
    <col min="4594" max="4594" width="11" style="374" customWidth="1"/>
    <col min="4595" max="4602" width="9" style="374"/>
    <col min="4603" max="4603" width="8.125" style="374" customWidth="1"/>
    <col min="4604" max="4605" width="9" style="374"/>
    <col min="4606" max="4619" width="5.875" style="374" bestFit="1" customWidth="1"/>
    <col min="4620" max="4848" width="9" style="374"/>
    <col min="4849" max="4849" width="3.625" style="374" customWidth="1"/>
    <col min="4850" max="4850" width="11" style="374" customWidth="1"/>
    <col min="4851" max="4858" width="9" style="374"/>
    <col min="4859" max="4859" width="8.125" style="374" customWidth="1"/>
    <col min="4860" max="4861" width="9" style="374"/>
    <col min="4862" max="4875" width="5.875" style="374" bestFit="1" customWidth="1"/>
    <col min="4876" max="5104" width="9" style="374"/>
    <col min="5105" max="5105" width="3.625" style="374" customWidth="1"/>
    <col min="5106" max="5106" width="11" style="374" customWidth="1"/>
    <col min="5107" max="5114" width="9" style="374"/>
    <col min="5115" max="5115" width="8.125" style="374" customWidth="1"/>
    <col min="5116" max="5117" width="9" style="374"/>
    <col min="5118" max="5131" width="5.875" style="374" bestFit="1" customWidth="1"/>
    <col min="5132" max="5360" width="9" style="374"/>
    <col min="5361" max="5361" width="3.625" style="374" customWidth="1"/>
    <col min="5362" max="5362" width="11" style="374" customWidth="1"/>
    <col min="5363" max="5370" width="9" style="374"/>
    <col min="5371" max="5371" width="8.125" style="374" customWidth="1"/>
    <col min="5372" max="5373" width="9" style="374"/>
    <col min="5374" max="5387" width="5.875" style="374" bestFit="1" customWidth="1"/>
    <col min="5388" max="5616" width="9" style="374"/>
    <col min="5617" max="5617" width="3.625" style="374" customWidth="1"/>
    <col min="5618" max="5618" width="11" style="374" customWidth="1"/>
    <col min="5619" max="5626" width="9" style="374"/>
    <col min="5627" max="5627" width="8.125" style="374" customWidth="1"/>
    <col min="5628" max="5629" width="9" style="374"/>
    <col min="5630" max="5643" width="5.875" style="374" bestFit="1" customWidth="1"/>
    <col min="5644" max="5872" width="9" style="374"/>
    <col min="5873" max="5873" width="3.625" style="374" customWidth="1"/>
    <col min="5874" max="5874" width="11" style="374" customWidth="1"/>
    <col min="5875" max="5882" width="9" style="374"/>
    <col min="5883" max="5883" width="8.125" style="374" customWidth="1"/>
    <col min="5884" max="5885" width="9" style="374"/>
    <col min="5886" max="5899" width="5.875" style="374" bestFit="1" customWidth="1"/>
    <col min="5900" max="6128" width="9" style="374"/>
    <col min="6129" max="6129" width="3.625" style="374" customWidth="1"/>
    <col min="6130" max="6130" width="11" style="374" customWidth="1"/>
    <col min="6131" max="6138" width="9" style="374"/>
    <col min="6139" max="6139" width="8.125" style="374" customWidth="1"/>
    <col min="6140" max="6141" width="9" style="374"/>
    <col min="6142" max="6155" width="5.875" style="374" bestFit="1" customWidth="1"/>
    <col min="6156" max="6384" width="9" style="374"/>
    <col min="6385" max="6385" width="3.625" style="374" customWidth="1"/>
    <col min="6386" max="6386" width="11" style="374" customWidth="1"/>
    <col min="6387" max="6394" width="9" style="374"/>
    <col min="6395" max="6395" width="8.125" style="374" customWidth="1"/>
    <col min="6396" max="6397" width="9" style="374"/>
    <col min="6398" max="6411" width="5.875" style="374" bestFit="1" customWidth="1"/>
    <col min="6412" max="6640" width="9" style="374"/>
    <col min="6641" max="6641" width="3.625" style="374" customWidth="1"/>
    <col min="6642" max="6642" width="11" style="374" customWidth="1"/>
    <col min="6643" max="6650" width="9" style="374"/>
    <col min="6651" max="6651" width="8.125" style="374" customWidth="1"/>
    <col min="6652" max="6653" width="9" style="374"/>
    <col min="6654" max="6667" width="5.875" style="374" bestFit="1" customWidth="1"/>
    <col min="6668" max="6896" width="9" style="374"/>
    <col min="6897" max="6897" width="3.625" style="374" customWidth="1"/>
    <col min="6898" max="6898" width="11" style="374" customWidth="1"/>
    <col min="6899" max="6906" width="9" style="374"/>
    <col min="6907" max="6907" width="8.125" style="374" customWidth="1"/>
    <col min="6908" max="6909" width="9" style="374"/>
    <col min="6910" max="6923" width="5.875" style="374" bestFit="1" customWidth="1"/>
    <col min="6924" max="7152" width="9" style="374"/>
    <col min="7153" max="7153" width="3.625" style="374" customWidth="1"/>
    <col min="7154" max="7154" width="11" style="374" customWidth="1"/>
    <col min="7155" max="7162" width="9" style="374"/>
    <col min="7163" max="7163" width="8.125" style="374" customWidth="1"/>
    <col min="7164" max="7165" width="9" style="374"/>
    <col min="7166" max="7179" width="5.875" style="374" bestFit="1" customWidth="1"/>
    <col min="7180" max="7408" width="9" style="374"/>
    <col min="7409" max="7409" width="3.625" style="374" customWidth="1"/>
    <col min="7410" max="7410" width="11" style="374" customWidth="1"/>
    <col min="7411" max="7418" width="9" style="374"/>
    <col min="7419" max="7419" width="8.125" style="374" customWidth="1"/>
    <col min="7420" max="7421" width="9" style="374"/>
    <col min="7422" max="7435" width="5.875" style="374" bestFit="1" customWidth="1"/>
    <col min="7436" max="7664" width="9" style="374"/>
    <col min="7665" max="7665" width="3.625" style="374" customWidth="1"/>
    <col min="7666" max="7666" width="11" style="374" customWidth="1"/>
    <col min="7667" max="7674" width="9" style="374"/>
    <col min="7675" max="7675" width="8.125" style="374" customWidth="1"/>
    <col min="7676" max="7677" width="9" style="374"/>
    <col min="7678" max="7691" width="5.875" style="374" bestFit="1" customWidth="1"/>
    <col min="7692" max="7920" width="9" style="374"/>
    <col min="7921" max="7921" width="3.625" style="374" customWidth="1"/>
    <col min="7922" max="7922" width="11" style="374" customWidth="1"/>
    <col min="7923" max="7930" width="9" style="374"/>
    <col min="7931" max="7931" width="8.125" style="374" customWidth="1"/>
    <col min="7932" max="7933" width="9" style="374"/>
    <col min="7934" max="7947" width="5.875" style="374" bestFit="1" customWidth="1"/>
    <col min="7948" max="8176" width="9" style="374"/>
    <col min="8177" max="8177" width="3.625" style="374" customWidth="1"/>
    <col min="8178" max="8178" width="11" style="374" customWidth="1"/>
    <col min="8179" max="8186" width="9" style="374"/>
    <col min="8187" max="8187" width="8.125" style="374" customWidth="1"/>
    <col min="8188" max="8189" width="9" style="374"/>
    <col min="8190" max="8203" width="5.875" style="374" bestFit="1" customWidth="1"/>
    <col min="8204" max="8432" width="9" style="374"/>
    <col min="8433" max="8433" width="3.625" style="374" customWidth="1"/>
    <col min="8434" max="8434" width="11" style="374" customWidth="1"/>
    <col min="8435" max="8442" width="9" style="374"/>
    <col min="8443" max="8443" width="8.125" style="374" customWidth="1"/>
    <col min="8444" max="8445" width="9" style="374"/>
    <col min="8446" max="8459" width="5.875" style="374" bestFit="1" customWidth="1"/>
    <col min="8460" max="8688" width="9" style="374"/>
    <col min="8689" max="8689" width="3.625" style="374" customWidth="1"/>
    <col min="8690" max="8690" width="11" style="374" customWidth="1"/>
    <col min="8691" max="8698" width="9" style="374"/>
    <col min="8699" max="8699" width="8.125" style="374" customWidth="1"/>
    <col min="8700" max="8701" width="9" style="374"/>
    <col min="8702" max="8715" width="5.875" style="374" bestFit="1" customWidth="1"/>
    <col min="8716" max="8944" width="9" style="374"/>
    <col min="8945" max="8945" width="3.625" style="374" customWidth="1"/>
    <col min="8946" max="8946" width="11" style="374" customWidth="1"/>
    <col min="8947" max="8954" width="9" style="374"/>
    <col min="8955" max="8955" width="8.125" style="374" customWidth="1"/>
    <col min="8956" max="8957" width="9" style="374"/>
    <col min="8958" max="8971" width="5.875" style="374" bestFit="1" customWidth="1"/>
    <col min="8972" max="9200" width="9" style="374"/>
    <col min="9201" max="9201" width="3.625" style="374" customWidth="1"/>
    <col min="9202" max="9202" width="11" style="374" customWidth="1"/>
    <col min="9203" max="9210" width="9" style="374"/>
    <col min="9211" max="9211" width="8.125" style="374" customWidth="1"/>
    <col min="9212" max="9213" width="9" style="374"/>
    <col min="9214" max="9227" width="5.875" style="374" bestFit="1" customWidth="1"/>
    <col min="9228" max="9456" width="9" style="374"/>
    <col min="9457" max="9457" width="3.625" style="374" customWidth="1"/>
    <col min="9458" max="9458" width="11" style="374" customWidth="1"/>
    <col min="9459" max="9466" width="9" style="374"/>
    <col min="9467" max="9467" width="8.125" style="374" customWidth="1"/>
    <col min="9468" max="9469" width="9" style="374"/>
    <col min="9470" max="9483" width="5.875" style="374" bestFit="1" customWidth="1"/>
    <col min="9484" max="9712" width="9" style="374"/>
    <col min="9713" max="9713" width="3.625" style="374" customWidth="1"/>
    <col min="9714" max="9714" width="11" style="374" customWidth="1"/>
    <col min="9715" max="9722" width="9" style="374"/>
    <col min="9723" max="9723" width="8.125" style="374" customWidth="1"/>
    <col min="9724" max="9725" width="9" style="374"/>
    <col min="9726" max="9739" width="5.875" style="374" bestFit="1" customWidth="1"/>
    <col min="9740" max="9968" width="9" style="374"/>
    <col min="9969" max="9969" width="3.625" style="374" customWidth="1"/>
    <col min="9970" max="9970" width="11" style="374" customWidth="1"/>
    <col min="9971" max="9978" width="9" style="374"/>
    <col min="9979" max="9979" width="8.125" style="374" customWidth="1"/>
    <col min="9980" max="9981" width="9" style="374"/>
    <col min="9982" max="9995" width="5.875" style="374" bestFit="1" customWidth="1"/>
    <col min="9996" max="10224" width="9" style="374"/>
    <col min="10225" max="10225" width="3.625" style="374" customWidth="1"/>
    <col min="10226" max="10226" width="11" style="374" customWidth="1"/>
    <col min="10227" max="10234" width="9" style="374"/>
    <col min="10235" max="10235" width="8.125" style="374" customWidth="1"/>
    <col min="10236" max="10237" width="9" style="374"/>
    <col min="10238" max="10251" width="5.875" style="374" bestFit="1" customWidth="1"/>
    <col min="10252" max="10480" width="9" style="374"/>
    <col min="10481" max="10481" width="3.625" style="374" customWidth="1"/>
    <col min="10482" max="10482" width="11" style="374" customWidth="1"/>
    <col min="10483" max="10490" width="9" style="374"/>
    <col min="10491" max="10491" width="8.125" style="374" customWidth="1"/>
    <col min="10492" max="10493" width="9" style="374"/>
    <col min="10494" max="10507" width="5.875" style="374" bestFit="1" customWidth="1"/>
    <col min="10508" max="10736" width="9" style="374"/>
    <col min="10737" max="10737" width="3.625" style="374" customWidth="1"/>
    <col min="10738" max="10738" width="11" style="374" customWidth="1"/>
    <col min="10739" max="10746" width="9" style="374"/>
    <col min="10747" max="10747" width="8.125" style="374" customWidth="1"/>
    <col min="10748" max="10749" width="9" style="374"/>
    <col min="10750" max="10763" width="5.875" style="374" bestFit="1" customWidth="1"/>
    <col min="10764" max="10992" width="9" style="374"/>
    <col min="10993" max="10993" width="3.625" style="374" customWidth="1"/>
    <col min="10994" max="10994" width="11" style="374" customWidth="1"/>
    <col min="10995" max="11002" width="9" style="374"/>
    <col min="11003" max="11003" width="8.125" style="374" customWidth="1"/>
    <col min="11004" max="11005" width="9" style="374"/>
    <col min="11006" max="11019" width="5.875" style="374" bestFit="1" customWidth="1"/>
    <col min="11020" max="11248" width="9" style="374"/>
    <col min="11249" max="11249" width="3.625" style="374" customWidth="1"/>
    <col min="11250" max="11250" width="11" style="374" customWidth="1"/>
    <col min="11251" max="11258" width="9" style="374"/>
    <col min="11259" max="11259" width="8.125" style="374" customWidth="1"/>
    <col min="11260" max="11261" width="9" style="374"/>
    <col min="11262" max="11275" width="5.875" style="374" bestFit="1" customWidth="1"/>
    <col min="11276" max="11504" width="9" style="374"/>
    <col min="11505" max="11505" width="3.625" style="374" customWidth="1"/>
    <col min="11506" max="11506" width="11" style="374" customWidth="1"/>
    <col min="11507" max="11514" width="9" style="374"/>
    <col min="11515" max="11515" width="8.125" style="374" customWidth="1"/>
    <col min="11516" max="11517" width="9" style="374"/>
    <col min="11518" max="11531" width="5.875" style="374" bestFit="1" customWidth="1"/>
    <col min="11532" max="11760" width="9" style="374"/>
    <col min="11761" max="11761" width="3.625" style="374" customWidth="1"/>
    <col min="11762" max="11762" width="11" style="374" customWidth="1"/>
    <col min="11763" max="11770" width="9" style="374"/>
    <col min="11771" max="11771" width="8.125" style="374" customWidth="1"/>
    <col min="11772" max="11773" width="9" style="374"/>
    <col min="11774" max="11787" width="5.875" style="374" bestFit="1" customWidth="1"/>
    <col min="11788" max="12016" width="9" style="374"/>
    <col min="12017" max="12017" width="3.625" style="374" customWidth="1"/>
    <col min="12018" max="12018" width="11" style="374" customWidth="1"/>
    <col min="12019" max="12026" width="9" style="374"/>
    <col min="12027" max="12027" width="8.125" style="374" customWidth="1"/>
    <col min="12028" max="12029" width="9" style="374"/>
    <col min="12030" max="12043" width="5.875" style="374" bestFit="1" customWidth="1"/>
    <col min="12044" max="12272" width="9" style="374"/>
    <col min="12273" max="12273" width="3.625" style="374" customWidth="1"/>
    <col min="12274" max="12274" width="11" style="374" customWidth="1"/>
    <col min="12275" max="12282" width="9" style="374"/>
    <col min="12283" max="12283" width="8.125" style="374" customWidth="1"/>
    <col min="12284" max="12285" width="9" style="374"/>
    <col min="12286" max="12299" width="5.875" style="374" bestFit="1" customWidth="1"/>
    <col min="12300" max="12528" width="9" style="374"/>
    <col min="12529" max="12529" width="3.625" style="374" customWidth="1"/>
    <col min="12530" max="12530" width="11" style="374" customWidth="1"/>
    <col min="12531" max="12538" width="9" style="374"/>
    <col min="12539" max="12539" width="8.125" style="374" customWidth="1"/>
    <col min="12540" max="12541" width="9" style="374"/>
    <col min="12542" max="12555" width="5.875" style="374" bestFit="1" customWidth="1"/>
    <col min="12556" max="12784" width="9" style="374"/>
    <col min="12785" max="12785" width="3.625" style="374" customWidth="1"/>
    <col min="12786" max="12786" width="11" style="374" customWidth="1"/>
    <col min="12787" max="12794" width="9" style="374"/>
    <col min="12795" max="12795" width="8.125" style="374" customWidth="1"/>
    <col min="12796" max="12797" width="9" style="374"/>
    <col min="12798" max="12811" width="5.875" style="374" bestFit="1" customWidth="1"/>
    <col min="12812" max="13040" width="9" style="374"/>
    <col min="13041" max="13041" width="3.625" style="374" customWidth="1"/>
    <col min="13042" max="13042" width="11" style="374" customWidth="1"/>
    <col min="13043" max="13050" width="9" style="374"/>
    <col min="13051" max="13051" width="8.125" style="374" customWidth="1"/>
    <col min="13052" max="13053" width="9" style="374"/>
    <col min="13054" max="13067" width="5.875" style="374" bestFit="1" customWidth="1"/>
    <col min="13068" max="13296" width="9" style="374"/>
    <col min="13297" max="13297" width="3.625" style="374" customWidth="1"/>
    <col min="13298" max="13298" width="11" style="374" customWidth="1"/>
    <col min="13299" max="13306" width="9" style="374"/>
    <col min="13307" max="13307" width="8.125" style="374" customWidth="1"/>
    <col min="13308" max="13309" width="9" style="374"/>
    <col min="13310" max="13323" width="5.875" style="374" bestFit="1" customWidth="1"/>
    <col min="13324" max="13552" width="9" style="374"/>
    <col min="13553" max="13553" width="3.625" style="374" customWidth="1"/>
    <col min="13554" max="13554" width="11" style="374" customWidth="1"/>
    <col min="13555" max="13562" width="9" style="374"/>
    <col min="13563" max="13563" width="8.125" style="374" customWidth="1"/>
    <col min="13564" max="13565" width="9" style="374"/>
    <col min="13566" max="13579" width="5.875" style="374" bestFit="1" customWidth="1"/>
    <col min="13580" max="13808" width="9" style="374"/>
    <col min="13809" max="13809" width="3.625" style="374" customWidth="1"/>
    <col min="13810" max="13810" width="11" style="374" customWidth="1"/>
    <col min="13811" max="13818" width="9" style="374"/>
    <col min="13819" max="13819" width="8.125" style="374" customWidth="1"/>
    <col min="13820" max="13821" width="9" style="374"/>
    <col min="13822" max="13835" width="5.875" style="374" bestFit="1" customWidth="1"/>
    <col min="13836" max="14064" width="9" style="374"/>
    <col min="14065" max="14065" width="3.625" style="374" customWidth="1"/>
    <col min="14066" max="14066" width="11" style="374" customWidth="1"/>
    <col min="14067" max="14074" width="9" style="374"/>
    <col min="14075" max="14075" width="8.125" style="374" customWidth="1"/>
    <col min="14076" max="14077" width="9" style="374"/>
    <col min="14078" max="14091" width="5.875" style="374" bestFit="1" customWidth="1"/>
    <col min="14092" max="14320" width="9" style="374"/>
    <col min="14321" max="14321" width="3.625" style="374" customWidth="1"/>
    <col min="14322" max="14322" width="11" style="374" customWidth="1"/>
    <col min="14323" max="14330" width="9" style="374"/>
    <col min="14331" max="14331" width="8.125" style="374" customWidth="1"/>
    <col min="14332" max="14333" width="9" style="374"/>
    <col min="14334" max="14347" width="5.875" style="374" bestFit="1" customWidth="1"/>
    <col min="14348" max="14576" width="9" style="374"/>
    <col min="14577" max="14577" width="3.625" style="374" customWidth="1"/>
    <col min="14578" max="14578" width="11" style="374" customWidth="1"/>
    <col min="14579" max="14586" width="9" style="374"/>
    <col min="14587" max="14587" width="8.125" style="374" customWidth="1"/>
    <col min="14588" max="14589" width="9" style="374"/>
    <col min="14590" max="14603" width="5.875" style="374" bestFit="1" customWidth="1"/>
    <col min="14604" max="14832" width="9" style="374"/>
    <col min="14833" max="14833" width="3.625" style="374" customWidth="1"/>
    <col min="14834" max="14834" width="11" style="374" customWidth="1"/>
    <col min="14835" max="14842" width="9" style="374"/>
    <col min="14843" max="14843" width="8.125" style="374" customWidth="1"/>
    <col min="14844" max="14845" width="9" style="374"/>
    <col min="14846" max="14859" width="5.875" style="374" bestFit="1" customWidth="1"/>
    <col min="14860" max="15088" width="9" style="374"/>
    <col min="15089" max="15089" width="3.625" style="374" customWidth="1"/>
    <col min="15090" max="15090" width="11" style="374" customWidth="1"/>
    <col min="15091" max="15098" width="9" style="374"/>
    <col min="15099" max="15099" width="8.125" style="374" customWidth="1"/>
    <col min="15100" max="15101" width="9" style="374"/>
    <col min="15102" max="15115" width="5.875" style="374" bestFit="1" customWidth="1"/>
    <col min="15116" max="15344" width="9" style="374"/>
    <col min="15345" max="15345" width="3.625" style="374" customWidth="1"/>
    <col min="15346" max="15346" width="11" style="374" customWidth="1"/>
    <col min="15347" max="15354" width="9" style="374"/>
    <col min="15355" max="15355" width="8.125" style="374" customWidth="1"/>
    <col min="15356" max="15357" width="9" style="374"/>
    <col min="15358" max="15371" width="5.875" style="374" bestFit="1" customWidth="1"/>
    <col min="15372" max="15600" width="9" style="374"/>
    <col min="15601" max="15601" width="3.625" style="374" customWidth="1"/>
    <col min="15602" max="15602" width="11" style="374" customWidth="1"/>
    <col min="15603" max="15610" width="9" style="374"/>
    <col min="15611" max="15611" width="8.125" style="374" customWidth="1"/>
    <col min="15612" max="15613" width="9" style="374"/>
    <col min="15614" max="15627" width="5.875" style="374" bestFit="1" customWidth="1"/>
    <col min="15628" max="15856" width="9" style="374"/>
    <col min="15857" max="15857" width="3.625" style="374" customWidth="1"/>
    <col min="15858" max="15858" width="11" style="374" customWidth="1"/>
    <col min="15859" max="15866" width="9" style="374"/>
    <col min="15867" max="15867" width="8.125" style="374" customWidth="1"/>
    <col min="15868" max="15869" width="9" style="374"/>
    <col min="15870" max="15883" width="5.875" style="374" bestFit="1" customWidth="1"/>
    <col min="15884" max="16112" width="9" style="374"/>
    <col min="16113" max="16113" width="3.625" style="374" customWidth="1"/>
    <col min="16114" max="16114" width="11" style="374" customWidth="1"/>
    <col min="16115" max="16122" width="9" style="374"/>
    <col min="16123" max="16123" width="8.125" style="374" customWidth="1"/>
    <col min="16124" max="16125" width="9" style="374"/>
    <col min="16126" max="16139" width="5.875" style="374" bestFit="1" customWidth="1"/>
    <col min="16140" max="16384" width="9" style="374"/>
  </cols>
  <sheetData>
    <row r="1" spans="1:5" s="384" customFormat="1" ht="25.5" customHeight="1" x14ac:dyDescent="0.25">
      <c r="A1" s="545" t="s">
        <v>481</v>
      </c>
      <c r="E1" s="478"/>
    </row>
    <row r="2" spans="1:5" s="384" customFormat="1" ht="25.5" customHeight="1" x14ac:dyDescent="0.25">
      <c r="E2" s="478"/>
    </row>
    <row r="3" spans="1:5" s="384" customFormat="1" ht="25.5" customHeight="1" x14ac:dyDescent="0.25"/>
    <row r="4" spans="1:5" s="384" customFormat="1" ht="25.5" customHeight="1" x14ac:dyDescent="0.25"/>
    <row r="5" spans="1:5" s="384" customFormat="1" ht="25.5" customHeight="1" x14ac:dyDescent="0.25"/>
    <row r="6" spans="1:5" s="384" customFormat="1" ht="25.5" customHeight="1" x14ac:dyDescent="0.25"/>
    <row r="7" spans="1:5" s="384" customFormat="1" ht="25.5" customHeight="1" x14ac:dyDescent="0.25"/>
    <row r="8" spans="1:5" s="384" customFormat="1" ht="25.5" customHeight="1" x14ac:dyDescent="0.25"/>
    <row r="9" spans="1:5" s="384" customFormat="1" ht="25.5" customHeight="1" x14ac:dyDescent="0.25"/>
    <row r="10" spans="1:5" s="384" customFormat="1" ht="25.5" customHeight="1" x14ac:dyDescent="0.25"/>
    <row r="11" spans="1:5" s="384" customFormat="1" ht="25.5" customHeight="1" x14ac:dyDescent="0.25"/>
    <row r="12" spans="1:5" s="384" customFormat="1" ht="25.5" customHeight="1" x14ac:dyDescent="0.25"/>
    <row r="13" spans="1:5" s="384" customFormat="1" ht="25.5" customHeight="1" x14ac:dyDescent="0.25"/>
    <row r="14" spans="1:5" s="384" customFormat="1" ht="25.5" customHeight="1" x14ac:dyDescent="0.25"/>
    <row r="15" spans="1:5" s="384" customFormat="1" ht="25.5" customHeight="1" x14ac:dyDescent="0.25"/>
    <row r="16" spans="1:5" s="384" customFormat="1" ht="25.5" customHeight="1" x14ac:dyDescent="0.25"/>
    <row r="17" spans="1:12" s="384" customFormat="1" ht="25.5" customHeight="1" x14ac:dyDescent="0.25"/>
    <row r="18" spans="1:12" s="384" customFormat="1" ht="25.5" customHeight="1" x14ac:dyDescent="0.25"/>
    <row r="19" spans="1:12" s="384" customFormat="1" ht="25.5" customHeight="1" x14ac:dyDescent="0.25"/>
    <row r="20" spans="1:12" s="384" customFormat="1" ht="25.5" customHeight="1" x14ac:dyDescent="0.25"/>
    <row r="21" spans="1:12" s="384" customFormat="1" ht="25.5" customHeight="1" x14ac:dyDescent="0.25"/>
    <row r="22" spans="1:12" s="384" customFormat="1" ht="25.5" customHeight="1" x14ac:dyDescent="0.25"/>
    <row r="23" spans="1:12" s="384" customFormat="1" ht="25.5" customHeight="1" x14ac:dyDescent="0.25"/>
    <row r="24" spans="1:12" s="384" customFormat="1" ht="25.5" customHeight="1" x14ac:dyDescent="0.25"/>
    <row r="25" spans="1:12" s="384" customFormat="1" ht="25.5" customHeight="1" x14ac:dyDescent="0.25"/>
    <row r="26" spans="1:12" s="384" customFormat="1" ht="25.5" customHeight="1" x14ac:dyDescent="0.25"/>
    <row r="27" spans="1:12" s="384" customFormat="1" ht="25.5" customHeight="1" x14ac:dyDescent="0.25"/>
    <row r="28" spans="1:12" s="384" customFormat="1" ht="25.5" customHeight="1" x14ac:dyDescent="0.25"/>
    <row r="29" spans="1:12" s="384" customFormat="1" ht="21.75" customHeight="1" x14ac:dyDescent="0.25"/>
    <row r="30" spans="1:12" s="384" customFormat="1" ht="20.100000000000001" customHeight="1" thickBot="1" x14ac:dyDescent="0.3">
      <c r="A30" s="479"/>
      <c r="B30" s="480" t="s">
        <v>311</v>
      </c>
      <c r="C30" s="480" t="s">
        <v>312</v>
      </c>
      <c r="D30" s="480" t="s">
        <v>313</v>
      </c>
      <c r="E30" s="480" t="s">
        <v>314</v>
      </c>
      <c r="F30" s="480" t="s">
        <v>315</v>
      </c>
      <c r="G30" s="481" t="s">
        <v>318</v>
      </c>
      <c r="H30" s="481" t="s">
        <v>319</v>
      </c>
      <c r="I30" s="481" t="s">
        <v>320</v>
      </c>
      <c r="J30" s="481" t="s">
        <v>380</v>
      </c>
      <c r="K30" s="538" t="s">
        <v>470</v>
      </c>
    </row>
    <row r="31" spans="1:12" s="384" customFormat="1" ht="20.100000000000001" customHeight="1" x14ac:dyDescent="0.25">
      <c r="A31" s="593" t="s">
        <v>390</v>
      </c>
      <c r="B31" s="594">
        <v>1823.6225451439466</v>
      </c>
      <c r="C31" s="594">
        <v>2225.4189765639831</v>
      </c>
      <c r="D31" s="594">
        <v>2431.1165512761504</v>
      </c>
      <c r="E31" s="595">
        <v>2237.8256668594649</v>
      </c>
      <c r="F31" s="595">
        <v>2186.6315634468178</v>
      </c>
      <c r="G31" s="594">
        <v>2029.6226716010212</v>
      </c>
      <c r="H31" s="594">
        <v>1998.1885685198231</v>
      </c>
      <c r="I31" s="594">
        <v>2214.0435610906256</v>
      </c>
      <c r="J31" s="594">
        <v>2097.7303000000002</v>
      </c>
      <c r="K31" s="596">
        <f>(J31/I31)*100</f>
        <v>94.746568534842638</v>
      </c>
      <c r="L31" s="500"/>
    </row>
    <row r="32" spans="1:12" s="384" customFormat="1" ht="20.100000000000001" customHeight="1" x14ac:dyDescent="0.25">
      <c r="A32" s="531" t="s">
        <v>45</v>
      </c>
      <c r="B32" s="482">
        <v>1310.8154621623207</v>
      </c>
      <c r="C32" s="482">
        <v>1611.8665769711949</v>
      </c>
      <c r="D32" s="482">
        <v>1608.7546548652756</v>
      </c>
      <c r="E32" s="483">
        <v>1430.5769376022672</v>
      </c>
      <c r="F32" s="483">
        <v>1550.4413565577281</v>
      </c>
      <c r="G32" s="482">
        <v>1568.2489235496657</v>
      </c>
      <c r="H32" s="482">
        <v>1508.6661511731456</v>
      </c>
      <c r="I32" s="482">
        <v>1534.9297207987099</v>
      </c>
      <c r="J32" s="482">
        <v>1463.9630999999999</v>
      </c>
      <c r="K32" s="537">
        <f t="shared" ref="K32:K35" si="0">(J32/I32)*100</f>
        <v>95.376555692609685</v>
      </c>
    </row>
    <row r="33" spans="1:11" s="384" customFormat="1" ht="20.100000000000001" customHeight="1" thickBot="1" x14ac:dyDescent="0.3">
      <c r="A33" s="597" t="s">
        <v>391</v>
      </c>
      <c r="B33" s="598">
        <v>721.51357144097574</v>
      </c>
      <c r="C33" s="598">
        <v>831.4608928458224</v>
      </c>
      <c r="D33" s="598">
        <v>746.41702331477109</v>
      </c>
      <c r="E33" s="599">
        <v>762.34248829177193</v>
      </c>
      <c r="F33" s="599">
        <v>775.68087666680924</v>
      </c>
      <c r="G33" s="598">
        <v>766.52365285326448</v>
      </c>
      <c r="H33" s="598">
        <v>720.19261665116824</v>
      </c>
      <c r="I33" s="598">
        <v>687.49638332297184</v>
      </c>
      <c r="J33" s="598">
        <v>653.21205999999995</v>
      </c>
      <c r="K33" s="600">
        <f t="shared" si="0"/>
        <v>95.013163100980876</v>
      </c>
    </row>
    <row r="34" spans="1:11" s="384" customFormat="1" ht="20.100000000000001" customHeight="1" thickTop="1" x14ac:dyDescent="0.25">
      <c r="A34" s="589" t="s">
        <v>458</v>
      </c>
      <c r="B34" s="590">
        <v>1554.9834000000001</v>
      </c>
      <c r="C34" s="590">
        <v>1897.4961000000001</v>
      </c>
      <c r="D34" s="590">
        <v>2012.8398</v>
      </c>
      <c r="E34" s="591">
        <v>1839.5281</v>
      </c>
      <c r="F34" s="591">
        <v>1876.9445000000001</v>
      </c>
      <c r="G34" s="590">
        <v>1794.7401</v>
      </c>
      <c r="H34" s="590">
        <v>1809.0015000000001</v>
      </c>
      <c r="I34" s="590">
        <v>1980.0715</v>
      </c>
      <c r="J34" s="590">
        <v>1882.9376999999999</v>
      </c>
      <c r="K34" s="592">
        <f t="shared" si="0"/>
        <v>95.094429670847745</v>
      </c>
    </row>
    <row r="35" spans="1:11" s="384" customFormat="1" ht="20.100000000000001" customHeight="1" x14ac:dyDescent="0.25">
      <c r="A35" s="593" t="s">
        <v>3</v>
      </c>
      <c r="B35" s="594">
        <v>553.66921900118621</v>
      </c>
      <c r="C35" s="594">
        <v>512.11878318428012</v>
      </c>
      <c r="D35" s="594">
        <v>496.51022307081394</v>
      </c>
      <c r="E35" s="595">
        <v>529.39832940508791</v>
      </c>
      <c r="F35" s="595">
        <v>480.46278226060349</v>
      </c>
      <c r="G35" s="594">
        <v>482.66537735604226</v>
      </c>
      <c r="H35" s="594">
        <v>526.97262794472249</v>
      </c>
      <c r="I35" s="594">
        <v>495.75588577426817</v>
      </c>
      <c r="J35" s="594">
        <v>554.18460000000005</v>
      </c>
      <c r="K35" s="646">
        <f t="shared" si="0"/>
        <v>111.78578326598752</v>
      </c>
    </row>
    <row r="36" spans="1:11" s="384" customFormat="1" ht="25.5" customHeight="1" x14ac:dyDescent="0.25">
      <c r="E36" s="478"/>
    </row>
    <row r="55" spans="1:10" ht="25.5" customHeight="1" x14ac:dyDescent="0.4">
      <c r="A55" s="383"/>
      <c r="B55" s="383"/>
      <c r="C55" s="383"/>
      <c r="D55" s="383"/>
      <c r="E55" s="383"/>
      <c r="F55" s="383"/>
      <c r="G55" s="383"/>
      <c r="H55" s="383"/>
      <c r="I55" s="383"/>
      <c r="J55" s="383"/>
    </row>
    <row r="59" spans="1:10" s="382" customFormat="1" ht="25.5" customHeight="1" x14ac:dyDescent="0.4"/>
    <row r="60" spans="1:10" s="382" customFormat="1" ht="25.5" customHeight="1" x14ac:dyDescent="0.4"/>
    <row r="61" spans="1:10" s="382" customFormat="1" ht="25.5" customHeight="1" x14ac:dyDescent="0.4"/>
    <row r="62" spans="1:10" s="382" customFormat="1" ht="25.5" customHeight="1" x14ac:dyDescent="0.4"/>
    <row r="63" spans="1:10" s="382" customFormat="1" ht="25.5" customHeight="1" x14ac:dyDescent="0.4"/>
    <row r="64" spans="1:10" s="382" customFormat="1" ht="25.5" customHeight="1" x14ac:dyDescent="0.4"/>
  </sheetData>
  <phoneticPr fontId="2"/>
  <pageMargins left="0.74803149606299213" right="0.39370078740157483" top="0.78740157480314965" bottom="0" header="0.51181102362204722" footer="0"/>
  <pageSetup paperSize="9" scale="92" orientation="portrait" r:id="rId1"/>
  <headerFooter scaleWithDoc="0" alignWithMargins="0">
    <oddFooter xml:space="preserve">&amp;C&amp;"游ゴシック,標準"
13
</oddFooter>
  </headerFooter>
  <colBreaks count="1" manualBreakCount="1">
    <brk id="10" max="3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42"/>
  <sheetViews>
    <sheetView showGridLines="0" view="pageBreakPreview" zoomScaleNormal="100" zoomScaleSheetLayoutView="100" workbookViewId="0">
      <selection activeCell="I46" sqref="I46"/>
    </sheetView>
  </sheetViews>
  <sheetFormatPr defaultRowHeight="26.25" customHeight="1" x14ac:dyDescent="0.4"/>
  <cols>
    <col min="1" max="1" width="10.125" style="374" customWidth="1"/>
    <col min="2" max="13" width="9.125" style="374" customWidth="1"/>
    <col min="14" max="22" width="5.875" style="374" bestFit="1" customWidth="1"/>
    <col min="23" max="23" width="6.25" style="374" bestFit="1" customWidth="1"/>
    <col min="24" max="256" width="9" style="374"/>
    <col min="257" max="257" width="1.125" style="374" customWidth="1"/>
    <col min="258" max="258" width="1.5" style="374" customWidth="1"/>
    <col min="259" max="259" width="11.25" style="374" customWidth="1"/>
    <col min="260" max="260" width="13.125" style="374" customWidth="1"/>
    <col min="261" max="261" width="13" style="374" customWidth="1"/>
    <col min="262" max="264" width="13.125" style="374" customWidth="1"/>
    <col min="265" max="265" width="16" style="374" customWidth="1"/>
    <col min="266" max="266" width="13.125" style="374" customWidth="1"/>
    <col min="267" max="267" width="9.375" style="374" customWidth="1"/>
    <col min="268" max="278" width="5.875" style="374" bestFit="1" customWidth="1"/>
    <col min="279" max="279" width="6.25" style="374" bestFit="1" customWidth="1"/>
    <col min="280" max="512" width="9" style="374"/>
    <col min="513" max="513" width="1.125" style="374" customWidth="1"/>
    <col min="514" max="514" width="1.5" style="374" customWidth="1"/>
    <col min="515" max="515" width="11.25" style="374" customWidth="1"/>
    <col min="516" max="516" width="13.125" style="374" customWidth="1"/>
    <col min="517" max="517" width="13" style="374" customWidth="1"/>
    <col min="518" max="520" width="13.125" style="374" customWidth="1"/>
    <col min="521" max="521" width="16" style="374" customWidth="1"/>
    <col min="522" max="522" width="13.125" style="374" customWidth="1"/>
    <col min="523" max="523" width="9.375" style="374" customWidth="1"/>
    <col min="524" max="534" width="5.875" style="374" bestFit="1" customWidth="1"/>
    <col min="535" max="535" width="6.25" style="374" bestFit="1" customWidth="1"/>
    <col min="536" max="768" width="9" style="374"/>
    <col min="769" max="769" width="1.125" style="374" customWidth="1"/>
    <col min="770" max="770" width="1.5" style="374" customWidth="1"/>
    <col min="771" max="771" width="11.25" style="374" customWidth="1"/>
    <col min="772" max="772" width="13.125" style="374" customWidth="1"/>
    <col min="773" max="773" width="13" style="374" customWidth="1"/>
    <col min="774" max="776" width="13.125" style="374" customWidth="1"/>
    <col min="777" max="777" width="16" style="374" customWidth="1"/>
    <col min="778" max="778" width="13.125" style="374" customWidth="1"/>
    <col min="779" max="779" width="9.375" style="374" customWidth="1"/>
    <col min="780" max="790" width="5.875" style="374" bestFit="1" customWidth="1"/>
    <col min="791" max="791" width="6.25" style="374" bestFit="1" customWidth="1"/>
    <col min="792" max="1024" width="9" style="374"/>
    <col min="1025" max="1025" width="1.125" style="374" customWidth="1"/>
    <col min="1026" max="1026" width="1.5" style="374" customWidth="1"/>
    <col min="1027" max="1027" width="11.25" style="374" customWidth="1"/>
    <col min="1028" max="1028" width="13.125" style="374" customWidth="1"/>
    <col min="1029" max="1029" width="13" style="374" customWidth="1"/>
    <col min="1030" max="1032" width="13.125" style="374" customWidth="1"/>
    <col min="1033" max="1033" width="16" style="374" customWidth="1"/>
    <col min="1034" max="1034" width="13.125" style="374" customWidth="1"/>
    <col min="1035" max="1035" width="9.375" style="374" customWidth="1"/>
    <col min="1036" max="1046" width="5.875" style="374" bestFit="1" customWidth="1"/>
    <col min="1047" max="1047" width="6.25" style="374" bestFit="1" customWidth="1"/>
    <col min="1048" max="1280" width="9" style="374"/>
    <col min="1281" max="1281" width="1.125" style="374" customWidth="1"/>
    <col min="1282" max="1282" width="1.5" style="374" customWidth="1"/>
    <col min="1283" max="1283" width="11.25" style="374" customWidth="1"/>
    <col min="1284" max="1284" width="13.125" style="374" customWidth="1"/>
    <col min="1285" max="1285" width="13" style="374" customWidth="1"/>
    <col min="1286" max="1288" width="13.125" style="374" customWidth="1"/>
    <col min="1289" max="1289" width="16" style="374" customWidth="1"/>
    <col min="1290" max="1290" width="13.125" style="374" customWidth="1"/>
    <col min="1291" max="1291" width="9.375" style="374" customWidth="1"/>
    <col min="1292" max="1302" width="5.875" style="374" bestFit="1" customWidth="1"/>
    <col min="1303" max="1303" width="6.25" style="374" bestFit="1" customWidth="1"/>
    <col min="1304" max="1536" width="9" style="374"/>
    <col min="1537" max="1537" width="1.125" style="374" customWidth="1"/>
    <col min="1538" max="1538" width="1.5" style="374" customWidth="1"/>
    <col min="1539" max="1539" width="11.25" style="374" customWidth="1"/>
    <col min="1540" max="1540" width="13.125" style="374" customWidth="1"/>
    <col min="1541" max="1541" width="13" style="374" customWidth="1"/>
    <col min="1542" max="1544" width="13.125" style="374" customWidth="1"/>
    <col min="1545" max="1545" width="16" style="374" customWidth="1"/>
    <col min="1546" max="1546" width="13.125" style="374" customWidth="1"/>
    <col min="1547" max="1547" width="9.375" style="374" customWidth="1"/>
    <col min="1548" max="1558" width="5.875" style="374" bestFit="1" customWidth="1"/>
    <col min="1559" max="1559" width="6.25" style="374" bestFit="1" customWidth="1"/>
    <col min="1560" max="1792" width="9" style="374"/>
    <col min="1793" max="1793" width="1.125" style="374" customWidth="1"/>
    <col min="1794" max="1794" width="1.5" style="374" customWidth="1"/>
    <col min="1795" max="1795" width="11.25" style="374" customWidth="1"/>
    <col min="1796" max="1796" width="13.125" style="374" customWidth="1"/>
    <col min="1797" max="1797" width="13" style="374" customWidth="1"/>
    <col min="1798" max="1800" width="13.125" style="374" customWidth="1"/>
    <col min="1801" max="1801" width="16" style="374" customWidth="1"/>
    <col min="1802" max="1802" width="13.125" style="374" customWidth="1"/>
    <col min="1803" max="1803" width="9.375" style="374" customWidth="1"/>
    <col min="1804" max="1814" width="5.875" style="374" bestFit="1" customWidth="1"/>
    <col min="1815" max="1815" width="6.25" style="374" bestFit="1" customWidth="1"/>
    <col min="1816" max="2048" width="9" style="374"/>
    <col min="2049" max="2049" width="1.125" style="374" customWidth="1"/>
    <col min="2050" max="2050" width="1.5" style="374" customWidth="1"/>
    <col min="2051" max="2051" width="11.25" style="374" customWidth="1"/>
    <col min="2052" max="2052" width="13.125" style="374" customWidth="1"/>
    <col min="2053" max="2053" width="13" style="374" customWidth="1"/>
    <col min="2054" max="2056" width="13.125" style="374" customWidth="1"/>
    <col min="2057" max="2057" width="16" style="374" customWidth="1"/>
    <col min="2058" max="2058" width="13.125" style="374" customWidth="1"/>
    <col min="2059" max="2059" width="9.375" style="374" customWidth="1"/>
    <col min="2060" max="2070" width="5.875" style="374" bestFit="1" customWidth="1"/>
    <col min="2071" max="2071" width="6.25" style="374" bestFit="1" customWidth="1"/>
    <col min="2072" max="2304" width="9" style="374"/>
    <col min="2305" max="2305" width="1.125" style="374" customWidth="1"/>
    <col min="2306" max="2306" width="1.5" style="374" customWidth="1"/>
    <col min="2307" max="2307" width="11.25" style="374" customWidth="1"/>
    <col min="2308" max="2308" width="13.125" style="374" customWidth="1"/>
    <col min="2309" max="2309" width="13" style="374" customWidth="1"/>
    <col min="2310" max="2312" width="13.125" style="374" customWidth="1"/>
    <col min="2313" max="2313" width="16" style="374" customWidth="1"/>
    <col min="2314" max="2314" width="13.125" style="374" customWidth="1"/>
    <col min="2315" max="2315" width="9.375" style="374" customWidth="1"/>
    <col min="2316" max="2326" width="5.875" style="374" bestFit="1" customWidth="1"/>
    <col min="2327" max="2327" width="6.25" style="374" bestFit="1" customWidth="1"/>
    <col min="2328" max="2560" width="9" style="374"/>
    <col min="2561" max="2561" width="1.125" style="374" customWidth="1"/>
    <col min="2562" max="2562" width="1.5" style="374" customWidth="1"/>
    <col min="2563" max="2563" width="11.25" style="374" customWidth="1"/>
    <col min="2564" max="2564" width="13.125" style="374" customWidth="1"/>
    <col min="2565" max="2565" width="13" style="374" customWidth="1"/>
    <col min="2566" max="2568" width="13.125" style="374" customWidth="1"/>
    <col min="2569" max="2569" width="16" style="374" customWidth="1"/>
    <col min="2570" max="2570" width="13.125" style="374" customWidth="1"/>
    <col min="2571" max="2571" width="9.375" style="374" customWidth="1"/>
    <col min="2572" max="2582" width="5.875" style="374" bestFit="1" customWidth="1"/>
    <col min="2583" max="2583" width="6.25" style="374" bestFit="1" customWidth="1"/>
    <col min="2584" max="2816" width="9" style="374"/>
    <col min="2817" max="2817" width="1.125" style="374" customWidth="1"/>
    <col min="2818" max="2818" width="1.5" style="374" customWidth="1"/>
    <col min="2819" max="2819" width="11.25" style="374" customWidth="1"/>
    <col min="2820" max="2820" width="13.125" style="374" customWidth="1"/>
    <col min="2821" max="2821" width="13" style="374" customWidth="1"/>
    <col min="2822" max="2824" width="13.125" style="374" customWidth="1"/>
    <col min="2825" max="2825" width="16" style="374" customWidth="1"/>
    <col min="2826" max="2826" width="13.125" style="374" customWidth="1"/>
    <col min="2827" max="2827" width="9.375" style="374" customWidth="1"/>
    <col min="2828" max="2838" width="5.875" style="374" bestFit="1" customWidth="1"/>
    <col min="2839" max="2839" width="6.25" style="374" bestFit="1" customWidth="1"/>
    <col min="2840" max="3072" width="9" style="374"/>
    <col min="3073" max="3073" width="1.125" style="374" customWidth="1"/>
    <col min="3074" max="3074" width="1.5" style="374" customWidth="1"/>
    <col min="3075" max="3075" width="11.25" style="374" customWidth="1"/>
    <col min="3076" max="3076" width="13.125" style="374" customWidth="1"/>
    <col min="3077" max="3077" width="13" style="374" customWidth="1"/>
    <col min="3078" max="3080" width="13.125" style="374" customWidth="1"/>
    <col min="3081" max="3081" width="16" style="374" customWidth="1"/>
    <col min="3082" max="3082" width="13.125" style="374" customWidth="1"/>
    <col min="3083" max="3083" width="9.375" style="374" customWidth="1"/>
    <col min="3084" max="3094" width="5.875" style="374" bestFit="1" customWidth="1"/>
    <col min="3095" max="3095" width="6.25" style="374" bestFit="1" customWidth="1"/>
    <col min="3096" max="3328" width="9" style="374"/>
    <col min="3329" max="3329" width="1.125" style="374" customWidth="1"/>
    <col min="3330" max="3330" width="1.5" style="374" customWidth="1"/>
    <col min="3331" max="3331" width="11.25" style="374" customWidth="1"/>
    <col min="3332" max="3332" width="13.125" style="374" customWidth="1"/>
    <col min="3333" max="3333" width="13" style="374" customWidth="1"/>
    <col min="3334" max="3336" width="13.125" style="374" customWidth="1"/>
    <col min="3337" max="3337" width="16" style="374" customWidth="1"/>
    <col min="3338" max="3338" width="13.125" style="374" customWidth="1"/>
    <col min="3339" max="3339" width="9.375" style="374" customWidth="1"/>
    <col min="3340" max="3350" width="5.875" style="374" bestFit="1" customWidth="1"/>
    <col min="3351" max="3351" width="6.25" style="374" bestFit="1" customWidth="1"/>
    <col min="3352" max="3584" width="9" style="374"/>
    <col min="3585" max="3585" width="1.125" style="374" customWidth="1"/>
    <col min="3586" max="3586" width="1.5" style="374" customWidth="1"/>
    <col min="3587" max="3587" width="11.25" style="374" customWidth="1"/>
    <col min="3588" max="3588" width="13.125" style="374" customWidth="1"/>
    <col min="3589" max="3589" width="13" style="374" customWidth="1"/>
    <col min="3590" max="3592" width="13.125" style="374" customWidth="1"/>
    <col min="3593" max="3593" width="16" style="374" customWidth="1"/>
    <col min="3594" max="3594" width="13.125" style="374" customWidth="1"/>
    <col min="3595" max="3595" width="9.375" style="374" customWidth="1"/>
    <col min="3596" max="3606" width="5.875" style="374" bestFit="1" customWidth="1"/>
    <col min="3607" max="3607" width="6.25" style="374" bestFit="1" customWidth="1"/>
    <col min="3608" max="3840" width="9" style="374"/>
    <col min="3841" max="3841" width="1.125" style="374" customWidth="1"/>
    <col min="3842" max="3842" width="1.5" style="374" customWidth="1"/>
    <col min="3843" max="3843" width="11.25" style="374" customWidth="1"/>
    <col min="3844" max="3844" width="13.125" style="374" customWidth="1"/>
    <col min="3845" max="3845" width="13" style="374" customWidth="1"/>
    <col min="3846" max="3848" width="13.125" style="374" customWidth="1"/>
    <col min="3849" max="3849" width="16" style="374" customWidth="1"/>
    <col min="3850" max="3850" width="13.125" style="374" customWidth="1"/>
    <col min="3851" max="3851" width="9.375" style="374" customWidth="1"/>
    <col min="3852" max="3862" width="5.875" style="374" bestFit="1" customWidth="1"/>
    <col min="3863" max="3863" width="6.25" style="374" bestFit="1" customWidth="1"/>
    <col min="3864" max="4096" width="9" style="374"/>
    <col min="4097" max="4097" width="1.125" style="374" customWidth="1"/>
    <col min="4098" max="4098" width="1.5" style="374" customWidth="1"/>
    <col min="4099" max="4099" width="11.25" style="374" customWidth="1"/>
    <col min="4100" max="4100" width="13.125" style="374" customWidth="1"/>
    <col min="4101" max="4101" width="13" style="374" customWidth="1"/>
    <col min="4102" max="4104" width="13.125" style="374" customWidth="1"/>
    <col min="4105" max="4105" width="16" style="374" customWidth="1"/>
    <col min="4106" max="4106" width="13.125" style="374" customWidth="1"/>
    <col min="4107" max="4107" width="9.375" style="374" customWidth="1"/>
    <col min="4108" max="4118" width="5.875" style="374" bestFit="1" customWidth="1"/>
    <col min="4119" max="4119" width="6.25" style="374" bestFit="1" customWidth="1"/>
    <col min="4120" max="4352" width="9" style="374"/>
    <col min="4353" max="4353" width="1.125" style="374" customWidth="1"/>
    <col min="4354" max="4354" width="1.5" style="374" customWidth="1"/>
    <col min="4355" max="4355" width="11.25" style="374" customWidth="1"/>
    <col min="4356" max="4356" width="13.125" style="374" customWidth="1"/>
    <col min="4357" max="4357" width="13" style="374" customWidth="1"/>
    <col min="4358" max="4360" width="13.125" style="374" customWidth="1"/>
    <col min="4361" max="4361" width="16" style="374" customWidth="1"/>
    <col min="4362" max="4362" width="13.125" style="374" customWidth="1"/>
    <col min="4363" max="4363" width="9.375" style="374" customWidth="1"/>
    <col min="4364" max="4374" width="5.875" style="374" bestFit="1" customWidth="1"/>
    <col min="4375" max="4375" width="6.25" style="374" bestFit="1" customWidth="1"/>
    <col min="4376" max="4608" width="9" style="374"/>
    <col min="4609" max="4609" width="1.125" style="374" customWidth="1"/>
    <col min="4610" max="4610" width="1.5" style="374" customWidth="1"/>
    <col min="4611" max="4611" width="11.25" style="374" customWidth="1"/>
    <col min="4612" max="4612" width="13.125" style="374" customWidth="1"/>
    <col min="4613" max="4613" width="13" style="374" customWidth="1"/>
    <col min="4614" max="4616" width="13.125" style="374" customWidth="1"/>
    <col min="4617" max="4617" width="16" style="374" customWidth="1"/>
    <col min="4618" max="4618" width="13.125" style="374" customWidth="1"/>
    <col min="4619" max="4619" width="9.375" style="374" customWidth="1"/>
    <col min="4620" max="4630" width="5.875" style="374" bestFit="1" customWidth="1"/>
    <col min="4631" max="4631" width="6.25" style="374" bestFit="1" customWidth="1"/>
    <col min="4632" max="4864" width="9" style="374"/>
    <col min="4865" max="4865" width="1.125" style="374" customWidth="1"/>
    <col min="4866" max="4866" width="1.5" style="374" customWidth="1"/>
    <col min="4867" max="4867" width="11.25" style="374" customWidth="1"/>
    <col min="4868" max="4868" width="13.125" style="374" customWidth="1"/>
    <col min="4869" max="4869" width="13" style="374" customWidth="1"/>
    <col min="4870" max="4872" width="13.125" style="374" customWidth="1"/>
    <col min="4873" max="4873" width="16" style="374" customWidth="1"/>
    <col min="4874" max="4874" width="13.125" style="374" customWidth="1"/>
    <col min="4875" max="4875" width="9.375" style="374" customWidth="1"/>
    <col min="4876" max="4886" width="5.875" style="374" bestFit="1" customWidth="1"/>
    <col min="4887" max="4887" width="6.25" style="374" bestFit="1" customWidth="1"/>
    <col min="4888" max="5120" width="9" style="374"/>
    <col min="5121" max="5121" width="1.125" style="374" customWidth="1"/>
    <col min="5122" max="5122" width="1.5" style="374" customWidth="1"/>
    <col min="5123" max="5123" width="11.25" style="374" customWidth="1"/>
    <col min="5124" max="5124" width="13.125" style="374" customWidth="1"/>
    <col min="5125" max="5125" width="13" style="374" customWidth="1"/>
    <col min="5126" max="5128" width="13.125" style="374" customWidth="1"/>
    <col min="5129" max="5129" width="16" style="374" customWidth="1"/>
    <col min="5130" max="5130" width="13.125" style="374" customWidth="1"/>
    <col min="5131" max="5131" width="9.375" style="374" customWidth="1"/>
    <col min="5132" max="5142" width="5.875" style="374" bestFit="1" customWidth="1"/>
    <col min="5143" max="5143" width="6.25" style="374" bestFit="1" customWidth="1"/>
    <col min="5144" max="5376" width="9" style="374"/>
    <col min="5377" max="5377" width="1.125" style="374" customWidth="1"/>
    <col min="5378" max="5378" width="1.5" style="374" customWidth="1"/>
    <col min="5379" max="5379" width="11.25" style="374" customWidth="1"/>
    <col min="5380" max="5380" width="13.125" style="374" customWidth="1"/>
    <col min="5381" max="5381" width="13" style="374" customWidth="1"/>
    <col min="5382" max="5384" width="13.125" style="374" customWidth="1"/>
    <col min="5385" max="5385" width="16" style="374" customWidth="1"/>
    <col min="5386" max="5386" width="13.125" style="374" customWidth="1"/>
    <col min="5387" max="5387" width="9.375" style="374" customWidth="1"/>
    <col min="5388" max="5398" width="5.875" style="374" bestFit="1" customWidth="1"/>
    <col min="5399" max="5399" width="6.25" style="374" bestFit="1" customWidth="1"/>
    <col min="5400" max="5632" width="9" style="374"/>
    <col min="5633" max="5633" width="1.125" style="374" customWidth="1"/>
    <col min="5634" max="5634" width="1.5" style="374" customWidth="1"/>
    <col min="5635" max="5635" width="11.25" style="374" customWidth="1"/>
    <col min="5636" max="5636" width="13.125" style="374" customWidth="1"/>
    <col min="5637" max="5637" width="13" style="374" customWidth="1"/>
    <col min="5638" max="5640" width="13.125" style="374" customWidth="1"/>
    <col min="5641" max="5641" width="16" style="374" customWidth="1"/>
    <col min="5642" max="5642" width="13.125" style="374" customWidth="1"/>
    <col min="5643" max="5643" width="9.375" style="374" customWidth="1"/>
    <col min="5644" max="5654" width="5.875" style="374" bestFit="1" customWidth="1"/>
    <col min="5655" max="5655" width="6.25" style="374" bestFit="1" customWidth="1"/>
    <col min="5656" max="5888" width="9" style="374"/>
    <col min="5889" max="5889" width="1.125" style="374" customWidth="1"/>
    <col min="5890" max="5890" width="1.5" style="374" customWidth="1"/>
    <col min="5891" max="5891" width="11.25" style="374" customWidth="1"/>
    <col min="5892" max="5892" width="13.125" style="374" customWidth="1"/>
    <col min="5893" max="5893" width="13" style="374" customWidth="1"/>
    <col min="5894" max="5896" width="13.125" style="374" customWidth="1"/>
    <col min="5897" max="5897" width="16" style="374" customWidth="1"/>
    <col min="5898" max="5898" width="13.125" style="374" customWidth="1"/>
    <col min="5899" max="5899" width="9.375" style="374" customWidth="1"/>
    <col min="5900" max="5910" width="5.875" style="374" bestFit="1" customWidth="1"/>
    <col min="5911" max="5911" width="6.25" style="374" bestFit="1" customWidth="1"/>
    <col min="5912" max="6144" width="9" style="374"/>
    <col min="6145" max="6145" width="1.125" style="374" customWidth="1"/>
    <col min="6146" max="6146" width="1.5" style="374" customWidth="1"/>
    <col min="6147" max="6147" width="11.25" style="374" customWidth="1"/>
    <col min="6148" max="6148" width="13.125" style="374" customWidth="1"/>
    <col min="6149" max="6149" width="13" style="374" customWidth="1"/>
    <col min="6150" max="6152" width="13.125" style="374" customWidth="1"/>
    <col min="6153" max="6153" width="16" style="374" customWidth="1"/>
    <col min="6154" max="6154" width="13.125" style="374" customWidth="1"/>
    <col min="6155" max="6155" width="9.375" style="374" customWidth="1"/>
    <col min="6156" max="6166" width="5.875" style="374" bestFit="1" customWidth="1"/>
    <col min="6167" max="6167" width="6.25" style="374" bestFit="1" customWidth="1"/>
    <col min="6168" max="6400" width="9" style="374"/>
    <col min="6401" max="6401" width="1.125" style="374" customWidth="1"/>
    <col min="6402" max="6402" width="1.5" style="374" customWidth="1"/>
    <col min="6403" max="6403" width="11.25" style="374" customWidth="1"/>
    <col min="6404" max="6404" width="13.125" style="374" customWidth="1"/>
    <col min="6405" max="6405" width="13" style="374" customWidth="1"/>
    <col min="6406" max="6408" width="13.125" style="374" customWidth="1"/>
    <col min="6409" max="6409" width="16" style="374" customWidth="1"/>
    <col min="6410" max="6410" width="13.125" style="374" customWidth="1"/>
    <col min="6411" max="6411" width="9.375" style="374" customWidth="1"/>
    <col min="6412" max="6422" width="5.875" style="374" bestFit="1" customWidth="1"/>
    <col min="6423" max="6423" width="6.25" style="374" bestFit="1" customWidth="1"/>
    <col min="6424" max="6656" width="9" style="374"/>
    <col min="6657" max="6657" width="1.125" style="374" customWidth="1"/>
    <col min="6658" max="6658" width="1.5" style="374" customWidth="1"/>
    <col min="6659" max="6659" width="11.25" style="374" customWidth="1"/>
    <col min="6660" max="6660" width="13.125" style="374" customWidth="1"/>
    <col min="6661" max="6661" width="13" style="374" customWidth="1"/>
    <col min="6662" max="6664" width="13.125" style="374" customWidth="1"/>
    <col min="6665" max="6665" width="16" style="374" customWidth="1"/>
    <col min="6666" max="6666" width="13.125" style="374" customWidth="1"/>
    <col min="6667" max="6667" width="9.375" style="374" customWidth="1"/>
    <col min="6668" max="6678" width="5.875" style="374" bestFit="1" customWidth="1"/>
    <col min="6679" max="6679" width="6.25" style="374" bestFit="1" customWidth="1"/>
    <col min="6680" max="6912" width="9" style="374"/>
    <col min="6913" max="6913" width="1.125" style="374" customWidth="1"/>
    <col min="6914" max="6914" width="1.5" style="374" customWidth="1"/>
    <col min="6915" max="6915" width="11.25" style="374" customWidth="1"/>
    <col min="6916" max="6916" width="13.125" style="374" customWidth="1"/>
    <col min="6917" max="6917" width="13" style="374" customWidth="1"/>
    <col min="6918" max="6920" width="13.125" style="374" customWidth="1"/>
    <col min="6921" max="6921" width="16" style="374" customWidth="1"/>
    <col min="6922" max="6922" width="13.125" style="374" customWidth="1"/>
    <col min="6923" max="6923" width="9.375" style="374" customWidth="1"/>
    <col min="6924" max="6934" width="5.875" style="374" bestFit="1" customWidth="1"/>
    <col min="6935" max="6935" width="6.25" style="374" bestFit="1" customWidth="1"/>
    <col min="6936" max="7168" width="9" style="374"/>
    <col min="7169" max="7169" width="1.125" style="374" customWidth="1"/>
    <col min="7170" max="7170" width="1.5" style="374" customWidth="1"/>
    <col min="7171" max="7171" width="11.25" style="374" customWidth="1"/>
    <col min="7172" max="7172" width="13.125" style="374" customWidth="1"/>
    <col min="7173" max="7173" width="13" style="374" customWidth="1"/>
    <col min="7174" max="7176" width="13.125" style="374" customWidth="1"/>
    <col min="7177" max="7177" width="16" style="374" customWidth="1"/>
    <col min="7178" max="7178" width="13.125" style="374" customWidth="1"/>
    <col min="7179" max="7179" width="9.375" style="374" customWidth="1"/>
    <col min="7180" max="7190" width="5.875" style="374" bestFit="1" customWidth="1"/>
    <col min="7191" max="7191" width="6.25" style="374" bestFit="1" customWidth="1"/>
    <col min="7192" max="7424" width="9" style="374"/>
    <col min="7425" max="7425" width="1.125" style="374" customWidth="1"/>
    <col min="7426" max="7426" width="1.5" style="374" customWidth="1"/>
    <col min="7427" max="7427" width="11.25" style="374" customWidth="1"/>
    <col min="7428" max="7428" width="13.125" style="374" customWidth="1"/>
    <col min="7429" max="7429" width="13" style="374" customWidth="1"/>
    <col min="7430" max="7432" width="13.125" style="374" customWidth="1"/>
    <col min="7433" max="7433" width="16" style="374" customWidth="1"/>
    <col min="7434" max="7434" width="13.125" style="374" customWidth="1"/>
    <col min="7435" max="7435" width="9.375" style="374" customWidth="1"/>
    <col min="7436" max="7446" width="5.875" style="374" bestFit="1" customWidth="1"/>
    <col min="7447" max="7447" width="6.25" style="374" bestFit="1" customWidth="1"/>
    <col min="7448" max="7680" width="9" style="374"/>
    <col min="7681" max="7681" width="1.125" style="374" customWidth="1"/>
    <col min="7682" max="7682" width="1.5" style="374" customWidth="1"/>
    <col min="7683" max="7683" width="11.25" style="374" customWidth="1"/>
    <col min="7684" max="7684" width="13.125" style="374" customWidth="1"/>
    <col min="7685" max="7685" width="13" style="374" customWidth="1"/>
    <col min="7686" max="7688" width="13.125" style="374" customWidth="1"/>
    <col min="7689" max="7689" width="16" style="374" customWidth="1"/>
    <col min="7690" max="7690" width="13.125" style="374" customWidth="1"/>
    <col min="7691" max="7691" width="9.375" style="374" customWidth="1"/>
    <col min="7692" max="7702" width="5.875" style="374" bestFit="1" customWidth="1"/>
    <col min="7703" max="7703" width="6.25" style="374" bestFit="1" customWidth="1"/>
    <col min="7704" max="7936" width="9" style="374"/>
    <col min="7937" max="7937" width="1.125" style="374" customWidth="1"/>
    <col min="7938" max="7938" width="1.5" style="374" customWidth="1"/>
    <col min="7939" max="7939" width="11.25" style="374" customWidth="1"/>
    <col min="7940" max="7940" width="13.125" style="374" customWidth="1"/>
    <col min="7941" max="7941" width="13" style="374" customWidth="1"/>
    <col min="7942" max="7944" width="13.125" style="374" customWidth="1"/>
    <col min="7945" max="7945" width="16" style="374" customWidth="1"/>
    <col min="7946" max="7946" width="13.125" style="374" customWidth="1"/>
    <col min="7947" max="7947" width="9.375" style="374" customWidth="1"/>
    <col min="7948" max="7958" width="5.875" style="374" bestFit="1" customWidth="1"/>
    <col min="7959" max="7959" width="6.25" style="374" bestFit="1" customWidth="1"/>
    <col min="7960" max="8192" width="9" style="374"/>
    <col min="8193" max="8193" width="1.125" style="374" customWidth="1"/>
    <col min="8194" max="8194" width="1.5" style="374" customWidth="1"/>
    <col min="8195" max="8195" width="11.25" style="374" customWidth="1"/>
    <col min="8196" max="8196" width="13.125" style="374" customWidth="1"/>
    <col min="8197" max="8197" width="13" style="374" customWidth="1"/>
    <col min="8198" max="8200" width="13.125" style="374" customWidth="1"/>
    <col min="8201" max="8201" width="16" style="374" customWidth="1"/>
    <col min="8202" max="8202" width="13.125" style="374" customWidth="1"/>
    <col min="8203" max="8203" width="9.375" style="374" customWidth="1"/>
    <col min="8204" max="8214" width="5.875" style="374" bestFit="1" customWidth="1"/>
    <col min="8215" max="8215" width="6.25" style="374" bestFit="1" customWidth="1"/>
    <col min="8216" max="8448" width="9" style="374"/>
    <col min="8449" max="8449" width="1.125" style="374" customWidth="1"/>
    <col min="8450" max="8450" width="1.5" style="374" customWidth="1"/>
    <col min="8451" max="8451" width="11.25" style="374" customWidth="1"/>
    <col min="8452" max="8452" width="13.125" style="374" customWidth="1"/>
    <col min="8453" max="8453" width="13" style="374" customWidth="1"/>
    <col min="8454" max="8456" width="13.125" style="374" customWidth="1"/>
    <col min="8457" max="8457" width="16" style="374" customWidth="1"/>
    <col min="8458" max="8458" width="13.125" style="374" customWidth="1"/>
    <col min="8459" max="8459" width="9.375" style="374" customWidth="1"/>
    <col min="8460" max="8470" width="5.875" style="374" bestFit="1" customWidth="1"/>
    <col min="8471" max="8471" width="6.25" style="374" bestFit="1" customWidth="1"/>
    <col min="8472" max="8704" width="9" style="374"/>
    <col min="8705" max="8705" width="1.125" style="374" customWidth="1"/>
    <col min="8706" max="8706" width="1.5" style="374" customWidth="1"/>
    <col min="8707" max="8707" width="11.25" style="374" customWidth="1"/>
    <col min="8708" max="8708" width="13.125" style="374" customWidth="1"/>
    <col min="8709" max="8709" width="13" style="374" customWidth="1"/>
    <col min="8710" max="8712" width="13.125" style="374" customWidth="1"/>
    <col min="8713" max="8713" width="16" style="374" customWidth="1"/>
    <col min="8714" max="8714" width="13.125" style="374" customWidth="1"/>
    <col min="8715" max="8715" width="9.375" style="374" customWidth="1"/>
    <col min="8716" max="8726" width="5.875" style="374" bestFit="1" customWidth="1"/>
    <col min="8727" max="8727" width="6.25" style="374" bestFit="1" customWidth="1"/>
    <col min="8728" max="8960" width="9" style="374"/>
    <col min="8961" max="8961" width="1.125" style="374" customWidth="1"/>
    <col min="8962" max="8962" width="1.5" style="374" customWidth="1"/>
    <col min="8963" max="8963" width="11.25" style="374" customWidth="1"/>
    <col min="8964" max="8964" width="13.125" style="374" customWidth="1"/>
    <col min="8965" max="8965" width="13" style="374" customWidth="1"/>
    <col min="8966" max="8968" width="13.125" style="374" customWidth="1"/>
    <col min="8969" max="8969" width="16" style="374" customWidth="1"/>
    <col min="8970" max="8970" width="13.125" style="374" customWidth="1"/>
    <col min="8971" max="8971" width="9.375" style="374" customWidth="1"/>
    <col min="8972" max="8982" width="5.875" style="374" bestFit="1" customWidth="1"/>
    <col min="8983" max="8983" width="6.25" style="374" bestFit="1" customWidth="1"/>
    <col min="8984" max="9216" width="9" style="374"/>
    <col min="9217" max="9217" width="1.125" style="374" customWidth="1"/>
    <col min="9218" max="9218" width="1.5" style="374" customWidth="1"/>
    <col min="9219" max="9219" width="11.25" style="374" customWidth="1"/>
    <col min="9220" max="9220" width="13.125" style="374" customWidth="1"/>
    <col min="9221" max="9221" width="13" style="374" customWidth="1"/>
    <col min="9222" max="9224" width="13.125" style="374" customWidth="1"/>
    <col min="9225" max="9225" width="16" style="374" customWidth="1"/>
    <col min="9226" max="9226" width="13.125" style="374" customWidth="1"/>
    <col min="9227" max="9227" width="9.375" style="374" customWidth="1"/>
    <col min="9228" max="9238" width="5.875" style="374" bestFit="1" customWidth="1"/>
    <col min="9239" max="9239" width="6.25" style="374" bestFit="1" customWidth="1"/>
    <col min="9240" max="9472" width="9" style="374"/>
    <col min="9473" max="9473" width="1.125" style="374" customWidth="1"/>
    <col min="9474" max="9474" width="1.5" style="374" customWidth="1"/>
    <col min="9475" max="9475" width="11.25" style="374" customWidth="1"/>
    <col min="9476" max="9476" width="13.125" style="374" customWidth="1"/>
    <col min="9477" max="9477" width="13" style="374" customWidth="1"/>
    <col min="9478" max="9480" width="13.125" style="374" customWidth="1"/>
    <col min="9481" max="9481" width="16" style="374" customWidth="1"/>
    <col min="9482" max="9482" width="13.125" style="374" customWidth="1"/>
    <col min="9483" max="9483" width="9.375" style="374" customWidth="1"/>
    <col min="9484" max="9494" width="5.875" style="374" bestFit="1" customWidth="1"/>
    <col min="9495" max="9495" width="6.25" style="374" bestFit="1" customWidth="1"/>
    <col min="9496" max="9728" width="9" style="374"/>
    <col min="9729" max="9729" width="1.125" style="374" customWidth="1"/>
    <col min="9730" max="9730" width="1.5" style="374" customWidth="1"/>
    <col min="9731" max="9731" width="11.25" style="374" customWidth="1"/>
    <col min="9732" max="9732" width="13.125" style="374" customWidth="1"/>
    <col min="9733" max="9733" width="13" style="374" customWidth="1"/>
    <col min="9734" max="9736" width="13.125" style="374" customWidth="1"/>
    <col min="9737" max="9737" width="16" style="374" customWidth="1"/>
    <col min="9738" max="9738" width="13.125" style="374" customWidth="1"/>
    <col min="9739" max="9739" width="9.375" style="374" customWidth="1"/>
    <col min="9740" max="9750" width="5.875" style="374" bestFit="1" customWidth="1"/>
    <col min="9751" max="9751" width="6.25" style="374" bestFit="1" customWidth="1"/>
    <col min="9752" max="9984" width="9" style="374"/>
    <col min="9985" max="9985" width="1.125" style="374" customWidth="1"/>
    <col min="9986" max="9986" width="1.5" style="374" customWidth="1"/>
    <col min="9987" max="9987" width="11.25" style="374" customWidth="1"/>
    <col min="9988" max="9988" width="13.125" style="374" customWidth="1"/>
    <col min="9989" max="9989" width="13" style="374" customWidth="1"/>
    <col min="9990" max="9992" width="13.125" style="374" customWidth="1"/>
    <col min="9993" max="9993" width="16" style="374" customWidth="1"/>
    <col min="9994" max="9994" width="13.125" style="374" customWidth="1"/>
    <col min="9995" max="9995" width="9.375" style="374" customWidth="1"/>
    <col min="9996" max="10006" width="5.875" style="374" bestFit="1" customWidth="1"/>
    <col min="10007" max="10007" width="6.25" style="374" bestFit="1" customWidth="1"/>
    <col min="10008" max="10240" width="9" style="374"/>
    <col min="10241" max="10241" width="1.125" style="374" customWidth="1"/>
    <col min="10242" max="10242" width="1.5" style="374" customWidth="1"/>
    <col min="10243" max="10243" width="11.25" style="374" customWidth="1"/>
    <col min="10244" max="10244" width="13.125" style="374" customWidth="1"/>
    <col min="10245" max="10245" width="13" style="374" customWidth="1"/>
    <col min="10246" max="10248" width="13.125" style="374" customWidth="1"/>
    <col min="10249" max="10249" width="16" style="374" customWidth="1"/>
    <col min="10250" max="10250" width="13.125" style="374" customWidth="1"/>
    <col min="10251" max="10251" width="9.375" style="374" customWidth="1"/>
    <col min="10252" max="10262" width="5.875" style="374" bestFit="1" customWidth="1"/>
    <col min="10263" max="10263" width="6.25" style="374" bestFit="1" customWidth="1"/>
    <col min="10264" max="10496" width="9" style="374"/>
    <col min="10497" max="10497" width="1.125" style="374" customWidth="1"/>
    <col min="10498" max="10498" width="1.5" style="374" customWidth="1"/>
    <col min="10499" max="10499" width="11.25" style="374" customWidth="1"/>
    <col min="10500" max="10500" width="13.125" style="374" customWidth="1"/>
    <col min="10501" max="10501" width="13" style="374" customWidth="1"/>
    <col min="10502" max="10504" width="13.125" style="374" customWidth="1"/>
    <col min="10505" max="10505" width="16" style="374" customWidth="1"/>
    <col min="10506" max="10506" width="13.125" style="374" customWidth="1"/>
    <col min="10507" max="10507" width="9.375" style="374" customWidth="1"/>
    <col min="10508" max="10518" width="5.875" style="374" bestFit="1" customWidth="1"/>
    <col min="10519" max="10519" width="6.25" style="374" bestFit="1" customWidth="1"/>
    <col min="10520" max="10752" width="9" style="374"/>
    <col min="10753" max="10753" width="1.125" style="374" customWidth="1"/>
    <col min="10754" max="10754" width="1.5" style="374" customWidth="1"/>
    <col min="10755" max="10755" width="11.25" style="374" customWidth="1"/>
    <col min="10756" max="10756" width="13.125" style="374" customWidth="1"/>
    <col min="10757" max="10757" width="13" style="374" customWidth="1"/>
    <col min="10758" max="10760" width="13.125" style="374" customWidth="1"/>
    <col min="10761" max="10761" width="16" style="374" customWidth="1"/>
    <col min="10762" max="10762" width="13.125" style="374" customWidth="1"/>
    <col min="10763" max="10763" width="9.375" style="374" customWidth="1"/>
    <col min="10764" max="10774" width="5.875" style="374" bestFit="1" customWidth="1"/>
    <col min="10775" max="10775" width="6.25" style="374" bestFit="1" customWidth="1"/>
    <col min="10776" max="11008" width="9" style="374"/>
    <col min="11009" max="11009" width="1.125" style="374" customWidth="1"/>
    <col min="11010" max="11010" width="1.5" style="374" customWidth="1"/>
    <col min="11011" max="11011" width="11.25" style="374" customWidth="1"/>
    <col min="11012" max="11012" width="13.125" style="374" customWidth="1"/>
    <col min="11013" max="11013" width="13" style="374" customWidth="1"/>
    <col min="11014" max="11016" width="13.125" style="374" customWidth="1"/>
    <col min="11017" max="11017" width="16" style="374" customWidth="1"/>
    <col min="11018" max="11018" width="13.125" style="374" customWidth="1"/>
    <col min="11019" max="11019" width="9.375" style="374" customWidth="1"/>
    <col min="11020" max="11030" width="5.875" style="374" bestFit="1" customWidth="1"/>
    <col min="11031" max="11031" width="6.25" style="374" bestFit="1" customWidth="1"/>
    <col min="11032" max="11264" width="9" style="374"/>
    <col min="11265" max="11265" width="1.125" style="374" customWidth="1"/>
    <col min="11266" max="11266" width="1.5" style="374" customWidth="1"/>
    <col min="11267" max="11267" width="11.25" style="374" customWidth="1"/>
    <col min="11268" max="11268" width="13.125" style="374" customWidth="1"/>
    <col min="11269" max="11269" width="13" style="374" customWidth="1"/>
    <col min="11270" max="11272" width="13.125" style="374" customWidth="1"/>
    <col min="11273" max="11273" width="16" style="374" customWidth="1"/>
    <col min="11274" max="11274" width="13.125" style="374" customWidth="1"/>
    <col min="11275" max="11275" width="9.375" style="374" customWidth="1"/>
    <col min="11276" max="11286" width="5.875" style="374" bestFit="1" customWidth="1"/>
    <col min="11287" max="11287" width="6.25" style="374" bestFit="1" customWidth="1"/>
    <col min="11288" max="11520" width="9" style="374"/>
    <col min="11521" max="11521" width="1.125" style="374" customWidth="1"/>
    <col min="11522" max="11522" width="1.5" style="374" customWidth="1"/>
    <col min="11523" max="11523" width="11.25" style="374" customWidth="1"/>
    <col min="11524" max="11524" width="13.125" style="374" customWidth="1"/>
    <col min="11525" max="11525" width="13" style="374" customWidth="1"/>
    <col min="11526" max="11528" width="13.125" style="374" customWidth="1"/>
    <col min="11529" max="11529" width="16" style="374" customWidth="1"/>
    <col min="11530" max="11530" width="13.125" style="374" customWidth="1"/>
    <col min="11531" max="11531" width="9.375" style="374" customWidth="1"/>
    <col min="11532" max="11542" width="5.875" style="374" bestFit="1" customWidth="1"/>
    <col min="11543" max="11543" width="6.25" style="374" bestFit="1" customWidth="1"/>
    <col min="11544" max="11776" width="9" style="374"/>
    <col min="11777" max="11777" width="1.125" style="374" customWidth="1"/>
    <col min="11778" max="11778" width="1.5" style="374" customWidth="1"/>
    <col min="11779" max="11779" width="11.25" style="374" customWidth="1"/>
    <col min="11780" max="11780" width="13.125" style="374" customWidth="1"/>
    <col min="11781" max="11781" width="13" style="374" customWidth="1"/>
    <col min="11782" max="11784" width="13.125" style="374" customWidth="1"/>
    <col min="11785" max="11785" width="16" style="374" customWidth="1"/>
    <col min="11786" max="11786" width="13.125" style="374" customWidth="1"/>
    <col min="11787" max="11787" width="9.375" style="374" customWidth="1"/>
    <col min="11788" max="11798" width="5.875" style="374" bestFit="1" customWidth="1"/>
    <col min="11799" max="11799" width="6.25" style="374" bestFit="1" customWidth="1"/>
    <col min="11800" max="12032" width="9" style="374"/>
    <col min="12033" max="12033" width="1.125" style="374" customWidth="1"/>
    <col min="12034" max="12034" width="1.5" style="374" customWidth="1"/>
    <col min="12035" max="12035" width="11.25" style="374" customWidth="1"/>
    <col min="12036" max="12036" width="13.125" style="374" customWidth="1"/>
    <col min="12037" max="12037" width="13" style="374" customWidth="1"/>
    <col min="12038" max="12040" width="13.125" style="374" customWidth="1"/>
    <col min="12041" max="12041" width="16" style="374" customWidth="1"/>
    <col min="12042" max="12042" width="13.125" style="374" customWidth="1"/>
    <col min="12043" max="12043" width="9.375" style="374" customWidth="1"/>
    <col min="12044" max="12054" width="5.875" style="374" bestFit="1" customWidth="1"/>
    <col min="12055" max="12055" width="6.25" style="374" bestFit="1" customWidth="1"/>
    <col min="12056" max="12288" width="9" style="374"/>
    <col min="12289" max="12289" width="1.125" style="374" customWidth="1"/>
    <col min="12290" max="12290" width="1.5" style="374" customWidth="1"/>
    <col min="12291" max="12291" width="11.25" style="374" customWidth="1"/>
    <col min="12292" max="12292" width="13.125" style="374" customWidth="1"/>
    <col min="12293" max="12293" width="13" style="374" customWidth="1"/>
    <col min="12294" max="12296" width="13.125" style="374" customWidth="1"/>
    <col min="12297" max="12297" width="16" style="374" customWidth="1"/>
    <col min="12298" max="12298" width="13.125" style="374" customWidth="1"/>
    <col min="12299" max="12299" width="9.375" style="374" customWidth="1"/>
    <col min="12300" max="12310" width="5.875" style="374" bestFit="1" customWidth="1"/>
    <col min="12311" max="12311" width="6.25" style="374" bestFit="1" customWidth="1"/>
    <col min="12312" max="12544" width="9" style="374"/>
    <col min="12545" max="12545" width="1.125" style="374" customWidth="1"/>
    <col min="12546" max="12546" width="1.5" style="374" customWidth="1"/>
    <col min="12547" max="12547" width="11.25" style="374" customWidth="1"/>
    <col min="12548" max="12548" width="13.125" style="374" customWidth="1"/>
    <col min="12549" max="12549" width="13" style="374" customWidth="1"/>
    <col min="12550" max="12552" width="13.125" style="374" customWidth="1"/>
    <col min="12553" max="12553" width="16" style="374" customWidth="1"/>
    <col min="12554" max="12554" width="13.125" style="374" customWidth="1"/>
    <col min="12555" max="12555" width="9.375" style="374" customWidth="1"/>
    <col min="12556" max="12566" width="5.875" style="374" bestFit="1" customWidth="1"/>
    <col min="12567" max="12567" width="6.25" style="374" bestFit="1" customWidth="1"/>
    <col min="12568" max="12800" width="9" style="374"/>
    <col min="12801" max="12801" width="1.125" style="374" customWidth="1"/>
    <col min="12802" max="12802" width="1.5" style="374" customWidth="1"/>
    <col min="12803" max="12803" width="11.25" style="374" customWidth="1"/>
    <col min="12804" max="12804" width="13.125" style="374" customWidth="1"/>
    <col min="12805" max="12805" width="13" style="374" customWidth="1"/>
    <col min="12806" max="12808" width="13.125" style="374" customWidth="1"/>
    <col min="12809" max="12809" width="16" style="374" customWidth="1"/>
    <col min="12810" max="12810" width="13.125" style="374" customWidth="1"/>
    <col min="12811" max="12811" width="9.375" style="374" customWidth="1"/>
    <col min="12812" max="12822" width="5.875" style="374" bestFit="1" customWidth="1"/>
    <col min="12823" max="12823" width="6.25" style="374" bestFit="1" customWidth="1"/>
    <col min="12824" max="13056" width="9" style="374"/>
    <col min="13057" max="13057" width="1.125" style="374" customWidth="1"/>
    <col min="13058" max="13058" width="1.5" style="374" customWidth="1"/>
    <col min="13059" max="13059" width="11.25" style="374" customWidth="1"/>
    <col min="13060" max="13060" width="13.125" style="374" customWidth="1"/>
    <col min="13061" max="13061" width="13" style="374" customWidth="1"/>
    <col min="13062" max="13064" width="13.125" style="374" customWidth="1"/>
    <col min="13065" max="13065" width="16" style="374" customWidth="1"/>
    <col min="13066" max="13066" width="13.125" style="374" customWidth="1"/>
    <col min="13067" max="13067" width="9.375" style="374" customWidth="1"/>
    <col min="13068" max="13078" width="5.875" style="374" bestFit="1" customWidth="1"/>
    <col min="13079" max="13079" width="6.25" style="374" bestFit="1" customWidth="1"/>
    <col min="13080" max="13312" width="9" style="374"/>
    <col min="13313" max="13313" width="1.125" style="374" customWidth="1"/>
    <col min="13314" max="13314" width="1.5" style="374" customWidth="1"/>
    <col min="13315" max="13315" width="11.25" style="374" customWidth="1"/>
    <col min="13316" max="13316" width="13.125" style="374" customWidth="1"/>
    <col min="13317" max="13317" width="13" style="374" customWidth="1"/>
    <col min="13318" max="13320" width="13.125" style="374" customWidth="1"/>
    <col min="13321" max="13321" width="16" style="374" customWidth="1"/>
    <col min="13322" max="13322" width="13.125" style="374" customWidth="1"/>
    <col min="13323" max="13323" width="9.375" style="374" customWidth="1"/>
    <col min="13324" max="13334" width="5.875" style="374" bestFit="1" customWidth="1"/>
    <col min="13335" max="13335" width="6.25" style="374" bestFit="1" customWidth="1"/>
    <col min="13336" max="13568" width="9" style="374"/>
    <col min="13569" max="13569" width="1.125" style="374" customWidth="1"/>
    <col min="13570" max="13570" width="1.5" style="374" customWidth="1"/>
    <col min="13571" max="13571" width="11.25" style="374" customWidth="1"/>
    <col min="13572" max="13572" width="13.125" style="374" customWidth="1"/>
    <col min="13573" max="13573" width="13" style="374" customWidth="1"/>
    <col min="13574" max="13576" width="13.125" style="374" customWidth="1"/>
    <col min="13577" max="13577" width="16" style="374" customWidth="1"/>
    <col min="13578" max="13578" width="13.125" style="374" customWidth="1"/>
    <col min="13579" max="13579" width="9.375" style="374" customWidth="1"/>
    <col min="13580" max="13590" width="5.875" style="374" bestFit="1" customWidth="1"/>
    <col min="13591" max="13591" width="6.25" style="374" bestFit="1" customWidth="1"/>
    <col min="13592" max="13824" width="9" style="374"/>
    <col min="13825" max="13825" width="1.125" style="374" customWidth="1"/>
    <col min="13826" max="13826" width="1.5" style="374" customWidth="1"/>
    <col min="13827" max="13827" width="11.25" style="374" customWidth="1"/>
    <col min="13828" max="13828" width="13.125" style="374" customWidth="1"/>
    <col min="13829" max="13829" width="13" style="374" customWidth="1"/>
    <col min="13830" max="13832" width="13.125" style="374" customWidth="1"/>
    <col min="13833" max="13833" width="16" style="374" customWidth="1"/>
    <col min="13834" max="13834" width="13.125" style="374" customWidth="1"/>
    <col min="13835" max="13835" width="9.375" style="374" customWidth="1"/>
    <col min="13836" max="13846" width="5.875" style="374" bestFit="1" customWidth="1"/>
    <col min="13847" max="13847" width="6.25" style="374" bestFit="1" customWidth="1"/>
    <col min="13848" max="14080" width="9" style="374"/>
    <col min="14081" max="14081" width="1.125" style="374" customWidth="1"/>
    <col min="14082" max="14082" width="1.5" style="374" customWidth="1"/>
    <col min="14083" max="14083" width="11.25" style="374" customWidth="1"/>
    <col min="14084" max="14084" width="13.125" style="374" customWidth="1"/>
    <col min="14085" max="14085" width="13" style="374" customWidth="1"/>
    <col min="14086" max="14088" width="13.125" style="374" customWidth="1"/>
    <col min="14089" max="14089" width="16" style="374" customWidth="1"/>
    <col min="14090" max="14090" width="13.125" style="374" customWidth="1"/>
    <col min="14091" max="14091" width="9.375" style="374" customWidth="1"/>
    <col min="14092" max="14102" width="5.875" style="374" bestFit="1" customWidth="1"/>
    <col min="14103" max="14103" width="6.25" style="374" bestFit="1" customWidth="1"/>
    <col min="14104" max="14336" width="9" style="374"/>
    <col min="14337" max="14337" width="1.125" style="374" customWidth="1"/>
    <col min="14338" max="14338" width="1.5" style="374" customWidth="1"/>
    <col min="14339" max="14339" width="11.25" style="374" customWidth="1"/>
    <col min="14340" max="14340" width="13.125" style="374" customWidth="1"/>
    <col min="14341" max="14341" width="13" style="374" customWidth="1"/>
    <col min="14342" max="14344" width="13.125" style="374" customWidth="1"/>
    <col min="14345" max="14345" width="16" style="374" customWidth="1"/>
    <col min="14346" max="14346" width="13.125" style="374" customWidth="1"/>
    <col min="14347" max="14347" width="9.375" style="374" customWidth="1"/>
    <col min="14348" max="14358" width="5.875" style="374" bestFit="1" customWidth="1"/>
    <col min="14359" max="14359" width="6.25" style="374" bestFit="1" customWidth="1"/>
    <col min="14360" max="14592" width="9" style="374"/>
    <col min="14593" max="14593" width="1.125" style="374" customWidth="1"/>
    <col min="14594" max="14594" width="1.5" style="374" customWidth="1"/>
    <col min="14595" max="14595" width="11.25" style="374" customWidth="1"/>
    <col min="14596" max="14596" width="13.125" style="374" customWidth="1"/>
    <col min="14597" max="14597" width="13" style="374" customWidth="1"/>
    <col min="14598" max="14600" width="13.125" style="374" customWidth="1"/>
    <col min="14601" max="14601" width="16" style="374" customWidth="1"/>
    <col min="14602" max="14602" width="13.125" style="374" customWidth="1"/>
    <col min="14603" max="14603" width="9.375" style="374" customWidth="1"/>
    <col min="14604" max="14614" width="5.875" style="374" bestFit="1" customWidth="1"/>
    <col min="14615" max="14615" width="6.25" style="374" bestFit="1" customWidth="1"/>
    <col min="14616" max="14848" width="9" style="374"/>
    <col min="14849" max="14849" width="1.125" style="374" customWidth="1"/>
    <col min="14850" max="14850" width="1.5" style="374" customWidth="1"/>
    <col min="14851" max="14851" width="11.25" style="374" customWidth="1"/>
    <col min="14852" max="14852" width="13.125" style="374" customWidth="1"/>
    <col min="14853" max="14853" width="13" style="374" customWidth="1"/>
    <col min="14854" max="14856" width="13.125" style="374" customWidth="1"/>
    <col min="14857" max="14857" width="16" style="374" customWidth="1"/>
    <col min="14858" max="14858" width="13.125" style="374" customWidth="1"/>
    <col min="14859" max="14859" width="9.375" style="374" customWidth="1"/>
    <col min="14860" max="14870" width="5.875" style="374" bestFit="1" customWidth="1"/>
    <col min="14871" max="14871" width="6.25" style="374" bestFit="1" customWidth="1"/>
    <col min="14872" max="15104" width="9" style="374"/>
    <col min="15105" max="15105" width="1.125" style="374" customWidth="1"/>
    <col min="15106" max="15106" width="1.5" style="374" customWidth="1"/>
    <col min="15107" max="15107" width="11.25" style="374" customWidth="1"/>
    <col min="15108" max="15108" width="13.125" style="374" customWidth="1"/>
    <col min="15109" max="15109" width="13" style="374" customWidth="1"/>
    <col min="15110" max="15112" width="13.125" style="374" customWidth="1"/>
    <col min="15113" max="15113" width="16" style="374" customWidth="1"/>
    <col min="15114" max="15114" width="13.125" style="374" customWidth="1"/>
    <col min="15115" max="15115" width="9.375" style="374" customWidth="1"/>
    <col min="15116" max="15126" width="5.875" style="374" bestFit="1" customWidth="1"/>
    <col min="15127" max="15127" width="6.25" style="374" bestFit="1" customWidth="1"/>
    <col min="15128" max="15360" width="9" style="374"/>
    <col min="15361" max="15361" width="1.125" style="374" customWidth="1"/>
    <col min="15362" max="15362" width="1.5" style="374" customWidth="1"/>
    <col min="15363" max="15363" width="11.25" style="374" customWidth="1"/>
    <col min="15364" max="15364" width="13.125" style="374" customWidth="1"/>
    <col min="15365" max="15365" width="13" style="374" customWidth="1"/>
    <col min="15366" max="15368" width="13.125" style="374" customWidth="1"/>
    <col min="15369" max="15369" width="16" style="374" customWidth="1"/>
    <col min="15370" max="15370" width="13.125" style="374" customWidth="1"/>
    <col min="15371" max="15371" width="9.375" style="374" customWidth="1"/>
    <col min="15372" max="15382" width="5.875" style="374" bestFit="1" customWidth="1"/>
    <col min="15383" max="15383" width="6.25" style="374" bestFit="1" customWidth="1"/>
    <col min="15384" max="15616" width="9" style="374"/>
    <col min="15617" max="15617" width="1.125" style="374" customWidth="1"/>
    <col min="15618" max="15618" width="1.5" style="374" customWidth="1"/>
    <col min="15619" max="15619" width="11.25" style="374" customWidth="1"/>
    <col min="15620" max="15620" width="13.125" style="374" customWidth="1"/>
    <col min="15621" max="15621" width="13" style="374" customWidth="1"/>
    <col min="15622" max="15624" width="13.125" style="374" customWidth="1"/>
    <col min="15625" max="15625" width="16" style="374" customWidth="1"/>
    <col min="15626" max="15626" width="13.125" style="374" customWidth="1"/>
    <col min="15627" max="15627" width="9.375" style="374" customWidth="1"/>
    <col min="15628" max="15638" width="5.875" style="374" bestFit="1" customWidth="1"/>
    <col min="15639" max="15639" width="6.25" style="374" bestFit="1" customWidth="1"/>
    <col min="15640" max="15872" width="9" style="374"/>
    <col min="15873" max="15873" width="1.125" style="374" customWidth="1"/>
    <col min="15874" max="15874" width="1.5" style="374" customWidth="1"/>
    <col min="15875" max="15875" width="11.25" style="374" customWidth="1"/>
    <col min="15876" max="15876" width="13.125" style="374" customWidth="1"/>
    <col min="15877" max="15877" width="13" style="374" customWidth="1"/>
    <col min="15878" max="15880" width="13.125" style="374" customWidth="1"/>
    <col min="15881" max="15881" width="16" style="374" customWidth="1"/>
    <col min="15882" max="15882" width="13.125" style="374" customWidth="1"/>
    <col min="15883" max="15883" width="9.375" style="374" customWidth="1"/>
    <col min="15884" max="15894" width="5.875" style="374" bestFit="1" customWidth="1"/>
    <col min="15895" max="15895" width="6.25" style="374" bestFit="1" customWidth="1"/>
    <col min="15896" max="16128" width="9" style="374"/>
    <col min="16129" max="16129" width="1.125" style="374" customWidth="1"/>
    <col min="16130" max="16130" width="1.5" style="374" customWidth="1"/>
    <col min="16131" max="16131" width="11.25" style="374" customWidth="1"/>
    <col min="16132" max="16132" width="13.125" style="374" customWidth="1"/>
    <col min="16133" max="16133" width="13" style="374" customWidth="1"/>
    <col min="16134" max="16136" width="13.125" style="374" customWidth="1"/>
    <col min="16137" max="16137" width="16" style="374" customWidth="1"/>
    <col min="16138" max="16138" width="13.125" style="374" customWidth="1"/>
    <col min="16139" max="16139" width="9.375" style="374" customWidth="1"/>
    <col min="16140" max="16150" width="5.875" style="374" bestFit="1" customWidth="1"/>
    <col min="16151" max="16151" width="6.25" style="374" bestFit="1" customWidth="1"/>
    <col min="16152" max="16384" width="9" style="374"/>
  </cols>
  <sheetData>
    <row r="1" spans="1:7" s="384" customFormat="1" ht="26.25" customHeight="1" x14ac:dyDescent="0.35">
      <c r="A1" s="547" t="s">
        <v>482</v>
      </c>
      <c r="G1" s="478"/>
    </row>
    <row r="2" spans="1:7" s="384" customFormat="1" ht="26.25" customHeight="1" x14ac:dyDescent="0.3">
      <c r="B2" s="484"/>
    </row>
    <row r="3" spans="1:7" s="384" customFormat="1" ht="26.25" customHeight="1" x14ac:dyDescent="0.25"/>
    <row r="4" spans="1:7" s="384" customFormat="1" ht="26.25" customHeight="1" x14ac:dyDescent="0.25"/>
    <row r="5" spans="1:7" s="384" customFormat="1" ht="26.25" customHeight="1" x14ac:dyDescent="0.25"/>
    <row r="6" spans="1:7" s="384" customFormat="1" ht="26.25" customHeight="1" x14ac:dyDescent="0.25"/>
    <row r="7" spans="1:7" s="384" customFormat="1" ht="26.25" customHeight="1" x14ac:dyDescent="0.25"/>
    <row r="8" spans="1:7" s="384" customFormat="1" ht="26.25" customHeight="1" x14ac:dyDescent="0.25"/>
    <row r="9" spans="1:7" s="384" customFormat="1" ht="26.25" customHeight="1" x14ac:dyDescent="0.25"/>
    <row r="10" spans="1:7" s="384" customFormat="1" ht="26.25" customHeight="1" x14ac:dyDescent="0.25"/>
    <row r="11" spans="1:7" s="384" customFormat="1" ht="26.25" customHeight="1" x14ac:dyDescent="0.25"/>
    <row r="12" spans="1:7" s="384" customFormat="1" ht="26.25" customHeight="1" x14ac:dyDescent="0.25"/>
    <row r="13" spans="1:7" s="384" customFormat="1" ht="26.25" customHeight="1" x14ac:dyDescent="0.25"/>
    <row r="14" spans="1:7" s="384" customFormat="1" ht="26.25" customHeight="1" x14ac:dyDescent="0.25"/>
    <row r="15" spans="1:7" s="384" customFormat="1" ht="26.25" customHeight="1" x14ac:dyDescent="0.25"/>
    <row r="16" spans="1:7" s="384" customFormat="1" ht="26.25" customHeight="1" x14ac:dyDescent="0.25"/>
    <row r="17" s="384" customFormat="1" ht="26.25" customHeight="1" x14ac:dyDescent="0.25"/>
    <row r="18" s="384" customFormat="1" ht="26.25" customHeight="1" x14ac:dyDescent="0.25"/>
    <row r="19" s="384" customFormat="1" ht="26.25" customHeight="1" x14ac:dyDescent="0.25"/>
    <row r="20" s="384" customFormat="1" ht="26.25" customHeight="1" x14ac:dyDescent="0.25"/>
    <row r="21" s="384" customFormat="1" ht="26.25" customHeight="1" x14ac:dyDescent="0.25"/>
    <row r="22" s="384" customFormat="1" ht="26.25" customHeight="1" x14ac:dyDescent="0.25"/>
    <row r="23" s="384" customFormat="1" ht="26.25" customHeight="1" x14ac:dyDescent="0.25"/>
    <row r="24" s="384" customFormat="1" ht="26.25" customHeight="1" x14ac:dyDescent="0.25"/>
    <row r="25" s="384" customFormat="1" ht="26.25" customHeight="1" x14ac:dyDescent="0.25"/>
    <row r="26" s="384" customFormat="1" ht="26.25" customHeight="1" x14ac:dyDescent="0.25"/>
    <row r="27" s="384" customFormat="1" ht="26.25" customHeight="1" x14ac:dyDescent="0.25"/>
    <row r="28" s="384" customFormat="1" ht="26.25" customHeight="1" x14ac:dyDescent="0.25"/>
    <row r="29" s="384" customFormat="1" ht="26.25" customHeight="1" x14ac:dyDescent="0.25"/>
    <row r="30" s="384" customFormat="1" ht="26.25" customHeight="1" x14ac:dyDescent="0.25"/>
    <row r="31" s="384" customFormat="1" ht="26.25" customHeight="1" x14ac:dyDescent="0.25"/>
    <row r="32" s="384" customFormat="1" ht="26.25" customHeight="1" x14ac:dyDescent="0.25"/>
    <row r="33" spans="1:13" s="384" customFormat="1" ht="26.25" customHeight="1" x14ac:dyDescent="0.25">
      <c r="L33" s="478"/>
    </row>
    <row r="34" spans="1:13" s="384" customFormat="1" ht="26.25" customHeight="1" x14ac:dyDescent="0.25"/>
    <row r="35" spans="1:13" s="384" customFormat="1" ht="26.25" customHeight="1" x14ac:dyDescent="0.25">
      <c r="A35" s="539"/>
      <c r="L35" s="676" t="s">
        <v>472</v>
      </c>
      <c r="M35" s="664"/>
    </row>
    <row r="36" spans="1:13" s="384" customFormat="1" ht="26.25" customHeight="1" thickBot="1" x14ac:dyDescent="0.3">
      <c r="A36" s="485"/>
      <c r="B36" s="486" t="s">
        <v>302</v>
      </c>
      <c r="C36" s="486" t="s">
        <v>303</v>
      </c>
      <c r="D36" s="486" t="s">
        <v>38</v>
      </c>
      <c r="E36" s="486" t="s">
        <v>39</v>
      </c>
      <c r="F36" s="486" t="s">
        <v>40</v>
      </c>
      <c r="G36" s="486" t="s">
        <v>41</v>
      </c>
      <c r="H36" s="486" t="s">
        <v>417</v>
      </c>
      <c r="I36" s="486" t="s">
        <v>396</v>
      </c>
      <c r="J36" s="486" t="s">
        <v>397</v>
      </c>
      <c r="K36" s="486" t="s">
        <v>304</v>
      </c>
      <c r="L36" s="486" t="s">
        <v>305</v>
      </c>
      <c r="M36" s="486" t="s">
        <v>306</v>
      </c>
    </row>
    <row r="37" spans="1:13" s="384" customFormat="1" ht="26.25" customHeight="1" x14ac:dyDescent="0.25">
      <c r="A37" s="593" t="s">
        <v>390</v>
      </c>
      <c r="B37" s="594">
        <v>2259</v>
      </c>
      <c r="C37" s="594">
        <v>2115</v>
      </c>
      <c r="D37" s="594">
        <v>2011</v>
      </c>
      <c r="E37" s="594">
        <v>2153</v>
      </c>
      <c r="F37" s="594">
        <v>1973</v>
      </c>
      <c r="G37" s="594">
        <v>2046</v>
      </c>
      <c r="H37" s="594">
        <v>2060</v>
      </c>
      <c r="I37" s="594">
        <v>2202</v>
      </c>
      <c r="J37" s="594">
        <v>2255</v>
      </c>
      <c r="K37" s="594">
        <v>2044</v>
      </c>
      <c r="L37" s="594">
        <v>2005</v>
      </c>
      <c r="M37" s="594">
        <v>1939</v>
      </c>
    </row>
    <row r="38" spans="1:13" s="384" customFormat="1" ht="26.25" customHeight="1" x14ac:dyDescent="0.25">
      <c r="A38" s="532" t="s">
        <v>45</v>
      </c>
      <c r="B38" s="487">
        <v>1676</v>
      </c>
      <c r="C38" s="487">
        <v>1498</v>
      </c>
      <c r="D38" s="487">
        <v>1432</v>
      </c>
      <c r="E38" s="487">
        <v>1478</v>
      </c>
      <c r="F38" s="487">
        <v>1416</v>
      </c>
      <c r="G38" s="487">
        <v>1458</v>
      </c>
      <c r="H38" s="487">
        <v>1444</v>
      </c>
      <c r="I38" s="487">
        <v>1510</v>
      </c>
      <c r="J38" s="487">
        <v>1546</v>
      </c>
      <c r="K38" s="487">
        <v>1447</v>
      </c>
      <c r="L38" s="487">
        <v>1342</v>
      </c>
      <c r="M38" s="487">
        <v>1355</v>
      </c>
    </row>
    <row r="39" spans="1:13" s="384" customFormat="1" ht="26.25" customHeight="1" thickBot="1" x14ac:dyDescent="0.3">
      <c r="A39" s="597" t="s">
        <v>391</v>
      </c>
      <c r="B39" s="598">
        <v>675</v>
      </c>
      <c r="C39" s="598">
        <v>642</v>
      </c>
      <c r="D39" s="598">
        <v>719</v>
      </c>
      <c r="E39" s="598">
        <v>736</v>
      </c>
      <c r="F39" s="598">
        <v>629</v>
      </c>
      <c r="G39" s="598">
        <v>721</v>
      </c>
      <c r="H39" s="598">
        <v>692</v>
      </c>
      <c r="I39" s="598">
        <v>681</v>
      </c>
      <c r="J39" s="598">
        <v>628</v>
      </c>
      <c r="K39" s="598">
        <v>566</v>
      </c>
      <c r="L39" s="598">
        <v>588</v>
      </c>
      <c r="M39" s="598">
        <v>570</v>
      </c>
    </row>
    <row r="40" spans="1:13" s="384" customFormat="1" ht="26.25" customHeight="1" thickTop="1" x14ac:dyDescent="0.25">
      <c r="A40" s="601" t="s">
        <v>458</v>
      </c>
      <c r="B40" s="602">
        <v>2093</v>
      </c>
      <c r="C40" s="602">
        <v>1920</v>
      </c>
      <c r="D40" s="602">
        <v>1810</v>
      </c>
      <c r="E40" s="602">
        <v>1956</v>
      </c>
      <c r="F40" s="602">
        <v>1773</v>
      </c>
      <c r="G40" s="602">
        <v>1838</v>
      </c>
      <c r="H40" s="602">
        <v>1839</v>
      </c>
      <c r="I40" s="602">
        <v>1989</v>
      </c>
      <c r="J40" s="602">
        <v>2000</v>
      </c>
      <c r="K40" s="602">
        <v>1837</v>
      </c>
      <c r="L40" s="602">
        <v>1747</v>
      </c>
      <c r="M40" s="602">
        <v>1710</v>
      </c>
    </row>
    <row r="41" spans="1:13" s="384" customFormat="1" ht="26.25" customHeight="1" x14ac:dyDescent="0.25">
      <c r="A41" s="593" t="s">
        <v>3</v>
      </c>
      <c r="B41" s="594">
        <v>479</v>
      </c>
      <c r="C41" s="594">
        <v>554</v>
      </c>
      <c r="D41" s="594">
        <v>573</v>
      </c>
      <c r="E41" s="594">
        <v>624</v>
      </c>
      <c r="F41" s="594">
        <v>584</v>
      </c>
      <c r="G41" s="594">
        <v>595</v>
      </c>
      <c r="H41" s="594">
        <v>580</v>
      </c>
      <c r="I41" s="594">
        <v>546</v>
      </c>
      <c r="J41" s="594">
        <v>553</v>
      </c>
      <c r="K41" s="594">
        <v>500</v>
      </c>
      <c r="L41" s="594">
        <v>535</v>
      </c>
      <c r="M41" s="594">
        <v>542</v>
      </c>
    </row>
    <row r="42" spans="1:13" s="384" customFormat="1" ht="26.25" customHeight="1" x14ac:dyDescent="0.25"/>
  </sheetData>
  <mergeCells count="1">
    <mergeCell ref="L35:M35"/>
  </mergeCells>
  <phoneticPr fontId="2"/>
  <pageMargins left="0.74803149606299213" right="0.39370078740157483" top="0.59055118110236227" bottom="0" header="0.51181102362204722" footer="0"/>
  <pageSetup paperSize="9" scale="76" orientation="portrait" r:id="rId1"/>
  <headerFooter scaleWithDoc="0">
    <oddFooter xml:space="preserve">&amp;C&amp;"游ゴシック,標準"
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125" style="126" customWidth="1"/>
    <col min="5" max="5" width="10.625" style="126" customWidth="1"/>
    <col min="6" max="6" width="14.125" style="126" customWidth="1"/>
    <col min="7" max="7" width="12.125" style="126" customWidth="1"/>
    <col min="8" max="8" width="9.875" style="126" customWidth="1"/>
    <col min="9" max="9" width="8.625" style="126" customWidth="1"/>
    <col min="10" max="12" width="6.875" style="126" customWidth="1"/>
    <col min="13" max="13" width="5.5" style="126" customWidth="1"/>
    <col min="14" max="15" width="3.125" style="126" customWidth="1"/>
    <col min="16" max="16" width="9.125" style="126" customWidth="1"/>
    <col min="17" max="17" width="12.125" style="126" customWidth="1"/>
    <col min="18" max="18" width="14.125" style="126" customWidth="1"/>
    <col min="19" max="19" width="8.625" style="126" customWidth="1"/>
    <col min="20" max="20" width="9.875" style="126" customWidth="1"/>
    <col min="21" max="21" width="8.625" style="126" customWidth="1"/>
    <col min="22" max="24" width="6.875" style="126" customWidth="1"/>
    <col min="25" max="16384" width="9" style="126"/>
  </cols>
  <sheetData>
    <row r="1" spans="1:39" ht="17.25" customHeight="1" x14ac:dyDescent="0.15"/>
    <row r="2" spans="1:39" ht="16.5" customHeight="1" x14ac:dyDescent="0.2">
      <c r="B2" s="293" t="s">
        <v>171</v>
      </c>
      <c r="C2" s="266"/>
      <c r="G2" s="267"/>
    </row>
    <row r="3" spans="1:39" ht="3.75" customHeight="1" x14ac:dyDescent="0.2">
      <c r="B3" s="293"/>
      <c r="C3" s="266"/>
      <c r="G3" s="267"/>
    </row>
    <row r="4" spans="1:39" ht="15.95" customHeight="1" x14ac:dyDescent="0.2">
      <c r="B4" s="267"/>
      <c r="C4" s="267"/>
      <c r="D4" s="294" t="s">
        <v>169</v>
      </c>
      <c r="E4" s="267"/>
      <c r="F4" s="267"/>
      <c r="G4" s="267"/>
      <c r="H4" s="268"/>
      <c r="I4" s="268"/>
      <c r="J4" s="268"/>
      <c r="K4" s="268"/>
      <c r="L4" s="268"/>
      <c r="M4" s="268"/>
      <c r="P4" s="266"/>
    </row>
    <row r="5" spans="1:39" ht="3.75" customHeight="1" x14ac:dyDescent="0.2">
      <c r="B5" s="267"/>
      <c r="C5" s="267"/>
      <c r="D5" s="294"/>
      <c r="E5" s="267"/>
      <c r="F5" s="267"/>
      <c r="G5" s="267"/>
      <c r="H5" s="268"/>
      <c r="I5" s="268"/>
      <c r="J5" s="268"/>
      <c r="K5" s="268"/>
      <c r="L5" s="268"/>
      <c r="M5" s="268"/>
      <c r="P5" s="266"/>
    </row>
    <row r="6" spans="1:39" ht="15" customHeight="1" x14ac:dyDescent="0.15">
      <c r="A6" s="269"/>
      <c r="B6" s="194"/>
      <c r="C6" s="194"/>
      <c r="D6" s="295" t="s">
        <v>168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295" t="s">
        <v>23</v>
      </c>
      <c r="Q6" s="194"/>
      <c r="R6" s="194"/>
      <c r="S6" s="194"/>
      <c r="T6" s="194"/>
      <c r="U6" s="194"/>
      <c r="V6" s="194"/>
      <c r="W6" s="194"/>
      <c r="X6" s="194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</row>
    <row r="7" spans="1:39" ht="14.45" customHeight="1" x14ac:dyDescent="0.15">
      <c r="A7" s="269"/>
      <c r="B7" s="296"/>
      <c r="C7" s="297"/>
      <c r="D7" s="298" t="s">
        <v>228</v>
      </c>
      <c r="E7" s="299" t="s">
        <v>229</v>
      </c>
      <c r="F7" s="300" t="s">
        <v>230</v>
      </c>
      <c r="G7" s="190" t="s">
        <v>231</v>
      </c>
      <c r="H7" s="191" t="s">
        <v>232</v>
      </c>
      <c r="I7" s="191" t="s">
        <v>205</v>
      </c>
      <c r="J7" s="681" t="s">
        <v>246</v>
      </c>
      <c r="K7" s="682"/>
      <c r="L7" s="683"/>
      <c r="M7" s="301"/>
      <c r="N7" s="296"/>
      <c r="O7" s="297"/>
      <c r="P7" s="298" t="s">
        <v>228</v>
      </c>
      <c r="Q7" s="299" t="s">
        <v>229</v>
      </c>
      <c r="R7" s="300" t="s">
        <v>230</v>
      </c>
      <c r="S7" s="190" t="s">
        <v>231</v>
      </c>
      <c r="T7" s="191" t="s">
        <v>232</v>
      </c>
      <c r="U7" s="191" t="s">
        <v>146</v>
      </c>
      <c r="V7" s="681" t="s">
        <v>246</v>
      </c>
      <c r="W7" s="682"/>
      <c r="X7" s="683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</row>
    <row r="8" spans="1:39" ht="14.45" customHeight="1" x14ac:dyDescent="0.15">
      <c r="A8" s="269"/>
      <c r="B8" s="302"/>
      <c r="C8" s="303"/>
      <c r="D8" s="304" t="s">
        <v>233</v>
      </c>
      <c r="E8" s="305" t="s">
        <v>234</v>
      </c>
      <c r="F8" s="192" t="s">
        <v>235</v>
      </c>
      <c r="G8" s="192" t="s">
        <v>236</v>
      </c>
      <c r="H8" s="193" t="s">
        <v>284</v>
      </c>
      <c r="I8" s="193" t="s">
        <v>210</v>
      </c>
      <c r="J8" s="306" t="s">
        <v>237</v>
      </c>
      <c r="K8" s="307" t="s">
        <v>238</v>
      </c>
      <c r="L8" s="308" t="s">
        <v>239</v>
      </c>
      <c r="M8" s="301"/>
      <c r="N8" s="302"/>
      <c r="O8" s="303"/>
      <c r="P8" s="304" t="s">
        <v>233</v>
      </c>
      <c r="Q8" s="305" t="s">
        <v>234</v>
      </c>
      <c r="R8" s="192" t="s">
        <v>235</v>
      </c>
      <c r="S8" s="192" t="s">
        <v>236</v>
      </c>
      <c r="T8" s="193" t="s">
        <v>284</v>
      </c>
      <c r="U8" s="193" t="s">
        <v>0</v>
      </c>
      <c r="V8" s="306" t="s">
        <v>237</v>
      </c>
      <c r="W8" s="307" t="s">
        <v>238</v>
      </c>
      <c r="X8" s="308" t="s">
        <v>239</v>
      </c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</row>
    <row r="9" spans="1:39" ht="14.45" customHeight="1" x14ac:dyDescent="0.15">
      <c r="A9" s="269"/>
      <c r="B9" s="677" t="s">
        <v>225</v>
      </c>
      <c r="C9" s="309">
        <v>5</v>
      </c>
      <c r="D9" s="317">
        <v>0</v>
      </c>
      <c r="E9" s="318">
        <v>0</v>
      </c>
      <c r="F9" s="319">
        <v>0</v>
      </c>
      <c r="G9" s="283" t="str">
        <f t="shared" ref="G9:G32" si="0">IF(D9=0,"   －",E9/D9)</f>
        <v xml:space="preserve">   －</v>
      </c>
      <c r="H9" s="283" t="str">
        <f t="shared" ref="H9:H32" si="1">IF(E9=0,"   －",F9/E9)</f>
        <v xml:space="preserve">   －</v>
      </c>
      <c r="I9" s="284" t="str">
        <f>IF($D$32=0,"－",D9/$D$32*100)</f>
        <v>－</v>
      </c>
      <c r="J9" s="320">
        <v>0</v>
      </c>
      <c r="K9" s="321">
        <v>0</v>
      </c>
      <c r="L9" s="285">
        <v>0</v>
      </c>
      <c r="M9" s="310"/>
      <c r="N9" s="677" t="s">
        <v>194</v>
      </c>
      <c r="O9" s="309">
        <v>5</v>
      </c>
      <c r="P9" s="317">
        <v>0</v>
      </c>
      <c r="Q9" s="318">
        <v>0</v>
      </c>
      <c r="R9" s="319">
        <v>0</v>
      </c>
      <c r="S9" s="283" t="str">
        <f t="shared" ref="S9:S32" si="2">IF(P9=0,"   －",Q9/P9)</f>
        <v xml:space="preserve">   －</v>
      </c>
      <c r="T9" s="283" t="str">
        <f t="shared" ref="T9:T32" si="3">IF(Q9=0,"   －",R9/Q9)</f>
        <v xml:space="preserve">   －</v>
      </c>
      <c r="U9" s="292" t="str">
        <f>IF($P$32=0,"－",P9/$P$32*100)</f>
        <v>－</v>
      </c>
      <c r="V9" s="320">
        <v>0</v>
      </c>
      <c r="W9" s="321">
        <v>0</v>
      </c>
      <c r="X9" s="285">
        <v>0</v>
      </c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</row>
    <row r="10" spans="1:39" ht="14.45" customHeight="1" x14ac:dyDescent="0.15">
      <c r="A10" s="269"/>
      <c r="B10" s="678"/>
      <c r="C10" s="311">
        <v>4</v>
      </c>
      <c r="D10" s="322">
        <v>0</v>
      </c>
      <c r="E10" s="323">
        <v>0</v>
      </c>
      <c r="F10" s="324">
        <v>0</v>
      </c>
      <c r="G10" s="286" t="str">
        <f t="shared" si="0"/>
        <v xml:space="preserve">   －</v>
      </c>
      <c r="H10" s="286" t="str">
        <f t="shared" si="1"/>
        <v xml:space="preserve">   －</v>
      </c>
      <c r="I10" s="287" t="str">
        <f t="shared" ref="I10:I32" si="4">IF($D$32=0,"－",D10/$D$32*100)</f>
        <v>－</v>
      </c>
      <c r="J10" s="325">
        <v>0</v>
      </c>
      <c r="K10" s="326">
        <v>0</v>
      </c>
      <c r="L10" s="288">
        <v>0</v>
      </c>
      <c r="M10" s="310"/>
      <c r="N10" s="678"/>
      <c r="O10" s="311">
        <v>4</v>
      </c>
      <c r="P10" s="322">
        <v>0</v>
      </c>
      <c r="Q10" s="323">
        <v>0</v>
      </c>
      <c r="R10" s="324">
        <v>0</v>
      </c>
      <c r="S10" s="286" t="str">
        <f t="shared" si="2"/>
        <v xml:space="preserve">   －</v>
      </c>
      <c r="T10" s="286" t="str">
        <f t="shared" si="3"/>
        <v xml:space="preserve">   －</v>
      </c>
      <c r="U10" s="287" t="str">
        <f t="shared" ref="U10:U32" si="5">IF($P$32=0,"－",P10/$P$32*100)</f>
        <v>－</v>
      </c>
      <c r="V10" s="325">
        <v>0</v>
      </c>
      <c r="W10" s="326">
        <v>0</v>
      </c>
      <c r="X10" s="288">
        <v>0</v>
      </c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</row>
    <row r="11" spans="1:39" ht="14.45" customHeight="1" x14ac:dyDescent="0.15">
      <c r="A11" s="269"/>
      <c r="B11" s="678"/>
      <c r="C11" s="311">
        <v>3</v>
      </c>
      <c r="D11" s="322">
        <v>0</v>
      </c>
      <c r="E11" s="323">
        <v>0</v>
      </c>
      <c r="F11" s="324">
        <v>0</v>
      </c>
      <c r="G11" s="286" t="str">
        <f t="shared" si="0"/>
        <v xml:space="preserve">   －</v>
      </c>
      <c r="H11" s="286" t="str">
        <f t="shared" si="1"/>
        <v xml:space="preserve">   －</v>
      </c>
      <c r="I11" s="287" t="str">
        <f t="shared" si="4"/>
        <v>－</v>
      </c>
      <c r="J11" s="325">
        <v>0</v>
      </c>
      <c r="K11" s="326">
        <v>0</v>
      </c>
      <c r="L11" s="288">
        <v>0</v>
      </c>
      <c r="M11" s="310"/>
      <c r="N11" s="678"/>
      <c r="O11" s="311">
        <v>3</v>
      </c>
      <c r="P11" s="322">
        <v>0</v>
      </c>
      <c r="Q11" s="323">
        <v>0</v>
      </c>
      <c r="R11" s="324">
        <v>0</v>
      </c>
      <c r="S11" s="286" t="str">
        <f t="shared" si="2"/>
        <v xml:space="preserve">   －</v>
      </c>
      <c r="T11" s="286" t="str">
        <f t="shared" si="3"/>
        <v xml:space="preserve">   －</v>
      </c>
      <c r="U11" s="287" t="str">
        <f t="shared" si="5"/>
        <v>－</v>
      </c>
      <c r="V11" s="325">
        <v>0</v>
      </c>
      <c r="W11" s="326">
        <v>0</v>
      </c>
      <c r="X11" s="288">
        <v>0</v>
      </c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</row>
    <row r="12" spans="1:39" ht="14.45" customHeight="1" x14ac:dyDescent="0.15">
      <c r="A12" s="269"/>
      <c r="B12" s="678"/>
      <c r="C12" s="311">
        <v>2</v>
      </c>
      <c r="D12" s="322">
        <v>0</v>
      </c>
      <c r="E12" s="323">
        <v>0</v>
      </c>
      <c r="F12" s="324">
        <v>0</v>
      </c>
      <c r="G12" s="286" t="str">
        <f t="shared" si="0"/>
        <v xml:space="preserve">   －</v>
      </c>
      <c r="H12" s="286" t="str">
        <f t="shared" si="1"/>
        <v xml:space="preserve">   －</v>
      </c>
      <c r="I12" s="287" t="str">
        <f t="shared" si="4"/>
        <v>－</v>
      </c>
      <c r="J12" s="325">
        <v>0</v>
      </c>
      <c r="K12" s="326">
        <v>0</v>
      </c>
      <c r="L12" s="288">
        <v>0</v>
      </c>
      <c r="M12" s="310"/>
      <c r="N12" s="678"/>
      <c r="O12" s="311">
        <v>2</v>
      </c>
      <c r="P12" s="322">
        <v>0</v>
      </c>
      <c r="Q12" s="323">
        <v>0</v>
      </c>
      <c r="R12" s="324">
        <v>0</v>
      </c>
      <c r="S12" s="286" t="str">
        <f t="shared" si="2"/>
        <v xml:space="preserve">   －</v>
      </c>
      <c r="T12" s="286" t="str">
        <f t="shared" si="3"/>
        <v xml:space="preserve">   －</v>
      </c>
      <c r="U12" s="287" t="str">
        <f t="shared" si="5"/>
        <v>－</v>
      </c>
      <c r="V12" s="325">
        <v>0</v>
      </c>
      <c r="W12" s="326">
        <v>0</v>
      </c>
      <c r="X12" s="288">
        <v>0</v>
      </c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</row>
    <row r="13" spans="1:39" ht="14.45" customHeight="1" x14ac:dyDescent="0.15">
      <c r="A13" s="269"/>
      <c r="B13" s="678"/>
      <c r="C13" s="312">
        <v>1</v>
      </c>
      <c r="D13" s="322">
        <v>0</v>
      </c>
      <c r="E13" s="323">
        <v>0</v>
      </c>
      <c r="F13" s="324">
        <v>0</v>
      </c>
      <c r="G13" s="286" t="str">
        <f t="shared" si="0"/>
        <v xml:space="preserve">   －</v>
      </c>
      <c r="H13" s="286" t="str">
        <f t="shared" si="1"/>
        <v xml:space="preserve">   －</v>
      </c>
      <c r="I13" s="287" t="str">
        <f t="shared" si="4"/>
        <v>－</v>
      </c>
      <c r="J13" s="327">
        <v>0</v>
      </c>
      <c r="K13" s="328">
        <v>0</v>
      </c>
      <c r="L13" s="288">
        <v>0</v>
      </c>
      <c r="M13" s="310"/>
      <c r="N13" s="678"/>
      <c r="O13" s="312">
        <v>1</v>
      </c>
      <c r="P13" s="322">
        <v>0</v>
      </c>
      <c r="Q13" s="323">
        <v>0</v>
      </c>
      <c r="R13" s="324">
        <v>0</v>
      </c>
      <c r="S13" s="286" t="str">
        <f t="shared" si="2"/>
        <v xml:space="preserve">   －</v>
      </c>
      <c r="T13" s="286" t="str">
        <f t="shared" si="3"/>
        <v xml:space="preserve">   －</v>
      </c>
      <c r="U13" s="287" t="str">
        <f t="shared" si="5"/>
        <v>－</v>
      </c>
      <c r="V13" s="327">
        <v>0</v>
      </c>
      <c r="W13" s="328">
        <v>0</v>
      </c>
      <c r="X13" s="288">
        <v>0</v>
      </c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</row>
    <row r="14" spans="1:39" ht="14.45" customHeight="1" x14ac:dyDescent="0.15">
      <c r="A14" s="269"/>
      <c r="B14" s="679"/>
      <c r="C14" s="313" t="s">
        <v>240</v>
      </c>
      <c r="D14" s="329">
        <f>SUM(D9:D13)</f>
        <v>0</v>
      </c>
      <c r="E14" s="330">
        <f>SUM(E9:E13)</f>
        <v>0</v>
      </c>
      <c r="F14" s="289">
        <f>SUM(F9:F13)</f>
        <v>0</v>
      </c>
      <c r="G14" s="289" t="str">
        <f t="shared" si="0"/>
        <v xml:space="preserve">   －</v>
      </c>
      <c r="H14" s="289" t="str">
        <f t="shared" si="1"/>
        <v xml:space="preserve">   －</v>
      </c>
      <c r="I14" s="290" t="str">
        <f t="shared" si="4"/>
        <v>－</v>
      </c>
      <c r="J14" s="331">
        <v>0</v>
      </c>
      <c r="K14" s="332">
        <v>0</v>
      </c>
      <c r="L14" s="291">
        <v>0</v>
      </c>
      <c r="M14" s="310"/>
      <c r="N14" s="679"/>
      <c r="O14" s="313" t="s">
        <v>195</v>
      </c>
      <c r="P14" s="329">
        <f>SUM(P9:P13)</f>
        <v>0</v>
      </c>
      <c r="Q14" s="330">
        <f>SUM(Q9:Q13)</f>
        <v>0</v>
      </c>
      <c r="R14" s="289">
        <f>SUM(R9:R13)</f>
        <v>0</v>
      </c>
      <c r="S14" s="289" t="str">
        <f t="shared" si="2"/>
        <v xml:space="preserve">   －</v>
      </c>
      <c r="T14" s="289" t="str">
        <f t="shared" si="3"/>
        <v xml:space="preserve">   －</v>
      </c>
      <c r="U14" s="290" t="str">
        <f t="shared" si="5"/>
        <v>－</v>
      </c>
      <c r="V14" s="331">
        <v>0</v>
      </c>
      <c r="W14" s="332">
        <v>0</v>
      </c>
      <c r="X14" s="291">
        <v>0</v>
      </c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1:39" ht="14.45" customHeight="1" x14ac:dyDescent="0.15">
      <c r="A15" s="269"/>
      <c r="B15" s="677" t="s">
        <v>226</v>
      </c>
      <c r="C15" s="309">
        <v>5</v>
      </c>
      <c r="D15" s="317">
        <v>0</v>
      </c>
      <c r="E15" s="318">
        <v>0</v>
      </c>
      <c r="F15" s="319">
        <v>0</v>
      </c>
      <c r="G15" s="283" t="str">
        <f t="shared" si="0"/>
        <v xml:space="preserve">   －</v>
      </c>
      <c r="H15" s="283" t="str">
        <f t="shared" si="1"/>
        <v xml:space="preserve">   －</v>
      </c>
      <c r="I15" s="292" t="str">
        <f t="shared" si="4"/>
        <v>－</v>
      </c>
      <c r="J15" s="320">
        <v>0</v>
      </c>
      <c r="K15" s="321">
        <v>0</v>
      </c>
      <c r="L15" s="285">
        <v>0</v>
      </c>
      <c r="M15" s="301"/>
      <c r="N15" s="677" t="s">
        <v>196</v>
      </c>
      <c r="O15" s="309">
        <v>5</v>
      </c>
      <c r="P15" s="317">
        <v>0</v>
      </c>
      <c r="Q15" s="318">
        <v>0</v>
      </c>
      <c r="R15" s="319">
        <v>0</v>
      </c>
      <c r="S15" s="283" t="str">
        <f t="shared" si="2"/>
        <v xml:space="preserve">   －</v>
      </c>
      <c r="T15" s="283" t="str">
        <f t="shared" si="3"/>
        <v xml:space="preserve">   －</v>
      </c>
      <c r="U15" s="292" t="str">
        <f t="shared" si="5"/>
        <v>－</v>
      </c>
      <c r="V15" s="320">
        <v>0</v>
      </c>
      <c r="W15" s="321">
        <v>0</v>
      </c>
      <c r="X15" s="285">
        <v>0</v>
      </c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1:39" ht="14.45" customHeight="1" x14ac:dyDescent="0.15">
      <c r="A16" s="269"/>
      <c r="B16" s="678"/>
      <c r="C16" s="311">
        <v>4</v>
      </c>
      <c r="D16" s="322">
        <v>0</v>
      </c>
      <c r="E16" s="323">
        <v>0</v>
      </c>
      <c r="F16" s="324">
        <v>0</v>
      </c>
      <c r="G16" s="286" t="str">
        <f t="shared" si="0"/>
        <v xml:space="preserve">   －</v>
      </c>
      <c r="H16" s="286" t="str">
        <f t="shared" si="1"/>
        <v xml:space="preserve">   －</v>
      </c>
      <c r="I16" s="287" t="str">
        <f t="shared" si="4"/>
        <v>－</v>
      </c>
      <c r="J16" s="325">
        <v>0</v>
      </c>
      <c r="K16" s="326">
        <v>0</v>
      </c>
      <c r="L16" s="288">
        <v>0</v>
      </c>
      <c r="M16" s="301"/>
      <c r="N16" s="678"/>
      <c r="O16" s="311">
        <v>4</v>
      </c>
      <c r="P16" s="322">
        <v>0</v>
      </c>
      <c r="Q16" s="323">
        <v>0</v>
      </c>
      <c r="R16" s="324">
        <v>0</v>
      </c>
      <c r="S16" s="286" t="str">
        <f t="shared" si="2"/>
        <v xml:space="preserve">   －</v>
      </c>
      <c r="T16" s="286" t="str">
        <f t="shared" si="3"/>
        <v xml:space="preserve">   －</v>
      </c>
      <c r="U16" s="287" t="str">
        <f t="shared" si="5"/>
        <v>－</v>
      </c>
      <c r="V16" s="325">
        <v>0</v>
      </c>
      <c r="W16" s="326">
        <v>0</v>
      </c>
      <c r="X16" s="288">
        <v>0</v>
      </c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ht="14.45" customHeight="1" x14ac:dyDescent="0.15">
      <c r="A17" s="269"/>
      <c r="B17" s="678"/>
      <c r="C17" s="311">
        <v>3</v>
      </c>
      <c r="D17" s="322">
        <v>0</v>
      </c>
      <c r="E17" s="323">
        <v>0</v>
      </c>
      <c r="F17" s="324">
        <v>0</v>
      </c>
      <c r="G17" s="286" t="str">
        <f t="shared" si="0"/>
        <v xml:space="preserve">   －</v>
      </c>
      <c r="H17" s="286" t="str">
        <f t="shared" si="1"/>
        <v xml:space="preserve">   －</v>
      </c>
      <c r="I17" s="287" t="str">
        <f t="shared" si="4"/>
        <v>－</v>
      </c>
      <c r="J17" s="325">
        <v>0</v>
      </c>
      <c r="K17" s="326">
        <v>0</v>
      </c>
      <c r="L17" s="288">
        <v>0</v>
      </c>
      <c r="M17" s="301"/>
      <c r="N17" s="678"/>
      <c r="O17" s="311">
        <v>3</v>
      </c>
      <c r="P17" s="322">
        <v>0</v>
      </c>
      <c r="Q17" s="323">
        <v>0</v>
      </c>
      <c r="R17" s="324">
        <v>0</v>
      </c>
      <c r="S17" s="286" t="str">
        <f t="shared" si="2"/>
        <v xml:space="preserve">   －</v>
      </c>
      <c r="T17" s="286" t="str">
        <f t="shared" si="3"/>
        <v xml:space="preserve">   －</v>
      </c>
      <c r="U17" s="287" t="str">
        <f t="shared" si="5"/>
        <v>－</v>
      </c>
      <c r="V17" s="325">
        <v>0</v>
      </c>
      <c r="W17" s="326">
        <v>0</v>
      </c>
      <c r="X17" s="288">
        <v>0</v>
      </c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</row>
    <row r="18" spans="1:39" ht="14.45" customHeight="1" x14ac:dyDescent="0.15">
      <c r="A18" s="269"/>
      <c r="B18" s="678"/>
      <c r="C18" s="311">
        <v>2</v>
      </c>
      <c r="D18" s="322">
        <v>0</v>
      </c>
      <c r="E18" s="323">
        <v>0</v>
      </c>
      <c r="F18" s="324">
        <v>0</v>
      </c>
      <c r="G18" s="286" t="str">
        <f t="shared" si="0"/>
        <v xml:space="preserve">   －</v>
      </c>
      <c r="H18" s="286" t="str">
        <f t="shared" si="1"/>
        <v xml:space="preserve">   －</v>
      </c>
      <c r="I18" s="287" t="str">
        <f t="shared" si="4"/>
        <v>－</v>
      </c>
      <c r="J18" s="325">
        <v>0</v>
      </c>
      <c r="K18" s="326">
        <v>0</v>
      </c>
      <c r="L18" s="288">
        <v>0</v>
      </c>
      <c r="M18" s="301"/>
      <c r="N18" s="678"/>
      <c r="O18" s="311">
        <v>2</v>
      </c>
      <c r="P18" s="322">
        <v>0</v>
      </c>
      <c r="Q18" s="323">
        <v>0</v>
      </c>
      <c r="R18" s="324">
        <v>0</v>
      </c>
      <c r="S18" s="286" t="str">
        <f t="shared" si="2"/>
        <v xml:space="preserve">   －</v>
      </c>
      <c r="T18" s="286" t="str">
        <f t="shared" si="3"/>
        <v xml:space="preserve">   －</v>
      </c>
      <c r="U18" s="287" t="str">
        <f t="shared" si="5"/>
        <v>－</v>
      </c>
      <c r="V18" s="325">
        <v>0</v>
      </c>
      <c r="W18" s="326">
        <v>0</v>
      </c>
      <c r="X18" s="288">
        <v>0</v>
      </c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</row>
    <row r="19" spans="1:39" ht="14.45" customHeight="1" x14ac:dyDescent="0.15">
      <c r="A19" s="269"/>
      <c r="B19" s="678"/>
      <c r="C19" s="312">
        <v>1</v>
      </c>
      <c r="D19" s="322">
        <v>0</v>
      </c>
      <c r="E19" s="323">
        <v>0</v>
      </c>
      <c r="F19" s="324">
        <v>0</v>
      </c>
      <c r="G19" s="286" t="str">
        <f t="shared" si="0"/>
        <v xml:space="preserve">   －</v>
      </c>
      <c r="H19" s="286" t="str">
        <f t="shared" si="1"/>
        <v xml:space="preserve">   －</v>
      </c>
      <c r="I19" s="287" t="str">
        <f t="shared" si="4"/>
        <v>－</v>
      </c>
      <c r="J19" s="327">
        <v>0</v>
      </c>
      <c r="K19" s="328">
        <v>0</v>
      </c>
      <c r="L19" s="288">
        <v>0</v>
      </c>
      <c r="M19" s="301"/>
      <c r="N19" s="678"/>
      <c r="O19" s="312">
        <v>1</v>
      </c>
      <c r="P19" s="322">
        <v>0</v>
      </c>
      <c r="Q19" s="323">
        <v>0</v>
      </c>
      <c r="R19" s="324">
        <v>0</v>
      </c>
      <c r="S19" s="286" t="str">
        <f t="shared" si="2"/>
        <v xml:space="preserve">   －</v>
      </c>
      <c r="T19" s="286" t="str">
        <f t="shared" si="3"/>
        <v xml:space="preserve">   －</v>
      </c>
      <c r="U19" s="287" t="str">
        <f t="shared" si="5"/>
        <v>－</v>
      </c>
      <c r="V19" s="327">
        <v>0</v>
      </c>
      <c r="W19" s="328">
        <v>0</v>
      </c>
      <c r="X19" s="288">
        <v>0</v>
      </c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</row>
    <row r="20" spans="1:39" ht="14.45" customHeight="1" x14ac:dyDescent="0.15">
      <c r="A20" s="269"/>
      <c r="B20" s="679"/>
      <c r="C20" s="313" t="s">
        <v>240</v>
      </c>
      <c r="D20" s="329">
        <f>SUM(D15:D19)</f>
        <v>0</v>
      </c>
      <c r="E20" s="330">
        <f>SUM(E15:E19)</f>
        <v>0</v>
      </c>
      <c r="F20" s="289">
        <f>SUM(F15:F19)</f>
        <v>0</v>
      </c>
      <c r="G20" s="289" t="str">
        <f t="shared" si="0"/>
        <v xml:space="preserve">   －</v>
      </c>
      <c r="H20" s="289" t="str">
        <f t="shared" si="1"/>
        <v xml:space="preserve">   －</v>
      </c>
      <c r="I20" s="290" t="str">
        <f t="shared" si="4"/>
        <v>－</v>
      </c>
      <c r="J20" s="333">
        <v>0</v>
      </c>
      <c r="K20" s="332">
        <v>0</v>
      </c>
      <c r="L20" s="291">
        <v>0</v>
      </c>
      <c r="M20" s="301"/>
      <c r="N20" s="679"/>
      <c r="O20" s="313" t="s">
        <v>195</v>
      </c>
      <c r="P20" s="329">
        <f>SUM(P15:P19)</f>
        <v>0</v>
      </c>
      <c r="Q20" s="330">
        <f>SUM(Q15:Q19)</f>
        <v>0</v>
      </c>
      <c r="R20" s="289">
        <f>SUM(R15:R19)</f>
        <v>0</v>
      </c>
      <c r="S20" s="289" t="str">
        <f t="shared" si="2"/>
        <v xml:space="preserve">   －</v>
      </c>
      <c r="T20" s="289" t="str">
        <f t="shared" si="3"/>
        <v xml:space="preserve">   －</v>
      </c>
      <c r="U20" s="290" t="str">
        <f t="shared" si="5"/>
        <v>－</v>
      </c>
      <c r="V20" s="333">
        <v>0</v>
      </c>
      <c r="W20" s="332">
        <v>0</v>
      </c>
      <c r="X20" s="291">
        <v>0</v>
      </c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</row>
    <row r="21" spans="1:39" ht="14.45" customHeight="1" x14ac:dyDescent="0.15">
      <c r="A21" s="269"/>
      <c r="B21" s="677" t="s">
        <v>227</v>
      </c>
      <c r="C21" s="309">
        <v>5</v>
      </c>
      <c r="D21" s="317">
        <v>0</v>
      </c>
      <c r="E21" s="318">
        <v>0</v>
      </c>
      <c r="F21" s="319">
        <v>0</v>
      </c>
      <c r="G21" s="283" t="str">
        <f t="shared" si="0"/>
        <v xml:space="preserve">   －</v>
      </c>
      <c r="H21" s="283" t="str">
        <f t="shared" si="1"/>
        <v xml:space="preserve">   －</v>
      </c>
      <c r="I21" s="292" t="str">
        <f t="shared" si="4"/>
        <v>－</v>
      </c>
      <c r="J21" s="327">
        <v>0</v>
      </c>
      <c r="K21" s="328">
        <v>0</v>
      </c>
      <c r="L21" s="288">
        <v>0</v>
      </c>
      <c r="M21" s="301"/>
      <c r="N21" s="677" t="s">
        <v>197</v>
      </c>
      <c r="O21" s="309">
        <v>5</v>
      </c>
      <c r="P21" s="317">
        <v>0</v>
      </c>
      <c r="Q21" s="334">
        <v>0</v>
      </c>
      <c r="R21" s="335">
        <v>0</v>
      </c>
      <c r="S21" s="283" t="str">
        <f t="shared" si="2"/>
        <v xml:space="preserve">   －</v>
      </c>
      <c r="T21" s="283" t="str">
        <f t="shared" si="3"/>
        <v xml:space="preserve">   －</v>
      </c>
      <c r="U21" s="292" t="str">
        <f t="shared" si="5"/>
        <v>－</v>
      </c>
      <c r="V21" s="327">
        <v>0</v>
      </c>
      <c r="W21" s="328">
        <v>0</v>
      </c>
      <c r="X21" s="288">
        <v>0</v>
      </c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</row>
    <row r="22" spans="1:39" ht="14.45" customHeight="1" x14ac:dyDescent="0.15">
      <c r="A22" s="269"/>
      <c r="B22" s="678"/>
      <c r="C22" s="311">
        <v>4</v>
      </c>
      <c r="D22" s="322">
        <v>0</v>
      </c>
      <c r="E22" s="323">
        <v>0</v>
      </c>
      <c r="F22" s="324">
        <v>0</v>
      </c>
      <c r="G22" s="286" t="str">
        <f t="shared" si="0"/>
        <v xml:space="preserve">   －</v>
      </c>
      <c r="H22" s="286" t="str">
        <f t="shared" si="1"/>
        <v xml:space="preserve">   －</v>
      </c>
      <c r="I22" s="287" t="str">
        <f t="shared" si="4"/>
        <v>－</v>
      </c>
      <c r="J22" s="327">
        <v>0</v>
      </c>
      <c r="K22" s="328">
        <v>0</v>
      </c>
      <c r="L22" s="288">
        <v>0</v>
      </c>
      <c r="M22" s="301"/>
      <c r="N22" s="678"/>
      <c r="O22" s="311">
        <v>4</v>
      </c>
      <c r="P22" s="322">
        <v>0</v>
      </c>
      <c r="Q22" s="336">
        <v>0</v>
      </c>
      <c r="R22" s="324">
        <v>0</v>
      </c>
      <c r="S22" s="286" t="str">
        <f t="shared" si="2"/>
        <v xml:space="preserve">   －</v>
      </c>
      <c r="T22" s="286" t="str">
        <f t="shared" si="3"/>
        <v xml:space="preserve">   －</v>
      </c>
      <c r="U22" s="287" t="str">
        <f t="shared" si="5"/>
        <v>－</v>
      </c>
      <c r="V22" s="327">
        <v>0</v>
      </c>
      <c r="W22" s="328">
        <v>0</v>
      </c>
      <c r="X22" s="288">
        <v>0</v>
      </c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</row>
    <row r="23" spans="1:39" ht="14.45" customHeight="1" x14ac:dyDescent="0.15">
      <c r="A23" s="269"/>
      <c r="B23" s="678"/>
      <c r="C23" s="311">
        <v>3</v>
      </c>
      <c r="D23" s="322">
        <v>0</v>
      </c>
      <c r="E23" s="323">
        <v>0</v>
      </c>
      <c r="F23" s="324">
        <v>0</v>
      </c>
      <c r="G23" s="286" t="str">
        <f t="shared" si="0"/>
        <v xml:space="preserve">   －</v>
      </c>
      <c r="H23" s="286" t="str">
        <f t="shared" si="1"/>
        <v xml:space="preserve">   －</v>
      </c>
      <c r="I23" s="287" t="str">
        <f t="shared" si="4"/>
        <v>－</v>
      </c>
      <c r="J23" s="325">
        <v>0</v>
      </c>
      <c r="K23" s="326">
        <v>0</v>
      </c>
      <c r="L23" s="288">
        <v>0</v>
      </c>
      <c r="M23" s="301"/>
      <c r="N23" s="678"/>
      <c r="O23" s="311">
        <v>3</v>
      </c>
      <c r="P23" s="322">
        <v>0</v>
      </c>
      <c r="Q23" s="323">
        <v>0</v>
      </c>
      <c r="R23" s="324">
        <v>0</v>
      </c>
      <c r="S23" s="286" t="str">
        <f t="shared" si="2"/>
        <v xml:space="preserve">   －</v>
      </c>
      <c r="T23" s="286" t="str">
        <f t="shared" si="3"/>
        <v xml:space="preserve">   －</v>
      </c>
      <c r="U23" s="287" t="str">
        <f t="shared" si="5"/>
        <v>－</v>
      </c>
      <c r="V23" s="325">
        <v>0</v>
      </c>
      <c r="W23" s="326">
        <v>0</v>
      </c>
      <c r="X23" s="288">
        <v>0</v>
      </c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</row>
    <row r="24" spans="1:39" ht="14.45" customHeight="1" x14ac:dyDescent="0.15">
      <c r="A24" s="269"/>
      <c r="B24" s="678"/>
      <c r="C24" s="311">
        <v>2</v>
      </c>
      <c r="D24" s="322">
        <v>0</v>
      </c>
      <c r="E24" s="323">
        <v>0</v>
      </c>
      <c r="F24" s="324">
        <v>0</v>
      </c>
      <c r="G24" s="286" t="str">
        <f t="shared" si="0"/>
        <v xml:space="preserve">   －</v>
      </c>
      <c r="H24" s="286" t="str">
        <f t="shared" si="1"/>
        <v xml:space="preserve">   －</v>
      </c>
      <c r="I24" s="287" t="str">
        <f t="shared" si="4"/>
        <v>－</v>
      </c>
      <c r="J24" s="325">
        <v>0</v>
      </c>
      <c r="K24" s="326">
        <v>0</v>
      </c>
      <c r="L24" s="288">
        <v>0</v>
      </c>
      <c r="M24" s="301"/>
      <c r="N24" s="678"/>
      <c r="O24" s="311">
        <v>2</v>
      </c>
      <c r="P24" s="322">
        <v>0</v>
      </c>
      <c r="Q24" s="323">
        <v>0</v>
      </c>
      <c r="R24" s="324">
        <v>0</v>
      </c>
      <c r="S24" s="286" t="str">
        <f t="shared" si="2"/>
        <v xml:space="preserve">   －</v>
      </c>
      <c r="T24" s="286" t="str">
        <f t="shared" si="3"/>
        <v xml:space="preserve">   －</v>
      </c>
      <c r="U24" s="287" t="str">
        <f t="shared" si="5"/>
        <v>－</v>
      </c>
      <c r="V24" s="325">
        <v>0</v>
      </c>
      <c r="W24" s="326">
        <v>0</v>
      </c>
      <c r="X24" s="288">
        <v>0</v>
      </c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</row>
    <row r="25" spans="1:39" ht="14.45" customHeight="1" x14ac:dyDescent="0.15">
      <c r="A25" s="269"/>
      <c r="B25" s="678"/>
      <c r="C25" s="312">
        <v>1</v>
      </c>
      <c r="D25" s="322">
        <v>0</v>
      </c>
      <c r="E25" s="323">
        <v>0</v>
      </c>
      <c r="F25" s="324">
        <v>0</v>
      </c>
      <c r="G25" s="286" t="str">
        <f t="shared" si="0"/>
        <v xml:space="preserve">   －</v>
      </c>
      <c r="H25" s="286" t="str">
        <f t="shared" si="1"/>
        <v xml:space="preserve">   －</v>
      </c>
      <c r="I25" s="287" t="str">
        <f t="shared" si="4"/>
        <v>－</v>
      </c>
      <c r="J25" s="327">
        <v>0</v>
      </c>
      <c r="K25" s="328">
        <v>0</v>
      </c>
      <c r="L25" s="288">
        <v>0</v>
      </c>
      <c r="M25" s="301"/>
      <c r="N25" s="678"/>
      <c r="O25" s="312">
        <v>1</v>
      </c>
      <c r="P25" s="322">
        <v>0</v>
      </c>
      <c r="Q25" s="323">
        <v>0</v>
      </c>
      <c r="R25" s="324">
        <v>0</v>
      </c>
      <c r="S25" s="286" t="str">
        <f t="shared" si="2"/>
        <v xml:space="preserve">   －</v>
      </c>
      <c r="T25" s="286" t="str">
        <f t="shared" si="3"/>
        <v xml:space="preserve">   －</v>
      </c>
      <c r="U25" s="287" t="str">
        <f t="shared" si="5"/>
        <v>－</v>
      </c>
      <c r="V25" s="327">
        <v>0</v>
      </c>
      <c r="W25" s="328">
        <v>0</v>
      </c>
      <c r="X25" s="288">
        <v>0</v>
      </c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</row>
    <row r="26" spans="1:39" ht="14.45" customHeight="1" x14ac:dyDescent="0.15">
      <c r="A26" s="269"/>
      <c r="B26" s="679"/>
      <c r="C26" s="313" t="s">
        <v>240</v>
      </c>
      <c r="D26" s="329">
        <f>SUM(D21:D25)</f>
        <v>0</v>
      </c>
      <c r="E26" s="330">
        <f>SUM(E21:E25)</f>
        <v>0</v>
      </c>
      <c r="F26" s="289">
        <f>SUM(F21:F25)</f>
        <v>0</v>
      </c>
      <c r="G26" s="289" t="str">
        <f t="shared" si="0"/>
        <v xml:space="preserve">   －</v>
      </c>
      <c r="H26" s="289" t="str">
        <f t="shared" si="1"/>
        <v xml:space="preserve">   －</v>
      </c>
      <c r="I26" s="290" t="str">
        <f t="shared" si="4"/>
        <v>－</v>
      </c>
      <c r="J26" s="333">
        <v>0</v>
      </c>
      <c r="K26" s="332">
        <v>0</v>
      </c>
      <c r="L26" s="291">
        <v>0</v>
      </c>
      <c r="M26" s="301"/>
      <c r="N26" s="679"/>
      <c r="O26" s="313" t="s">
        <v>195</v>
      </c>
      <c r="P26" s="329">
        <f>SUM(P21:P25)</f>
        <v>0</v>
      </c>
      <c r="Q26" s="330">
        <f>SUM(Q21:Q25)</f>
        <v>0</v>
      </c>
      <c r="R26" s="289">
        <f>SUM(R21:R25)</f>
        <v>0</v>
      </c>
      <c r="S26" s="289" t="str">
        <f t="shared" si="2"/>
        <v xml:space="preserve">   －</v>
      </c>
      <c r="T26" s="289" t="str">
        <f t="shared" si="3"/>
        <v xml:space="preserve">   －</v>
      </c>
      <c r="U26" s="290" t="str">
        <f t="shared" si="5"/>
        <v>－</v>
      </c>
      <c r="V26" s="333">
        <v>0</v>
      </c>
      <c r="W26" s="332">
        <v>0</v>
      </c>
      <c r="X26" s="291">
        <v>0</v>
      </c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</row>
    <row r="27" spans="1:39" ht="15.95" customHeight="1" x14ac:dyDescent="0.15">
      <c r="A27" s="269"/>
      <c r="B27" s="677" t="s">
        <v>240</v>
      </c>
      <c r="C27" s="309">
        <v>5</v>
      </c>
      <c r="D27" s="337">
        <f>SUM(D9,D15,D21)</f>
        <v>0</v>
      </c>
      <c r="E27" s="338">
        <f>SUM(E9,E15,E21)</f>
        <v>0</v>
      </c>
      <c r="F27" s="283">
        <f>SUM(F9,F15,F21)</f>
        <v>0</v>
      </c>
      <c r="G27" s="283" t="str">
        <f t="shared" si="0"/>
        <v xml:space="preserve">   －</v>
      </c>
      <c r="H27" s="283" t="str">
        <f t="shared" si="1"/>
        <v xml:space="preserve">   －</v>
      </c>
      <c r="I27" s="292" t="str">
        <f t="shared" si="4"/>
        <v>－</v>
      </c>
      <c r="J27" s="339">
        <v>0</v>
      </c>
      <c r="K27" s="284">
        <v>0</v>
      </c>
      <c r="L27" s="285">
        <v>0</v>
      </c>
      <c r="M27" s="301"/>
      <c r="N27" s="677" t="s">
        <v>195</v>
      </c>
      <c r="O27" s="309">
        <v>5</v>
      </c>
      <c r="P27" s="337">
        <f>SUM(P9,P15,P21)</f>
        <v>0</v>
      </c>
      <c r="Q27" s="338">
        <f>SUM(Q9,Q15,Q21)</f>
        <v>0</v>
      </c>
      <c r="R27" s="283">
        <f>SUM(R9,R15,R21)</f>
        <v>0</v>
      </c>
      <c r="S27" s="283" t="str">
        <f t="shared" si="2"/>
        <v xml:space="preserve">   －</v>
      </c>
      <c r="T27" s="283" t="str">
        <f t="shared" si="3"/>
        <v xml:space="preserve">   －</v>
      </c>
      <c r="U27" s="292" t="str">
        <f t="shared" si="5"/>
        <v>－</v>
      </c>
      <c r="V27" s="339">
        <v>0</v>
      </c>
      <c r="W27" s="284">
        <v>0</v>
      </c>
      <c r="X27" s="285">
        <v>0</v>
      </c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</row>
    <row r="28" spans="1:39" ht="15.95" customHeight="1" x14ac:dyDescent="0.15">
      <c r="A28" s="269"/>
      <c r="B28" s="678"/>
      <c r="C28" s="311">
        <v>4</v>
      </c>
      <c r="D28" s="340">
        <f t="shared" ref="D28:F31" si="6">SUM(D10,D16,D22)</f>
        <v>0</v>
      </c>
      <c r="E28" s="341">
        <f t="shared" si="6"/>
        <v>0</v>
      </c>
      <c r="F28" s="286">
        <f t="shared" si="6"/>
        <v>0</v>
      </c>
      <c r="G28" s="286" t="str">
        <f t="shared" si="0"/>
        <v xml:space="preserve">   －</v>
      </c>
      <c r="H28" s="286" t="str">
        <f t="shared" si="1"/>
        <v xml:space="preserve">   －</v>
      </c>
      <c r="I28" s="287" t="str">
        <f t="shared" si="4"/>
        <v>－</v>
      </c>
      <c r="J28" s="339">
        <v>0</v>
      </c>
      <c r="K28" s="342">
        <v>0</v>
      </c>
      <c r="L28" s="288">
        <v>0</v>
      </c>
      <c r="M28" s="301"/>
      <c r="N28" s="678"/>
      <c r="O28" s="311">
        <v>4</v>
      </c>
      <c r="P28" s="340">
        <f t="shared" ref="P28:R31" si="7">SUM(P10,P16,P22)</f>
        <v>0</v>
      </c>
      <c r="Q28" s="341">
        <f t="shared" si="7"/>
        <v>0</v>
      </c>
      <c r="R28" s="286">
        <f t="shared" si="7"/>
        <v>0</v>
      </c>
      <c r="S28" s="286" t="str">
        <f t="shared" si="2"/>
        <v xml:space="preserve">   －</v>
      </c>
      <c r="T28" s="286" t="str">
        <f t="shared" si="3"/>
        <v xml:space="preserve">   －</v>
      </c>
      <c r="U28" s="287" t="str">
        <f t="shared" si="5"/>
        <v>－</v>
      </c>
      <c r="V28" s="339">
        <v>0</v>
      </c>
      <c r="W28" s="342">
        <v>0</v>
      </c>
      <c r="X28" s="288">
        <v>0</v>
      </c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</row>
    <row r="29" spans="1:39" ht="15.95" customHeight="1" x14ac:dyDescent="0.15">
      <c r="A29" s="269"/>
      <c r="B29" s="678"/>
      <c r="C29" s="311">
        <v>3</v>
      </c>
      <c r="D29" s="340">
        <f t="shared" si="6"/>
        <v>0</v>
      </c>
      <c r="E29" s="341">
        <f t="shared" si="6"/>
        <v>0</v>
      </c>
      <c r="F29" s="286">
        <f t="shared" si="6"/>
        <v>0</v>
      </c>
      <c r="G29" s="286" t="str">
        <f t="shared" si="0"/>
        <v xml:space="preserve">   －</v>
      </c>
      <c r="H29" s="286" t="str">
        <f t="shared" si="1"/>
        <v xml:space="preserve">   －</v>
      </c>
      <c r="I29" s="287" t="str">
        <f t="shared" si="4"/>
        <v>－</v>
      </c>
      <c r="J29" s="339">
        <v>0</v>
      </c>
      <c r="K29" s="342">
        <v>0</v>
      </c>
      <c r="L29" s="288">
        <v>0</v>
      </c>
      <c r="M29" s="301"/>
      <c r="N29" s="678"/>
      <c r="O29" s="311">
        <v>3</v>
      </c>
      <c r="P29" s="340">
        <f t="shared" si="7"/>
        <v>0</v>
      </c>
      <c r="Q29" s="341">
        <f t="shared" si="7"/>
        <v>0</v>
      </c>
      <c r="R29" s="286">
        <f t="shared" si="7"/>
        <v>0</v>
      </c>
      <c r="S29" s="286" t="str">
        <f t="shared" si="2"/>
        <v xml:space="preserve">   －</v>
      </c>
      <c r="T29" s="286" t="str">
        <f t="shared" si="3"/>
        <v xml:space="preserve">   －</v>
      </c>
      <c r="U29" s="287" t="str">
        <f t="shared" si="5"/>
        <v>－</v>
      </c>
      <c r="V29" s="339">
        <v>0</v>
      </c>
      <c r="W29" s="342">
        <v>0</v>
      </c>
      <c r="X29" s="288">
        <v>0</v>
      </c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</row>
    <row r="30" spans="1:39" ht="15.95" customHeight="1" x14ac:dyDescent="0.15">
      <c r="A30" s="269"/>
      <c r="B30" s="678"/>
      <c r="C30" s="311">
        <v>2</v>
      </c>
      <c r="D30" s="340">
        <f t="shared" si="6"/>
        <v>0</v>
      </c>
      <c r="E30" s="341">
        <f t="shared" si="6"/>
        <v>0</v>
      </c>
      <c r="F30" s="286">
        <f t="shared" si="6"/>
        <v>0</v>
      </c>
      <c r="G30" s="286" t="str">
        <f t="shared" si="0"/>
        <v xml:space="preserve">   －</v>
      </c>
      <c r="H30" s="286" t="str">
        <f t="shared" si="1"/>
        <v xml:space="preserve">   －</v>
      </c>
      <c r="I30" s="287" t="str">
        <f t="shared" si="4"/>
        <v>－</v>
      </c>
      <c r="J30" s="339">
        <v>0</v>
      </c>
      <c r="K30" s="342">
        <v>0</v>
      </c>
      <c r="L30" s="288">
        <v>0</v>
      </c>
      <c r="M30" s="301"/>
      <c r="N30" s="678"/>
      <c r="O30" s="311">
        <v>2</v>
      </c>
      <c r="P30" s="340">
        <f t="shared" si="7"/>
        <v>0</v>
      </c>
      <c r="Q30" s="341">
        <f t="shared" si="7"/>
        <v>0</v>
      </c>
      <c r="R30" s="286">
        <f t="shared" si="7"/>
        <v>0</v>
      </c>
      <c r="S30" s="286" t="str">
        <f t="shared" si="2"/>
        <v xml:space="preserve">   －</v>
      </c>
      <c r="T30" s="286" t="str">
        <f t="shared" si="3"/>
        <v xml:space="preserve">   －</v>
      </c>
      <c r="U30" s="287" t="str">
        <f t="shared" si="5"/>
        <v>－</v>
      </c>
      <c r="V30" s="339">
        <v>0</v>
      </c>
      <c r="W30" s="342">
        <v>0</v>
      </c>
      <c r="X30" s="288">
        <v>0</v>
      </c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</row>
    <row r="31" spans="1:39" ht="15.95" customHeight="1" x14ac:dyDescent="0.15">
      <c r="A31" s="269"/>
      <c r="B31" s="678"/>
      <c r="C31" s="312">
        <v>1</v>
      </c>
      <c r="D31" s="340">
        <f t="shared" si="6"/>
        <v>0</v>
      </c>
      <c r="E31" s="341">
        <f t="shared" si="6"/>
        <v>0</v>
      </c>
      <c r="F31" s="286">
        <f t="shared" si="6"/>
        <v>0</v>
      </c>
      <c r="G31" s="286" t="str">
        <f t="shared" si="0"/>
        <v xml:space="preserve">   －</v>
      </c>
      <c r="H31" s="286" t="str">
        <f t="shared" si="1"/>
        <v xml:space="preserve">   －</v>
      </c>
      <c r="I31" s="287" t="str">
        <f t="shared" si="4"/>
        <v>－</v>
      </c>
      <c r="J31" s="339">
        <v>0</v>
      </c>
      <c r="K31" s="342">
        <v>0</v>
      </c>
      <c r="L31" s="288">
        <v>0</v>
      </c>
      <c r="M31" s="301"/>
      <c r="N31" s="678"/>
      <c r="O31" s="312">
        <v>1</v>
      </c>
      <c r="P31" s="340">
        <f t="shared" si="7"/>
        <v>0</v>
      </c>
      <c r="Q31" s="341">
        <f t="shared" si="7"/>
        <v>0</v>
      </c>
      <c r="R31" s="286">
        <f t="shared" si="7"/>
        <v>0</v>
      </c>
      <c r="S31" s="286" t="str">
        <f t="shared" si="2"/>
        <v xml:space="preserve">   －</v>
      </c>
      <c r="T31" s="286" t="str">
        <f t="shared" si="3"/>
        <v xml:space="preserve">   －</v>
      </c>
      <c r="U31" s="287" t="str">
        <f t="shared" si="5"/>
        <v>－</v>
      </c>
      <c r="V31" s="339">
        <v>0</v>
      </c>
      <c r="W31" s="342">
        <v>0</v>
      </c>
      <c r="X31" s="288">
        <v>0</v>
      </c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</row>
    <row r="32" spans="1:39" ht="15.95" customHeight="1" x14ac:dyDescent="0.15">
      <c r="A32" s="269"/>
      <c r="B32" s="679"/>
      <c r="C32" s="313" t="s">
        <v>240</v>
      </c>
      <c r="D32" s="329">
        <f>SUM(D27:D31)</f>
        <v>0</v>
      </c>
      <c r="E32" s="330">
        <f>SUM(E27:E31)</f>
        <v>0</v>
      </c>
      <c r="F32" s="289">
        <f>SUM(F27:F31)</f>
        <v>0</v>
      </c>
      <c r="G32" s="289" t="str">
        <f t="shared" si="0"/>
        <v xml:space="preserve">   －</v>
      </c>
      <c r="H32" s="289" t="str">
        <f t="shared" si="1"/>
        <v xml:space="preserve">   －</v>
      </c>
      <c r="I32" s="290" t="str">
        <f t="shared" si="4"/>
        <v>－</v>
      </c>
      <c r="J32" s="333">
        <v>0</v>
      </c>
      <c r="K32" s="332">
        <v>0</v>
      </c>
      <c r="L32" s="291">
        <v>0</v>
      </c>
      <c r="M32" s="301"/>
      <c r="N32" s="679"/>
      <c r="O32" s="313" t="s">
        <v>195</v>
      </c>
      <c r="P32" s="329">
        <f>SUM(P27:P31)</f>
        <v>0</v>
      </c>
      <c r="Q32" s="330">
        <f>SUM(Q27:Q31)</f>
        <v>0</v>
      </c>
      <c r="R32" s="289">
        <f>SUM(R27:R31)</f>
        <v>0</v>
      </c>
      <c r="S32" s="289" t="str">
        <f t="shared" si="2"/>
        <v xml:space="preserve">   －</v>
      </c>
      <c r="T32" s="289" t="str">
        <f t="shared" si="3"/>
        <v xml:space="preserve">   －</v>
      </c>
      <c r="U32" s="290" t="str">
        <f t="shared" si="5"/>
        <v>－</v>
      </c>
      <c r="V32" s="333">
        <v>0</v>
      </c>
      <c r="W32" s="332">
        <v>0</v>
      </c>
      <c r="X32" s="291">
        <v>0</v>
      </c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</row>
    <row r="33" spans="1:39" ht="20.25" customHeight="1" x14ac:dyDescent="0.15">
      <c r="A33" s="269"/>
      <c r="B33" s="194"/>
      <c r="C33" s="194"/>
      <c r="D33" s="295" t="s">
        <v>198</v>
      </c>
      <c r="E33" s="194"/>
      <c r="F33" s="194"/>
      <c r="G33" s="194"/>
      <c r="H33" s="194"/>
      <c r="I33" s="194"/>
      <c r="J33" s="194"/>
      <c r="K33" s="194"/>
      <c r="L33" s="194"/>
      <c r="M33" s="301"/>
      <c r="N33" s="194"/>
      <c r="O33" s="194"/>
      <c r="P33" s="295" t="s">
        <v>199</v>
      </c>
      <c r="Q33" s="194"/>
      <c r="R33" s="194"/>
      <c r="S33" s="194"/>
      <c r="T33" s="194"/>
      <c r="U33" s="194"/>
      <c r="V33" s="194"/>
      <c r="W33" s="194"/>
      <c r="X33" s="194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</row>
    <row r="34" spans="1:39" ht="14.45" customHeight="1" x14ac:dyDescent="0.15">
      <c r="B34" s="296"/>
      <c r="C34" s="297"/>
      <c r="D34" s="298" t="s">
        <v>200</v>
      </c>
      <c r="E34" s="299" t="s">
        <v>201</v>
      </c>
      <c r="F34" s="300" t="s">
        <v>202</v>
      </c>
      <c r="G34" s="190" t="s">
        <v>203</v>
      </c>
      <c r="H34" s="191" t="s">
        <v>204</v>
      </c>
      <c r="I34" s="191" t="s">
        <v>205</v>
      </c>
      <c r="J34" s="681" t="s">
        <v>246</v>
      </c>
      <c r="K34" s="682"/>
      <c r="L34" s="683"/>
      <c r="M34" s="301"/>
      <c r="N34" s="296"/>
      <c r="O34" s="297"/>
      <c r="P34" s="298" t="s">
        <v>200</v>
      </c>
      <c r="Q34" s="299" t="s">
        <v>201</v>
      </c>
      <c r="R34" s="300" t="s">
        <v>202</v>
      </c>
      <c r="S34" s="190" t="s">
        <v>203</v>
      </c>
      <c r="T34" s="191" t="s">
        <v>204</v>
      </c>
      <c r="U34" s="191" t="s">
        <v>205</v>
      </c>
      <c r="V34" s="681" t="s">
        <v>246</v>
      </c>
      <c r="W34" s="682"/>
      <c r="X34" s="683"/>
    </row>
    <row r="35" spans="1:39" ht="14.45" customHeight="1" x14ac:dyDescent="0.15">
      <c r="B35" s="302"/>
      <c r="C35" s="303"/>
      <c r="D35" s="304" t="s">
        <v>206</v>
      </c>
      <c r="E35" s="305" t="s">
        <v>207</v>
      </c>
      <c r="F35" s="192" t="s">
        <v>208</v>
      </c>
      <c r="G35" s="192" t="s">
        <v>209</v>
      </c>
      <c r="H35" s="193" t="s">
        <v>285</v>
      </c>
      <c r="I35" s="193" t="s">
        <v>210</v>
      </c>
      <c r="J35" s="306" t="s">
        <v>211</v>
      </c>
      <c r="K35" s="307" t="s">
        <v>212</v>
      </c>
      <c r="L35" s="308" t="s">
        <v>213</v>
      </c>
      <c r="M35" s="301"/>
      <c r="N35" s="302"/>
      <c r="O35" s="303"/>
      <c r="P35" s="304" t="s">
        <v>206</v>
      </c>
      <c r="Q35" s="305" t="s">
        <v>207</v>
      </c>
      <c r="R35" s="192" t="s">
        <v>208</v>
      </c>
      <c r="S35" s="192" t="s">
        <v>209</v>
      </c>
      <c r="T35" s="193" t="s">
        <v>284</v>
      </c>
      <c r="U35" s="193" t="s">
        <v>210</v>
      </c>
      <c r="V35" s="306" t="s">
        <v>211</v>
      </c>
      <c r="W35" s="307" t="s">
        <v>212</v>
      </c>
      <c r="X35" s="308" t="s">
        <v>213</v>
      </c>
    </row>
    <row r="36" spans="1:39" ht="14.45" customHeight="1" x14ac:dyDescent="0.15">
      <c r="B36" s="677" t="s">
        <v>225</v>
      </c>
      <c r="C36" s="309">
        <v>5</v>
      </c>
      <c r="D36" s="317">
        <v>0</v>
      </c>
      <c r="E36" s="318">
        <v>0</v>
      </c>
      <c r="F36" s="319">
        <v>0</v>
      </c>
      <c r="G36" s="283" t="str">
        <f t="shared" ref="G36:G59" si="8">IF(D36=0,"   －",E36/D36)</f>
        <v xml:space="preserve">   －</v>
      </c>
      <c r="H36" s="283" t="str">
        <f t="shared" ref="H36:H59" si="9">IF(E36=0,"   －",F36/E36)</f>
        <v xml:space="preserve">   －</v>
      </c>
      <c r="I36" s="292" t="str">
        <f>IF($D$59=0,"－",D36/$D$32*100)</f>
        <v>－</v>
      </c>
      <c r="J36" s="320">
        <v>0</v>
      </c>
      <c r="K36" s="321">
        <v>0</v>
      </c>
      <c r="L36" s="285">
        <v>0</v>
      </c>
      <c r="M36" s="301"/>
      <c r="N36" s="677" t="s">
        <v>194</v>
      </c>
      <c r="O36" s="309">
        <v>5</v>
      </c>
      <c r="P36" s="317">
        <f>SUM(D9,P9,D36)</f>
        <v>0</v>
      </c>
      <c r="Q36" s="318">
        <f t="shared" ref="Q36:R40" si="10">SUM(E9,Q9,E36)</f>
        <v>0</v>
      </c>
      <c r="R36" s="319">
        <f t="shared" si="10"/>
        <v>0</v>
      </c>
      <c r="S36" s="283" t="str">
        <f t="shared" ref="S36:T59" si="11">IF(P36=0,"   －",Q36/P36)</f>
        <v xml:space="preserve">   －</v>
      </c>
      <c r="T36" s="283" t="str">
        <f t="shared" si="11"/>
        <v xml:space="preserve">   －</v>
      </c>
      <c r="U36" s="292" t="str">
        <f>IF($P$59=0,"－",P36/$P$59*100)</f>
        <v>－</v>
      </c>
      <c r="V36" s="320">
        <v>0</v>
      </c>
      <c r="W36" s="321">
        <v>0</v>
      </c>
      <c r="X36" s="285">
        <v>0</v>
      </c>
    </row>
    <row r="37" spans="1:39" ht="14.45" customHeight="1" x14ac:dyDescent="0.15">
      <c r="B37" s="678"/>
      <c r="C37" s="311">
        <v>4</v>
      </c>
      <c r="D37" s="322">
        <v>0</v>
      </c>
      <c r="E37" s="323">
        <v>0</v>
      </c>
      <c r="F37" s="324">
        <v>0</v>
      </c>
      <c r="G37" s="286" t="str">
        <f t="shared" si="8"/>
        <v xml:space="preserve">   －</v>
      </c>
      <c r="H37" s="286" t="str">
        <f t="shared" si="9"/>
        <v xml:space="preserve">   －</v>
      </c>
      <c r="I37" s="287" t="str">
        <f t="shared" ref="I37:I59" si="12">IF($D$59=0,"－",D37/$D$32*100)</f>
        <v>－</v>
      </c>
      <c r="J37" s="325">
        <v>0</v>
      </c>
      <c r="K37" s="326">
        <v>0</v>
      </c>
      <c r="L37" s="288">
        <v>0</v>
      </c>
      <c r="M37" s="301"/>
      <c r="N37" s="678"/>
      <c r="O37" s="311">
        <v>4</v>
      </c>
      <c r="P37" s="322">
        <f t="shared" ref="P37:Q40" si="13">SUM(D10,P10,D37)</f>
        <v>0</v>
      </c>
      <c r="Q37" s="323">
        <f t="shared" si="10"/>
        <v>0</v>
      </c>
      <c r="R37" s="324">
        <f t="shared" si="10"/>
        <v>0</v>
      </c>
      <c r="S37" s="286" t="str">
        <f t="shared" si="11"/>
        <v xml:space="preserve">   －</v>
      </c>
      <c r="T37" s="286" t="str">
        <f t="shared" si="11"/>
        <v xml:space="preserve">   －</v>
      </c>
      <c r="U37" s="287" t="str">
        <f t="shared" ref="U37:U59" si="14">IF($P$59=0,"－",P37/$P$59*100)</f>
        <v>－</v>
      </c>
      <c r="V37" s="325">
        <v>0</v>
      </c>
      <c r="W37" s="326">
        <v>0</v>
      </c>
      <c r="X37" s="288">
        <v>0</v>
      </c>
    </row>
    <row r="38" spans="1:39" ht="14.45" customHeight="1" x14ac:dyDescent="0.15">
      <c r="B38" s="678"/>
      <c r="C38" s="311">
        <v>3</v>
      </c>
      <c r="D38" s="322">
        <v>0</v>
      </c>
      <c r="E38" s="323">
        <v>0</v>
      </c>
      <c r="F38" s="324">
        <v>0</v>
      </c>
      <c r="G38" s="286" t="str">
        <f t="shared" si="8"/>
        <v xml:space="preserve">   －</v>
      </c>
      <c r="H38" s="286" t="str">
        <f t="shared" si="9"/>
        <v xml:space="preserve">   －</v>
      </c>
      <c r="I38" s="287" t="str">
        <f t="shared" si="12"/>
        <v>－</v>
      </c>
      <c r="J38" s="325">
        <v>0</v>
      </c>
      <c r="K38" s="326">
        <v>0</v>
      </c>
      <c r="L38" s="288">
        <v>0</v>
      </c>
      <c r="M38" s="301"/>
      <c r="N38" s="678"/>
      <c r="O38" s="311">
        <v>3</v>
      </c>
      <c r="P38" s="322">
        <f t="shared" si="13"/>
        <v>0</v>
      </c>
      <c r="Q38" s="323">
        <f t="shared" si="10"/>
        <v>0</v>
      </c>
      <c r="R38" s="324">
        <f t="shared" si="10"/>
        <v>0</v>
      </c>
      <c r="S38" s="286" t="str">
        <f t="shared" si="11"/>
        <v xml:space="preserve">   －</v>
      </c>
      <c r="T38" s="286" t="str">
        <f t="shared" si="11"/>
        <v xml:space="preserve">   －</v>
      </c>
      <c r="U38" s="287" t="str">
        <f t="shared" si="14"/>
        <v>－</v>
      </c>
      <c r="V38" s="325">
        <v>0</v>
      </c>
      <c r="W38" s="326">
        <v>0</v>
      </c>
      <c r="X38" s="288">
        <v>0</v>
      </c>
    </row>
    <row r="39" spans="1:39" ht="14.45" customHeight="1" x14ac:dyDescent="0.15">
      <c r="B39" s="678"/>
      <c r="C39" s="311">
        <v>2</v>
      </c>
      <c r="D39" s="322">
        <v>0</v>
      </c>
      <c r="E39" s="323">
        <v>0</v>
      </c>
      <c r="F39" s="324">
        <v>0</v>
      </c>
      <c r="G39" s="286" t="str">
        <f t="shared" si="8"/>
        <v xml:space="preserve">   －</v>
      </c>
      <c r="H39" s="286" t="str">
        <f t="shared" si="9"/>
        <v xml:space="preserve">   －</v>
      </c>
      <c r="I39" s="287" t="str">
        <f t="shared" si="12"/>
        <v>－</v>
      </c>
      <c r="J39" s="325">
        <v>0</v>
      </c>
      <c r="K39" s="326">
        <v>0</v>
      </c>
      <c r="L39" s="288">
        <v>0</v>
      </c>
      <c r="M39" s="301"/>
      <c r="N39" s="678"/>
      <c r="O39" s="311">
        <v>2</v>
      </c>
      <c r="P39" s="322">
        <f t="shared" si="13"/>
        <v>0</v>
      </c>
      <c r="Q39" s="323">
        <f t="shared" si="10"/>
        <v>0</v>
      </c>
      <c r="R39" s="324">
        <f t="shared" si="10"/>
        <v>0</v>
      </c>
      <c r="S39" s="286" t="str">
        <f t="shared" si="11"/>
        <v xml:space="preserve">   －</v>
      </c>
      <c r="T39" s="286" t="str">
        <f t="shared" si="11"/>
        <v xml:space="preserve">   －</v>
      </c>
      <c r="U39" s="287" t="str">
        <f t="shared" si="14"/>
        <v>－</v>
      </c>
      <c r="V39" s="325">
        <v>0</v>
      </c>
      <c r="W39" s="326">
        <v>0</v>
      </c>
      <c r="X39" s="288">
        <v>0</v>
      </c>
    </row>
    <row r="40" spans="1:39" ht="14.45" customHeight="1" x14ac:dyDescent="0.15">
      <c r="B40" s="678"/>
      <c r="C40" s="312">
        <v>1</v>
      </c>
      <c r="D40" s="322">
        <v>0</v>
      </c>
      <c r="E40" s="323">
        <v>0</v>
      </c>
      <c r="F40" s="324">
        <v>0</v>
      </c>
      <c r="G40" s="286" t="str">
        <f t="shared" si="8"/>
        <v xml:space="preserve">   －</v>
      </c>
      <c r="H40" s="286" t="str">
        <f t="shared" si="9"/>
        <v xml:space="preserve">   －</v>
      </c>
      <c r="I40" s="287" t="str">
        <f t="shared" si="12"/>
        <v>－</v>
      </c>
      <c r="J40" s="327">
        <v>0</v>
      </c>
      <c r="K40" s="328">
        <v>0</v>
      </c>
      <c r="L40" s="288">
        <v>0</v>
      </c>
      <c r="M40" s="301"/>
      <c r="N40" s="678"/>
      <c r="O40" s="312">
        <v>1</v>
      </c>
      <c r="P40" s="322">
        <f t="shared" si="13"/>
        <v>0</v>
      </c>
      <c r="Q40" s="323">
        <f t="shared" si="13"/>
        <v>0</v>
      </c>
      <c r="R40" s="324">
        <f t="shared" si="10"/>
        <v>0</v>
      </c>
      <c r="S40" s="286" t="str">
        <f t="shared" si="11"/>
        <v xml:space="preserve">   －</v>
      </c>
      <c r="T40" s="286" t="str">
        <f t="shared" si="11"/>
        <v xml:space="preserve">   －</v>
      </c>
      <c r="U40" s="287" t="str">
        <f t="shared" si="14"/>
        <v>－</v>
      </c>
      <c r="V40" s="327">
        <v>0</v>
      </c>
      <c r="W40" s="328">
        <v>0</v>
      </c>
      <c r="X40" s="288">
        <v>0</v>
      </c>
    </row>
    <row r="41" spans="1:39" ht="14.45" customHeight="1" x14ac:dyDescent="0.15">
      <c r="B41" s="679"/>
      <c r="C41" s="313" t="s">
        <v>240</v>
      </c>
      <c r="D41" s="329">
        <f>SUM(D36:D40)</f>
        <v>0</v>
      </c>
      <c r="E41" s="330">
        <f>SUM(E36:E40)</f>
        <v>0</v>
      </c>
      <c r="F41" s="289">
        <f>SUM(F36:F40)</f>
        <v>0</v>
      </c>
      <c r="G41" s="289" t="str">
        <f t="shared" si="8"/>
        <v xml:space="preserve">   －</v>
      </c>
      <c r="H41" s="289" t="str">
        <f t="shared" si="9"/>
        <v xml:space="preserve">   －</v>
      </c>
      <c r="I41" s="290" t="str">
        <f t="shared" si="12"/>
        <v>－</v>
      </c>
      <c r="J41" s="331">
        <v>0</v>
      </c>
      <c r="K41" s="332">
        <v>0</v>
      </c>
      <c r="L41" s="291">
        <v>0</v>
      </c>
      <c r="M41" s="301"/>
      <c r="N41" s="679"/>
      <c r="O41" s="313" t="s">
        <v>195</v>
      </c>
      <c r="P41" s="329">
        <f>SUM(P36:P40)</f>
        <v>0</v>
      </c>
      <c r="Q41" s="330">
        <f>SUM(Q36:Q40)</f>
        <v>0</v>
      </c>
      <c r="R41" s="289">
        <f>SUM(R36:R40)</f>
        <v>0</v>
      </c>
      <c r="S41" s="289" t="str">
        <f t="shared" si="11"/>
        <v xml:space="preserve">   －</v>
      </c>
      <c r="T41" s="289" t="str">
        <f t="shared" si="11"/>
        <v xml:space="preserve">   －</v>
      </c>
      <c r="U41" s="290" t="str">
        <f t="shared" si="14"/>
        <v>－</v>
      </c>
      <c r="V41" s="331">
        <v>0</v>
      </c>
      <c r="W41" s="332">
        <v>0</v>
      </c>
      <c r="X41" s="291">
        <v>0</v>
      </c>
    </row>
    <row r="42" spans="1:39" ht="14.45" customHeight="1" x14ac:dyDescent="0.15">
      <c r="B42" s="677" t="s">
        <v>226</v>
      </c>
      <c r="C42" s="309">
        <v>5</v>
      </c>
      <c r="D42" s="317">
        <v>0</v>
      </c>
      <c r="E42" s="318">
        <v>0</v>
      </c>
      <c r="F42" s="319">
        <v>0</v>
      </c>
      <c r="G42" s="283" t="str">
        <f t="shared" si="8"/>
        <v xml:space="preserve">   －</v>
      </c>
      <c r="H42" s="283" t="str">
        <f t="shared" si="9"/>
        <v xml:space="preserve">   －</v>
      </c>
      <c r="I42" s="292" t="str">
        <f t="shared" si="12"/>
        <v>－</v>
      </c>
      <c r="J42" s="320">
        <v>0</v>
      </c>
      <c r="K42" s="321">
        <v>0</v>
      </c>
      <c r="L42" s="285">
        <v>0</v>
      </c>
      <c r="M42" s="301"/>
      <c r="N42" s="677" t="s">
        <v>196</v>
      </c>
      <c r="O42" s="309">
        <v>5</v>
      </c>
      <c r="P42" s="317">
        <f t="shared" ref="P42:R46" si="15">SUM(D15,P15,D42)</f>
        <v>0</v>
      </c>
      <c r="Q42" s="318">
        <f t="shared" si="15"/>
        <v>0</v>
      </c>
      <c r="R42" s="319">
        <f t="shared" si="15"/>
        <v>0</v>
      </c>
      <c r="S42" s="283" t="str">
        <f t="shared" si="11"/>
        <v xml:space="preserve">   －</v>
      </c>
      <c r="T42" s="283" t="str">
        <f t="shared" si="11"/>
        <v xml:space="preserve">   －</v>
      </c>
      <c r="U42" s="292" t="str">
        <f t="shared" si="14"/>
        <v>－</v>
      </c>
      <c r="V42" s="320">
        <v>0</v>
      </c>
      <c r="W42" s="321">
        <v>0</v>
      </c>
      <c r="X42" s="285">
        <v>0</v>
      </c>
    </row>
    <row r="43" spans="1:39" ht="14.45" customHeight="1" x14ac:dyDescent="0.15">
      <c r="B43" s="678"/>
      <c r="C43" s="311">
        <v>4</v>
      </c>
      <c r="D43" s="322">
        <v>0</v>
      </c>
      <c r="E43" s="323">
        <v>0</v>
      </c>
      <c r="F43" s="324">
        <v>0</v>
      </c>
      <c r="G43" s="286" t="str">
        <f t="shared" si="8"/>
        <v xml:space="preserve">   －</v>
      </c>
      <c r="H43" s="286" t="str">
        <f t="shared" si="9"/>
        <v xml:space="preserve">   －</v>
      </c>
      <c r="I43" s="287" t="str">
        <f t="shared" si="12"/>
        <v>－</v>
      </c>
      <c r="J43" s="325">
        <v>0</v>
      </c>
      <c r="K43" s="326">
        <v>0</v>
      </c>
      <c r="L43" s="288">
        <v>0</v>
      </c>
      <c r="M43" s="301"/>
      <c r="N43" s="678"/>
      <c r="O43" s="311">
        <v>4</v>
      </c>
      <c r="P43" s="322">
        <f t="shared" si="15"/>
        <v>0</v>
      </c>
      <c r="Q43" s="323">
        <f t="shared" si="15"/>
        <v>0</v>
      </c>
      <c r="R43" s="324">
        <f t="shared" si="15"/>
        <v>0</v>
      </c>
      <c r="S43" s="286" t="str">
        <f t="shared" si="11"/>
        <v xml:space="preserve">   －</v>
      </c>
      <c r="T43" s="286" t="str">
        <f t="shared" si="11"/>
        <v xml:space="preserve">   －</v>
      </c>
      <c r="U43" s="287" t="str">
        <f t="shared" si="14"/>
        <v>－</v>
      </c>
      <c r="V43" s="325">
        <v>0</v>
      </c>
      <c r="W43" s="326">
        <v>0</v>
      </c>
      <c r="X43" s="288">
        <v>0</v>
      </c>
    </row>
    <row r="44" spans="1:39" ht="14.45" customHeight="1" x14ac:dyDescent="0.15">
      <c r="B44" s="678"/>
      <c r="C44" s="311">
        <v>3</v>
      </c>
      <c r="D44" s="322">
        <v>0</v>
      </c>
      <c r="E44" s="323">
        <v>0</v>
      </c>
      <c r="F44" s="324">
        <v>0</v>
      </c>
      <c r="G44" s="286" t="str">
        <f t="shared" si="8"/>
        <v xml:space="preserve">   －</v>
      </c>
      <c r="H44" s="286" t="str">
        <f t="shared" si="9"/>
        <v xml:space="preserve">   －</v>
      </c>
      <c r="I44" s="287" t="str">
        <f t="shared" si="12"/>
        <v>－</v>
      </c>
      <c r="J44" s="325">
        <v>0</v>
      </c>
      <c r="K44" s="326">
        <v>0</v>
      </c>
      <c r="L44" s="288">
        <v>0</v>
      </c>
      <c r="M44" s="301"/>
      <c r="N44" s="678"/>
      <c r="O44" s="311">
        <v>3</v>
      </c>
      <c r="P44" s="322">
        <f t="shared" si="15"/>
        <v>0</v>
      </c>
      <c r="Q44" s="323">
        <f t="shared" si="15"/>
        <v>0</v>
      </c>
      <c r="R44" s="324">
        <f t="shared" si="15"/>
        <v>0</v>
      </c>
      <c r="S44" s="286" t="str">
        <f t="shared" si="11"/>
        <v xml:space="preserve">   －</v>
      </c>
      <c r="T44" s="286" t="str">
        <f t="shared" si="11"/>
        <v xml:space="preserve">   －</v>
      </c>
      <c r="U44" s="287" t="str">
        <f t="shared" si="14"/>
        <v>－</v>
      </c>
      <c r="V44" s="325">
        <v>0</v>
      </c>
      <c r="W44" s="326">
        <v>0</v>
      </c>
      <c r="X44" s="288">
        <v>0</v>
      </c>
    </row>
    <row r="45" spans="1:39" ht="14.45" customHeight="1" x14ac:dyDescent="0.15">
      <c r="B45" s="678"/>
      <c r="C45" s="311">
        <v>2</v>
      </c>
      <c r="D45" s="322">
        <v>0</v>
      </c>
      <c r="E45" s="323">
        <v>0</v>
      </c>
      <c r="F45" s="324">
        <v>0</v>
      </c>
      <c r="G45" s="286" t="str">
        <f t="shared" si="8"/>
        <v xml:space="preserve">   －</v>
      </c>
      <c r="H45" s="286" t="str">
        <f t="shared" si="9"/>
        <v xml:space="preserve">   －</v>
      </c>
      <c r="I45" s="287" t="str">
        <f t="shared" si="12"/>
        <v>－</v>
      </c>
      <c r="J45" s="325">
        <v>0</v>
      </c>
      <c r="K45" s="326">
        <v>0</v>
      </c>
      <c r="L45" s="288">
        <v>0</v>
      </c>
      <c r="M45" s="301"/>
      <c r="N45" s="678"/>
      <c r="O45" s="311">
        <v>2</v>
      </c>
      <c r="P45" s="322">
        <f t="shared" si="15"/>
        <v>0</v>
      </c>
      <c r="Q45" s="323">
        <f t="shared" si="15"/>
        <v>0</v>
      </c>
      <c r="R45" s="324">
        <f t="shared" si="15"/>
        <v>0</v>
      </c>
      <c r="S45" s="286" t="str">
        <f t="shared" si="11"/>
        <v xml:space="preserve">   －</v>
      </c>
      <c r="T45" s="286" t="str">
        <f t="shared" si="11"/>
        <v xml:space="preserve">   －</v>
      </c>
      <c r="U45" s="287" t="str">
        <f t="shared" si="14"/>
        <v>－</v>
      </c>
      <c r="V45" s="325">
        <v>0</v>
      </c>
      <c r="W45" s="326">
        <v>0</v>
      </c>
      <c r="X45" s="288">
        <v>0</v>
      </c>
    </row>
    <row r="46" spans="1:39" ht="14.45" customHeight="1" x14ac:dyDescent="0.15">
      <c r="B46" s="678"/>
      <c r="C46" s="312">
        <v>1</v>
      </c>
      <c r="D46" s="322">
        <v>0</v>
      </c>
      <c r="E46" s="323">
        <v>0</v>
      </c>
      <c r="F46" s="324">
        <v>0</v>
      </c>
      <c r="G46" s="286" t="str">
        <f t="shared" si="8"/>
        <v xml:space="preserve">   －</v>
      </c>
      <c r="H46" s="286" t="str">
        <f t="shared" si="9"/>
        <v xml:space="preserve">   －</v>
      </c>
      <c r="I46" s="287" t="str">
        <f t="shared" si="12"/>
        <v>－</v>
      </c>
      <c r="J46" s="327">
        <v>0</v>
      </c>
      <c r="K46" s="328">
        <v>0</v>
      </c>
      <c r="L46" s="288">
        <v>0</v>
      </c>
      <c r="M46" s="301"/>
      <c r="N46" s="678"/>
      <c r="O46" s="312">
        <v>1</v>
      </c>
      <c r="P46" s="322">
        <f t="shared" si="15"/>
        <v>0</v>
      </c>
      <c r="Q46" s="323">
        <f t="shared" si="15"/>
        <v>0</v>
      </c>
      <c r="R46" s="324">
        <f t="shared" si="15"/>
        <v>0</v>
      </c>
      <c r="S46" s="286" t="str">
        <f t="shared" si="11"/>
        <v xml:space="preserve">   －</v>
      </c>
      <c r="T46" s="286" t="str">
        <f t="shared" si="11"/>
        <v xml:space="preserve">   －</v>
      </c>
      <c r="U46" s="287" t="str">
        <f t="shared" si="14"/>
        <v>－</v>
      </c>
      <c r="V46" s="327">
        <v>0</v>
      </c>
      <c r="W46" s="328">
        <v>0</v>
      </c>
      <c r="X46" s="288">
        <v>0</v>
      </c>
    </row>
    <row r="47" spans="1:39" ht="14.45" customHeight="1" x14ac:dyDescent="0.15">
      <c r="B47" s="679"/>
      <c r="C47" s="313" t="s">
        <v>240</v>
      </c>
      <c r="D47" s="329">
        <f>SUM(D42:D46)</f>
        <v>0</v>
      </c>
      <c r="E47" s="330">
        <f>SUM(E42:E46)</f>
        <v>0</v>
      </c>
      <c r="F47" s="289">
        <f>SUM(F42:F46)</f>
        <v>0</v>
      </c>
      <c r="G47" s="289" t="str">
        <f t="shared" si="8"/>
        <v xml:space="preserve">   －</v>
      </c>
      <c r="H47" s="289" t="str">
        <f t="shared" si="9"/>
        <v xml:space="preserve">   －</v>
      </c>
      <c r="I47" s="290" t="str">
        <f t="shared" si="12"/>
        <v>－</v>
      </c>
      <c r="J47" s="333">
        <v>0</v>
      </c>
      <c r="K47" s="332">
        <v>0</v>
      </c>
      <c r="L47" s="291">
        <v>0</v>
      </c>
      <c r="M47" s="301"/>
      <c r="N47" s="679"/>
      <c r="O47" s="313" t="s">
        <v>195</v>
      </c>
      <c r="P47" s="329">
        <f>SUM(P42:P46)</f>
        <v>0</v>
      </c>
      <c r="Q47" s="330">
        <f>SUM(Q42:Q46)</f>
        <v>0</v>
      </c>
      <c r="R47" s="289">
        <f>SUM(R42:R46)</f>
        <v>0</v>
      </c>
      <c r="S47" s="289" t="str">
        <f t="shared" si="11"/>
        <v xml:space="preserve">   －</v>
      </c>
      <c r="T47" s="289" t="str">
        <f t="shared" si="11"/>
        <v xml:space="preserve">   －</v>
      </c>
      <c r="U47" s="290" t="str">
        <f t="shared" si="14"/>
        <v>－</v>
      </c>
      <c r="V47" s="333">
        <v>0</v>
      </c>
      <c r="W47" s="332">
        <v>0</v>
      </c>
      <c r="X47" s="291">
        <v>0</v>
      </c>
    </row>
    <row r="48" spans="1:39" ht="14.45" customHeight="1" x14ac:dyDescent="0.15">
      <c r="B48" s="677" t="s">
        <v>227</v>
      </c>
      <c r="C48" s="309">
        <v>5</v>
      </c>
      <c r="D48" s="317">
        <v>0</v>
      </c>
      <c r="E48" s="318">
        <v>0</v>
      </c>
      <c r="F48" s="319">
        <v>0</v>
      </c>
      <c r="G48" s="283" t="str">
        <f t="shared" si="8"/>
        <v xml:space="preserve">   －</v>
      </c>
      <c r="H48" s="283" t="str">
        <f t="shared" si="9"/>
        <v xml:space="preserve">   －</v>
      </c>
      <c r="I48" s="292" t="str">
        <f t="shared" si="12"/>
        <v>－</v>
      </c>
      <c r="J48" s="327">
        <v>0</v>
      </c>
      <c r="K48" s="328">
        <v>0</v>
      </c>
      <c r="L48" s="288">
        <v>0</v>
      </c>
      <c r="M48" s="301"/>
      <c r="N48" s="677" t="s">
        <v>197</v>
      </c>
      <c r="O48" s="309">
        <v>5</v>
      </c>
      <c r="P48" s="317">
        <f t="shared" ref="P48:R52" si="16">SUM(D21,P21,D48)</f>
        <v>0</v>
      </c>
      <c r="Q48" s="334">
        <f t="shared" si="16"/>
        <v>0</v>
      </c>
      <c r="R48" s="335">
        <f t="shared" si="16"/>
        <v>0</v>
      </c>
      <c r="S48" s="283" t="str">
        <f t="shared" si="11"/>
        <v xml:space="preserve">   －</v>
      </c>
      <c r="T48" s="283" t="str">
        <f t="shared" si="11"/>
        <v xml:space="preserve">   －</v>
      </c>
      <c r="U48" s="292" t="str">
        <f t="shared" si="14"/>
        <v>－</v>
      </c>
      <c r="V48" s="327">
        <v>0</v>
      </c>
      <c r="W48" s="328">
        <v>0</v>
      </c>
      <c r="X48" s="288">
        <v>0</v>
      </c>
    </row>
    <row r="49" spans="1:24" ht="14.45" customHeight="1" x14ac:dyDescent="0.15">
      <c r="B49" s="678"/>
      <c r="C49" s="311">
        <v>4</v>
      </c>
      <c r="D49" s="322">
        <v>0</v>
      </c>
      <c r="E49" s="323">
        <v>0</v>
      </c>
      <c r="F49" s="324">
        <v>0</v>
      </c>
      <c r="G49" s="286" t="str">
        <f t="shared" si="8"/>
        <v xml:space="preserve">   －</v>
      </c>
      <c r="H49" s="286" t="str">
        <f t="shared" si="9"/>
        <v xml:space="preserve">   －</v>
      </c>
      <c r="I49" s="287" t="str">
        <f t="shared" si="12"/>
        <v>－</v>
      </c>
      <c r="J49" s="327">
        <v>0</v>
      </c>
      <c r="K49" s="328">
        <v>0</v>
      </c>
      <c r="L49" s="288">
        <v>0</v>
      </c>
      <c r="M49" s="301"/>
      <c r="N49" s="678"/>
      <c r="O49" s="311">
        <v>4</v>
      </c>
      <c r="P49" s="322">
        <f t="shared" si="16"/>
        <v>0</v>
      </c>
      <c r="Q49" s="336">
        <f t="shared" si="16"/>
        <v>0</v>
      </c>
      <c r="R49" s="324">
        <f t="shared" si="16"/>
        <v>0</v>
      </c>
      <c r="S49" s="286" t="str">
        <f t="shared" si="11"/>
        <v xml:space="preserve">   －</v>
      </c>
      <c r="T49" s="286" t="str">
        <f t="shared" si="11"/>
        <v xml:space="preserve">   －</v>
      </c>
      <c r="U49" s="287" t="str">
        <f t="shared" si="14"/>
        <v>－</v>
      </c>
      <c r="V49" s="327">
        <v>0</v>
      </c>
      <c r="W49" s="328">
        <v>0</v>
      </c>
      <c r="X49" s="288">
        <v>0</v>
      </c>
    </row>
    <row r="50" spans="1:24" ht="14.45" customHeight="1" x14ac:dyDescent="0.15">
      <c r="B50" s="678"/>
      <c r="C50" s="311">
        <v>3</v>
      </c>
      <c r="D50" s="322">
        <v>0</v>
      </c>
      <c r="E50" s="323">
        <v>0</v>
      </c>
      <c r="F50" s="324">
        <v>0</v>
      </c>
      <c r="G50" s="286" t="str">
        <f t="shared" si="8"/>
        <v xml:space="preserve">   －</v>
      </c>
      <c r="H50" s="286" t="str">
        <f t="shared" si="9"/>
        <v xml:space="preserve">   －</v>
      </c>
      <c r="I50" s="287" t="str">
        <f t="shared" si="12"/>
        <v>－</v>
      </c>
      <c r="J50" s="325">
        <v>0</v>
      </c>
      <c r="K50" s="326">
        <v>0</v>
      </c>
      <c r="L50" s="288">
        <v>0</v>
      </c>
      <c r="M50" s="301"/>
      <c r="N50" s="678"/>
      <c r="O50" s="311">
        <v>3</v>
      </c>
      <c r="P50" s="322">
        <f t="shared" si="16"/>
        <v>0</v>
      </c>
      <c r="Q50" s="323">
        <f t="shared" si="16"/>
        <v>0</v>
      </c>
      <c r="R50" s="324">
        <f t="shared" si="16"/>
        <v>0</v>
      </c>
      <c r="S50" s="286" t="str">
        <f t="shared" si="11"/>
        <v xml:space="preserve">   －</v>
      </c>
      <c r="T50" s="286" t="str">
        <f t="shared" si="11"/>
        <v xml:space="preserve">   －</v>
      </c>
      <c r="U50" s="287" t="str">
        <f t="shared" si="14"/>
        <v>－</v>
      </c>
      <c r="V50" s="325">
        <v>0</v>
      </c>
      <c r="W50" s="326">
        <v>0</v>
      </c>
      <c r="X50" s="288">
        <v>0</v>
      </c>
    </row>
    <row r="51" spans="1:24" ht="14.45" customHeight="1" x14ac:dyDescent="0.15">
      <c r="B51" s="678"/>
      <c r="C51" s="311">
        <v>2</v>
      </c>
      <c r="D51" s="322">
        <v>0</v>
      </c>
      <c r="E51" s="323">
        <v>0</v>
      </c>
      <c r="F51" s="324">
        <v>0</v>
      </c>
      <c r="G51" s="286" t="str">
        <f t="shared" si="8"/>
        <v xml:space="preserve">   －</v>
      </c>
      <c r="H51" s="286" t="str">
        <f t="shared" si="9"/>
        <v xml:space="preserve">   －</v>
      </c>
      <c r="I51" s="287" t="str">
        <f t="shared" si="12"/>
        <v>－</v>
      </c>
      <c r="J51" s="325">
        <v>0</v>
      </c>
      <c r="K51" s="326">
        <v>0</v>
      </c>
      <c r="L51" s="288">
        <v>0</v>
      </c>
      <c r="M51" s="301"/>
      <c r="N51" s="678"/>
      <c r="O51" s="311">
        <v>2</v>
      </c>
      <c r="P51" s="322">
        <f t="shared" si="16"/>
        <v>0</v>
      </c>
      <c r="Q51" s="323">
        <f t="shared" si="16"/>
        <v>0</v>
      </c>
      <c r="R51" s="324">
        <f t="shared" si="16"/>
        <v>0</v>
      </c>
      <c r="S51" s="286" t="str">
        <f t="shared" si="11"/>
        <v xml:space="preserve">   －</v>
      </c>
      <c r="T51" s="286" t="str">
        <f t="shared" si="11"/>
        <v xml:space="preserve">   －</v>
      </c>
      <c r="U51" s="287" t="str">
        <f t="shared" si="14"/>
        <v>－</v>
      </c>
      <c r="V51" s="325">
        <v>0</v>
      </c>
      <c r="W51" s="326">
        <v>0</v>
      </c>
      <c r="X51" s="288">
        <v>0</v>
      </c>
    </row>
    <row r="52" spans="1:24" ht="14.45" customHeight="1" x14ac:dyDescent="0.15">
      <c r="B52" s="678"/>
      <c r="C52" s="312">
        <v>1</v>
      </c>
      <c r="D52" s="322">
        <v>0</v>
      </c>
      <c r="E52" s="323">
        <v>0</v>
      </c>
      <c r="F52" s="324">
        <v>0</v>
      </c>
      <c r="G52" s="286" t="str">
        <f t="shared" si="8"/>
        <v xml:space="preserve">   －</v>
      </c>
      <c r="H52" s="286" t="str">
        <f t="shared" si="9"/>
        <v xml:space="preserve">   －</v>
      </c>
      <c r="I52" s="287" t="str">
        <f t="shared" si="12"/>
        <v>－</v>
      </c>
      <c r="J52" s="327">
        <v>0</v>
      </c>
      <c r="K52" s="328">
        <v>0</v>
      </c>
      <c r="L52" s="288">
        <v>0</v>
      </c>
      <c r="M52" s="301"/>
      <c r="N52" s="678"/>
      <c r="O52" s="312">
        <v>1</v>
      </c>
      <c r="P52" s="322">
        <f t="shared" si="16"/>
        <v>0</v>
      </c>
      <c r="Q52" s="323">
        <f t="shared" si="16"/>
        <v>0</v>
      </c>
      <c r="R52" s="324">
        <f t="shared" si="16"/>
        <v>0</v>
      </c>
      <c r="S52" s="286" t="str">
        <f t="shared" si="11"/>
        <v xml:space="preserve">   －</v>
      </c>
      <c r="T52" s="286" t="str">
        <f t="shared" si="11"/>
        <v xml:space="preserve">   －</v>
      </c>
      <c r="U52" s="287" t="str">
        <f t="shared" si="14"/>
        <v>－</v>
      </c>
      <c r="V52" s="327">
        <v>0</v>
      </c>
      <c r="W52" s="328">
        <v>0</v>
      </c>
      <c r="X52" s="288">
        <v>0</v>
      </c>
    </row>
    <row r="53" spans="1:24" ht="14.45" customHeight="1" x14ac:dyDescent="0.15">
      <c r="B53" s="679"/>
      <c r="C53" s="313" t="s">
        <v>240</v>
      </c>
      <c r="D53" s="329">
        <f>SUM(D48:D52)</f>
        <v>0</v>
      </c>
      <c r="E53" s="330">
        <f>SUM(E48:E52)</f>
        <v>0</v>
      </c>
      <c r="F53" s="289">
        <f>SUM(F48:F52)</f>
        <v>0</v>
      </c>
      <c r="G53" s="289" t="str">
        <f t="shared" si="8"/>
        <v xml:space="preserve">   －</v>
      </c>
      <c r="H53" s="289" t="str">
        <f t="shared" si="9"/>
        <v xml:space="preserve">   －</v>
      </c>
      <c r="I53" s="290" t="str">
        <f t="shared" si="12"/>
        <v>－</v>
      </c>
      <c r="J53" s="333">
        <v>0</v>
      </c>
      <c r="K53" s="332">
        <v>0</v>
      </c>
      <c r="L53" s="291">
        <v>0</v>
      </c>
      <c r="M53" s="301"/>
      <c r="N53" s="679"/>
      <c r="O53" s="313" t="s">
        <v>195</v>
      </c>
      <c r="P53" s="329">
        <f>SUM(P48:P52)</f>
        <v>0</v>
      </c>
      <c r="Q53" s="330">
        <f>SUM(Q48:Q52)</f>
        <v>0</v>
      </c>
      <c r="R53" s="289">
        <f>SUM(R48:R52)</f>
        <v>0</v>
      </c>
      <c r="S53" s="289" t="str">
        <f t="shared" si="11"/>
        <v xml:space="preserve">   －</v>
      </c>
      <c r="T53" s="289" t="str">
        <f t="shared" si="11"/>
        <v xml:space="preserve">   －</v>
      </c>
      <c r="U53" s="290" t="str">
        <f t="shared" si="14"/>
        <v>－</v>
      </c>
      <c r="V53" s="333">
        <v>0</v>
      </c>
      <c r="W53" s="332">
        <v>0</v>
      </c>
      <c r="X53" s="291">
        <v>0</v>
      </c>
    </row>
    <row r="54" spans="1:24" ht="15.95" customHeight="1" x14ac:dyDescent="0.15">
      <c r="B54" s="677" t="s">
        <v>240</v>
      </c>
      <c r="C54" s="309">
        <v>5</v>
      </c>
      <c r="D54" s="337">
        <f>SUM(D36,D42,D48)</f>
        <v>0</v>
      </c>
      <c r="E54" s="338">
        <f>SUM(E36,E42,E48)</f>
        <v>0</v>
      </c>
      <c r="F54" s="283">
        <f>SUM(F36,F42,F48)</f>
        <v>0</v>
      </c>
      <c r="G54" s="283" t="str">
        <f t="shared" si="8"/>
        <v xml:space="preserve">   －</v>
      </c>
      <c r="H54" s="283" t="str">
        <f t="shared" si="9"/>
        <v xml:space="preserve">   －</v>
      </c>
      <c r="I54" s="292" t="str">
        <f t="shared" si="12"/>
        <v>－</v>
      </c>
      <c r="J54" s="339">
        <v>0</v>
      </c>
      <c r="K54" s="284">
        <v>0</v>
      </c>
      <c r="L54" s="285">
        <v>0</v>
      </c>
      <c r="M54" s="301"/>
      <c r="N54" s="343" t="s">
        <v>195</v>
      </c>
      <c r="O54" s="309">
        <v>5</v>
      </c>
      <c r="P54" s="337">
        <f>SUM(P36,P42,P48)</f>
        <v>0</v>
      </c>
      <c r="Q54" s="338">
        <f>SUM(Q36,Q42,Q48)</f>
        <v>0</v>
      </c>
      <c r="R54" s="283">
        <f>SUM(R36,R42,R48)</f>
        <v>0</v>
      </c>
      <c r="S54" s="283" t="str">
        <f t="shared" si="11"/>
        <v xml:space="preserve">   －</v>
      </c>
      <c r="T54" s="283" t="str">
        <f t="shared" si="11"/>
        <v xml:space="preserve">   －</v>
      </c>
      <c r="U54" s="292" t="str">
        <f t="shared" si="14"/>
        <v>－</v>
      </c>
      <c r="V54" s="339">
        <v>0</v>
      </c>
      <c r="W54" s="284">
        <v>0</v>
      </c>
      <c r="X54" s="285">
        <v>0</v>
      </c>
    </row>
    <row r="55" spans="1:24" ht="15.95" customHeight="1" x14ac:dyDescent="0.15">
      <c r="B55" s="678"/>
      <c r="C55" s="311">
        <v>4</v>
      </c>
      <c r="D55" s="340">
        <f t="shared" ref="D55:F58" si="17">SUM(D37,D43,D49)</f>
        <v>0</v>
      </c>
      <c r="E55" s="341">
        <f t="shared" si="17"/>
        <v>0</v>
      </c>
      <c r="F55" s="286">
        <f t="shared" si="17"/>
        <v>0</v>
      </c>
      <c r="G55" s="286" t="str">
        <f t="shared" si="8"/>
        <v xml:space="preserve">   －</v>
      </c>
      <c r="H55" s="286" t="str">
        <f t="shared" si="9"/>
        <v xml:space="preserve">   －</v>
      </c>
      <c r="I55" s="287" t="str">
        <f t="shared" si="12"/>
        <v>－</v>
      </c>
      <c r="J55" s="339">
        <v>0</v>
      </c>
      <c r="K55" s="342">
        <v>0</v>
      </c>
      <c r="L55" s="288">
        <v>0</v>
      </c>
      <c r="M55" s="301"/>
      <c r="N55" s="314" t="s">
        <v>214</v>
      </c>
      <c r="O55" s="311">
        <v>4</v>
      </c>
      <c r="P55" s="340">
        <f t="shared" ref="P55:R58" si="18">SUM(P37,P43,P49)</f>
        <v>0</v>
      </c>
      <c r="Q55" s="341">
        <f t="shared" si="18"/>
        <v>0</v>
      </c>
      <c r="R55" s="286">
        <f t="shared" si="18"/>
        <v>0</v>
      </c>
      <c r="S55" s="286" t="str">
        <f t="shared" si="11"/>
        <v xml:space="preserve">   －</v>
      </c>
      <c r="T55" s="286" t="str">
        <f t="shared" si="11"/>
        <v xml:space="preserve">   －</v>
      </c>
      <c r="U55" s="287" t="str">
        <f t="shared" si="14"/>
        <v>－</v>
      </c>
      <c r="V55" s="339">
        <v>0</v>
      </c>
      <c r="W55" s="342">
        <v>0</v>
      </c>
      <c r="X55" s="288">
        <v>0</v>
      </c>
    </row>
    <row r="56" spans="1:24" ht="15.95" customHeight="1" x14ac:dyDescent="0.15">
      <c r="B56" s="678"/>
      <c r="C56" s="311">
        <v>3</v>
      </c>
      <c r="D56" s="340">
        <f t="shared" si="17"/>
        <v>0</v>
      </c>
      <c r="E56" s="341">
        <f t="shared" si="17"/>
        <v>0</v>
      </c>
      <c r="F56" s="286">
        <f t="shared" si="17"/>
        <v>0</v>
      </c>
      <c r="G56" s="286" t="str">
        <f t="shared" si="8"/>
        <v xml:space="preserve">   －</v>
      </c>
      <c r="H56" s="286" t="str">
        <f t="shared" si="9"/>
        <v xml:space="preserve">   －</v>
      </c>
      <c r="I56" s="287" t="str">
        <f t="shared" si="12"/>
        <v>－</v>
      </c>
      <c r="J56" s="339">
        <v>0</v>
      </c>
      <c r="K56" s="342">
        <v>0</v>
      </c>
      <c r="L56" s="288">
        <v>0</v>
      </c>
      <c r="M56" s="301"/>
      <c r="N56" s="678" t="s">
        <v>244</v>
      </c>
      <c r="O56" s="311">
        <v>3</v>
      </c>
      <c r="P56" s="340">
        <f t="shared" si="18"/>
        <v>0</v>
      </c>
      <c r="Q56" s="341">
        <f t="shared" si="18"/>
        <v>0</v>
      </c>
      <c r="R56" s="286">
        <f t="shared" si="18"/>
        <v>0</v>
      </c>
      <c r="S56" s="286" t="str">
        <f t="shared" si="11"/>
        <v xml:space="preserve">   －</v>
      </c>
      <c r="T56" s="286" t="str">
        <f t="shared" si="11"/>
        <v xml:space="preserve">   －</v>
      </c>
      <c r="U56" s="287" t="str">
        <f t="shared" si="14"/>
        <v>－</v>
      </c>
      <c r="V56" s="339">
        <v>0</v>
      </c>
      <c r="W56" s="342">
        <v>0</v>
      </c>
      <c r="X56" s="288">
        <v>0</v>
      </c>
    </row>
    <row r="57" spans="1:24" ht="15.95" customHeight="1" x14ac:dyDescent="0.15">
      <c r="B57" s="678"/>
      <c r="C57" s="311">
        <v>2</v>
      </c>
      <c r="D57" s="340">
        <f t="shared" si="17"/>
        <v>0</v>
      </c>
      <c r="E57" s="341">
        <f t="shared" si="17"/>
        <v>0</v>
      </c>
      <c r="F57" s="286">
        <f t="shared" si="17"/>
        <v>0</v>
      </c>
      <c r="G57" s="286" t="str">
        <f t="shared" si="8"/>
        <v xml:space="preserve">   －</v>
      </c>
      <c r="H57" s="286" t="str">
        <f t="shared" si="9"/>
        <v xml:space="preserve">   －</v>
      </c>
      <c r="I57" s="287" t="str">
        <f t="shared" si="12"/>
        <v>－</v>
      </c>
      <c r="J57" s="339">
        <v>0</v>
      </c>
      <c r="K57" s="342">
        <v>0</v>
      </c>
      <c r="L57" s="288">
        <v>0</v>
      </c>
      <c r="M57" s="301"/>
      <c r="N57" s="678"/>
      <c r="O57" s="311">
        <v>2</v>
      </c>
      <c r="P57" s="340">
        <f t="shared" si="18"/>
        <v>0</v>
      </c>
      <c r="Q57" s="341">
        <f t="shared" si="18"/>
        <v>0</v>
      </c>
      <c r="R57" s="286">
        <f t="shared" si="18"/>
        <v>0</v>
      </c>
      <c r="S57" s="286" t="str">
        <f t="shared" si="11"/>
        <v xml:space="preserve">   －</v>
      </c>
      <c r="T57" s="286" t="str">
        <f t="shared" si="11"/>
        <v xml:space="preserve">   －</v>
      </c>
      <c r="U57" s="287" t="str">
        <f t="shared" si="14"/>
        <v>－</v>
      </c>
      <c r="V57" s="339">
        <v>0</v>
      </c>
      <c r="W57" s="342">
        <v>0</v>
      </c>
      <c r="X57" s="288">
        <v>0</v>
      </c>
    </row>
    <row r="58" spans="1:24" ht="15.95" customHeight="1" x14ac:dyDescent="0.15">
      <c r="B58" s="678"/>
      <c r="C58" s="312">
        <v>1</v>
      </c>
      <c r="D58" s="340">
        <f t="shared" si="17"/>
        <v>0</v>
      </c>
      <c r="E58" s="341">
        <f t="shared" si="17"/>
        <v>0</v>
      </c>
      <c r="F58" s="286">
        <f t="shared" si="17"/>
        <v>0</v>
      </c>
      <c r="G58" s="286" t="str">
        <f t="shared" si="8"/>
        <v xml:space="preserve">   －</v>
      </c>
      <c r="H58" s="286" t="str">
        <f t="shared" si="9"/>
        <v xml:space="preserve">   －</v>
      </c>
      <c r="I58" s="287" t="str">
        <f t="shared" si="12"/>
        <v>－</v>
      </c>
      <c r="J58" s="339">
        <v>0</v>
      </c>
      <c r="K58" s="342">
        <v>0</v>
      </c>
      <c r="L58" s="288">
        <v>0</v>
      </c>
      <c r="M58" s="301"/>
      <c r="N58" s="678"/>
      <c r="O58" s="312">
        <v>1</v>
      </c>
      <c r="P58" s="340">
        <f t="shared" si="18"/>
        <v>0</v>
      </c>
      <c r="Q58" s="341">
        <f t="shared" si="18"/>
        <v>0</v>
      </c>
      <c r="R58" s="286">
        <f t="shared" si="18"/>
        <v>0</v>
      </c>
      <c r="S58" s="286" t="str">
        <f t="shared" si="11"/>
        <v xml:space="preserve">   －</v>
      </c>
      <c r="T58" s="286" t="str">
        <f t="shared" si="11"/>
        <v xml:space="preserve">   －</v>
      </c>
      <c r="U58" s="287" t="str">
        <f t="shared" si="14"/>
        <v>－</v>
      </c>
      <c r="V58" s="339">
        <v>0</v>
      </c>
      <c r="W58" s="342">
        <v>0</v>
      </c>
      <c r="X58" s="288">
        <v>0</v>
      </c>
    </row>
    <row r="59" spans="1:24" ht="15.95" customHeight="1" x14ac:dyDescent="0.15">
      <c r="B59" s="679"/>
      <c r="C59" s="313" t="s">
        <v>241</v>
      </c>
      <c r="D59" s="329">
        <f>SUM(D54:D58)</f>
        <v>0</v>
      </c>
      <c r="E59" s="330">
        <f>SUM(E54:E58)</f>
        <v>0</v>
      </c>
      <c r="F59" s="289">
        <f>SUM(F54:F58)</f>
        <v>0</v>
      </c>
      <c r="G59" s="289" t="str">
        <f t="shared" si="8"/>
        <v xml:space="preserve">   －</v>
      </c>
      <c r="H59" s="289" t="str">
        <f t="shared" si="9"/>
        <v xml:space="preserve">   －</v>
      </c>
      <c r="I59" s="290" t="str">
        <f t="shared" si="12"/>
        <v>－</v>
      </c>
      <c r="J59" s="333">
        <v>0</v>
      </c>
      <c r="K59" s="332">
        <v>0</v>
      </c>
      <c r="L59" s="291">
        <v>0</v>
      </c>
      <c r="M59" s="301"/>
      <c r="N59" s="315" t="s">
        <v>215</v>
      </c>
      <c r="O59" s="313" t="s">
        <v>195</v>
      </c>
      <c r="P59" s="329">
        <f>SUM(P54:P58)</f>
        <v>0</v>
      </c>
      <c r="Q59" s="330">
        <f>SUM(Q54:Q58)</f>
        <v>0</v>
      </c>
      <c r="R59" s="289">
        <f>SUM(R54:R58)</f>
        <v>0</v>
      </c>
      <c r="S59" s="289" t="str">
        <f t="shared" si="11"/>
        <v xml:space="preserve">   －</v>
      </c>
      <c r="T59" s="289" t="str">
        <f t="shared" si="11"/>
        <v xml:space="preserve">   －</v>
      </c>
      <c r="U59" s="290" t="str">
        <f t="shared" si="14"/>
        <v>－</v>
      </c>
      <c r="V59" s="333">
        <v>0</v>
      </c>
      <c r="W59" s="332">
        <v>0</v>
      </c>
      <c r="X59" s="291">
        <v>0</v>
      </c>
    </row>
    <row r="60" spans="1:24" ht="11.25" customHeight="1" x14ac:dyDescent="0.15">
      <c r="I60" s="271"/>
      <c r="O60" s="270"/>
      <c r="U60" s="271"/>
    </row>
    <row r="61" spans="1:24" ht="12.75" customHeight="1" x14ac:dyDescent="0.15">
      <c r="A61" s="680" t="s">
        <v>172</v>
      </c>
      <c r="B61" s="680"/>
      <c r="C61" s="680"/>
      <c r="D61" s="680"/>
      <c r="E61" s="680"/>
      <c r="F61" s="680"/>
      <c r="G61" s="680"/>
      <c r="H61" s="680"/>
      <c r="I61" s="680"/>
      <c r="J61" s="680"/>
      <c r="K61" s="680"/>
      <c r="L61" s="680"/>
      <c r="M61" s="680" t="s">
        <v>173</v>
      </c>
      <c r="N61" s="680"/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1:24" x14ac:dyDescent="0.15">
      <c r="I62" s="316"/>
    </row>
  </sheetData>
  <mergeCells count="22">
    <mergeCell ref="V7:X7"/>
    <mergeCell ref="N9:N14"/>
    <mergeCell ref="B15:B20"/>
    <mergeCell ref="B21:B26"/>
    <mergeCell ref="N15:N20"/>
    <mergeCell ref="N21:N26"/>
    <mergeCell ref="J7:L7"/>
    <mergeCell ref="B9:B14"/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</mergeCells>
  <phoneticPr fontId="2"/>
  <conditionalFormatting sqref="G9:H9 G54:I54 G36:I36 G42:I42 G48:I48 G15:I15 G21:I21 G27:I27 S15:U15 S21:U21 S27:U27 S9:U9 S42:U42 S48:U48 S54:U54 S36:U36">
    <cfRule type="expression" dxfId="2" priority="1" stopIfTrue="1">
      <formula>ISERROR(G9:I32)</formula>
    </cfRule>
  </conditionalFormatting>
  <conditionalFormatting sqref="I9 G55:I59 G37:I41 G43:I47 G49:I53 G10:I14 G16:I20 G22:I26 G28:I32 S10:U14 S16:U20 S22:U26 S28:U32 S55:U59 S37:U41 S43:U47 S49:U53">
    <cfRule type="expression" dxfId="1" priority="2" stopIfTrue="1">
      <formula>ISERROR(G9)</formula>
    </cfRule>
  </conditionalFormatting>
  <conditionalFormatting sqref="U7:U8 J34:L34 J9:L32 J36:L59 V9:X32 V36:X59 U33:U35 J7:L7 V7:X7 V34:X34">
    <cfRule type="expression" dxfId="0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160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170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3"/>
      <c r="P5" s="163"/>
      <c r="Q5" s="3"/>
      <c r="R5" s="3"/>
      <c r="S5" s="3"/>
      <c r="T5" s="3"/>
      <c r="U5" s="3"/>
      <c r="V5" s="3"/>
      <c r="W5" s="3"/>
      <c r="X5" s="3"/>
      <c r="Y5" s="3"/>
      <c r="Z5" s="3"/>
      <c r="AA5" s="166"/>
    </row>
    <row r="6" spans="1:33" ht="6" customHeight="1" x14ac:dyDescent="0.2">
      <c r="A6" s="163"/>
      <c r="B6" s="164"/>
      <c r="C6" s="164"/>
      <c r="D6" s="180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4"/>
      <c r="P6" s="164"/>
      <c r="Q6" s="180"/>
      <c r="R6" s="165"/>
      <c r="S6" s="165"/>
      <c r="T6" s="165"/>
      <c r="U6" s="165"/>
      <c r="V6" s="165"/>
      <c r="W6" s="165"/>
      <c r="X6" s="165"/>
      <c r="Y6" s="165"/>
      <c r="Z6" s="165"/>
      <c r="AA6" s="167"/>
    </row>
    <row r="7" spans="1:33" ht="13.15" customHeight="1" x14ac:dyDescent="0.15">
      <c r="A7" s="163"/>
      <c r="B7" s="690" t="s">
        <v>154</v>
      </c>
      <c r="C7" s="691"/>
      <c r="D7" s="692"/>
      <c r="E7" s="171" t="s">
        <v>158</v>
      </c>
      <c r="F7" s="171" t="s">
        <v>158</v>
      </c>
      <c r="G7" s="171" t="s">
        <v>158</v>
      </c>
      <c r="H7" s="171" t="s">
        <v>153</v>
      </c>
      <c r="I7" s="171" t="s">
        <v>153</v>
      </c>
      <c r="J7" s="170" t="s">
        <v>153</v>
      </c>
      <c r="K7" s="277" t="s">
        <v>153</v>
      </c>
      <c r="L7" s="272" t="s">
        <v>153</v>
      </c>
      <c r="M7" s="195" t="s">
        <v>153</v>
      </c>
      <c r="N7" s="172"/>
      <c r="O7" s="690" t="s">
        <v>154</v>
      </c>
      <c r="P7" s="691"/>
      <c r="Q7" s="692"/>
      <c r="R7" s="171" t="s">
        <v>158</v>
      </c>
      <c r="S7" s="171" t="s">
        <v>158</v>
      </c>
      <c r="T7" s="171" t="s">
        <v>153</v>
      </c>
      <c r="U7" s="171" t="s">
        <v>153</v>
      </c>
      <c r="V7" s="170" t="s">
        <v>153</v>
      </c>
      <c r="W7" s="275" t="s">
        <v>153</v>
      </c>
      <c r="X7" s="277" t="s">
        <v>153</v>
      </c>
      <c r="Y7" s="272" t="s">
        <v>153</v>
      </c>
      <c r="Z7" s="195" t="s">
        <v>153</v>
      </c>
      <c r="AA7" s="172"/>
    </row>
    <row r="8" spans="1:33" ht="13.15" customHeight="1" x14ac:dyDescent="0.15">
      <c r="A8" s="163"/>
      <c r="B8" s="693"/>
      <c r="C8" s="694"/>
      <c r="D8" s="695"/>
      <c r="E8" s="173" t="s">
        <v>287</v>
      </c>
      <c r="F8" s="173" t="s">
        <v>288</v>
      </c>
      <c r="G8" s="173" t="s">
        <v>289</v>
      </c>
      <c r="H8" s="173" t="s">
        <v>290</v>
      </c>
      <c r="I8" s="173" t="s">
        <v>291</v>
      </c>
      <c r="J8" s="173" t="s">
        <v>292</v>
      </c>
      <c r="K8" s="278" t="s">
        <v>293</v>
      </c>
      <c r="L8" s="274" t="s">
        <v>294</v>
      </c>
      <c r="M8" s="274" t="s">
        <v>297</v>
      </c>
      <c r="N8" s="276"/>
      <c r="O8" s="693"/>
      <c r="P8" s="694"/>
      <c r="Q8" s="695"/>
      <c r="R8" s="173" t="s">
        <v>287</v>
      </c>
      <c r="S8" s="173" t="s">
        <v>279</v>
      </c>
      <c r="T8" s="173" t="s">
        <v>280</v>
      </c>
      <c r="U8" s="173" t="s">
        <v>281</v>
      </c>
      <c r="V8" s="173" t="s">
        <v>282</v>
      </c>
      <c r="W8" s="173" t="s">
        <v>283</v>
      </c>
      <c r="X8" s="278" t="s">
        <v>278</v>
      </c>
      <c r="Y8" s="273" t="s">
        <v>286</v>
      </c>
      <c r="Z8" s="196" t="s">
        <v>296</v>
      </c>
      <c r="AA8" s="172"/>
    </row>
    <row r="9" spans="1:33" ht="13.5" customHeight="1" x14ac:dyDescent="0.15">
      <c r="A9" s="163"/>
      <c r="B9" s="686" t="s">
        <v>144</v>
      </c>
      <c r="C9" s="686">
        <v>5</v>
      </c>
      <c r="D9" s="174" t="s">
        <v>122</v>
      </c>
      <c r="E9" s="220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79">
        <v>0</v>
      </c>
      <c r="L9" s="230">
        <v>0</v>
      </c>
      <c r="M9" s="224">
        <v>0</v>
      </c>
      <c r="N9" s="175"/>
      <c r="O9" s="686" t="s">
        <v>242</v>
      </c>
      <c r="P9" s="686">
        <v>5</v>
      </c>
      <c r="Q9" s="174" t="s">
        <v>122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81">
        <v>0</v>
      </c>
      <c r="Y9" s="227">
        <v>0</v>
      </c>
      <c r="Z9" s="222">
        <v>0</v>
      </c>
      <c r="AA9" s="175"/>
      <c r="AB9" s="162"/>
      <c r="AC9" s="162"/>
      <c r="AD9" s="162"/>
      <c r="AE9" s="162"/>
      <c r="AF9" s="162"/>
      <c r="AG9" s="162"/>
    </row>
    <row r="10" spans="1:33" ht="13.5" customHeight="1" x14ac:dyDescent="0.15">
      <c r="A10" s="163"/>
      <c r="B10" s="687"/>
      <c r="C10" s="687"/>
      <c r="D10" s="176" t="s">
        <v>120</v>
      </c>
      <c r="E10" s="203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04">
        <v>0</v>
      </c>
      <c r="L10" s="211">
        <v>0</v>
      </c>
      <c r="M10" s="215">
        <v>0</v>
      </c>
      <c r="N10" s="175"/>
      <c r="O10" s="687"/>
      <c r="P10" s="687"/>
      <c r="Q10" s="176" t="s">
        <v>120</v>
      </c>
      <c r="R10" s="213">
        <v>0</v>
      </c>
      <c r="S10" s="213">
        <v>0</v>
      </c>
      <c r="T10" s="213">
        <v>0</v>
      </c>
      <c r="U10" s="213">
        <v>0</v>
      </c>
      <c r="V10" s="213">
        <v>0</v>
      </c>
      <c r="W10" s="213">
        <v>0</v>
      </c>
      <c r="X10" s="282">
        <v>0</v>
      </c>
      <c r="Y10" s="228">
        <v>0</v>
      </c>
      <c r="Z10" s="216">
        <v>0</v>
      </c>
      <c r="AA10" s="175"/>
      <c r="AB10" s="162"/>
      <c r="AC10" s="162"/>
      <c r="AD10" s="162"/>
      <c r="AE10" s="162"/>
      <c r="AF10" s="162"/>
      <c r="AG10" s="162"/>
    </row>
    <row r="11" spans="1:33" ht="13.5" customHeight="1" x14ac:dyDescent="0.15">
      <c r="A11" s="163"/>
      <c r="B11" s="687"/>
      <c r="C11" s="687"/>
      <c r="D11" s="176" t="s">
        <v>121</v>
      </c>
      <c r="E11" s="203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04">
        <v>0</v>
      </c>
      <c r="L11" s="211">
        <v>0</v>
      </c>
      <c r="M11" s="215">
        <v>0</v>
      </c>
      <c r="N11" s="177"/>
      <c r="O11" s="687"/>
      <c r="P11" s="687"/>
      <c r="Q11" s="176" t="s">
        <v>121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82">
        <v>0</v>
      </c>
      <c r="Y11" s="228">
        <v>0</v>
      </c>
      <c r="Z11" s="216">
        <v>0</v>
      </c>
      <c r="AA11" s="177"/>
      <c r="AB11" s="162"/>
      <c r="AC11" s="162"/>
      <c r="AD11" s="162"/>
      <c r="AE11" s="162"/>
      <c r="AF11" s="162"/>
      <c r="AG11" s="162"/>
    </row>
    <row r="12" spans="1:33" ht="15.6" customHeight="1" x14ac:dyDescent="0.15">
      <c r="A12" s="163"/>
      <c r="B12" s="687"/>
      <c r="C12" s="688"/>
      <c r="D12" s="179" t="s">
        <v>123</v>
      </c>
      <c r="E12" s="217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80">
        <v>0</v>
      </c>
      <c r="L12" s="229">
        <f>IF(L10=0,0,L11/L10)</f>
        <v>0</v>
      </c>
      <c r="M12" s="219">
        <f>IF(M10=0,0,M11/M10)</f>
        <v>0</v>
      </c>
      <c r="N12" s="181"/>
      <c r="O12" s="687"/>
      <c r="P12" s="688"/>
      <c r="Q12" s="179" t="s">
        <v>123</v>
      </c>
      <c r="R12" s="218">
        <v>0</v>
      </c>
      <c r="S12" s="218">
        <v>0</v>
      </c>
      <c r="T12" s="218">
        <v>0</v>
      </c>
      <c r="U12" s="218">
        <v>0</v>
      </c>
      <c r="V12" s="218">
        <v>0</v>
      </c>
      <c r="W12" s="218">
        <v>0</v>
      </c>
      <c r="X12" s="280">
        <f>IF(X10=0,0,X11/X10)</f>
        <v>0</v>
      </c>
      <c r="Y12" s="229">
        <f>IF(Y10=0,0,Y11/Y10)</f>
        <v>0</v>
      </c>
      <c r="Z12" s="219">
        <f>IF(Z10=0,0,Z11/Z10)</f>
        <v>0</v>
      </c>
      <c r="AA12" s="181"/>
    </row>
    <row r="13" spans="1:33" ht="13.5" customHeight="1" x14ac:dyDescent="0.15">
      <c r="A13" s="163"/>
      <c r="B13" s="687"/>
      <c r="C13" s="686">
        <v>4</v>
      </c>
      <c r="D13" s="174" t="s">
        <v>122</v>
      </c>
      <c r="E13" s="220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79">
        <v>0</v>
      </c>
      <c r="L13" s="230">
        <v>0</v>
      </c>
      <c r="M13" s="224">
        <v>0</v>
      </c>
      <c r="N13" s="175"/>
      <c r="O13" s="687"/>
      <c r="P13" s="686">
        <v>4</v>
      </c>
      <c r="Q13" s="174" t="s">
        <v>122</v>
      </c>
      <c r="R13" s="223">
        <v>0</v>
      </c>
      <c r="S13" s="223">
        <v>0</v>
      </c>
      <c r="T13" s="221">
        <v>0</v>
      </c>
      <c r="U13" s="221">
        <v>0</v>
      </c>
      <c r="V13" s="221">
        <v>0</v>
      </c>
      <c r="W13" s="223">
        <v>0</v>
      </c>
      <c r="X13" s="279">
        <v>0</v>
      </c>
      <c r="Y13" s="230">
        <v>0</v>
      </c>
      <c r="Z13" s="224">
        <v>0</v>
      </c>
      <c r="AA13" s="175"/>
    </row>
    <row r="14" spans="1:33" ht="13.5" customHeight="1" x14ac:dyDescent="0.15">
      <c r="A14" s="163"/>
      <c r="B14" s="687"/>
      <c r="C14" s="687"/>
      <c r="D14" s="176" t="s">
        <v>120</v>
      </c>
      <c r="E14" s="203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04">
        <v>0</v>
      </c>
      <c r="L14" s="211">
        <v>0</v>
      </c>
      <c r="M14" s="215">
        <v>0</v>
      </c>
      <c r="N14" s="175"/>
      <c r="O14" s="687"/>
      <c r="P14" s="687"/>
      <c r="Q14" s="176" t="s">
        <v>120</v>
      </c>
      <c r="R14" s="214">
        <v>0</v>
      </c>
      <c r="S14" s="214">
        <v>0</v>
      </c>
      <c r="T14" s="213">
        <v>0</v>
      </c>
      <c r="U14" s="213">
        <v>0</v>
      </c>
      <c r="V14" s="213">
        <v>0</v>
      </c>
      <c r="W14" s="214">
        <v>0</v>
      </c>
      <c r="X14" s="204">
        <v>0</v>
      </c>
      <c r="Y14" s="211">
        <v>0</v>
      </c>
      <c r="Z14" s="215">
        <v>0</v>
      </c>
      <c r="AA14" s="175"/>
    </row>
    <row r="15" spans="1:33" ht="13.5" customHeight="1" x14ac:dyDescent="0.15">
      <c r="A15" s="163"/>
      <c r="B15" s="687"/>
      <c r="C15" s="687"/>
      <c r="D15" s="176" t="s">
        <v>121</v>
      </c>
      <c r="E15" s="203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04">
        <v>0</v>
      </c>
      <c r="L15" s="211">
        <v>0</v>
      </c>
      <c r="M15" s="215">
        <v>0</v>
      </c>
      <c r="N15" s="177"/>
      <c r="O15" s="687"/>
      <c r="P15" s="687"/>
      <c r="Q15" s="176" t="s">
        <v>121</v>
      </c>
      <c r="R15" s="214">
        <v>0</v>
      </c>
      <c r="S15" s="214">
        <v>0</v>
      </c>
      <c r="T15" s="213">
        <v>0</v>
      </c>
      <c r="U15" s="213">
        <v>0</v>
      </c>
      <c r="V15" s="213">
        <v>0</v>
      </c>
      <c r="W15" s="214">
        <v>0</v>
      </c>
      <c r="X15" s="204">
        <v>0</v>
      </c>
      <c r="Y15" s="211">
        <v>0</v>
      </c>
      <c r="Z15" s="215">
        <v>0</v>
      </c>
      <c r="AA15" s="177"/>
    </row>
    <row r="16" spans="1:33" ht="15.6" customHeight="1" x14ac:dyDescent="0.15">
      <c r="A16" s="163"/>
      <c r="B16" s="687"/>
      <c r="C16" s="688"/>
      <c r="D16" s="179" t="s">
        <v>123</v>
      </c>
      <c r="E16" s="217">
        <v>0</v>
      </c>
      <c r="F16" s="218">
        <v>0</v>
      </c>
      <c r="G16" s="218">
        <v>0</v>
      </c>
      <c r="H16" s="218">
        <v>0</v>
      </c>
      <c r="I16" s="218">
        <v>0</v>
      </c>
      <c r="J16" s="218">
        <v>0</v>
      </c>
      <c r="K16" s="280">
        <v>0</v>
      </c>
      <c r="L16" s="229">
        <f>IF(L14=0,0,L15/L14)</f>
        <v>0</v>
      </c>
      <c r="M16" s="219">
        <f>IF(M14=0,0,M15/M14)</f>
        <v>0</v>
      </c>
      <c r="N16" s="181"/>
      <c r="O16" s="687"/>
      <c r="P16" s="688"/>
      <c r="Q16" s="179" t="s">
        <v>123</v>
      </c>
      <c r="R16" s="218">
        <v>0</v>
      </c>
      <c r="S16" s="218">
        <v>0</v>
      </c>
      <c r="T16" s="218">
        <v>0</v>
      </c>
      <c r="U16" s="218">
        <v>0</v>
      </c>
      <c r="V16" s="218">
        <v>0</v>
      </c>
      <c r="W16" s="218">
        <v>0</v>
      </c>
      <c r="X16" s="280">
        <f>IF(X14=0,0,X15/X14)</f>
        <v>0</v>
      </c>
      <c r="Y16" s="229">
        <f>IF(Y14=0,0,Y15/Y14)</f>
        <v>0</v>
      </c>
      <c r="Z16" s="219">
        <f>IF(Z14=0,0,Z15/Z14)</f>
        <v>0</v>
      </c>
      <c r="AA16" s="181"/>
    </row>
    <row r="17" spans="1:36" ht="13.5" customHeight="1" x14ac:dyDescent="0.15">
      <c r="A17" s="163"/>
      <c r="B17" s="687"/>
      <c r="C17" s="686">
        <v>3</v>
      </c>
      <c r="D17" s="174" t="s">
        <v>122</v>
      </c>
      <c r="E17" s="220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79">
        <v>0</v>
      </c>
      <c r="L17" s="230">
        <v>0</v>
      </c>
      <c r="M17" s="224">
        <v>0</v>
      </c>
      <c r="N17" s="175"/>
      <c r="O17" s="687"/>
      <c r="P17" s="686">
        <v>3</v>
      </c>
      <c r="Q17" s="226" t="s">
        <v>122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79">
        <v>0</v>
      </c>
      <c r="Y17" s="230">
        <v>0</v>
      </c>
      <c r="Z17" s="224">
        <v>0</v>
      </c>
      <c r="AA17" s="175"/>
    </row>
    <row r="18" spans="1:36" ht="13.5" customHeight="1" x14ac:dyDescent="0.15">
      <c r="A18" s="163"/>
      <c r="B18" s="687"/>
      <c r="C18" s="687"/>
      <c r="D18" s="176" t="s">
        <v>120</v>
      </c>
      <c r="E18" s="203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04">
        <v>0</v>
      </c>
      <c r="L18" s="211">
        <v>0</v>
      </c>
      <c r="M18" s="215">
        <v>0</v>
      </c>
      <c r="N18" s="175"/>
      <c r="O18" s="687"/>
      <c r="P18" s="687"/>
      <c r="Q18" s="176" t="s">
        <v>120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04">
        <v>0</v>
      </c>
      <c r="Y18" s="211">
        <v>0</v>
      </c>
      <c r="Z18" s="215">
        <v>0</v>
      </c>
      <c r="AA18" s="175"/>
    </row>
    <row r="19" spans="1:36" ht="13.5" customHeight="1" x14ac:dyDescent="0.15">
      <c r="A19" s="163"/>
      <c r="B19" s="687"/>
      <c r="C19" s="687"/>
      <c r="D19" s="176" t="s">
        <v>121</v>
      </c>
      <c r="E19" s="203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04">
        <v>0</v>
      </c>
      <c r="L19" s="211">
        <v>0</v>
      </c>
      <c r="M19" s="215">
        <v>0</v>
      </c>
      <c r="N19" s="177"/>
      <c r="O19" s="687"/>
      <c r="P19" s="687"/>
      <c r="Q19" s="176" t="s">
        <v>121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04">
        <v>0</v>
      </c>
      <c r="Y19" s="211">
        <v>0</v>
      </c>
      <c r="Z19" s="215">
        <v>0</v>
      </c>
      <c r="AA19" s="177"/>
    </row>
    <row r="20" spans="1:36" ht="13.15" customHeight="1" x14ac:dyDescent="0.15">
      <c r="A20" s="163"/>
      <c r="B20" s="687"/>
      <c r="C20" s="688"/>
      <c r="D20" s="179" t="s">
        <v>123</v>
      </c>
      <c r="E20" s="217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80">
        <v>0</v>
      </c>
      <c r="L20" s="229">
        <f>IF(L18=0,0,L19/L18)</f>
        <v>0</v>
      </c>
      <c r="M20" s="219">
        <f>IF(M18=0,0,M19/M18)</f>
        <v>0</v>
      </c>
      <c r="N20" s="181"/>
      <c r="O20" s="687"/>
      <c r="P20" s="688"/>
      <c r="Q20" s="179" t="s">
        <v>123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80">
        <f>IF(X18=0,0,X19/X18)</f>
        <v>0</v>
      </c>
      <c r="Y20" s="229">
        <f>IF(Y18=0,0,Y19/Y18)</f>
        <v>0</v>
      </c>
      <c r="Z20" s="219">
        <f>IF(Z18=0,0,Z19/Z18)</f>
        <v>0</v>
      </c>
      <c r="AA20" s="181"/>
    </row>
    <row r="21" spans="1:36" ht="13.5" customHeight="1" x14ac:dyDescent="0.15">
      <c r="A21" s="163"/>
      <c r="B21" s="687"/>
      <c r="C21" s="686">
        <v>2</v>
      </c>
      <c r="D21" s="174" t="s">
        <v>122</v>
      </c>
      <c r="E21" s="220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79">
        <v>0</v>
      </c>
      <c r="L21" s="230">
        <v>0</v>
      </c>
      <c r="M21" s="224">
        <v>0</v>
      </c>
      <c r="N21" s="175"/>
      <c r="O21" s="687"/>
      <c r="P21" s="686">
        <v>2</v>
      </c>
      <c r="Q21" s="226" t="s">
        <v>122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79">
        <v>0</v>
      </c>
      <c r="Y21" s="230">
        <v>0</v>
      </c>
      <c r="Z21" s="224">
        <v>0</v>
      </c>
      <c r="AA21" s="175"/>
    </row>
    <row r="22" spans="1:36" ht="13.5" customHeight="1" x14ac:dyDescent="0.15">
      <c r="A22" s="163"/>
      <c r="B22" s="687"/>
      <c r="C22" s="687"/>
      <c r="D22" s="176" t="s">
        <v>120</v>
      </c>
      <c r="E22" s="203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04">
        <v>0</v>
      </c>
      <c r="L22" s="211">
        <v>0</v>
      </c>
      <c r="M22" s="215">
        <v>0</v>
      </c>
      <c r="N22" s="175"/>
      <c r="O22" s="687"/>
      <c r="P22" s="687"/>
      <c r="Q22" s="176" t="s">
        <v>120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04">
        <v>0</v>
      </c>
      <c r="Y22" s="211">
        <v>0</v>
      </c>
      <c r="Z22" s="215">
        <v>0</v>
      </c>
      <c r="AA22" s="175"/>
    </row>
    <row r="23" spans="1:36" ht="13.5" customHeight="1" x14ac:dyDescent="0.15">
      <c r="A23" s="163"/>
      <c r="B23" s="687"/>
      <c r="C23" s="687"/>
      <c r="D23" s="176" t="s">
        <v>121</v>
      </c>
      <c r="E23" s="203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04">
        <v>0</v>
      </c>
      <c r="L23" s="211">
        <v>0</v>
      </c>
      <c r="M23" s="215">
        <v>0</v>
      </c>
      <c r="N23" s="177"/>
      <c r="O23" s="687"/>
      <c r="P23" s="687"/>
      <c r="Q23" s="176" t="s">
        <v>121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04">
        <v>0</v>
      </c>
      <c r="Y23" s="211">
        <v>0</v>
      </c>
      <c r="Z23" s="215">
        <v>0</v>
      </c>
      <c r="AA23" s="177"/>
    </row>
    <row r="24" spans="1:36" ht="15.6" customHeight="1" x14ac:dyDescent="0.15">
      <c r="A24" s="163"/>
      <c r="B24" s="687"/>
      <c r="C24" s="688"/>
      <c r="D24" s="179" t="s">
        <v>123</v>
      </c>
      <c r="E24" s="217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80">
        <v>0</v>
      </c>
      <c r="L24" s="229">
        <f>IF(L22=0,0,L23/L22)</f>
        <v>0</v>
      </c>
      <c r="M24" s="219">
        <f>IF(M22=0,0,M23/M22)</f>
        <v>0</v>
      </c>
      <c r="N24" s="181"/>
      <c r="O24" s="687"/>
      <c r="P24" s="688"/>
      <c r="Q24" s="179" t="s">
        <v>123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80">
        <f>IF(X22=0,0,X23/X22)</f>
        <v>0</v>
      </c>
      <c r="Y24" s="229">
        <f>IF(Y22=0,0,Y23/Y22)</f>
        <v>0</v>
      </c>
      <c r="Z24" s="219">
        <f>IF(Z22=0,0,Z23/Z22)</f>
        <v>0</v>
      </c>
      <c r="AA24" s="181"/>
      <c r="AB24" s="169"/>
      <c r="AC24" s="169"/>
      <c r="AD24" s="169"/>
      <c r="AE24" s="169"/>
      <c r="AF24" s="169"/>
      <c r="AG24" s="169"/>
      <c r="AH24" s="169"/>
      <c r="AI24" s="169"/>
    </row>
    <row r="25" spans="1:36" ht="13.5" customHeight="1" x14ac:dyDescent="0.15">
      <c r="A25" s="163"/>
      <c r="B25" s="687"/>
      <c r="C25" s="686">
        <v>1</v>
      </c>
      <c r="D25" s="174" t="s">
        <v>122</v>
      </c>
      <c r="E25" s="220">
        <v>0</v>
      </c>
      <c r="F25" s="223">
        <v>0</v>
      </c>
      <c r="G25" s="223">
        <v>0</v>
      </c>
      <c r="H25" s="221">
        <v>0</v>
      </c>
      <c r="I25" s="223">
        <v>0</v>
      </c>
      <c r="J25" s="223">
        <v>0</v>
      </c>
      <c r="K25" s="279">
        <v>0</v>
      </c>
      <c r="L25" s="227">
        <v>0</v>
      </c>
      <c r="M25" s="222">
        <v>0</v>
      </c>
      <c r="N25" s="175"/>
      <c r="O25" s="687"/>
      <c r="P25" s="686">
        <v>1</v>
      </c>
      <c r="Q25" s="174" t="s">
        <v>122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79">
        <v>0</v>
      </c>
      <c r="Y25" s="230">
        <v>0</v>
      </c>
      <c r="Z25" s="224">
        <v>0</v>
      </c>
      <c r="AA25" s="175"/>
    </row>
    <row r="26" spans="1:36" ht="13.5" customHeight="1" x14ac:dyDescent="0.15">
      <c r="A26" s="163"/>
      <c r="B26" s="687"/>
      <c r="C26" s="687"/>
      <c r="D26" s="176" t="s">
        <v>120</v>
      </c>
      <c r="E26" s="203">
        <v>0</v>
      </c>
      <c r="F26" s="214">
        <v>0</v>
      </c>
      <c r="G26" s="214">
        <v>0</v>
      </c>
      <c r="H26" s="213">
        <v>0</v>
      </c>
      <c r="I26" s="214">
        <v>0</v>
      </c>
      <c r="J26" s="214">
        <v>0</v>
      </c>
      <c r="K26" s="204">
        <v>0</v>
      </c>
      <c r="L26" s="228">
        <v>0</v>
      </c>
      <c r="M26" s="216">
        <v>0</v>
      </c>
      <c r="N26" s="175"/>
      <c r="O26" s="687"/>
      <c r="P26" s="687"/>
      <c r="Q26" s="176" t="s">
        <v>120</v>
      </c>
      <c r="R26" s="214">
        <v>0</v>
      </c>
      <c r="S26" s="214">
        <v>0</v>
      </c>
      <c r="T26" s="214">
        <v>0</v>
      </c>
      <c r="U26" s="214">
        <v>0</v>
      </c>
      <c r="V26" s="214">
        <v>0</v>
      </c>
      <c r="W26" s="214">
        <v>0</v>
      </c>
      <c r="X26" s="204">
        <v>0</v>
      </c>
      <c r="Y26" s="211">
        <v>0</v>
      </c>
      <c r="Z26" s="215">
        <v>0</v>
      </c>
      <c r="AA26" s="175"/>
    </row>
    <row r="27" spans="1:36" ht="13.5" customHeight="1" x14ac:dyDescent="0.15">
      <c r="A27" s="163"/>
      <c r="B27" s="687"/>
      <c r="C27" s="687"/>
      <c r="D27" s="176" t="s">
        <v>121</v>
      </c>
      <c r="E27" s="203">
        <v>0</v>
      </c>
      <c r="F27" s="214">
        <v>0</v>
      </c>
      <c r="G27" s="214">
        <v>0</v>
      </c>
      <c r="H27" s="213">
        <v>0</v>
      </c>
      <c r="I27" s="214">
        <v>0</v>
      </c>
      <c r="J27" s="214">
        <v>0</v>
      </c>
      <c r="K27" s="204">
        <v>0</v>
      </c>
      <c r="L27" s="228">
        <v>0</v>
      </c>
      <c r="M27" s="216">
        <v>0</v>
      </c>
      <c r="N27" s="177"/>
      <c r="O27" s="687"/>
      <c r="P27" s="687"/>
      <c r="Q27" s="176" t="s">
        <v>121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4">
        <v>0</v>
      </c>
      <c r="X27" s="204">
        <v>0</v>
      </c>
      <c r="Y27" s="211">
        <v>0</v>
      </c>
      <c r="Z27" s="215">
        <v>0</v>
      </c>
      <c r="AA27" s="177"/>
    </row>
    <row r="28" spans="1:36" ht="15.6" customHeight="1" x14ac:dyDescent="0.15">
      <c r="A28" s="163"/>
      <c r="B28" s="687"/>
      <c r="C28" s="688"/>
      <c r="D28" s="179" t="s">
        <v>123</v>
      </c>
      <c r="E28" s="217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80">
        <v>0</v>
      </c>
      <c r="L28" s="229">
        <f>IF(L26=0,0,L27/L26)</f>
        <v>0</v>
      </c>
      <c r="M28" s="219">
        <f>IF(M26=0,0,M27/M26)</f>
        <v>0</v>
      </c>
      <c r="N28" s="181"/>
      <c r="O28" s="687"/>
      <c r="P28" s="688"/>
      <c r="Q28" s="179" t="s">
        <v>123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80">
        <f>IF(X26=0,0,X27/X26)</f>
        <v>0</v>
      </c>
      <c r="Y28" s="229">
        <f>IF(Y26=0,0,Y27/Y26)</f>
        <v>0</v>
      </c>
      <c r="Z28" s="219">
        <f>IF(Z26=0,0,Z27/Z26)</f>
        <v>0</v>
      </c>
      <c r="AA28" s="181"/>
    </row>
    <row r="29" spans="1:36" ht="13.5" customHeight="1" x14ac:dyDescent="0.15">
      <c r="A29" s="163"/>
      <c r="B29" s="687"/>
      <c r="C29" s="686" t="s">
        <v>5</v>
      </c>
      <c r="D29" s="174" t="s">
        <v>122</v>
      </c>
      <c r="E29" s="220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79">
        <v>0</v>
      </c>
      <c r="L29" s="230">
        <v>0</v>
      </c>
      <c r="M29" s="224">
        <v>0</v>
      </c>
      <c r="N29" s="175"/>
      <c r="O29" s="687"/>
      <c r="P29" s="686" t="s">
        <v>5</v>
      </c>
      <c r="Q29" s="174" t="s">
        <v>122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79">
        <v>0</v>
      </c>
      <c r="Y29" s="230">
        <v>0</v>
      </c>
      <c r="Z29" s="224">
        <v>0</v>
      </c>
      <c r="AA29" s="175"/>
    </row>
    <row r="30" spans="1:36" ht="13.5" customHeight="1" x14ac:dyDescent="0.15">
      <c r="A30" s="163"/>
      <c r="B30" s="687"/>
      <c r="C30" s="687"/>
      <c r="D30" s="176" t="s">
        <v>120</v>
      </c>
      <c r="E30" s="203">
        <v>0</v>
      </c>
      <c r="F30" s="214">
        <v>0</v>
      </c>
      <c r="G30" s="214">
        <v>0</v>
      </c>
      <c r="H30" s="214">
        <v>0</v>
      </c>
      <c r="I30" s="214">
        <v>0</v>
      </c>
      <c r="J30" s="214">
        <v>0</v>
      </c>
      <c r="K30" s="204">
        <v>0</v>
      </c>
      <c r="L30" s="211">
        <v>0</v>
      </c>
      <c r="M30" s="215">
        <v>0</v>
      </c>
      <c r="N30" s="175"/>
      <c r="O30" s="687"/>
      <c r="P30" s="687"/>
      <c r="Q30" s="176" t="s">
        <v>120</v>
      </c>
      <c r="R30" s="214">
        <v>0</v>
      </c>
      <c r="S30" s="214">
        <v>0</v>
      </c>
      <c r="T30" s="214">
        <v>0</v>
      </c>
      <c r="U30" s="214">
        <v>0</v>
      </c>
      <c r="V30" s="214">
        <v>0</v>
      </c>
      <c r="W30" s="214">
        <v>0</v>
      </c>
      <c r="X30" s="204">
        <v>0</v>
      </c>
      <c r="Y30" s="211">
        <v>0</v>
      </c>
      <c r="Z30" s="215">
        <v>0</v>
      </c>
      <c r="AA30" s="175"/>
    </row>
    <row r="31" spans="1:36" ht="13.5" customHeight="1" x14ac:dyDescent="0.15">
      <c r="A31" s="163"/>
      <c r="B31" s="687"/>
      <c r="C31" s="687"/>
      <c r="D31" s="176" t="s">
        <v>121</v>
      </c>
      <c r="E31" s="203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04">
        <v>0</v>
      </c>
      <c r="L31" s="211">
        <v>0</v>
      </c>
      <c r="M31" s="215">
        <v>0</v>
      </c>
      <c r="N31" s="177"/>
      <c r="O31" s="687"/>
      <c r="P31" s="687"/>
      <c r="Q31" s="176" t="s">
        <v>121</v>
      </c>
      <c r="R31" s="214">
        <v>0</v>
      </c>
      <c r="S31" s="214">
        <v>0</v>
      </c>
      <c r="T31" s="214">
        <v>0</v>
      </c>
      <c r="U31" s="214">
        <v>0</v>
      </c>
      <c r="V31" s="214">
        <v>0</v>
      </c>
      <c r="W31" s="214">
        <v>0</v>
      </c>
      <c r="X31" s="204">
        <v>0</v>
      </c>
      <c r="Y31" s="211">
        <v>0</v>
      </c>
      <c r="Z31" s="215">
        <v>0</v>
      </c>
      <c r="AA31" s="177"/>
    </row>
    <row r="32" spans="1:36" ht="15.6" customHeight="1" x14ac:dyDescent="0.15">
      <c r="A32" s="163"/>
      <c r="B32" s="688"/>
      <c r="C32" s="688"/>
      <c r="D32" s="179" t="s">
        <v>123</v>
      </c>
      <c r="E32" s="217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80">
        <v>0</v>
      </c>
      <c r="L32" s="229">
        <f>IF(L30=0,0,L31/L30)</f>
        <v>0</v>
      </c>
      <c r="M32" s="219">
        <f>IF(M30=0,0,M31/M30)</f>
        <v>0</v>
      </c>
      <c r="N32" s="181"/>
      <c r="O32" s="688"/>
      <c r="P32" s="688"/>
      <c r="Q32" s="179" t="s">
        <v>123</v>
      </c>
      <c r="R32" s="218">
        <v>0</v>
      </c>
      <c r="S32" s="218">
        <v>0</v>
      </c>
      <c r="T32" s="218">
        <v>0</v>
      </c>
      <c r="U32" s="218">
        <v>0</v>
      </c>
      <c r="V32" s="218">
        <v>0</v>
      </c>
      <c r="W32" s="218">
        <v>0</v>
      </c>
      <c r="X32" s="280">
        <f>IF(X30=0,0,X31/X30)</f>
        <v>0</v>
      </c>
      <c r="Y32" s="229">
        <f>IF(Y30=0,0,Y31/Y30)</f>
        <v>0</v>
      </c>
      <c r="Z32" s="219">
        <f>IF(Z30=0,0,Z31/Z30)</f>
        <v>0</v>
      </c>
      <c r="AA32" s="181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3.35" customHeight="1" x14ac:dyDescent="0.2">
      <c r="A33" s="163"/>
      <c r="B33" s="164"/>
      <c r="C33" s="164"/>
      <c r="D33" s="180"/>
      <c r="E33" s="165"/>
      <c r="F33" s="165"/>
      <c r="G33" s="165"/>
      <c r="H33" s="165"/>
      <c r="I33" s="165"/>
      <c r="J33" s="165"/>
      <c r="K33" s="165"/>
      <c r="L33" s="165"/>
      <c r="M33" s="165"/>
      <c r="N33" s="181"/>
      <c r="O33" s="164"/>
      <c r="P33" s="164"/>
      <c r="Q33" s="180"/>
      <c r="R33" s="165"/>
      <c r="S33" s="165"/>
      <c r="T33" s="165"/>
      <c r="U33" s="165"/>
      <c r="V33" s="165"/>
      <c r="W33" s="165"/>
      <c r="X33" s="165"/>
      <c r="Y33" s="165"/>
      <c r="Z33" s="165"/>
      <c r="AA33" s="181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3.15" customHeight="1" x14ac:dyDescent="0.15">
      <c r="A34" s="163"/>
      <c r="B34" s="690" t="s">
        <v>154</v>
      </c>
      <c r="C34" s="691"/>
      <c r="D34" s="692"/>
      <c r="E34" s="171" t="s">
        <v>158</v>
      </c>
      <c r="F34" s="171" t="s">
        <v>158</v>
      </c>
      <c r="G34" s="171" t="s">
        <v>153</v>
      </c>
      <c r="H34" s="171" t="s">
        <v>153</v>
      </c>
      <c r="I34" s="170" t="s">
        <v>153</v>
      </c>
      <c r="J34" s="275" t="s">
        <v>153</v>
      </c>
      <c r="K34" s="277" t="s">
        <v>153</v>
      </c>
      <c r="L34" s="272" t="s">
        <v>153</v>
      </c>
      <c r="M34" s="195" t="s">
        <v>153</v>
      </c>
      <c r="N34" s="181"/>
      <c r="O34" s="690" t="s">
        <v>154</v>
      </c>
      <c r="P34" s="691"/>
      <c r="Q34" s="692"/>
      <c r="R34" s="171" t="s">
        <v>158</v>
      </c>
      <c r="S34" s="171" t="s">
        <v>158</v>
      </c>
      <c r="T34" s="171" t="s">
        <v>153</v>
      </c>
      <c r="U34" s="171" t="s">
        <v>153</v>
      </c>
      <c r="V34" s="170" t="s">
        <v>153</v>
      </c>
      <c r="W34" s="275" t="s">
        <v>153</v>
      </c>
      <c r="X34" s="277" t="s">
        <v>153</v>
      </c>
      <c r="Y34" s="272" t="s">
        <v>153</v>
      </c>
      <c r="Z34" s="195" t="s">
        <v>153</v>
      </c>
      <c r="AA34" s="181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3.15" customHeight="1" x14ac:dyDescent="0.15">
      <c r="A35" s="163"/>
      <c r="B35" s="693"/>
      <c r="C35" s="694"/>
      <c r="D35" s="695"/>
      <c r="E35" s="173" t="s">
        <v>295</v>
      </c>
      <c r="F35" s="173" t="s">
        <v>279</v>
      </c>
      <c r="G35" s="173" t="s">
        <v>280</v>
      </c>
      <c r="H35" s="173" t="s">
        <v>281</v>
      </c>
      <c r="I35" s="173" t="s">
        <v>282</v>
      </c>
      <c r="J35" s="173" t="s">
        <v>283</v>
      </c>
      <c r="K35" s="278" t="s">
        <v>278</v>
      </c>
      <c r="L35" s="273" t="s">
        <v>286</v>
      </c>
      <c r="M35" s="196" t="s">
        <v>296</v>
      </c>
      <c r="N35" s="181"/>
      <c r="O35" s="693"/>
      <c r="P35" s="694"/>
      <c r="Q35" s="695"/>
      <c r="R35" s="173" t="s">
        <v>287</v>
      </c>
      <c r="S35" s="173" t="s">
        <v>279</v>
      </c>
      <c r="T35" s="173" t="s">
        <v>280</v>
      </c>
      <c r="U35" s="173" t="s">
        <v>281</v>
      </c>
      <c r="V35" s="173" t="s">
        <v>282</v>
      </c>
      <c r="W35" s="173" t="s">
        <v>283</v>
      </c>
      <c r="X35" s="278" t="s">
        <v>278</v>
      </c>
      <c r="Y35" s="273" t="s">
        <v>286</v>
      </c>
      <c r="Z35" s="196" t="s">
        <v>296</v>
      </c>
      <c r="AA35" s="181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3.5" customHeight="1" x14ac:dyDescent="0.15">
      <c r="B36" s="686" t="s">
        <v>145</v>
      </c>
      <c r="C36" s="686">
        <v>5</v>
      </c>
      <c r="D36" s="174" t="s">
        <v>122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79">
        <v>0</v>
      </c>
      <c r="L36" s="230">
        <v>0</v>
      </c>
      <c r="M36" s="224">
        <v>0</v>
      </c>
      <c r="N36" s="175"/>
      <c r="O36" s="686" t="s">
        <v>5</v>
      </c>
      <c r="P36" s="686">
        <v>5</v>
      </c>
      <c r="Q36" s="174" t="s">
        <v>122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79">
        <f t="shared" ref="X36:Z38" si="0">SUM(K9,K36,X9)</f>
        <v>0</v>
      </c>
      <c r="Y36" s="230">
        <f t="shared" si="0"/>
        <v>0</v>
      </c>
      <c r="Z36" s="224">
        <f t="shared" si="0"/>
        <v>0</v>
      </c>
      <c r="AA36" s="175"/>
    </row>
    <row r="37" spans="1:36" ht="13.5" customHeight="1" x14ac:dyDescent="0.15">
      <c r="B37" s="687"/>
      <c r="C37" s="687"/>
      <c r="D37" s="176" t="s">
        <v>120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04">
        <v>0</v>
      </c>
      <c r="L37" s="211">
        <v>0</v>
      </c>
      <c r="M37" s="215">
        <v>0</v>
      </c>
      <c r="N37" s="175"/>
      <c r="O37" s="687"/>
      <c r="P37" s="687"/>
      <c r="Q37" s="200" t="s">
        <v>120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04">
        <f t="shared" si="0"/>
        <v>0</v>
      </c>
      <c r="Y37" s="211">
        <f t="shared" si="0"/>
        <v>0</v>
      </c>
      <c r="Z37" s="215">
        <f t="shared" si="0"/>
        <v>0</v>
      </c>
      <c r="AA37" s="175"/>
    </row>
    <row r="38" spans="1:36" ht="13.5" customHeight="1" x14ac:dyDescent="0.15">
      <c r="B38" s="687"/>
      <c r="C38" s="687"/>
      <c r="D38" s="176" t="s">
        <v>121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04">
        <v>0</v>
      </c>
      <c r="L38" s="211">
        <v>0</v>
      </c>
      <c r="M38" s="215">
        <v>0</v>
      </c>
      <c r="N38" s="177"/>
      <c r="O38" s="687"/>
      <c r="P38" s="687"/>
      <c r="Q38" s="200" t="s">
        <v>121</v>
      </c>
      <c r="R38" s="214">
        <v>0</v>
      </c>
      <c r="S38" s="214">
        <v>0</v>
      </c>
      <c r="T38" s="214">
        <v>0</v>
      </c>
      <c r="U38" s="214">
        <v>0</v>
      </c>
      <c r="V38" s="214">
        <v>0</v>
      </c>
      <c r="W38" s="214">
        <v>0</v>
      </c>
      <c r="X38" s="204">
        <f t="shared" si="0"/>
        <v>0</v>
      </c>
      <c r="Y38" s="211">
        <f t="shared" si="0"/>
        <v>0</v>
      </c>
      <c r="Z38" s="215">
        <f t="shared" si="0"/>
        <v>0</v>
      </c>
      <c r="AA38" s="177"/>
    </row>
    <row r="39" spans="1:36" ht="15.6" customHeight="1" x14ac:dyDescent="0.15">
      <c r="B39" s="687"/>
      <c r="C39" s="688"/>
      <c r="D39" s="179" t="s">
        <v>123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80">
        <v>0</v>
      </c>
      <c r="L39" s="229">
        <f>IF(L37=0,0,L38/L37)</f>
        <v>0</v>
      </c>
      <c r="M39" s="219">
        <f>IF(M37=0,0,M38/M37)</f>
        <v>0</v>
      </c>
      <c r="N39" s="181"/>
      <c r="O39" s="687"/>
      <c r="P39" s="688"/>
      <c r="Q39" s="179" t="s">
        <v>123</v>
      </c>
      <c r="R39" s="218">
        <v>0</v>
      </c>
      <c r="S39" s="218">
        <v>0</v>
      </c>
      <c r="T39" s="218">
        <v>0</v>
      </c>
      <c r="U39" s="218">
        <v>0</v>
      </c>
      <c r="V39" s="218">
        <v>0</v>
      </c>
      <c r="W39" s="218">
        <v>0</v>
      </c>
      <c r="X39" s="280">
        <f>IF(X37=0,0,X38/X37)</f>
        <v>0</v>
      </c>
      <c r="Y39" s="229">
        <f>IF(Y37=0,0,Y38/Y37)</f>
        <v>0</v>
      </c>
      <c r="Z39" s="219">
        <f>IF(Z37=0,0,Z38/Z37)</f>
        <v>0</v>
      </c>
      <c r="AA39" s="181"/>
    </row>
    <row r="40" spans="1:36" ht="13.5" customHeight="1" x14ac:dyDescent="0.15">
      <c r="B40" s="687"/>
      <c r="C40" s="686">
        <v>4</v>
      </c>
      <c r="D40" s="174" t="s">
        <v>122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79">
        <v>0</v>
      </c>
      <c r="L40" s="230">
        <v>0</v>
      </c>
      <c r="M40" s="224">
        <v>0</v>
      </c>
      <c r="N40" s="175"/>
      <c r="O40" s="687"/>
      <c r="P40" s="686">
        <v>4</v>
      </c>
      <c r="Q40" s="174" t="s">
        <v>122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0</v>
      </c>
      <c r="X40" s="279">
        <f t="shared" ref="X40:Z42" si="1">SUM(K13,K40,X13)</f>
        <v>0</v>
      </c>
      <c r="Y40" s="230">
        <f t="shared" si="1"/>
        <v>0</v>
      </c>
      <c r="Z40" s="224">
        <f t="shared" si="1"/>
        <v>0</v>
      </c>
      <c r="AA40" s="175"/>
    </row>
    <row r="41" spans="1:36" ht="13.5" customHeight="1" x14ac:dyDescent="0.15">
      <c r="B41" s="687"/>
      <c r="C41" s="687"/>
      <c r="D41" s="176" t="s">
        <v>120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04">
        <v>0</v>
      </c>
      <c r="L41" s="211">
        <v>0</v>
      </c>
      <c r="M41" s="215">
        <v>0</v>
      </c>
      <c r="N41" s="175"/>
      <c r="O41" s="687"/>
      <c r="P41" s="687"/>
      <c r="Q41" s="176" t="s">
        <v>120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4">
        <v>0</v>
      </c>
      <c r="X41" s="204">
        <f t="shared" si="1"/>
        <v>0</v>
      </c>
      <c r="Y41" s="211">
        <f t="shared" si="1"/>
        <v>0</v>
      </c>
      <c r="Z41" s="215">
        <f t="shared" si="1"/>
        <v>0</v>
      </c>
      <c r="AA41" s="175"/>
    </row>
    <row r="42" spans="1:36" ht="13.5" customHeight="1" x14ac:dyDescent="0.15">
      <c r="B42" s="687"/>
      <c r="C42" s="687"/>
      <c r="D42" s="176" t="s">
        <v>121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04">
        <v>0</v>
      </c>
      <c r="L42" s="211">
        <v>0</v>
      </c>
      <c r="M42" s="215">
        <v>0</v>
      </c>
      <c r="N42" s="177"/>
      <c r="O42" s="687"/>
      <c r="P42" s="687"/>
      <c r="Q42" s="176" t="s">
        <v>121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04">
        <f t="shared" si="1"/>
        <v>0</v>
      </c>
      <c r="Y42" s="211">
        <f t="shared" si="1"/>
        <v>0</v>
      </c>
      <c r="Z42" s="215">
        <f t="shared" si="1"/>
        <v>0</v>
      </c>
      <c r="AA42" s="177"/>
    </row>
    <row r="43" spans="1:36" ht="15.6" customHeight="1" x14ac:dyDescent="0.15">
      <c r="B43" s="687"/>
      <c r="C43" s="688"/>
      <c r="D43" s="179" t="s">
        <v>123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80">
        <v>0</v>
      </c>
      <c r="L43" s="229">
        <f>IF(L41=0,0,L42/L41)</f>
        <v>0</v>
      </c>
      <c r="M43" s="219">
        <f>IF(M41=0,0,M42/M41)</f>
        <v>0</v>
      </c>
      <c r="N43" s="181"/>
      <c r="O43" s="687"/>
      <c r="P43" s="688"/>
      <c r="Q43" s="179" t="s">
        <v>123</v>
      </c>
      <c r="R43" s="218">
        <v>0</v>
      </c>
      <c r="S43" s="218">
        <v>0</v>
      </c>
      <c r="T43" s="218">
        <v>0</v>
      </c>
      <c r="U43" s="218">
        <v>0</v>
      </c>
      <c r="V43" s="218">
        <v>0</v>
      </c>
      <c r="W43" s="218">
        <v>0</v>
      </c>
      <c r="X43" s="280">
        <f>IF(X41=0,0,X42/X41)</f>
        <v>0</v>
      </c>
      <c r="Y43" s="229">
        <f>IF(Y41=0,0,Y42/Y41)</f>
        <v>0</v>
      </c>
      <c r="Z43" s="219">
        <f>IF(Z41=0,0,Z42/Z41)</f>
        <v>0</v>
      </c>
      <c r="AA43" s="181"/>
    </row>
    <row r="44" spans="1:36" ht="13.5" customHeight="1" x14ac:dyDescent="0.15">
      <c r="B44" s="687"/>
      <c r="C44" s="686">
        <v>3</v>
      </c>
      <c r="D44" s="174" t="s">
        <v>122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3">
        <v>0</v>
      </c>
      <c r="K44" s="279">
        <v>0</v>
      </c>
      <c r="L44" s="230">
        <v>0</v>
      </c>
      <c r="M44" s="224">
        <v>0</v>
      </c>
      <c r="N44" s="175"/>
      <c r="O44" s="687"/>
      <c r="P44" s="686">
        <v>3</v>
      </c>
      <c r="Q44" s="174" t="s">
        <v>122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79">
        <f t="shared" ref="X44:Z46" si="2">SUM(K17,K44,X17)</f>
        <v>0</v>
      </c>
      <c r="Y44" s="230">
        <f t="shared" si="2"/>
        <v>0</v>
      </c>
      <c r="Z44" s="224">
        <f t="shared" si="2"/>
        <v>0</v>
      </c>
      <c r="AA44" s="175"/>
    </row>
    <row r="45" spans="1:36" ht="13.5" customHeight="1" x14ac:dyDescent="0.15">
      <c r="B45" s="687"/>
      <c r="C45" s="687"/>
      <c r="D45" s="176" t="s">
        <v>120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04">
        <v>0</v>
      </c>
      <c r="L45" s="211">
        <v>0</v>
      </c>
      <c r="M45" s="215">
        <v>0</v>
      </c>
      <c r="N45" s="175"/>
      <c r="O45" s="687"/>
      <c r="P45" s="687"/>
      <c r="Q45" s="176" t="s">
        <v>120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04">
        <f t="shared" si="2"/>
        <v>0</v>
      </c>
      <c r="Y45" s="211">
        <f t="shared" si="2"/>
        <v>0</v>
      </c>
      <c r="Z45" s="215">
        <f t="shared" si="2"/>
        <v>0</v>
      </c>
      <c r="AA45" s="175"/>
    </row>
    <row r="46" spans="1:36" ht="13.5" customHeight="1" x14ac:dyDescent="0.15">
      <c r="B46" s="687"/>
      <c r="C46" s="687"/>
      <c r="D46" s="176" t="s">
        <v>121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04">
        <v>0</v>
      </c>
      <c r="L46" s="211">
        <v>0</v>
      </c>
      <c r="M46" s="215">
        <v>0</v>
      </c>
      <c r="N46" s="177"/>
      <c r="O46" s="687"/>
      <c r="P46" s="687"/>
      <c r="Q46" s="176" t="s">
        <v>121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04">
        <f t="shared" si="2"/>
        <v>0</v>
      </c>
      <c r="Y46" s="211">
        <f t="shared" si="2"/>
        <v>0</v>
      </c>
      <c r="Z46" s="215">
        <f t="shared" si="2"/>
        <v>0</v>
      </c>
      <c r="AA46" s="177"/>
    </row>
    <row r="47" spans="1:36" ht="15.6" customHeight="1" x14ac:dyDescent="0.15">
      <c r="B47" s="687"/>
      <c r="C47" s="688"/>
      <c r="D47" s="179" t="s">
        <v>123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80">
        <v>0</v>
      </c>
      <c r="L47" s="229">
        <f>IF(L45=0,0,L46/L45)</f>
        <v>0</v>
      </c>
      <c r="M47" s="219">
        <f>IF(M45=0,0,M46/M45)</f>
        <v>0</v>
      </c>
      <c r="N47" s="181"/>
      <c r="O47" s="687"/>
      <c r="P47" s="688"/>
      <c r="Q47" s="179" t="s">
        <v>123</v>
      </c>
      <c r="R47" s="218">
        <v>0</v>
      </c>
      <c r="S47" s="218">
        <v>0</v>
      </c>
      <c r="T47" s="218">
        <v>0</v>
      </c>
      <c r="U47" s="218">
        <v>0</v>
      </c>
      <c r="V47" s="218">
        <v>0</v>
      </c>
      <c r="W47" s="218">
        <v>0</v>
      </c>
      <c r="X47" s="280">
        <f>IF(X45=0,0,X46/X45)</f>
        <v>0</v>
      </c>
      <c r="Y47" s="229">
        <f>IF(Y45=0,0,Y46/Y45)</f>
        <v>0</v>
      </c>
      <c r="Z47" s="219">
        <f>IF(Z45=0,0,Z46/Z45)</f>
        <v>0</v>
      </c>
      <c r="AA47" s="181"/>
    </row>
    <row r="48" spans="1:36" ht="13.5" customHeight="1" x14ac:dyDescent="0.15">
      <c r="B48" s="687"/>
      <c r="C48" s="686">
        <v>2</v>
      </c>
      <c r="D48" s="174" t="s">
        <v>122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79">
        <v>0</v>
      </c>
      <c r="L48" s="230">
        <v>0</v>
      </c>
      <c r="M48" s="224">
        <v>0</v>
      </c>
      <c r="N48" s="175"/>
      <c r="O48" s="687"/>
      <c r="P48" s="686">
        <v>2</v>
      </c>
      <c r="Q48" s="174" t="s">
        <v>122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79">
        <f t="shared" ref="X48:Z50" si="3">SUM(K21,K48,X21)</f>
        <v>0</v>
      </c>
      <c r="Y48" s="230">
        <f t="shared" si="3"/>
        <v>0</v>
      </c>
      <c r="Z48" s="224">
        <f t="shared" si="3"/>
        <v>0</v>
      </c>
      <c r="AA48" s="175"/>
    </row>
    <row r="49" spans="1:27" ht="13.5" customHeight="1" x14ac:dyDescent="0.15">
      <c r="B49" s="687"/>
      <c r="C49" s="687"/>
      <c r="D49" s="176" t="s">
        <v>120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04">
        <v>0</v>
      </c>
      <c r="L49" s="211">
        <v>0</v>
      </c>
      <c r="M49" s="215">
        <v>0</v>
      </c>
      <c r="N49" s="175"/>
      <c r="O49" s="687"/>
      <c r="P49" s="687"/>
      <c r="Q49" s="176" t="s">
        <v>120</v>
      </c>
      <c r="R49" s="214">
        <v>0</v>
      </c>
      <c r="S49" s="214">
        <v>0</v>
      </c>
      <c r="T49" s="214">
        <v>0</v>
      </c>
      <c r="U49" s="214">
        <v>0</v>
      </c>
      <c r="V49" s="214">
        <v>0</v>
      </c>
      <c r="W49" s="214">
        <v>0</v>
      </c>
      <c r="X49" s="204">
        <f t="shared" si="3"/>
        <v>0</v>
      </c>
      <c r="Y49" s="211">
        <f t="shared" si="3"/>
        <v>0</v>
      </c>
      <c r="Z49" s="215">
        <f t="shared" si="3"/>
        <v>0</v>
      </c>
      <c r="AA49" s="175"/>
    </row>
    <row r="50" spans="1:27" ht="13.5" customHeight="1" x14ac:dyDescent="0.15">
      <c r="B50" s="687"/>
      <c r="C50" s="687"/>
      <c r="D50" s="176" t="s">
        <v>121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04">
        <v>0</v>
      </c>
      <c r="L50" s="211">
        <v>0</v>
      </c>
      <c r="M50" s="215">
        <v>0</v>
      </c>
      <c r="N50" s="177"/>
      <c r="O50" s="687"/>
      <c r="P50" s="687"/>
      <c r="Q50" s="176" t="s">
        <v>121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04">
        <f t="shared" si="3"/>
        <v>0</v>
      </c>
      <c r="Y50" s="211">
        <f t="shared" si="3"/>
        <v>0</v>
      </c>
      <c r="Z50" s="215">
        <f t="shared" si="3"/>
        <v>0</v>
      </c>
      <c r="AA50" s="177"/>
    </row>
    <row r="51" spans="1:27" ht="15.6" customHeight="1" x14ac:dyDescent="0.15">
      <c r="B51" s="687"/>
      <c r="C51" s="688"/>
      <c r="D51" s="179" t="s">
        <v>123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80">
        <v>0</v>
      </c>
      <c r="L51" s="229">
        <f>IF(L49=0,0,L50/L49)</f>
        <v>0</v>
      </c>
      <c r="M51" s="219">
        <f>IF(M49=0,0,M50/M49)</f>
        <v>0</v>
      </c>
      <c r="N51" s="181"/>
      <c r="O51" s="687"/>
      <c r="P51" s="688"/>
      <c r="Q51" s="179" t="s">
        <v>123</v>
      </c>
      <c r="R51" s="218">
        <v>0</v>
      </c>
      <c r="S51" s="218">
        <v>0</v>
      </c>
      <c r="T51" s="218">
        <v>0</v>
      </c>
      <c r="U51" s="218">
        <v>0</v>
      </c>
      <c r="V51" s="218">
        <v>0</v>
      </c>
      <c r="W51" s="218">
        <v>0</v>
      </c>
      <c r="X51" s="280">
        <f>IF(X49=0,0,X50/X49)</f>
        <v>0</v>
      </c>
      <c r="Y51" s="229">
        <f>IF(Y49=0,0,Y50/Y49)</f>
        <v>0</v>
      </c>
      <c r="Z51" s="219">
        <f>IF(Z49=0,0,Z50/Z49)</f>
        <v>0</v>
      </c>
      <c r="AA51" s="181"/>
    </row>
    <row r="52" spans="1:27" ht="13.5" customHeight="1" x14ac:dyDescent="0.15">
      <c r="B52" s="687"/>
      <c r="C52" s="686">
        <v>1</v>
      </c>
      <c r="D52" s="174" t="s">
        <v>122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79">
        <v>0</v>
      </c>
      <c r="L52" s="230">
        <v>0</v>
      </c>
      <c r="M52" s="224">
        <v>0</v>
      </c>
      <c r="N52" s="175"/>
      <c r="O52" s="687"/>
      <c r="P52" s="686">
        <v>1</v>
      </c>
      <c r="Q52" s="174" t="s">
        <v>122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79">
        <f t="shared" ref="X52:Z54" si="4">SUM(K25,K52,X25)</f>
        <v>0</v>
      </c>
      <c r="Y52" s="230">
        <f t="shared" si="4"/>
        <v>0</v>
      </c>
      <c r="Z52" s="224">
        <f t="shared" si="4"/>
        <v>0</v>
      </c>
      <c r="AA52" s="175"/>
    </row>
    <row r="53" spans="1:27" ht="13.5" customHeight="1" x14ac:dyDescent="0.15">
      <c r="B53" s="687"/>
      <c r="C53" s="687"/>
      <c r="D53" s="176" t="s">
        <v>120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04">
        <v>0</v>
      </c>
      <c r="L53" s="211">
        <v>0</v>
      </c>
      <c r="M53" s="215">
        <v>0</v>
      </c>
      <c r="N53" s="175"/>
      <c r="O53" s="687"/>
      <c r="P53" s="687"/>
      <c r="Q53" s="176" t="s">
        <v>120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04">
        <f t="shared" si="4"/>
        <v>0</v>
      </c>
      <c r="Y53" s="211">
        <f t="shared" si="4"/>
        <v>0</v>
      </c>
      <c r="Z53" s="215">
        <f t="shared" si="4"/>
        <v>0</v>
      </c>
      <c r="AA53" s="175"/>
    </row>
    <row r="54" spans="1:27" ht="13.5" customHeight="1" x14ac:dyDescent="0.15">
      <c r="B54" s="687"/>
      <c r="C54" s="687"/>
      <c r="D54" s="176" t="s">
        <v>121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04">
        <v>0</v>
      </c>
      <c r="L54" s="211">
        <v>0</v>
      </c>
      <c r="M54" s="215">
        <v>0</v>
      </c>
      <c r="N54" s="177"/>
      <c r="O54" s="687"/>
      <c r="P54" s="687"/>
      <c r="Q54" s="176" t="s">
        <v>121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04">
        <f t="shared" si="4"/>
        <v>0</v>
      </c>
      <c r="Y54" s="211">
        <f t="shared" si="4"/>
        <v>0</v>
      </c>
      <c r="Z54" s="215">
        <f t="shared" si="4"/>
        <v>0</v>
      </c>
      <c r="AA54" s="177"/>
    </row>
    <row r="55" spans="1:27" ht="15.6" customHeight="1" x14ac:dyDescent="0.15">
      <c r="B55" s="687"/>
      <c r="C55" s="688"/>
      <c r="D55" s="179" t="s">
        <v>123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80">
        <v>0</v>
      </c>
      <c r="L55" s="229">
        <f>IF(L53=0,0,L54/L53)</f>
        <v>0</v>
      </c>
      <c r="M55" s="219">
        <f>IF(M53=0,0,M54/M53)</f>
        <v>0</v>
      </c>
      <c r="N55" s="181"/>
      <c r="O55" s="687"/>
      <c r="P55" s="688"/>
      <c r="Q55" s="179" t="s">
        <v>123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80">
        <f>IF(X53=0,0,X54/X53)</f>
        <v>0</v>
      </c>
      <c r="Y55" s="229">
        <f>IF(Y53=0,0,Y54/Y53)</f>
        <v>0</v>
      </c>
      <c r="Z55" s="219">
        <f>IF(Z53=0,0,Z54/Z53)</f>
        <v>0</v>
      </c>
      <c r="AA55" s="181"/>
    </row>
    <row r="56" spans="1:27" ht="13.5" customHeight="1" x14ac:dyDescent="0.15">
      <c r="B56" s="687"/>
      <c r="C56" s="686" t="s">
        <v>5</v>
      </c>
      <c r="D56" s="174" t="s">
        <v>122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79">
        <v>0</v>
      </c>
      <c r="L56" s="230">
        <v>0</v>
      </c>
      <c r="M56" s="224">
        <v>0</v>
      </c>
      <c r="N56" s="225"/>
      <c r="O56" s="687"/>
      <c r="P56" s="686" t="s">
        <v>147</v>
      </c>
      <c r="Q56" s="174" t="s">
        <v>122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79">
        <f>X36+X40+X44+X48+X52</f>
        <v>0</v>
      </c>
      <c r="Y56" s="230">
        <f t="shared" ref="Y56:Z58" si="5">Y36+Y40+Y44+Y48+Y52</f>
        <v>0</v>
      </c>
      <c r="Z56" s="224">
        <f t="shared" si="5"/>
        <v>0</v>
      </c>
      <c r="AA56" s="175"/>
    </row>
    <row r="57" spans="1:27" ht="13.5" customHeight="1" x14ac:dyDescent="0.15">
      <c r="B57" s="687"/>
      <c r="C57" s="687"/>
      <c r="D57" s="176" t="s">
        <v>120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04">
        <v>0</v>
      </c>
      <c r="L57" s="211">
        <v>0</v>
      </c>
      <c r="M57" s="215">
        <v>0</v>
      </c>
      <c r="N57" s="175"/>
      <c r="O57" s="687"/>
      <c r="P57" s="687"/>
      <c r="Q57" s="176" t="s">
        <v>120</v>
      </c>
      <c r="R57" s="214">
        <v>0</v>
      </c>
      <c r="S57" s="214">
        <v>0</v>
      </c>
      <c r="T57" s="214">
        <v>0</v>
      </c>
      <c r="U57" s="214">
        <v>0</v>
      </c>
      <c r="V57" s="214">
        <v>0</v>
      </c>
      <c r="W57" s="214">
        <v>0</v>
      </c>
      <c r="X57" s="204">
        <f>X37+X41+X45+X49+X53</f>
        <v>0</v>
      </c>
      <c r="Y57" s="211">
        <f t="shared" si="5"/>
        <v>0</v>
      </c>
      <c r="Z57" s="215">
        <f t="shared" si="5"/>
        <v>0</v>
      </c>
      <c r="AA57" s="175"/>
    </row>
    <row r="58" spans="1:27" ht="13.5" customHeight="1" x14ac:dyDescent="0.15">
      <c r="B58" s="687"/>
      <c r="C58" s="687"/>
      <c r="D58" s="176" t="s">
        <v>121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04">
        <v>0</v>
      </c>
      <c r="L58" s="211">
        <v>0</v>
      </c>
      <c r="M58" s="215">
        <v>0</v>
      </c>
      <c r="N58" s="177"/>
      <c r="O58" s="687"/>
      <c r="P58" s="687"/>
      <c r="Q58" s="176" t="s">
        <v>121</v>
      </c>
      <c r="R58" s="214">
        <v>0</v>
      </c>
      <c r="S58" s="214">
        <v>0</v>
      </c>
      <c r="T58" s="214">
        <v>0</v>
      </c>
      <c r="U58" s="214">
        <v>0</v>
      </c>
      <c r="V58" s="214">
        <v>0</v>
      </c>
      <c r="W58" s="214">
        <v>0</v>
      </c>
      <c r="X58" s="204">
        <f>X38+X42+X46+X50+X54</f>
        <v>0</v>
      </c>
      <c r="Y58" s="211">
        <f t="shared" si="5"/>
        <v>0</v>
      </c>
      <c r="Z58" s="215">
        <f t="shared" si="5"/>
        <v>0</v>
      </c>
      <c r="AA58" s="177"/>
    </row>
    <row r="59" spans="1:27" ht="15.6" customHeight="1" x14ac:dyDescent="0.15">
      <c r="B59" s="688"/>
      <c r="C59" s="688"/>
      <c r="D59" s="179" t="s">
        <v>123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80">
        <v>0</v>
      </c>
      <c r="L59" s="229">
        <f>IF(L57=0,0,L58/L57)</f>
        <v>0</v>
      </c>
      <c r="M59" s="219">
        <f>IF(M57=0,0,M58/M57)</f>
        <v>0</v>
      </c>
      <c r="N59" s="181"/>
      <c r="O59" s="688"/>
      <c r="P59" s="688"/>
      <c r="Q59" s="179" t="s">
        <v>123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80">
        <f>IF(X57=0,0,X58/X57)</f>
        <v>0</v>
      </c>
      <c r="Y59" s="229">
        <f>IF(Y57=0,0,Y58/Y57)</f>
        <v>0</v>
      </c>
      <c r="Z59" s="219">
        <f>IF(Z57=0,0,Z58/Z57)</f>
        <v>0</v>
      </c>
      <c r="AA59" s="181"/>
    </row>
    <row r="60" spans="1:27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8"/>
      <c r="Y60" s="178"/>
      <c r="Z60" s="178"/>
      <c r="AA60" s="178"/>
    </row>
    <row r="61" spans="1:27" ht="9.9499999999999993" customHeight="1" x14ac:dyDescent="0.15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1:27" x14ac:dyDescent="0.15">
      <c r="A62" s="685" t="s">
        <v>174</v>
      </c>
      <c r="B62" s="689"/>
      <c r="C62" s="689"/>
      <c r="D62" s="689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84"/>
      <c r="P62" s="684"/>
      <c r="Q62" s="685"/>
      <c r="R62" s="685"/>
      <c r="S62" s="685"/>
      <c r="T62" s="685"/>
      <c r="U62" s="685"/>
      <c r="V62" s="685"/>
      <c r="W62" s="685"/>
      <c r="X62" s="685"/>
      <c r="Y62" s="685"/>
      <c r="Z62" s="685"/>
      <c r="AA62" s="685"/>
    </row>
    <row r="63" spans="1:27" x14ac:dyDescent="0.15">
      <c r="H63" s="201"/>
      <c r="Y63" s="201"/>
      <c r="Z63" s="201"/>
    </row>
  </sheetData>
  <mergeCells count="34">
    <mergeCell ref="B34:D35"/>
    <mergeCell ref="O34:Q35"/>
    <mergeCell ref="P44:P47"/>
    <mergeCell ref="P48:P51"/>
    <mergeCell ref="P52:P55"/>
    <mergeCell ref="O7:Q8"/>
    <mergeCell ref="O9:O32"/>
    <mergeCell ref="P9:P12"/>
    <mergeCell ref="P13:P16"/>
    <mergeCell ref="P17:P20"/>
    <mergeCell ref="P21:P24"/>
    <mergeCell ref="P25:P28"/>
    <mergeCell ref="P29:P32"/>
    <mergeCell ref="C25:C28"/>
    <mergeCell ref="B7:D8"/>
    <mergeCell ref="C9:C12"/>
    <mergeCell ref="C13:C16"/>
    <mergeCell ref="C17:C20"/>
    <mergeCell ref="B9:B32"/>
    <mergeCell ref="C21:C24"/>
    <mergeCell ref="C29:C32"/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175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176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 t="s">
        <v>179</v>
      </c>
      <c r="K5" s="3"/>
      <c r="L5" s="3"/>
      <c r="M5" s="3"/>
      <c r="N5" s="3"/>
      <c r="O5" s="3"/>
      <c r="P5" s="3"/>
      <c r="Q5" s="163"/>
      <c r="R5" s="163"/>
      <c r="S5" s="163"/>
      <c r="T5" s="163"/>
      <c r="U5" s="3"/>
      <c r="V5" s="3"/>
      <c r="W5" s="3"/>
      <c r="X5" s="3"/>
      <c r="Y5" s="3"/>
      <c r="Z5" s="3"/>
      <c r="AA5" s="3" t="s">
        <v>179</v>
      </c>
      <c r="AB5" s="3"/>
      <c r="AC5" s="3"/>
      <c r="AD5" s="3"/>
      <c r="AE5" s="3"/>
      <c r="AF5" s="3"/>
      <c r="AG5" s="3"/>
    </row>
    <row r="6" spans="1:33" ht="7.5" customHeight="1" x14ac:dyDescent="0.15">
      <c r="A6" s="163"/>
      <c r="B6" s="164"/>
      <c r="C6" s="164"/>
      <c r="D6" s="18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702"/>
      <c r="P6" s="703"/>
      <c r="Q6" s="163"/>
      <c r="R6" s="163"/>
      <c r="S6" s="164"/>
      <c r="T6" s="164"/>
      <c r="U6" s="18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702"/>
      <c r="AG6" s="703"/>
    </row>
    <row r="7" spans="1:33" ht="13.15" customHeight="1" x14ac:dyDescent="0.15">
      <c r="A7" s="163"/>
      <c r="B7" s="690" t="s">
        <v>154</v>
      </c>
      <c r="C7" s="691"/>
      <c r="D7" s="692"/>
      <c r="E7" s="700" t="s">
        <v>148</v>
      </c>
      <c r="F7" s="698" t="s">
        <v>149</v>
      </c>
      <c r="G7" s="698" t="s">
        <v>38</v>
      </c>
      <c r="H7" s="698" t="s">
        <v>39</v>
      </c>
      <c r="I7" s="698" t="s">
        <v>40</v>
      </c>
      <c r="J7" s="698" t="s">
        <v>41</v>
      </c>
      <c r="K7" s="698" t="s">
        <v>42</v>
      </c>
      <c r="L7" s="698" t="s">
        <v>43</v>
      </c>
      <c r="M7" s="698" t="s">
        <v>44</v>
      </c>
      <c r="N7" s="698" t="s">
        <v>150</v>
      </c>
      <c r="O7" s="698" t="s">
        <v>151</v>
      </c>
      <c r="P7" s="696" t="s">
        <v>152</v>
      </c>
      <c r="Q7" s="163"/>
      <c r="R7" s="163"/>
      <c r="S7" s="690" t="s">
        <v>154</v>
      </c>
      <c r="T7" s="691"/>
      <c r="U7" s="692"/>
      <c r="V7" s="700" t="s">
        <v>148</v>
      </c>
      <c r="W7" s="698" t="s">
        <v>149</v>
      </c>
      <c r="X7" s="698" t="s">
        <v>38</v>
      </c>
      <c r="Y7" s="698" t="s">
        <v>39</v>
      </c>
      <c r="Z7" s="698" t="s">
        <v>40</v>
      </c>
      <c r="AA7" s="698" t="s">
        <v>41</v>
      </c>
      <c r="AB7" s="698" t="s">
        <v>42</v>
      </c>
      <c r="AC7" s="698" t="s">
        <v>43</v>
      </c>
      <c r="AD7" s="698" t="s">
        <v>44</v>
      </c>
      <c r="AE7" s="698" t="s">
        <v>150</v>
      </c>
      <c r="AF7" s="698" t="s">
        <v>151</v>
      </c>
      <c r="AG7" s="696" t="s">
        <v>152</v>
      </c>
    </row>
    <row r="8" spans="1:33" ht="13.15" customHeight="1" x14ac:dyDescent="0.15">
      <c r="A8" s="163"/>
      <c r="B8" s="693"/>
      <c r="C8" s="694"/>
      <c r="D8" s="695"/>
      <c r="E8" s="701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7"/>
      <c r="Q8" s="163"/>
      <c r="R8" s="163"/>
      <c r="S8" s="693"/>
      <c r="T8" s="694"/>
      <c r="U8" s="695"/>
      <c r="V8" s="701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697"/>
    </row>
    <row r="9" spans="1:33" ht="13.5" customHeight="1" x14ac:dyDescent="0.15">
      <c r="A9" s="163"/>
      <c r="B9" s="686" t="s">
        <v>177</v>
      </c>
      <c r="C9" s="686">
        <v>5</v>
      </c>
      <c r="D9" s="174" t="s">
        <v>122</v>
      </c>
      <c r="E9" s="205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64">
        <v>0</v>
      </c>
      <c r="Q9" s="168"/>
      <c r="R9" s="163"/>
      <c r="S9" s="686" t="s">
        <v>197</v>
      </c>
      <c r="T9" s="686">
        <v>5</v>
      </c>
      <c r="U9" s="174" t="s">
        <v>219</v>
      </c>
      <c r="V9" s="205">
        <v>0</v>
      </c>
      <c r="W9" s="206">
        <v>0</v>
      </c>
      <c r="X9" s="206">
        <v>0</v>
      </c>
      <c r="Y9" s="206">
        <v>0</v>
      </c>
      <c r="Z9" s="206">
        <v>0</v>
      </c>
      <c r="AA9" s="206">
        <v>0</v>
      </c>
      <c r="AB9" s="206">
        <v>0</v>
      </c>
      <c r="AC9" s="206">
        <v>0</v>
      </c>
      <c r="AD9" s="206">
        <v>0</v>
      </c>
      <c r="AE9" s="206">
        <v>0</v>
      </c>
      <c r="AF9" s="206">
        <v>0</v>
      </c>
      <c r="AG9" s="264">
        <v>0</v>
      </c>
    </row>
    <row r="10" spans="1:33" ht="13.5" customHeight="1" x14ac:dyDescent="0.15">
      <c r="A10" s="163"/>
      <c r="B10" s="687"/>
      <c r="C10" s="687"/>
      <c r="D10" s="176" t="s">
        <v>120</v>
      </c>
      <c r="E10" s="212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11">
        <v>0</v>
      </c>
      <c r="Q10" s="163"/>
      <c r="R10" s="163"/>
      <c r="S10" s="687"/>
      <c r="T10" s="687"/>
      <c r="U10" s="176" t="s">
        <v>220</v>
      </c>
      <c r="V10" s="212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11">
        <v>0</v>
      </c>
    </row>
    <row r="11" spans="1:33" ht="13.5" customHeight="1" x14ac:dyDescent="0.15">
      <c r="A11" s="163"/>
      <c r="B11" s="687"/>
      <c r="C11" s="687"/>
      <c r="D11" s="176" t="s">
        <v>121</v>
      </c>
      <c r="E11" s="212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11">
        <v>0</v>
      </c>
      <c r="Q11" s="163"/>
      <c r="R11" s="163"/>
      <c r="S11" s="687"/>
      <c r="T11" s="687"/>
      <c r="U11" s="176" t="s">
        <v>221</v>
      </c>
      <c r="V11" s="212">
        <v>0</v>
      </c>
      <c r="W11" s="203">
        <v>0</v>
      </c>
      <c r="X11" s="203">
        <v>0</v>
      </c>
      <c r="Y11" s="203">
        <v>0</v>
      </c>
      <c r="Z11" s="203">
        <v>0</v>
      </c>
      <c r="AA11" s="203">
        <v>0</v>
      </c>
      <c r="AB11" s="203">
        <v>0</v>
      </c>
      <c r="AC11" s="203">
        <v>0</v>
      </c>
      <c r="AD11" s="203">
        <v>0</v>
      </c>
      <c r="AE11" s="203">
        <v>0</v>
      </c>
      <c r="AF11" s="203">
        <v>0</v>
      </c>
      <c r="AG11" s="211">
        <v>0</v>
      </c>
    </row>
    <row r="12" spans="1:33" ht="15.6" customHeight="1" x14ac:dyDescent="0.15">
      <c r="A12" s="163"/>
      <c r="B12" s="687"/>
      <c r="C12" s="688"/>
      <c r="D12" s="179" t="s">
        <v>123</v>
      </c>
      <c r="E12" s="208">
        <f>IF(E10=0,0,E11/E10)</f>
        <v>0</v>
      </c>
      <c r="F12" s="209">
        <f t="shared" ref="F12:P12" si="0">IF(F10=0,0,F11/F10)</f>
        <v>0</v>
      </c>
      <c r="G12" s="209">
        <f t="shared" si="0"/>
        <v>0</v>
      </c>
      <c r="H12" s="209">
        <f t="shared" si="0"/>
        <v>0</v>
      </c>
      <c r="I12" s="209">
        <f t="shared" si="0"/>
        <v>0</v>
      </c>
      <c r="J12" s="209">
        <f t="shared" si="0"/>
        <v>0</v>
      </c>
      <c r="K12" s="209">
        <f t="shared" si="0"/>
        <v>0</v>
      </c>
      <c r="L12" s="209">
        <f t="shared" si="0"/>
        <v>0</v>
      </c>
      <c r="M12" s="209">
        <f t="shared" si="0"/>
        <v>0</v>
      </c>
      <c r="N12" s="209">
        <f t="shared" si="0"/>
        <v>0</v>
      </c>
      <c r="O12" s="209">
        <f t="shared" si="0"/>
        <v>0</v>
      </c>
      <c r="P12" s="265">
        <f t="shared" si="0"/>
        <v>0</v>
      </c>
      <c r="Q12" s="163"/>
      <c r="R12" s="163"/>
      <c r="S12" s="687"/>
      <c r="T12" s="688"/>
      <c r="U12" s="179" t="s">
        <v>222</v>
      </c>
      <c r="V12" s="208">
        <f>IF(V10=0,0,V11/V10)</f>
        <v>0</v>
      </c>
      <c r="W12" s="209">
        <f t="shared" ref="W12:AG12" si="1">IF(W10=0,0,W11/W10)</f>
        <v>0</v>
      </c>
      <c r="X12" s="209">
        <f t="shared" si="1"/>
        <v>0</v>
      </c>
      <c r="Y12" s="209">
        <f t="shared" si="1"/>
        <v>0</v>
      </c>
      <c r="Z12" s="209">
        <f t="shared" si="1"/>
        <v>0</v>
      </c>
      <c r="AA12" s="209">
        <f t="shared" si="1"/>
        <v>0</v>
      </c>
      <c r="AB12" s="209">
        <f t="shared" si="1"/>
        <v>0</v>
      </c>
      <c r="AC12" s="209">
        <f t="shared" si="1"/>
        <v>0</v>
      </c>
      <c r="AD12" s="209">
        <f t="shared" si="1"/>
        <v>0</v>
      </c>
      <c r="AE12" s="209">
        <f t="shared" si="1"/>
        <v>0</v>
      </c>
      <c r="AF12" s="209">
        <f t="shared" si="1"/>
        <v>0</v>
      </c>
      <c r="AG12" s="265">
        <f t="shared" si="1"/>
        <v>0</v>
      </c>
    </row>
    <row r="13" spans="1:33" ht="13.5" customHeight="1" x14ac:dyDescent="0.15">
      <c r="A13" s="163"/>
      <c r="B13" s="687"/>
      <c r="C13" s="686">
        <v>4</v>
      </c>
      <c r="D13" s="174" t="s">
        <v>122</v>
      </c>
      <c r="E13" s="205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64">
        <v>0</v>
      </c>
      <c r="Q13" s="163"/>
      <c r="R13" s="163"/>
      <c r="S13" s="687"/>
      <c r="T13" s="686">
        <v>4</v>
      </c>
      <c r="U13" s="174" t="s">
        <v>219</v>
      </c>
      <c r="V13" s="205">
        <v>0</v>
      </c>
      <c r="W13" s="206">
        <v>0</v>
      </c>
      <c r="X13" s="206">
        <v>0</v>
      </c>
      <c r="Y13" s="206">
        <v>0</v>
      </c>
      <c r="Z13" s="206">
        <v>0</v>
      </c>
      <c r="AA13" s="206">
        <v>0</v>
      </c>
      <c r="AB13" s="206">
        <v>0</v>
      </c>
      <c r="AC13" s="206">
        <v>0</v>
      </c>
      <c r="AD13" s="206">
        <v>0</v>
      </c>
      <c r="AE13" s="206">
        <v>0</v>
      </c>
      <c r="AF13" s="206">
        <v>0</v>
      </c>
      <c r="AG13" s="264">
        <v>0</v>
      </c>
    </row>
    <row r="14" spans="1:33" ht="13.5" customHeight="1" x14ac:dyDescent="0.15">
      <c r="A14" s="163"/>
      <c r="B14" s="687"/>
      <c r="C14" s="687"/>
      <c r="D14" s="176" t="s">
        <v>120</v>
      </c>
      <c r="E14" s="212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11">
        <v>0</v>
      </c>
      <c r="Q14" s="163"/>
      <c r="R14" s="163"/>
      <c r="S14" s="687"/>
      <c r="T14" s="687"/>
      <c r="U14" s="176" t="s">
        <v>220</v>
      </c>
      <c r="V14" s="212">
        <v>0</v>
      </c>
      <c r="W14" s="203">
        <v>0</v>
      </c>
      <c r="X14" s="203">
        <v>0</v>
      </c>
      <c r="Y14" s="203">
        <v>0</v>
      </c>
      <c r="Z14" s="203">
        <v>0</v>
      </c>
      <c r="AA14" s="203">
        <v>0</v>
      </c>
      <c r="AB14" s="203">
        <v>0</v>
      </c>
      <c r="AC14" s="203">
        <v>0</v>
      </c>
      <c r="AD14" s="203">
        <v>0</v>
      </c>
      <c r="AE14" s="203">
        <v>0</v>
      </c>
      <c r="AF14" s="203">
        <v>0</v>
      </c>
      <c r="AG14" s="211">
        <v>0</v>
      </c>
    </row>
    <row r="15" spans="1:33" ht="13.5" customHeight="1" x14ac:dyDescent="0.15">
      <c r="A15" s="163"/>
      <c r="B15" s="687"/>
      <c r="C15" s="687"/>
      <c r="D15" s="176" t="s">
        <v>121</v>
      </c>
      <c r="E15" s="212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11">
        <v>0</v>
      </c>
      <c r="Q15" s="163"/>
      <c r="R15" s="163"/>
      <c r="S15" s="687"/>
      <c r="T15" s="687"/>
      <c r="U15" s="176" t="s">
        <v>221</v>
      </c>
      <c r="V15" s="212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11">
        <v>0</v>
      </c>
    </row>
    <row r="16" spans="1:33" ht="15.6" customHeight="1" x14ac:dyDescent="0.15">
      <c r="A16" s="163"/>
      <c r="B16" s="687"/>
      <c r="C16" s="688"/>
      <c r="D16" s="179" t="s">
        <v>123</v>
      </c>
      <c r="E16" s="208">
        <f t="shared" ref="E16:P16" si="2">IF(E14=0,0,E15/E14)</f>
        <v>0</v>
      </c>
      <c r="F16" s="209">
        <f t="shared" si="2"/>
        <v>0</v>
      </c>
      <c r="G16" s="209">
        <f t="shared" si="2"/>
        <v>0</v>
      </c>
      <c r="H16" s="209">
        <f t="shared" si="2"/>
        <v>0</v>
      </c>
      <c r="I16" s="209">
        <f t="shared" si="2"/>
        <v>0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65">
        <f t="shared" si="2"/>
        <v>0</v>
      </c>
      <c r="Q16" s="163"/>
      <c r="R16" s="163"/>
      <c r="S16" s="687"/>
      <c r="T16" s="688"/>
      <c r="U16" s="179" t="s">
        <v>222</v>
      </c>
      <c r="V16" s="208">
        <f t="shared" ref="V16:AG16" si="3">IF(V14=0,0,V15/V14)</f>
        <v>0</v>
      </c>
      <c r="W16" s="209">
        <f t="shared" si="3"/>
        <v>0</v>
      </c>
      <c r="X16" s="209">
        <f t="shared" si="3"/>
        <v>0</v>
      </c>
      <c r="Y16" s="209">
        <f t="shared" si="3"/>
        <v>0</v>
      </c>
      <c r="Z16" s="209">
        <f t="shared" si="3"/>
        <v>0</v>
      </c>
      <c r="AA16" s="209">
        <f t="shared" si="3"/>
        <v>0</v>
      </c>
      <c r="AB16" s="209">
        <f t="shared" si="3"/>
        <v>0</v>
      </c>
      <c r="AC16" s="209">
        <f t="shared" si="3"/>
        <v>0</v>
      </c>
      <c r="AD16" s="209">
        <f t="shared" si="3"/>
        <v>0</v>
      </c>
      <c r="AE16" s="209">
        <f t="shared" si="3"/>
        <v>0</v>
      </c>
      <c r="AF16" s="209">
        <f t="shared" si="3"/>
        <v>0</v>
      </c>
      <c r="AG16" s="265">
        <f t="shared" si="3"/>
        <v>0</v>
      </c>
    </row>
    <row r="17" spans="1:34" ht="13.5" customHeight="1" x14ac:dyDescent="0.15">
      <c r="A17" s="163"/>
      <c r="B17" s="687"/>
      <c r="C17" s="686">
        <v>3</v>
      </c>
      <c r="D17" s="174" t="s">
        <v>122</v>
      </c>
      <c r="E17" s="205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64">
        <v>0</v>
      </c>
      <c r="Q17" s="163"/>
      <c r="R17" s="163"/>
      <c r="S17" s="687"/>
      <c r="T17" s="686">
        <v>3</v>
      </c>
      <c r="U17" s="174" t="s">
        <v>219</v>
      </c>
      <c r="V17" s="205">
        <v>0</v>
      </c>
      <c r="W17" s="206">
        <v>0</v>
      </c>
      <c r="X17" s="206">
        <v>0</v>
      </c>
      <c r="Y17" s="206">
        <v>0</v>
      </c>
      <c r="Z17" s="206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06">
        <v>0</v>
      </c>
      <c r="AG17" s="264">
        <v>0</v>
      </c>
    </row>
    <row r="18" spans="1:34" ht="13.5" customHeight="1" x14ac:dyDescent="0.15">
      <c r="A18" s="163"/>
      <c r="B18" s="687"/>
      <c r="C18" s="687"/>
      <c r="D18" s="176" t="s">
        <v>120</v>
      </c>
      <c r="E18" s="212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11">
        <v>0</v>
      </c>
      <c r="Q18" s="163"/>
      <c r="R18" s="163"/>
      <c r="S18" s="687"/>
      <c r="T18" s="687"/>
      <c r="U18" s="176" t="s">
        <v>220</v>
      </c>
      <c r="V18" s="212">
        <v>0</v>
      </c>
      <c r="W18" s="203">
        <v>0</v>
      </c>
      <c r="X18" s="203">
        <v>0</v>
      </c>
      <c r="Y18" s="203">
        <v>0</v>
      </c>
      <c r="Z18" s="203">
        <v>0</v>
      </c>
      <c r="AA18" s="203">
        <v>0</v>
      </c>
      <c r="AB18" s="203">
        <v>0</v>
      </c>
      <c r="AC18" s="203">
        <v>0</v>
      </c>
      <c r="AD18" s="203">
        <v>0</v>
      </c>
      <c r="AE18" s="203">
        <v>0</v>
      </c>
      <c r="AF18" s="203">
        <v>0</v>
      </c>
      <c r="AG18" s="211">
        <v>0</v>
      </c>
    </row>
    <row r="19" spans="1:34" ht="13.5" customHeight="1" x14ac:dyDescent="0.15">
      <c r="A19" s="163"/>
      <c r="B19" s="687"/>
      <c r="C19" s="687"/>
      <c r="D19" s="176" t="s">
        <v>121</v>
      </c>
      <c r="E19" s="212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11">
        <v>0</v>
      </c>
      <c r="Q19" s="163"/>
      <c r="R19" s="163"/>
      <c r="S19" s="687"/>
      <c r="T19" s="687"/>
      <c r="U19" s="176" t="s">
        <v>221</v>
      </c>
      <c r="V19" s="212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3">
        <v>0</v>
      </c>
      <c r="AC19" s="203">
        <v>0</v>
      </c>
      <c r="AD19" s="203">
        <v>0</v>
      </c>
      <c r="AE19" s="203">
        <v>0</v>
      </c>
      <c r="AF19" s="203">
        <v>0</v>
      </c>
      <c r="AG19" s="211">
        <v>0</v>
      </c>
    </row>
    <row r="20" spans="1:34" ht="15.6" customHeight="1" x14ac:dyDescent="0.15">
      <c r="A20" s="163"/>
      <c r="B20" s="687"/>
      <c r="C20" s="688"/>
      <c r="D20" s="179" t="s">
        <v>123</v>
      </c>
      <c r="E20" s="208">
        <f t="shared" ref="E20:P20" si="4">IF(E18=0,0,E19/E18)</f>
        <v>0</v>
      </c>
      <c r="F20" s="209">
        <f t="shared" si="4"/>
        <v>0</v>
      </c>
      <c r="G20" s="209">
        <f t="shared" si="4"/>
        <v>0</v>
      </c>
      <c r="H20" s="209">
        <f t="shared" si="4"/>
        <v>0</v>
      </c>
      <c r="I20" s="209">
        <f t="shared" si="4"/>
        <v>0</v>
      </c>
      <c r="J20" s="209">
        <f t="shared" si="4"/>
        <v>0</v>
      </c>
      <c r="K20" s="209">
        <f t="shared" si="4"/>
        <v>0</v>
      </c>
      <c r="L20" s="209">
        <f t="shared" si="4"/>
        <v>0</v>
      </c>
      <c r="M20" s="209">
        <f t="shared" si="4"/>
        <v>0</v>
      </c>
      <c r="N20" s="209">
        <f t="shared" si="4"/>
        <v>0</v>
      </c>
      <c r="O20" s="209">
        <f t="shared" si="4"/>
        <v>0</v>
      </c>
      <c r="P20" s="265">
        <f t="shared" si="4"/>
        <v>0</v>
      </c>
      <c r="Q20" s="163"/>
      <c r="R20" s="163"/>
      <c r="S20" s="687"/>
      <c r="T20" s="688"/>
      <c r="U20" s="179" t="s">
        <v>222</v>
      </c>
      <c r="V20" s="208">
        <f t="shared" ref="V20:AG20" si="5">IF(V18=0,0,V19/V18)</f>
        <v>0</v>
      </c>
      <c r="W20" s="209">
        <f t="shared" si="5"/>
        <v>0</v>
      </c>
      <c r="X20" s="209">
        <f t="shared" si="5"/>
        <v>0</v>
      </c>
      <c r="Y20" s="209">
        <f t="shared" si="5"/>
        <v>0</v>
      </c>
      <c r="Z20" s="209">
        <f t="shared" si="5"/>
        <v>0</v>
      </c>
      <c r="AA20" s="209">
        <f t="shared" si="5"/>
        <v>0</v>
      </c>
      <c r="AB20" s="209">
        <f t="shared" si="5"/>
        <v>0</v>
      </c>
      <c r="AC20" s="209">
        <f t="shared" si="5"/>
        <v>0</v>
      </c>
      <c r="AD20" s="209">
        <f t="shared" si="5"/>
        <v>0</v>
      </c>
      <c r="AE20" s="209">
        <f t="shared" si="5"/>
        <v>0</v>
      </c>
      <c r="AF20" s="209">
        <f t="shared" si="5"/>
        <v>0</v>
      </c>
      <c r="AG20" s="265">
        <f t="shared" si="5"/>
        <v>0</v>
      </c>
    </row>
    <row r="21" spans="1:34" ht="13.5" customHeight="1" x14ac:dyDescent="0.15">
      <c r="A21" s="163"/>
      <c r="B21" s="687"/>
      <c r="C21" s="686">
        <v>2</v>
      </c>
      <c r="D21" s="174" t="s">
        <v>122</v>
      </c>
      <c r="E21" s="205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64">
        <v>0</v>
      </c>
      <c r="Q21" s="163"/>
      <c r="R21" s="163"/>
      <c r="S21" s="687"/>
      <c r="T21" s="686">
        <v>2</v>
      </c>
      <c r="U21" s="174" t="s">
        <v>219</v>
      </c>
      <c r="V21" s="205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64">
        <v>0</v>
      </c>
    </row>
    <row r="22" spans="1:34" ht="13.5" customHeight="1" x14ac:dyDescent="0.15">
      <c r="A22" s="163"/>
      <c r="B22" s="687"/>
      <c r="C22" s="687"/>
      <c r="D22" s="176" t="s">
        <v>120</v>
      </c>
      <c r="E22" s="212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11">
        <v>0</v>
      </c>
      <c r="Q22" s="163"/>
      <c r="R22" s="163"/>
      <c r="S22" s="687"/>
      <c r="T22" s="687"/>
      <c r="U22" s="176" t="s">
        <v>220</v>
      </c>
      <c r="V22" s="212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11">
        <v>0</v>
      </c>
    </row>
    <row r="23" spans="1:34" ht="13.5" customHeight="1" x14ac:dyDescent="0.15">
      <c r="A23" s="163"/>
      <c r="B23" s="687"/>
      <c r="C23" s="687"/>
      <c r="D23" s="176" t="s">
        <v>121</v>
      </c>
      <c r="E23" s="212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11">
        <v>0</v>
      </c>
      <c r="Q23" s="163"/>
      <c r="R23" s="163"/>
      <c r="S23" s="687"/>
      <c r="T23" s="687"/>
      <c r="U23" s="176" t="s">
        <v>221</v>
      </c>
      <c r="V23" s="212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11">
        <v>0</v>
      </c>
    </row>
    <row r="24" spans="1:34" ht="15.6" customHeight="1" x14ac:dyDescent="0.15">
      <c r="A24" s="163"/>
      <c r="B24" s="687"/>
      <c r="C24" s="688"/>
      <c r="D24" s="179" t="s">
        <v>123</v>
      </c>
      <c r="E24" s="208">
        <f t="shared" ref="E24:P24" si="6">IF(E22=0,0,E23/E22)</f>
        <v>0</v>
      </c>
      <c r="F24" s="209">
        <f t="shared" si="6"/>
        <v>0</v>
      </c>
      <c r="G24" s="209">
        <f t="shared" si="6"/>
        <v>0</v>
      </c>
      <c r="H24" s="209">
        <f t="shared" si="6"/>
        <v>0</v>
      </c>
      <c r="I24" s="209">
        <f t="shared" si="6"/>
        <v>0</v>
      </c>
      <c r="J24" s="209">
        <f t="shared" si="6"/>
        <v>0</v>
      </c>
      <c r="K24" s="209">
        <f t="shared" si="6"/>
        <v>0</v>
      </c>
      <c r="L24" s="209">
        <f t="shared" si="6"/>
        <v>0</v>
      </c>
      <c r="M24" s="209">
        <f t="shared" si="6"/>
        <v>0</v>
      </c>
      <c r="N24" s="209">
        <f t="shared" si="6"/>
        <v>0</v>
      </c>
      <c r="O24" s="209">
        <f t="shared" si="6"/>
        <v>0</v>
      </c>
      <c r="P24" s="265">
        <f t="shared" si="6"/>
        <v>0</v>
      </c>
      <c r="Q24" s="163"/>
      <c r="R24" s="163"/>
      <c r="S24" s="687"/>
      <c r="T24" s="688"/>
      <c r="U24" s="179" t="s">
        <v>222</v>
      </c>
      <c r="V24" s="208">
        <f t="shared" ref="V24:AG24" si="7">IF(V22=0,0,V23/V22)</f>
        <v>0</v>
      </c>
      <c r="W24" s="209">
        <f t="shared" si="7"/>
        <v>0</v>
      </c>
      <c r="X24" s="209">
        <f t="shared" si="7"/>
        <v>0</v>
      </c>
      <c r="Y24" s="209">
        <f t="shared" si="7"/>
        <v>0</v>
      </c>
      <c r="Z24" s="209">
        <f t="shared" si="7"/>
        <v>0</v>
      </c>
      <c r="AA24" s="209">
        <f t="shared" si="7"/>
        <v>0</v>
      </c>
      <c r="AB24" s="209">
        <f t="shared" si="7"/>
        <v>0</v>
      </c>
      <c r="AC24" s="209">
        <f t="shared" si="7"/>
        <v>0</v>
      </c>
      <c r="AD24" s="209">
        <f t="shared" si="7"/>
        <v>0</v>
      </c>
      <c r="AE24" s="209">
        <f t="shared" si="7"/>
        <v>0</v>
      </c>
      <c r="AF24" s="209">
        <f t="shared" si="7"/>
        <v>0</v>
      </c>
      <c r="AG24" s="265">
        <f t="shared" si="7"/>
        <v>0</v>
      </c>
    </row>
    <row r="25" spans="1:34" ht="13.5" customHeight="1" x14ac:dyDescent="0.15">
      <c r="A25" s="163"/>
      <c r="B25" s="687"/>
      <c r="C25" s="686">
        <v>1</v>
      </c>
      <c r="D25" s="174" t="s">
        <v>122</v>
      </c>
      <c r="E25" s="205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64">
        <v>0</v>
      </c>
      <c r="Q25" s="163"/>
      <c r="R25" s="163"/>
      <c r="S25" s="687"/>
      <c r="T25" s="686">
        <v>1</v>
      </c>
      <c r="U25" s="174" t="s">
        <v>219</v>
      </c>
      <c r="V25" s="205">
        <v>0</v>
      </c>
      <c r="W25" s="206">
        <v>0</v>
      </c>
      <c r="X25" s="206">
        <v>0</v>
      </c>
      <c r="Y25" s="206">
        <v>0</v>
      </c>
      <c r="Z25" s="206">
        <v>0</v>
      </c>
      <c r="AA25" s="206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64">
        <v>0</v>
      </c>
    </row>
    <row r="26" spans="1:34" ht="13.5" customHeight="1" x14ac:dyDescent="0.15">
      <c r="A26" s="163"/>
      <c r="B26" s="687"/>
      <c r="C26" s="687"/>
      <c r="D26" s="176" t="s">
        <v>120</v>
      </c>
      <c r="E26" s="212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11">
        <v>0</v>
      </c>
      <c r="Q26" s="163"/>
      <c r="R26" s="163"/>
      <c r="S26" s="687"/>
      <c r="T26" s="687"/>
      <c r="U26" s="176" t="s">
        <v>220</v>
      </c>
      <c r="V26" s="212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11">
        <v>0</v>
      </c>
    </row>
    <row r="27" spans="1:34" ht="13.5" customHeight="1" x14ac:dyDescent="0.15">
      <c r="A27" s="163"/>
      <c r="B27" s="687"/>
      <c r="C27" s="687"/>
      <c r="D27" s="176" t="s">
        <v>121</v>
      </c>
      <c r="E27" s="212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11">
        <v>0</v>
      </c>
      <c r="Q27" s="163"/>
      <c r="R27" s="163"/>
      <c r="S27" s="687"/>
      <c r="T27" s="687"/>
      <c r="U27" s="176" t="s">
        <v>221</v>
      </c>
      <c r="V27" s="212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11">
        <v>0</v>
      </c>
    </row>
    <row r="28" spans="1:34" ht="15.6" customHeight="1" x14ac:dyDescent="0.15">
      <c r="A28" s="163"/>
      <c r="B28" s="687"/>
      <c r="C28" s="688"/>
      <c r="D28" s="179" t="s">
        <v>123</v>
      </c>
      <c r="E28" s="208">
        <f t="shared" ref="E28:P28" si="8">IF(E26=0,0,E27/E26)</f>
        <v>0</v>
      </c>
      <c r="F28" s="209">
        <f t="shared" si="8"/>
        <v>0</v>
      </c>
      <c r="G28" s="209">
        <f t="shared" si="8"/>
        <v>0</v>
      </c>
      <c r="H28" s="209">
        <f t="shared" si="8"/>
        <v>0</v>
      </c>
      <c r="I28" s="209">
        <f t="shared" si="8"/>
        <v>0</v>
      </c>
      <c r="J28" s="209">
        <f t="shared" si="8"/>
        <v>0</v>
      </c>
      <c r="K28" s="263">
        <f t="shared" si="8"/>
        <v>0</v>
      </c>
      <c r="L28" s="209">
        <f t="shared" si="8"/>
        <v>0</v>
      </c>
      <c r="M28" s="209">
        <f t="shared" si="8"/>
        <v>0</v>
      </c>
      <c r="N28" s="263">
        <f t="shared" si="8"/>
        <v>0</v>
      </c>
      <c r="O28" s="209">
        <f t="shared" si="8"/>
        <v>0</v>
      </c>
      <c r="P28" s="210">
        <f t="shared" si="8"/>
        <v>0</v>
      </c>
      <c r="Q28" s="163"/>
      <c r="R28" s="163"/>
      <c r="S28" s="687"/>
      <c r="T28" s="688"/>
      <c r="U28" s="179" t="s">
        <v>222</v>
      </c>
      <c r="V28" s="208">
        <f t="shared" ref="V28:AG28" si="9">IF(V26=0,0,V27/V26)</f>
        <v>0</v>
      </c>
      <c r="W28" s="209">
        <f t="shared" si="9"/>
        <v>0</v>
      </c>
      <c r="X28" s="263">
        <f t="shared" si="9"/>
        <v>0</v>
      </c>
      <c r="Y28" s="209">
        <f t="shared" si="9"/>
        <v>0</v>
      </c>
      <c r="Z28" s="209">
        <f t="shared" si="9"/>
        <v>0</v>
      </c>
      <c r="AA28" s="263">
        <f t="shared" si="9"/>
        <v>0</v>
      </c>
      <c r="AB28" s="209">
        <f t="shared" si="9"/>
        <v>0</v>
      </c>
      <c r="AC28" s="209">
        <f t="shared" si="9"/>
        <v>0</v>
      </c>
      <c r="AD28" s="263">
        <f t="shared" si="9"/>
        <v>0</v>
      </c>
      <c r="AE28" s="209">
        <f t="shared" si="9"/>
        <v>0</v>
      </c>
      <c r="AF28" s="263">
        <f t="shared" si="9"/>
        <v>0</v>
      </c>
      <c r="AG28" s="210">
        <f t="shared" si="9"/>
        <v>0</v>
      </c>
    </row>
    <row r="29" spans="1:34" ht="13.5" customHeight="1" x14ac:dyDescent="0.15">
      <c r="A29" s="163"/>
      <c r="B29" s="687"/>
      <c r="C29" s="686" t="s">
        <v>5</v>
      </c>
      <c r="D29" s="174" t="s">
        <v>122</v>
      </c>
      <c r="E29" s="205">
        <f t="shared" ref="E29:P30" si="10">E9+E13+E17+E21+E25</f>
        <v>0</v>
      </c>
      <c r="F29" s="206">
        <f>F9+F13+F17+F21+F25</f>
        <v>0</v>
      </c>
      <c r="G29" s="206">
        <f>G9+G13+G17+G21+G25</f>
        <v>0</v>
      </c>
      <c r="H29" s="206">
        <f t="shared" si="10"/>
        <v>0</v>
      </c>
      <c r="I29" s="206">
        <f t="shared" si="10"/>
        <v>0</v>
      </c>
      <c r="J29" s="206">
        <f t="shared" si="10"/>
        <v>0</v>
      </c>
      <c r="K29" s="206">
        <f t="shared" si="10"/>
        <v>0</v>
      </c>
      <c r="L29" s="206">
        <f t="shared" si="10"/>
        <v>0</v>
      </c>
      <c r="M29" s="206">
        <f t="shared" si="10"/>
        <v>0</v>
      </c>
      <c r="N29" s="206">
        <f t="shared" si="10"/>
        <v>0</v>
      </c>
      <c r="O29" s="206">
        <f t="shared" si="10"/>
        <v>0</v>
      </c>
      <c r="P29" s="207">
        <f t="shared" si="10"/>
        <v>0</v>
      </c>
      <c r="Q29" s="163"/>
      <c r="R29" s="163"/>
      <c r="S29" s="687"/>
      <c r="T29" s="686" t="s">
        <v>195</v>
      </c>
      <c r="U29" s="174" t="s">
        <v>219</v>
      </c>
      <c r="V29" s="205">
        <f>V9+V13+V17+V21+V25</f>
        <v>0</v>
      </c>
      <c r="W29" s="206">
        <f>W9+W13+W17+W21+W25</f>
        <v>0</v>
      </c>
      <c r="X29" s="206">
        <f>X9+X13+X17+X21+X25</f>
        <v>0</v>
      </c>
      <c r="Y29" s="206">
        <f t="shared" ref="Y29:AG29" si="11">Y9+Y13+Y17+Y21+Y25</f>
        <v>0</v>
      </c>
      <c r="Z29" s="206">
        <f t="shared" si="11"/>
        <v>0</v>
      </c>
      <c r="AA29" s="206">
        <f t="shared" si="11"/>
        <v>0</v>
      </c>
      <c r="AB29" s="206">
        <f t="shared" si="11"/>
        <v>0</v>
      </c>
      <c r="AC29" s="206">
        <f t="shared" si="11"/>
        <v>0</v>
      </c>
      <c r="AD29" s="206">
        <f t="shared" si="11"/>
        <v>0</v>
      </c>
      <c r="AE29" s="206">
        <f t="shared" si="11"/>
        <v>0</v>
      </c>
      <c r="AF29" s="206">
        <f t="shared" si="11"/>
        <v>0</v>
      </c>
      <c r="AG29" s="207">
        <f t="shared" si="11"/>
        <v>0</v>
      </c>
    </row>
    <row r="30" spans="1:34" ht="13.5" customHeight="1" x14ac:dyDescent="0.15">
      <c r="A30" s="163"/>
      <c r="B30" s="687"/>
      <c r="C30" s="687"/>
      <c r="D30" s="176" t="s">
        <v>120</v>
      </c>
      <c r="E30" s="212">
        <f t="shared" si="10"/>
        <v>0</v>
      </c>
      <c r="F30" s="203">
        <f>F10+F14+F18+F22+F26</f>
        <v>0</v>
      </c>
      <c r="G30" s="203">
        <f t="shared" si="10"/>
        <v>0</v>
      </c>
      <c r="H30" s="203">
        <f t="shared" si="10"/>
        <v>0</v>
      </c>
      <c r="I30" s="203">
        <f t="shared" si="10"/>
        <v>0</v>
      </c>
      <c r="J30" s="203">
        <f t="shared" si="10"/>
        <v>0</v>
      </c>
      <c r="K30" s="203">
        <f t="shared" si="10"/>
        <v>0</v>
      </c>
      <c r="L30" s="203">
        <f t="shared" si="10"/>
        <v>0</v>
      </c>
      <c r="M30" s="203">
        <f t="shared" si="10"/>
        <v>0</v>
      </c>
      <c r="N30" s="203">
        <f t="shared" si="10"/>
        <v>0</v>
      </c>
      <c r="O30" s="203">
        <f t="shared" si="10"/>
        <v>0</v>
      </c>
      <c r="P30" s="204">
        <f t="shared" si="10"/>
        <v>0</v>
      </c>
      <c r="Q30" s="163"/>
      <c r="R30" s="163"/>
      <c r="S30" s="687"/>
      <c r="T30" s="687"/>
      <c r="U30" s="176" t="s">
        <v>220</v>
      </c>
      <c r="V30" s="212">
        <f>V10+V14+V18+V22+V26</f>
        <v>0</v>
      </c>
      <c r="W30" s="203">
        <f>W10+W14+W18+W22+W26</f>
        <v>0</v>
      </c>
      <c r="X30" s="203">
        <f t="shared" ref="X30:AG31" si="12">X10+X14+X18+X22+X26</f>
        <v>0</v>
      </c>
      <c r="Y30" s="203">
        <f t="shared" si="12"/>
        <v>0</v>
      </c>
      <c r="Z30" s="203">
        <f t="shared" si="12"/>
        <v>0</v>
      </c>
      <c r="AA30" s="203">
        <f t="shared" si="12"/>
        <v>0</v>
      </c>
      <c r="AB30" s="203">
        <f t="shared" si="12"/>
        <v>0</v>
      </c>
      <c r="AC30" s="203">
        <f t="shared" si="12"/>
        <v>0</v>
      </c>
      <c r="AD30" s="203">
        <f t="shared" si="12"/>
        <v>0</v>
      </c>
      <c r="AE30" s="203">
        <f t="shared" si="12"/>
        <v>0</v>
      </c>
      <c r="AF30" s="203">
        <f t="shared" si="12"/>
        <v>0</v>
      </c>
      <c r="AG30" s="204">
        <f t="shared" si="12"/>
        <v>0</v>
      </c>
    </row>
    <row r="31" spans="1:34" ht="13.5" customHeight="1" x14ac:dyDescent="0.15">
      <c r="A31" s="163"/>
      <c r="B31" s="687"/>
      <c r="C31" s="687"/>
      <c r="D31" s="176" t="s">
        <v>121</v>
      </c>
      <c r="E31" s="212">
        <f>E11+E15+E19+E23+E27</f>
        <v>0</v>
      </c>
      <c r="F31" s="203">
        <f t="shared" ref="F31:P31" si="13">F11+F15+F19+F23+F27</f>
        <v>0</v>
      </c>
      <c r="G31" s="203">
        <f t="shared" si="13"/>
        <v>0</v>
      </c>
      <c r="H31" s="203">
        <f t="shared" si="13"/>
        <v>0</v>
      </c>
      <c r="I31" s="203">
        <f t="shared" si="13"/>
        <v>0</v>
      </c>
      <c r="J31" s="203">
        <f t="shared" si="13"/>
        <v>0</v>
      </c>
      <c r="K31" s="203">
        <f t="shared" si="13"/>
        <v>0</v>
      </c>
      <c r="L31" s="203">
        <f>L11+L15+L19+L23+L27</f>
        <v>0</v>
      </c>
      <c r="M31" s="203">
        <f t="shared" si="13"/>
        <v>0</v>
      </c>
      <c r="N31" s="203">
        <f t="shared" si="13"/>
        <v>0</v>
      </c>
      <c r="O31" s="203">
        <f t="shared" si="13"/>
        <v>0</v>
      </c>
      <c r="P31" s="204">
        <f t="shared" si="13"/>
        <v>0</v>
      </c>
      <c r="Q31" s="163"/>
      <c r="R31" s="163"/>
      <c r="S31" s="687"/>
      <c r="T31" s="687"/>
      <c r="U31" s="176" t="s">
        <v>221</v>
      </c>
      <c r="V31" s="212">
        <f>V11+V15+V19+V23+V27</f>
        <v>0</v>
      </c>
      <c r="W31" s="203">
        <f t="shared" ref="W31:AB31" si="14">W11+W15+W19+W23+W27</f>
        <v>0</v>
      </c>
      <c r="X31" s="203">
        <f t="shared" si="14"/>
        <v>0</v>
      </c>
      <c r="Y31" s="203">
        <f t="shared" si="14"/>
        <v>0</v>
      </c>
      <c r="Z31" s="203">
        <f t="shared" si="14"/>
        <v>0</v>
      </c>
      <c r="AA31" s="203">
        <f t="shared" si="14"/>
        <v>0</v>
      </c>
      <c r="AB31" s="203">
        <f t="shared" si="14"/>
        <v>0</v>
      </c>
      <c r="AC31" s="203">
        <f>AC11+AC15+AC19+AC23+AC27</f>
        <v>0</v>
      </c>
      <c r="AD31" s="203">
        <f t="shared" si="12"/>
        <v>0</v>
      </c>
      <c r="AE31" s="203">
        <f t="shared" si="12"/>
        <v>0</v>
      </c>
      <c r="AF31" s="203">
        <f t="shared" si="12"/>
        <v>0</v>
      </c>
      <c r="AG31" s="204">
        <f t="shared" si="12"/>
        <v>0</v>
      </c>
    </row>
    <row r="32" spans="1:34" ht="15.6" customHeight="1" x14ac:dyDescent="0.15">
      <c r="A32" s="163"/>
      <c r="B32" s="688"/>
      <c r="C32" s="688"/>
      <c r="D32" s="179" t="s">
        <v>123</v>
      </c>
      <c r="E32" s="208">
        <f t="shared" ref="E32:P32" si="15">IF(E30=0,0,E31/E30)</f>
        <v>0</v>
      </c>
      <c r="F32" s="209">
        <f t="shared" si="15"/>
        <v>0</v>
      </c>
      <c r="G32" s="209">
        <f t="shared" si="15"/>
        <v>0</v>
      </c>
      <c r="H32" s="209">
        <f t="shared" si="15"/>
        <v>0</v>
      </c>
      <c r="I32" s="209">
        <f t="shared" si="15"/>
        <v>0</v>
      </c>
      <c r="J32" s="209">
        <f t="shared" si="15"/>
        <v>0</v>
      </c>
      <c r="K32" s="209">
        <f t="shared" si="15"/>
        <v>0</v>
      </c>
      <c r="L32" s="209">
        <f t="shared" si="15"/>
        <v>0</v>
      </c>
      <c r="M32" s="209">
        <f t="shared" si="15"/>
        <v>0</v>
      </c>
      <c r="N32" s="209">
        <f t="shared" si="15"/>
        <v>0</v>
      </c>
      <c r="O32" s="209">
        <f t="shared" si="15"/>
        <v>0</v>
      </c>
      <c r="P32" s="210">
        <f t="shared" si="15"/>
        <v>0</v>
      </c>
      <c r="Q32" s="163"/>
      <c r="R32" s="163"/>
      <c r="S32" s="688"/>
      <c r="T32" s="688"/>
      <c r="U32" s="179" t="s">
        <v>222</v>
      </c>
      <c r="V32" s="208">
        <f t="shared" ref="V32:AG32" si="16">IF(V30=0,0,V31/V30)</f>
        <v>0</v>
      </c>
      <c r="W32" s="209">
        <f t="shared" si="16"/>
        <v>0</v>
      </c>
      <c r="X32" s="209">
        <f t="shared" si="16"/>
        <v>0</v>
      </c>
      <c r="Y32" s="209">
        <f t="shared" si="16"/>
        <v>0</v>
      </c>
      <c r="Z32" s="209">
        <f t="shared" si="16"/>
        <v>0</v>
      </c>
      <c r="AA32" s="209">
        <f t="shared" si="16"/>
        <v>0</v>
      </c>
      <c r="AB32" s="209">
        <f t="shared" si="16"/>
        <v>0</v>
      </c>
      <c r="AC32" s="209">
        <f t="shared" si="16"/>
        <v>0</v>
      </c>
      <c r="AD32" s="209">
        <f t="shared" si="16"/>
        <v>0</v>
      </c>
      <c r="AE32" s="209">
        <f t="shared" si="16"/>
        <v>0</v>
      </c>
      <c r="AF32" s="209">
        <f t="shared" si="16"/>
        <v>0</v>
      </c>
      <c r="AG32" s="210">
        <f t="shared" si="16"/>
        <v>0</v>
      </c>
      <c r="AH32" s="202"/>
    </row>
    <row r="33" spans="2:34" ht="13.15" customHeight="1" x14ac:dyDescent="0.1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99"/>
      <c r="AH33" s="9"/>
    </row>
    <row r="34" spans="2:34" ht="13.15" customHeight="1" x14ac:dyDescent="0.15">
      <c r="B34" s="690" t="s">
        <v>154</v>
      </c>
      <c r="C34" s="691"/>
      <c r="D34" s="692"/>
      <c r="E34" s="700" t="s">
        <v>223</v>
      </c>
      <c r="F34" s="698" t="s">
        <v>149</v>
      </c>
      <c r="G34" s="698" t="s">
        <v>38</v>
      </c>
      <c r="H34" s="698" t="s">
        <v>39</v>
      </c>
      <c r="I34" s="698" t="s">
        <v>40</v>
      </c>
      <c r="J34" s="698" t="s">
        <v>41</v>
      </c>
      <c r="K34" s="698" t="s">
        <v>42</v>
      </c>
      <c r="L34" s="698" t="s">
        <v>43</v>
      </c>
      <c r="M34" s="698" t="s">
        <v>44</v>
      </c>
      <c r="N34" s="698" t="s">
        <v>150</v>
      </c>
      <c r="O34" s="698" t="s">
        <v>151</v>
      </c>
      <c r="P34" s="696" t="s">
        <v>152</v>
      </c>
      <c r="Q34" s="169"/>
      <c r="S34" s="690" t="s">
        <v>224</v>
      </c>
      <c r="T34" s="691"/>
      <c r="U34" s="692"/>
      <c r="V34" s="700" t="s">
        <v>223</v>
      </c>
      <c r="W34" s="698" t="s">
        <v>149</v>
      </c>
      <c r="X34" s="698" t="s">
        <v>38</v>
      </c>
      <c r="Y34" s="698" t="s">
        <v>39</v>
      </c>
      <c r="Z34" s="698" t="s">
        <v>40</v>
      </c>
      <c r="AA34" s="698" t="s">
        <v>41</v>
      </c>
      <c r="AB34" s="698" t="s">
        <v>42</v>
      </c>
      <c r="AC34" s="698" t="s">
        <v>43</v>
      </c>
      <c r="AD34" s="698" t="s">
        <v>44</v>
      </c>
      <c r="AE34" s="698" t="s">
        <v>150</v>
      </c>
      <c r="AF34" s="698" t="s">
        <v>151</v>
      </c>
      <c r="AG34" s="696" t="s">
        <v>152</v>
      </c>
    </row>
    <row r="35" spans="2:34" ht="13.15" customHeight="1" x14ac:dyDescent="0.15">
      <c r="B35" s="693"/>
      <c r="C35" s="694"/>
      <c r="D35" s="695"/>
      <c r="E35" s="701"/>
      <c r="F35" s="699"/>
      <c r="G35" s="699"/>
      <c r="H35" s="699"/>
      <c r="I35" s="699"/>
      <c r="J35" s="699"/>
      <c r="K35" s="699"/>
      <c r="L35" s="699"/>
      <c r="M35" s="699"/>
      <c r="N35" s="699"/>
      <c r="O35" s="699"/>
      <c r="P35" s="697"/>
      <c r="S35" s="693"/>
      <c r="T35" s="694"/>
      <c r="U35" s="695"/>
      <c r="V35" s="701"/>
      <c r="W35" s="699"/>
      <c r="X35" s="699"/>
      <c r="Y35" s="699"/>
      <c r="Z35" s="699"/>
      <c r="AA35" s="699"/>
      <c r="AB35" s="699"/>
      <c r="AC35" s="699"/>
      <c r="AD35" s="699"/>
      <c r="AE35" s="699"/>
      <c r="AF35" s="699"/>
      <c r="AG35" s="697"/>
    </row>
    <row r="36" spans="2:34" ht="13.5" customHeight="1" x14ac:dyDescent="0.15">
      <c r="B36" s="686" t="s">
        <v>178</v>
      </c>
      <c r="C36" s="686">
        <v>5</v>
      </c>
      <c r="D36" s="174" t="s">
        <v>122</v>
      </c>
      <c r="E36" s="205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64">
        <v>0</v>
      </c>
      <c r="S36" s="686" t="s">
        <v>195</v>
      </c>
      <c r="T36" s="686">
        <v>5</v>
      </c>
      <c r="U36" s="174" t="s">
        <v>219</v>
      </c>
      <c r="V36" s="205">
        <f t="shared" ref="V36:AG40" si="17">E9+E36+V9</f>
        <v>0</v>
      </c>
      <c r="W36" s="206">
        <f t="shared" si="17"/>
        <v>0</v>
      </c>
      <c r="X36" s="206">
        <f t="shared" si="17"/>
        <v>0</v>
      </c>
      <c r="Y36" s="206">
        <f t="shared" si="17"/>
        <v>0</v>
      </c>
      <c r="Z36" s="206">
        <f t="shared" si="17"/>
        <v>0</v>
      </c>
      <c r="AA36" s="206">
        <f t="shared" si="17"/>
        <v>0</v>
      </c>
      <c r="AB36" s="206">
        <f t="shared" si="17"/>
        <v>0</v>
      </c>
      <c r="AC36" s="206">
        <f t="shared" si="17"/>
        <v>0</v>
      </c>
      <c r="AD36" s="206">
        <f t="shared" si="17"/>
        <v>0</v>
      </c>
      <c r="AE36" s="206">
        <f t="shared" si="17"/>
        <v>0</v>
      </c>
      <c r="AF36" s="206">
        <f t="shared" si="17"/>
        <v>0</v>
      </c>
      <c r="AG36" s="207">
        <f t="shared" si="17"/>
        <v>0</v>
      </c>
    </row>
    <row r="37" spans="2:34" ht="13.5" customHeight="1" x14ac:dyDescent="0.15">
      <c r="B37" s="687"/>
      <c r="C37" s="687"/>
      <c r="D37" s="176" t="s">
        <v>120</v>
      </c>
      <c r="E37" s="212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11">
        <v>0</v>
      </c>
      <c r="S37" s="687"/>
      <c r="T37" s="687"/>
      <c r="U37" s="176" t="s">
        <v>220</v>
      </c>
      <c r="V37" s="212">
        <f t="shared" si="17"/>
        <v>0</v>
      </c>
      <c r="W37" s="203">
        <f t="shared" si="17"/>
        <v>0</v>
      </c>
      <c r="X37" s="203">
        <f t="shared" si="17"/>
        <v>0</v>
      </c>
      <c r="Y37" s="203">
        <f t="shared" si="17"/>
        <v>0</v>
      </c>
      <c r="Z37" s="203">
        <f t="shared" si="17"/>
        <v>0</v>
      </c>
      <c r="AA37" s="203">
        <f t="shared" si="17"/>
        <v>0</v>
      </c>
      <c r="AB37" s="203">
        <f t="shared" si="17"/>
        <v>0</v>
      </c>
      <c r="AC37" s="203">
        <f t="shared" si="17"/>
        <v>0</v>
      </c>
      <c r="AD37" s="203">
        <f t="shared" si="17"/>
        <v>0</v>
      </c>
      <c r="AE37" s="203">
        <f t="shared" si="17"/>
        <v>0</v>
      </c>
      <c r="AF37" s="203">
        <f t="shared" si="17"/>
        <v>0</v>
      </c>
      <c r="AG37" s="204">
        <f t="shared" si="17"/>
        <v>0</v>
      </c>
    </row>
    <row r="38" spans="2:34" ht="13.5" customHeight="1" x14ac:dyDescent="0.15">
      <c r="B38" s="687"/>
      <c r="C38" s="687"/>
      <c r="D38" s="176" t="s">
        <v>121</v>
      </c>
      <c r="E38" s="212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11">
        <v>0</v>
      </c>
      <c r="S38" s="687"/>
      <c r="T38" s="687"/>
      <c r="U38" s="176" t="s">
        <v>221</v>
      </c>
      <c r="V38" s="212">
        <f t="shared" si="17"/>
        <v>0</v>
      </c>
      <c r="W38" s="203">
        <f t="shared" si="17"/>
        <v>0</v>
      </c>
      <c r="X38" s="203">
        <f t="shared" si="17"/>
        <v>0</v>
      </c>
      <c r="Y38" s="203">
        <f t="shared" si="17"/>
        <v>0</v>
      </c>
      <c r="Z38" s="203">
        <f t="shared" si="17"/>
        <v>0</v>
      </c>
      <c r="AA38" s="203">
        <f t="shared" si="17"/>
        <v>0</v>
      </c>
      <c r="AB38" s="203">
        <f t="shared" si="17"/>
        <v>0</v>
      </c>
      <c r="AC38" s="203">
        <f t="shared" si="17"/>
        <v>0</v>
      </c>
      <c r="AD38" s="203">
        <f t="shared" si="17"/>
        <v>0</v>
      </c>
      <c r="AE38" s="203">
        <f t="shared" si="17"/>
        <v>0</v>
      </c>
      <c r="AF38" s="203">
        <f t="shared" si="17"/>
        <v>0</v>
      </c>
      <c r="AG38" s="204">
        <f t="shared" si="17"/>
        <v>0</v>
      </c>
    </row>
    <row r="39" spans="2:34" ht="15.6" customHeight="1" x14ac:dyDescent="0.15">
      <c r="B39" s="687"/>
      <c r="C39" s="688"/>
      <c r="D39" s="179" t="s">
        <v>123</v>
      </c>
      <c r="E39" s="208">
        <f>IF(E37=0,0,E38/E37)</f>
        <v>0</v>
      </c>
      <c r="F39" s="209">
        <f t="shared" ref="F39:P39" si="18">IF(F37=0,0,F38/F37)</f>
        <v>0</v>
      </c>
      <c r="G39" s="209">
        <f t="shared" si="18"/>
        <v>0</v>
      </c>
      <c r="H39" s="209">
        <f t="shared" si="18"/>
        <v>0</v>
      </c>
      <c r="I39" s="209">
        <f t="shared" si="18"/>
        <v>0</v>
      </c>
      <c r="J39" s="209">
        <f t="shared" si="18"/>
        <v>0</v>
      </c>
      <c r="K39" s="209">
        <f t="shared" si="18"/>
        <v>0</v>
      </c>
      <c r="L39" s="209">
        <f t="shared" si="18"/>
        <v>0</v>
      </c>
      <c r="M39" s="209">
        <f t="shared" si="18"/>
        <v>0</v>
      </c>
      <c r="N39" s="209">
        <f t="shared" si="18"/>
        <v>0</v>
      </c>
      <c r="O39" s="209">
        <f t="shared" si="18"/>
        <v>0</v>
      </c>
      <c r="P39" s="265">
        <f t="shared" si="18"/>
        <v>0</v>
      </c>
      <c r="S39" s="687"/>
      <c r="T39" s="688"/>
      <c r="U39" s="179" t="s">
        <v>222</v>
      </c>
      <c r="V39" s="208">
        <f t="shared" ref="V39:AG39" si="19">IF(V37=0,0,V38/V37)</f>
        <v>0</v>
      </c>
      <c r="W39" s="209">
        <f t="shared" si="19"/>
        <v>0</v>
      </c>
      <c r="X39" s="209">
        <f t="shared" si="19"/>
        <v>0</v>
      </c>
      <c r="Y39" s="209">
        <f t="shared" si="19"/>
        <v>0</v>
      </c>
      <c r="Z39" s="209">
        <f t="shared" si="19"/>
        <v>0</v>
      </c>
      <c r="AA39" s="209">
        <f t="shared" si="19"/>
        <v>0</v>
      </c>
      <c r="AB39" s="209">
        <f t="shared" si="19"/>
        <v>0</v>
      </c>
      <c r="AC39" s="209">
        <f t="shared" si="19"/>
        <v>0</v>
      </c>
      <c r="AD39" s="209">
        <f t="shared" si="19"/>
        <v>0</v>
      </c>
      <c r="AE39" s="209">
        <f t="shared" si="19"/>
        <v>0</v>
      </c>
      <c r="AF39" s="209">
        <f t="shared" si="19"/>
        <v>0</v>
      </c>
      <c r="AG39" s="210">
        <f t="shared" si="19"/>
        <v>0</v>
      </c>
    </row>
    <row r="40" spans="2:34" ht="13.5" customHeight="1" x14ac:dyDescent="0.15">
      <c r="B40" s="687"/>
      <c r="C40" s="686">
        <v>4</v>
      </c>
      <c r="D40" s="174" t="s">
        <v>122</v>
      </c>
      <c r="E40" s="205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64">
        <v>0</v>
      </c>
      <c r="S40" s="687"/>
      <c r="T40" s="686">
        <v>4</v>
      </c>
      <c r="U40" s="174" t="s">
        <v>219</v>
      </c>
      <c r="V40" s="205">
        <f t="shared" ref="V40:AG42" si="20">E13+E40+V13</f>
        <v>0</v>
      </c>
      <c r="W40" s="206">
        <f t="shared" si="20"/>
        <v>0</v>
      </c>
      <c r="X40" s="206">
        <f t="shared" si="20"/>
        <v>0</v>
      </c>
      <c r="Y40" s="206">
        <f t="shared" si="20"/>
        <v>0</v>
      </c>
      <c r="Z40" s="206">
        <f t="shared" si="20"/>
        <v>0</v>
      </c>
      <c r="AA40" s="206">
        <f t="shared" si="20"/>
        <v>0</v>
      </c>
      <c r="AB40" s="206">
        <f t="shared" si="20"/>
        <v>0</v>
      </c>
      <c r="AC40" s="206">
        <f t="shared" si="20"/>
        <v>0</v>
      </c>
      <c r="AD40" s="206">
        <f t="shared" si="20"/>
        <v>0</v>
      </c>
      <c r="AE40" s="206">
        <f t="shared" si="20"/>
        <v>0</v>
      </c>
      <c r="AF40" s="206">
        <f t="shared" si="20"/>
        <v>0</v>
      </c>
      <c r="AG40" s="207">
        <f t="shared" si="17"/>
        <v>0</v>
      </c>
    </row>
    <row r="41" spans="2:34" ht="13.5" customHeight="1" x14ac:dyDescent="0.15">
      <c r="B41" s="687"/>
      <c r="C41" s="687"/>
      <c r="D41" s="176" t="s">
        <v>120</v>
      </c>
      <c r="E41" s="212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11">
        <v>0</v>
      </c>
      <c r="S41" s="687"/>
      <c r="T41" s="687"/>
      <c r="U41" s="176" t="s">
        <v>220</v>
      </c>
      <c r="V41" s="212">
        <f t="shared" si="20"/>
        <v>0</v>
      </c>
      <c r="W41" s="203">
        <f t="shared" si="20"/>
        <v>0</v>
      </c>
      <c r="X41" s="203">
        <f t="shared" si="20"/>
        <v>0</v>
      </c>
      <c r="Y41" s="203">
        <f t="shared" si="20"/>
        <v>0</v>
      </c>
      <c r="Z41" s="203">
        <f t="shared" si="20"/>
        <v>0</v>
      </c>
      <c r="AA41" s="203">
        <f t="shared" si="20"/>
        <v>0</v>
      </c>
      <c r="AB41" s="203">
        <f t="shared" si="20"/>
        <v>0</v>
      </c>
      <c r="AC41" s="203">
        <f t="shared" si="20"/>
        <v>0</v>
      </c>
      <c r="AD41" s="203">
        <f t="shared" si="20"/>
        <v>0</v>
      </c>
      <c r="AE41" s="203">
        <f t="shared" si="20"/>
        <v>0</v>
      </c>
      <c r="AF41" s="203">
        <f t="shared" si="20"/>
        <v>0</v>
      </c>
      <c r="AG41" s="204">
        <f t="shared" si="20"/>
        <v>0</v>
      </c>
    </row>
    <row r="42" spans="2:34" ht="13.5" customHeight="1" x14ac:dyDescent="0.15">
      <c r="B42" s="687"/>
      <c r="C42" s="687"/>
      <c r="D42" s="176" t="s">
        <v>121</v>
      </c>
      <c r="E42" s="212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11">
        <v>0</v>
      </c>
      <c r="S42" s="687"/>
      <c r="T42" s="687"/>
      <c r="U42" s="176" t="s">
        <v>221</v>
      </c>
      <c r="V42" s="212">
        <f t="shared" si="20"/>
        <v>0</v>
      </c>
      <c r="W42" s="203">
        <f t="shared" si="20"/>
        <v>0</v>
      </c>
      <c r="X42" s="203">
        <f t="shared" si="20"/>
        <v>0</v>
      </c>
      <c r="Y42" s="203">
        <f t="shared" si="20"/>
        <v>0</v>
      </c>
      <c r="Z42" s="203">
        <f t="shared" si="20"/>
        <v>0</v>
      </c>
      <c r="AA42" s="203">
        <f t="shared" si="20"/>
        <v>0</v>
      </c>
      <c r="AB42" s="203">
        <f t="shared" si="20"/>
        <v>0</v>
      </c>
      <c r="AC42" s="203">
        <f t="shared" si="20"/>
        <v>0</v>
      </c>
      <c r="AD42" s="203">
        <f t="shared" si="20"/>
        <v>0</v>
      </c>
      <c r="AE42" s="203">
        <f t="shared" si="20"/>
        <v>0</v>
      </c>
      <c r="AF42" s="203">
        <f t="shared" si="20"/>
        <v>0</v>
      </c>
      <c r="AG42" s="204">
        <f t="shared" si="20"/>
        <v>0</v>
      </c>
    </row>
    <row r="43" spans="2:34" ht="15.6" customHeight="1" x14ac:dyDescent="0.15">
      <c r="B43" s="687"/>
      <c r="C43" s="688"/>
      <c r="D43" s="179" t="s">
        <v>123</v>
      </c>
      <c r="E43" s="208">
        <f t="shared" ref="E43:P43" si="21">IF(E41=0,0,E42/E41)</f>
        <v>0</v>
      </c>
      <c r="F43" s="209">
        <f t="shared" si="21"/>
        <v>0</v>
      </c>
      <c r="G43" s="209">
        <f t="shared" si="21"/>
        <v>0</v>
      </c>
      <c r="H43" s="209">
        <f t="shared" si="21"/>
        <v>0</v>
      </c>
      <c r="I43" s="209">
        <f t="shared" si="21"/>
        <v>0</v>
      </c>
      <c r="J43" s="209">
        <f t="shared" si="21"/>
        <v>0</v>
      </c>
      <c r="K43" s="209">
        <f t="shared" si="21"/>
        <v>0</v>
      </c>
      <c r="L43" s="209">
        <f t="shared" si="21"/>
        <v>0</v>
      </c>
      <c r="M43" s="209">
        <f t="shared" si="21"/>
        <v>0</v>
      </c>
      <c r="N43" s="209">
        <f t="shared" si="21"/>
        <v>0</v>
      </c>
      <c r="O43" s="209">
        <f t="shared" si="21"/>
        <v>0</v>
      </c>
      <c r="P43" s="265">
        <f t="shared" si="21"/>
        <v>0</v>
      </c>
      <c r="S43" s="687"/>
      <c r="T43" s="688"/>
      <c r="U43" s="179" t="s">
        <v>222</v>
      </c>
      <c r="V43" s="208">
        <f t="shared" ref="V43:AG43" si="22">IF(V41=0,0,V42/V41)</f>
        <v>0</v>
      </c>
      <c r="W43" s="209">
        <f t="shared" si="22"/>
        <v>0</v>
      </c>
      <c r="X43" s="209">
        <f t="shared" si="22"/>
        <v>0</v>
      </c>
      <c r="Y43" s="209">
        <f t="shared" si="22"/>
        <v>0</v>
      </c>
      <c r="Z43" s="209">
        <f t="shared" si="22"/>
        <v>0</v>
      </c>
      <c r="AA43" s="209">
        <f t="shared" si="22"/>
        <v>0</v>
      </c>
      <c r="AB43" s="209">
        <f t="shared" si="22"/>
        <v>0</v>
      </c>
      <c r="AC43" s="209">
        <f t="shared" si="22"/>
        <v>0</v>
      </c>
      <c r="AD43" s="209">
        <f t="shared" si="22"/>
        <v>0</v>
      </c>
      <c r="AE43" s="209">
        <f t="shared" si="22"/>
        <v>0</v>
      </c>
      <c r="AF43" s="209">
        <f t="shared" si="22"/>
        <v>0</v>
      </c>
      <c r="AG43" s="210">
        <f t="shared" si="22"/>
        <v>0</v>
      </c>
    </row>
    <row r="44" spans="2:34" ht="13.5" customHeight="1" x14ac:dyDescent="0.15">
      <c r="B44" s="687"/>
      <c r="C44" s="686">
        <v>3</v>
      </c>
      <c r="D44" s="174" t="s">
        <v>122</v>
      </c>
      <c r="E44" s="205">
        <v>0</v>
      </c>
      <c r="F44" s="206">
        <v>0</v>
      </c>
      <c r="G44" s="206">
        <v>0</v>
      </c>
      <c r="H44" s="206">
        <v>0</v>
      </c>
      <c r="I44" s="206">
        <v>0</v>
      </c>
      <c r="J44" s="206">
        <v>0</v>
      </c>
      <c r="K44" s="206">
        <v>0</v>
      </c>
      <c r="L44" s="206">
        <v>0</v>
      </c>
      <c r="M44" s="206">
        <v>0</v>
      </c>
      <c r="N44" s="206">
        <v>0</v>
      </c>
      <c r="O44" s="206">
        <v>0</v>
      </c>
      <c r="P44" s="264">
        <v>0</v>
      </c>
      <c r="S44" s="687"/>
      <c r="T44" s="686">
        <v>3</v>
      </c>
      <c r="U44" s="174" t="s">
        <v>219</v>
      </c>
      <c r="V44" s="205">
        <f t="shared" ref="V44:AG46" si="23">E17+E44+V17</f>
        <v>0</v>
      </c>
      <c r="W44" s="206">
        <f t="shared" si="23"/>
        <v>0</v>
      </c>
      <c r="X44" s="206">
        <f t="shared" si="23"/>
        <v>0</v>
      </c>
      <c r="Y44" s="206">
        <f t="shared" si="23"/>
        <v>0</v>
      </c>
      <c r="Z44" s="206">
        <f t="shared" si="23"/>
        <v>0</v>
      </c>
      <c r="AA44" s="206">
        <f t="shared" si="23"/>
        <v>0</v>
      </c>
      <c r="AB44" s="206">
        <f t="shared" si="23"/>
        <v>0</v>
      </c>
      <c r="AC44" s="206">
        <f t="shared" si="23"/>
        <v>0</v>
      </c>
      <c r="AD44" s="206">
        <f t="shared" si="23"/>
        <v>0</v>
      </c>
      <c r="AE44" s="206">
        <f t="shared" si="23"/>
        <v>0</v>
      </c>
      <c r="AF44" s="206">
        <f t="shared" si="23"/>
        <v>0</v>
      </c>
      <c r="AG44" s="207">
        <f t="shared" si="23"/>
        <v>0</v>
      </c>
    </row>
    <row r="45" spans="2:34" ht="13.5" customHeight="1" x14ac:dyDescent="0.15">
      <c r="B45" s="687"/>
      <c r="C45" s="687"/>
      <c r="D45" s="176" t="s">
        <v>120</v>
      </c>
      <c r="E45" s="212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11">
        <v>0</v>
      </c>
      <c r="S45" s="687"/>
      <c r="T45" s="687"/>
      <c r="U45" s="176" t="s">
        <v>220</v>
      </c>
      <c r="V45" s="212">
        <f t="shared" si="23"/>
        <v>0</v>
      </c>
      <c r="W45" s="203">
        <f t="shared" si="23"/>
        <v>0</v>
      </c>
      <c r="X45" s="203">
        <f t="shared" si="23"/>
        <v>0</v>
      </c>
      <c r="Y45" s="203">
        <f t="shared" si="23"/>
        <v>0</v>
      </c>
      <c r="Z45" s="203">
        <f t="shared" si="23"/>
        <v>0</v>
      </c>
      <c r="AA45" s="203">
        <f t="shared" si="23"/>
        <v>0</v>
      </c>
      <c r="AB45" s="203">
        <f t="shared" si="23"/>
        <v>0</v>
      </c>
      <c r="AC45" s="203">
        <f t="shared" si="23"/>
        <v>0</v>
      </c>
      <c r="AD45" s="203">
        <f t="shared" si="23"/>
        <v>0</v>
      </c>
      <c r="AE45" s="203">
        <f t="shared" si="23"/>
        <v>0</v>
      </c>
      <c r="AF45" s="203">
        <f t="shared" si="23"/>
        <v>0</v>
      </c>
      <c r="AG45" s="204">
        <f t="shared" si="23"/>
        <v>0</v>
      </c>
    </row>
    <row r="46" spans="2:34" ht="13.5" customHeight="1" x14ac:dyDescent="0.15">
      <c r="B46" s="687"/>
      <c r="C46" s="687"/>
      <c r="D46" s="176" t="s">
        <v>121</v>
      </c>
      <c r="E46" s="212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3">
        <v>0</v>
      </c>
      <c r="M46" s="203">
        <v>0</v>
      </c>
      <c r="N46" s="203">
        <v>0</v>
      </c>
      <c r="O46" s="203">
        <v>0</v>
      </c>
      <c r="P46" s="211">
        <v>0</v>
      </c>
      <c r="S46" s="687"/>
      <c r="T46" s="687"/>
      <c r="U46" s="176" t="s">
        <v>221</v>
      </c>
      <c r="V46" s="212">
        <f t="shared" si="23"/>
        <v>0</v>
      </c>
      <c r="W46" s="203">
        <f t="shared" si="23"/>
        <v>0</v>
      </c>
      <c r="X46" s="203">
        <f t="shared" si="23"/>
        <v>0</v>
      </c>
      <c r="Y46" s="203">
        <f t="shared" si="23"/>
        <v>0</v>
      </c>
      <c r="Z46" s="203">
        <f t="shared" si="23"/>
        <v>0</v>
      </c>
      <c r="AA46" s="203">
        <f t="shared" si="23"/>
        <v>0</v>
      </c>
      <c r="AB46" s="203">
        <f t="shared" si="23"/>
        <v>0</v>
      </c>
      <c r="AC46" s="203">
        <f t="shared" si="23"/>
        <v>0</v>
      </c>
      <c r="AD46" s="203">
        <f t="shared" si="23"/>
        <v>0</v>
      </c>
      <c r="AE46" s="203">
        <f t="shared" si="23"/>
        <v>0</v>
      </c>
      <c r="AF46" s="203">
        <f t="shared" si="23"/>
        <v>0</v>
      </c>
      <c r="AG46" s="204">
        <f t="shared" si="23"/>
        <v>0</v>
      </c>
    </row>
    <row r="47" spans="2:34" ht="15.6" customHeight="1" x14ac:dyDescent="0.15">
      <c r="B47" s="687"/>
      <c r="C47" s="688"/>
      <c r="D47" s="179" t="s">
        <v>123</v>
      </c>
      <c r="E47" s="208">
        <f t="shared" ref="E47:P47" si="24">IF(E45=0,0,E46/E45)</f>
        <v>0</v>
      </c>
      <c r="F47" s="209">
        <f t="shared" si="24"/>
        <v>0</v>
      </c>
      <c r="G47" s="209">
        <f t="shared" si="24"/>
        <v>0</v>
      </c>
      <c r="H47" s="209">
        <f t="shared" si="24"/>
        <v>0</v>
      </c>
      <c r="I47" s="209">
        <f t="shared" si="24"/>
        <v>0</v>
      </c>
      <c r="J47" s="209">
        <f t="shared" si="24"/>
        <v>0</v>
      </c>
      <c r="K47" s="209">
        <f t="shared" si="24"/>
        <v>0</v>
      </c>
      <c r="L47" s="209">
        <f t="shared" si="24"/>
        <v>0</v>
      </c>
      <c r="M47" s="209">
        <f t="shared" si="24"/>
        <v>0</v>
      </c>
      <c r="N47" s="209">
        <f t="shared" si="24"/>
        <v>0</v>
      </c>
      <c r="O47" s="209">
        <f t="shared" si="24"/>
        <v>0</v>
      </c>
      <c r="P47" s="265">
        <f t="shared" si="24"/>
        <v>0</v>
      </c>
      <c r="S47" s="687"/>
      <c r="T47" s="688"/>
      <c r="U47" s="179" t="s">
        <v>222</v>
      </c>
      <c r="V47" s="208">
        <f t="shared" ref="V47:AG47" si="25">IF(V45=0,0,V46/V45)</f>
        <v>0</v>
      </c>
      <c r="W47" s="209">
        <f t="shared" si="25"/>
        <v>0</v>
      </c>
      <c r="X47" s="209">
        <f t="shared" si="25"/>
        <v>0</v>
      </c>
      <c r="Y47" s="209">
        <f t="shared" si="25"/>
        <v>0</v>
      </c>
      <c r="Z47" s="209">
        <f t="shared" si="25"/>
        <v>0</v>
      </c>
      <c r="AA47" s="209">
        <f t="shared" si="25"/>
        <v>0</v>
      </c>
      <c r="AB47" s="209">
        <f t="shared" si="25"/>
        <v>0</v>
      </c>
      <c r="AC47" s="209">
        <f t="shared" si="25"/>
        <v>0</v>
      </c>
      <c r="AD47" s="209">
        <f t="shared" si="25"/>
        <v>0</v>
      </c>
      <c r="AE47" s="209">
        <f t="shared" si="25"/>
        <v>0</v>
      </c>
      <c r="AF47" s="209">
        <f t="shared" si="25"/>
        <v>0</v>
      </c>
      <c r="AG47" s="210">
        <f t="shared" si="25"/>
        <v>0</v>
      </c>
    </row>
    <row r="48" spans="2:34" ht="13.5" customHeight="1" x14ac:dyDescent="0.15">
      <c r="B48" s="687"/>
      <c r="C48" s="686">
        <v>2</v>
      </c>
      <c r="D48" s="174" t="s">
        <v>122</v>
      </c>
      <c r="E48" s="205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64">
        <v>0</v>
      </c>
      <c r="S48" s="687"/>
      <c r="T48" s="686">
        <v>2</v>
      </c>
      <c r="U48" s="174" t="s">
        <v>219</v>
      </c>
      <c r="V48" s="205">
        <f t="shared" ref="V48:AG50" si="26">E21+E48+V21</f>
        <v>0</v>
      </c>
      <c r="W48" s="206">
        <f t="shared" si="26"/>
        <v>0</v>
      </c>
      <c r="X48" s="206">
        <f t="shared" si="26"/>
        <v>0</v>
      </c>
      <c r="Y48" s="206">
        <f t="shared" si="26"/>
        <v>0</v>
      </c>
      <c r="Z48" s="206">
        <f t="shared" si="26"/>
        <v>0</v>
      </c>
      <c r="AA48" s="206">
        <f t="shared" si="26"/>
        <v>0</v>
      </c>
      <c r="AB48" s="206">
        <f t="shared" si="26"/>
        <v>0</v>
      </c>
      <c r="AC48" s="206">
        <f t="shared" si="26"/>
        <v>0</v>
      </c>
      <c r="AD48" s="206">
        <f t="shared" si="26"/>
        <v>0</v>
      </c>
      <c r="AE48" s="206">
        <f t="shared" si="26"/>
        <v>0</v>
      </c>
      <c r="AF48" s="206">
        <f t="shared" si="26"/>
        <v>0</v>
      </c>
      <c r="AG48" s="207">
        <f t="shared" si="26"/>
        <v>0</v>
      </c>
    </row>
    <row r="49" spans="1:33" ht="13.5" customHeight="1" x14ac:dyDescent="0.15">
      <c r="B49" s="687"/>
      <c r="C49" s="687"/>
      <c r="D49" s="176" t="s">
        <v>120</v>
      </c>
      <c r="E49" s="212">
        <v>0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11">
        <v>0</v>
      </c>
      <c r="S49" s="687"/>
      <c r="T49" s="687"/>
      <c r="U49" s="176" t="s">
        <v>220</v>
      </c>
      <c r="V49" s="212">
        <f t="shared" si="26"/>
        <v>0</v>
      </c>
      <c r="W49" s="203">
        <f t="shared" si="26"/>
        <v>0</v>
      </c>
      <c r="X49" s="203">
        <f t="shared" si="26"/>
        <v>0</v>
      </c>
      <c r="Y49" s="203">
        <f t="shared" si="26"/>
        <v>0</v>
      </c>
      <c r="Z49" s="203">
        <f t="shared" si="26"/>
        <v>0</v>
      </c>
      <c r="AA49" s="203">
        <f t="shared" si="26"/>
        <v>0</v>
      </c>
      <c r="AB49" s="203">
        <f t="shared" si="26"/>
        <v>0</v>
      </c>
      <c r="AC49" s="203">
        <f t="shared" si="26"/>
        <v>0</v>
      </c>
      <c r="AD49" s="203">
        <f t="shared" si="26"/>
        <v>0</v>
      </c>
      <c r="AE49" s="203">
        <f t="shared" si="26"/>
        <v>0</v>
      </c>
      <c r="AF49" s="203">
        <f t="shared" si="26"/>
        <v>0</v>
      </c>
      <c r="AG49" s="204">
        <f t="shared" si="26"/>
        <v>0</v>
      </c>
    </row>
    <row r="50" spans="1:33" ht="13.5" customHeight="1" x14ac:dyDescent="0.15">
      <c r="B50" s="687"/>
      <c r="C50" s="687"/>
      <c r="D50" s="176" t="s">
        <v>121</v>
      </c>
      <c r="E50" s="212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11">
        <v>0</v>
      </c>
      <c r="S50" s="687"/>
      <c r="T50" s="687"/>
      <c r="U50" s="176" t="s">
        <v>221</v>
      </c>
      <c r="V50" s="212">
        <f t="shared" si="26"/>
        <v>0</v>
      </c>
      <c r="W50" s="203">
        <f t="shared" si="26"/>
        <v>0</v>
      </c>
      <c r="X50" s="203">
        <f t="shared" si="26"/>
        <v>0</v>
      </c>
      <c r="Y50" s="203">
        <f t="shared" si="26"/>
        <v>0</v>
      </c>
      <c r="Z50" s="203">
        <f t="shared" si="26"/>
        <v>0</v>
      </c>
      <c r="AA50" s="203">
        <f t="shared" si="26"/>
        <v>0</v>
      </c>
      <c r="AB50" s="203">
        <f t="shared" si="26"/>
        <v>0</v>
      </c>
      <c r="AC50" s="203">
        <f t="shared" si="26"/>
        <v>0</v>
      </c>
      <c r="AD50" s="203">
        <f t="shared" si="26"/>
        <v>0</v>
      </c>
      <c r="AE50" s="203">
        <f t="shared" si="26"/>
        <v>0</v>
      </c>
      <c r="AF50" s="203">
        <f t="shared" si="26"/>
        <v>0</v>
      </c>
      <c r="AG50" s="204">
        <f t="shared" si="26"/>
        <v>0</v>
      </c>
    </row>
    <row r="51" spans="1:33" ht="15.6" customHeight="1" x14ac:dyDescent="0.15">
      <c r="B51" s="687"/>
      <c r="C51" s="688"/>
      <c r="D51" s="179" t="s">
        <v>123</v>
      </c>
      <c r="E51" s="208">
        <f t="shared" ref="E51:P51" si="27">IF(E49=0,0,E50/E49)</f>
        <v>0</v>
      </c>
      <c r="F51" s="209">
        <f t="shared" si="27"/>
        <v>0</v>
      </c>
      <c r="G51" s="209">
        <f t="shared" si="27"/>
        <v>0</v>
      </c>
      <c r="H51" s="209">
        <f t="shared" si="27"/>
        <v>0</v>
      </c>
      <c r="I51" s="209">
        <f t="shared" si="27"/>
        <v>0</v>
      </c>
      <c r="J51" s="209">
        <f t="shared" si="27"/>
        <v>0</v>
      </c>
      <c r="K51" s="209">
        <f t="shared" si="27"/>
        <v>0</v>
      </c>
      <c r="L51" s="209">
        <f t="shared" si="27"/>
        <v>0</v>
      </c>
      <c r="M51" s="209">
        <f t="shared" si="27"/>
        <v>0</v>
      </c>
      <c r="N51" s="209">
        <f t="shared" si="27"/>
        <v>0</v>
      </c>
      <c r="O51" s="209">
        <f t="shared" si="27"/>
        <v>0</v>
      </c>
      <c r="P51" s="265">
        <f t="shared" si="27"/>
        <v>0</v>
      </c>
      <c r="S51" s="687"/>
      <c r="T51" s="688"/>
      <c r="U51" s="179" t="s">
        <v>222</v>
      </c>
      <c r="V51" s="208">
        <f t="shared" ref="V51:AG51" si="28">IF(V49=0,0,V50/V49)</f>
        <v>0</v>
      </c>
      <c r="W51" s="209">
        <f t="shared" si="28"/>
        <v>0</v>
      </c>
      <c r="X51" s="209">
        <f t="shared" si="28"/>
        <v>0</v>
      </c>
      <c r="Y51" s="209">
        <f t="shared" si="28"/>
        <v>0</v>
      </c>
      <c r="Z51" s="209">
        <f t="shared" si="28"/>
        <v>0</v>
      </c>
      <c r="AA51" s="209">
        <f t="shared" si="28"/>
        <v>0</v>
      </c>
      <c r="AB51" s="209">
        <f t="shared" si="28"/>
        <v>0</v>
      </c>
      <c r="AC51" s="209">
        <f t="shared" si="28"/>
        <v>0</v>
      </c>
      <c r="AD51" s="209">
        <f t="shared" si="28"/>
        <v>0</v>
      </c>
      <c r="AE51" s="209">
        <f t="shared" si="28"/>
        <v>0</v>
      </c>
      <c r="AF51" s="209">
        <f t="shared" si="28"/>
        <v>0</v>
      </c>
      <c r="AG51" s="210">
        <f t="shared" si="28"/>
        <v>0</v>
      </c>
    </row>
    <row r="52" spans="1:33" ht="13.5" customHeight="1" x14ac:dyDescent="0.15">
      <c r="B52" s="687"/>
      <c r="C52" s="686">
        <v>1</v>
      </c>
      <c r="D52" s="174" t="s">
        <v>122</v>
      </c>
      <c r="E52" s="205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64">
        <v>0</v>
      </c>
      <c r="S52" s="687"/>
      <c r="T52" s="686">
        <v>1</v>
      </c>
      <c r="U52" s="174" t="s">
        <v>219</v>
      </c>
      <c r="V52" s="205">
        <f t="shared" ref="V52:AG54" si="29">E25+E52+V25</f>
        <v>0</v>
      </c>
      <c r="W52" s="206">
        <f t="shared" si="29"/>
        <v>0</v>
      </c>
      <c r="X52" s="206">
        <f t="shared" si="29"/>
        <v>0</v>
      </c>
      <c r="Y52" s="206">
        <f t="shared" si="29"/>
        <v>0</v>
      </c>
      <c r="Z52" s="206">
        <f t="shared" si="29"/>
        <v>0</v>
      </c>
      <c r="AA52" s="206">
        <f t="shared" si="29"/>
        <v>0</v>
      </c>
      <c r="AB52" s="206">
        <f t="shared" si="29"/>
        <v>0</v>
      </c>
      <c r="AC52" s="206">
        <f t="shared" si="29"/>
        <v>0</v>
      </c>
      <c r="AD52" s="206">
        <f t="shared" si="29"/>
        <v>0</v>
      </c>
      <c r="AE52" s="206">
        <f t="shared" si="29"/>
        <v>0</v>
      </c>
      <c r="AF52" s="206">
        <f t="shared" si="29"/>
        <v>0</v>
      </c>
      <c r="AG52" s="207">
        <f t="shared" si="29"/>
        <v>0</v>
      </c>
    </row>
    <row r="53" spans="1:33" ht="13.5" customHeight="1" x14ac:dyDescent="0.15">
      <c r="B53" s="687"/>
      <c r="C53" s="687"/>
      <c r="D53" s="176" t="s">
        <v>120</v>
      </c>
      <c r="E53" s="212">
        <v>0</v>
      </c>
      <c r="F53" s="203">
        <v>0</v>
      </c>
      <c r="G53" s="203">
        <v>0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203">
        <v>0</v>
      </c>
      <c r="O53" s="203">
        <v>0</v>
      </c>
      <c r="P53" s="211">
        <v>0</v>
      </c>
      <c r="S53" s="687"/>
      <c r="T53" s="687"/>
      <c r="U53" s="176" t="s">
        <v>220</v>
      </c>
      <c r="V53" s="212">
        <f t="shared" si="29"/>
        <v>0</v>
      </c>
      <c r="W53" s="203">
        <f t="shared" si="29"/>
        <v>0</v>
      </c>
      <c r="X53" s="203">
        <f t="shared" si="29"/>
        <v>0</v>
      </c>
      <c r="Y53" s="203">
        <f t="shared" si="29"/>
        <v>0</v>
      </c>
      <c r="Z53" s="203">
        <f t="shared" si="29"/>
        <v>0</v>
      </c>
      <c r="AA53" s="203">
        <f t="shared" si="29"/>
        <v>0</v>
      </c>
      <c r="AB53" s="203">
        <f t="shared" si="29"/>
        <v>0</v>
      </c>
      <c r="AC53" s="203">
        <f t="shared" si="29"/>
        <v>0</v>
      </c>
      <c r="AD53" s="203">
        <f t="shared" si="29"/>
        <v>0</v>
      </c>
      <c r="AE53" s="203">
        <f t="shared" si="29"/>
        <v>0</v>
      </c>
      <c r="AF53" s="203">
        <f t="shared" si="29"/>
        <v>0</v>
      </c>
      <c r="AG53" s="204">
        <f t="shared" si="29"/>
        <v>0</v>
      </c>
    </row>
    <row r="54" spans="1:33" ht="13.5" customHeight="1" x14ac:dyDescent="0.15">
      <c r="B54" s="687"/>
      <c r="C54" s="687"/>
      <c r="D54" s="176" t="s">
        <v>121</v>
      </c>
      <c r="E54" s="212">
        <v>0</v>
      </c>
      <c r="F54" s="203">
        <v>0</v>
      </c>
      <c r="G54" s="203">
        <v>0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11">
        <v>0</v>
      </c>
      <c r="S54" s="687"/>
      <c r="T54" s="687"/>
      <c r="U54" s="176" t="s">
        <v>221</v>
      </c>
      <c r="V54" s="212">
        <f t="shared" si="29"/>
        <v>0</v>
      </c>
      <c r="W54" s="203">
        <f t="shared" si="29"/>
        <v>0</v>
      </c>
      <c r="X54" s="203">
        <f t="shared" si="29"/>
        <v>0</v>
      </c>
      <c r="Y54" s="203">
        <f t="shared" si="29"/>
        <v>0</v>
      </c>
      <c r="Z54" s="203">
        <f t="shared" si="29"/>
        <v>0</v>
      </c>
      <c r="AA54" s="203">
        <f t="shared" si="29"/>
        <v>0</v>
      </c>
      <c r="AB54" s="203">
        <f t="shared" si="29"/>
        <v>0</v>
      </c>
      <c r="AC54" s="203">
        <f t="shared" si="29"/>
        <v>0</v>
      </c>
      <c r="AD54" s="203">
        <f t="shared" si="29"/>
        <v>0</v>
      </c>
      <c r="AE54" s="203">
        <f t="shared" si="29"/>
        <v>0</v>
      </c>
      <c r="AF54" s="203">
        <f t="shared" si="29"/>
        <v>0</v>
      </c>
      <c r="AG54" s="204">
        <f t="shared" si="29"/>
        <v>0</v>
      </c>
    </row>
    <row r="55" spans="1:33" ht="15.6" customHeight="1" x14ac:dyDescent="0.15">
      <c r="B55" s="687"/>
      <c r="C55" s="688"/>
      <c r="D55" s="179" t="s">
        <v>123</v>
      </c>
      <c r="E55" s="208">
        <f t="shared" ref="E55:P55" si="30">IF(E53=0,0,E54/E53)</f>
        <v>0</v>
      </c>
      <c r="F55" s="209">
        <f t="shared" si="30"/>
        <v>0</v>
      </c>
      <c r="G55" s="263">
        <f t="shared" si="30"/>
        <v>0</v>
      </c>
      <c r="H55" s="209">
        <f t="shared" si="30"/>
        <v>0</v>
      </c>
      <c r="I55" s="209">
        <f t="shared" si="30"/>
        <v>0</v>
      </c>
      <c r="J55" s="263">
        <f t="shared" si="30"/>
        <v>0</v>
      </c>
      <c r="K55" s="209">
        <f t="shared" si="30"/>
        <v>0</v>
      </c>
      <c r="L55" s="263">
        <f t="shared" si="30"/>
        <v>0</v>
      </c>
      <c r="M55" s="209">
        <f t="shared" si="30"/>
        <v>0</v>
      </c>
      <c r="N55" s="209">
        <f t="shared" si="30"/>
        <v>0</v>
      </c>
      <c r="O55" s="209">
        <f t="shared" si="30"/>
        <v>0</v>
      </c>
      <c r="P55" s="210">
        <f t="shared" si="30"/>
        <v>0</v>
      </c>
      <c r="S55" s="687"/>
      <c r="T55" s="688"/>
      <c r="U55" s="179" t="s">
        <v>222</v>
      </c>
      <c r="V55" s="208">
        <f t="shared" ref="V55:AG55" si="31">IF(V53=0,0,V54/V53)</f>
        <v>0</v>
      </c>
      <c r="W55" s="209">
        <f t="shared" si="31"/>
        <v>0</v>
      </c>
      <c r="X55" s="209">
        <f t="shared" si="31"/>
        <v>0</v>
      </c>
      <c r="Y55" s="209">
        <f t="shared" si="31"/>
        <v>0</v>
      </c>
      <c r="Z55" s="209">
        <f t="shared" si="31"/>
        <v>0</v>
      </c>
      <c r="AA55" s="209">
        <f t="shared" si="31"/>
        <v>0</v>
      </c>
      <c r="AB55" s="209">
        <f t="shared" si="31"/>
        <v>0</v>
      </c>
      <c r="AC55" s="209">
        <f t="shared" si="31"/>
        <v>0</v>
      </c>
      <c r="AD55" s="209">
        <f t="shared" si="31"/>
        <v>0</v>
      </c>
      <c r="AE55" s="209">
        <f t="shared" si="31"/>
        <v>0</v>
      </c>
      <c r="AF55" s="209">
        <f t="shared" si="31"/>
        <v>0</v>
      </c>
      <c r="AG55" s="210">
        <f t="shared" si="31"/>
        <v>0</v>
      </c>
    </row>
    <row r="56" spans="1:33" ht="13.5" customHeight="1" x14ac:dyDescent="0.15">
      <c r="B56" s="687"/>
      <c r="C56" s="686" t="s">
        <v>5</v>
      </c>
      <c r="D56" s="174" t="s">
        <v>122</v>
      </c>
      <c r="E56" s="205">
        <f>E36+E40+E44+E48+E52</f>
        <v>0</v>
      </c>
      <c r="F56" s="206">
        <f>F36+F40+F44+F48+F52</f>
        <v>0</v>
      </c>
      <c r="G56" s="206">
        <f>G36+G40+G44+G48+G52</f>
        <v>0</v>
      </c>
      <c r="H56" s="206">
        <f t="shared" ref="H56:P56" si="32">H36+H40+H44+H48+H52</f>
        <v>0</v>
      </c>
      <c r="I56" s="206">
        <f t="shared" si="32"/>
        <v>0</v>
      </c>
      <c r="J56" s="206">
        <f t="shared" si="32"/>
        <v>0</v>
      </c>
      <c r="K56" s="206">
        <f t="shared" si="32"/>
        <v>0</v>
      </c>
      <c r="L56" s="206">
        <f t="shared" si="32"/>
        <v>0</v>
      </c>
      <c r="M56" s="206">
        <f t="shared" si="32"/>
        <v>0</v>
      </c>
      <c r="N56" s="206">
        <f t="shared" si="32"/>
        <v>0</v>
      </c>
      <c r="O56" s="206">
        <f t="shared" si="32"/>
        <v>0</v>
      </c>
      <c r="P56" s="207">
        <f t="shared" si="32"/>
        <v>0</v>
      </c>
      <c r="S56" s="687"/>
      <c r="T56" s="686" t="s">
        <v>199</v>
      </c>
      <c r="U56" s="174" t="s">
        <v>219</v>
      </c>
      <c r="V56" s="205">
        <f t="shared" ref="V56:AG58" si="33">V36+V40+V44+V48+V52</f>
        <v>0</v>
      </c>
      <c r="W56" s="206">
        <f t="shared" si="33"/>
        <v>0</v>
      </c>
      <c r="X56" s="206">
        <f t="shared" si="33"/>
        <v>0</v>
      </c>
      <c r="Y56" s="206">
        <f t="shared" si="33"/>
        <v>0</v>
      </c>
      <c r="Z56" s="206">
        <f t="shared" si="33"/>
        <v>0</v>
      </c>
      <c r="AA56" s="206">
        <f t="shared" si="33"/>
        <v>0</v>
      </c>
      <c r="AB56" s="206">
        <f t="shared" si="33"/>
        <v>0</v>
      </c>
      <c r="AC56" s="206">
        <f t="shared" si="33"/>
        <v>0</v>
      </c>
      <c r="AD56" s="206">
        <f t="shared" si="33"/>
        <v>0</v>
      </c>
      <c r="AE56" s="206">
        <f>AE36+AE40+AE44+AE48+AE52</f>
        <v>0</v>
      </c>
      <c r="AF56" s="206">
        <f>AF36+AF40+AF44+AF48+AF52</f>
        <v>0</v>
      </c>
      <c r="AG56" s="207">
        <f>AG36+AG40+AG44+AG48+AG52</f>
        <v>0</v>
      </c>
    </row>
    <row r="57" spans="1:33" ht="13.5" customHeight="1" x14ac:dyDescent="0.15">
      <c r="B57" s="687"/>
      <c r="C57" s="687"/>
      <c r="D57" s="176" t="s">
        <v>120</v>
      </c>
      <c r="E57" s="212">
        <f>E37+E41+E45+E49+E53</f>
        <v>0</v>
      </c>
      <c r="F57" s="203">
        <f>F37+F41+F45+F49+F53</f>
        <v>0</v>
      </c>
      <c r="G57" s="203">
        <f t="shared" ref="G57:P58" si="34">G37+G41+G45+G49+G53</f>
        <v>0</v>
      </c>
      <c r="H57" s="203">
        <f t="shared" si="34"/>
        <v>0</v>
      </c>
      <c r="I57" s="203">
        <f t="shared" si="34"/>
        <v>0</v>
      </c>
      <c r="J57" s="203">
        <f t="shared" si="34"/>
        <v>0</v>
      </c>
      <c r="K57" s="203">
        <f t="shared" si="34"/>
        <v>0</v>
      </c>
      <c r="L57" s="203">
        <f t="shared" si="34"/>
        <v>0</v>
      </c>
      <c r="M57" s="203">
        <f t="shared" si="34"/>
        <v>0</v>
      </c>
      <c r="N57" s="203">
        <f t="shared" si="34"/>
        <v>0</v>
      </c>
      <c r="O57" s="203">
        <f t="shared" si="34"/>
        <v>0</v>
      </c>
      <c r="P57" s="204">
        <f t="shared" si="34"/>
        <v>0</v>
      </c>
      <c r="S57" s="687"/>
      <c r="T57" s="687"/>
      <c r="U57" s="176" t="s">
        <v>220</v>
      </c>
      <c r="V57" s="212">
        <f t="shared" si="33"/>
        <v>0</v>
      </c>
      <c r="W57" s="203">
        <f t="shared" si="33"/>
        <v>0</v>
      </c>
      <c r="X57" s="203">
        <f t="shared" si="33"/>
        <v>0</v>
      </c>
      <c r="Y57" s="203">
        <f t="shared" si="33"/>
        <v>0</v>
      </c>
      <c r="Z57" s="203">
        <f t="shared" si="33"/>
        <v>0</v>
      </c>
      <c r="AA57" s="203">
        <f t="shared" si="33"/>
        <v>0</v>
      </c>
      <c r="AB57" s="203">
        <f t="shared" si="33"/>
        <v>0</v>
      </c>
      <c r="AC57" s="203">
        <f t="shared" si="33"/>
        <v>0</v>
      </c>
      <c r="AD57" s="203">
        <f t="shared" si="33"/>
        <v>0</v>
      </c>
      <c r="AE57" s="203">
        <f>AE37+AE41+AE45+AE49+AE53</f>
        <v>0</v>
      </c>
      <c r="AF57" s="203">
        <f t="shared" si="33"/>
        <v>0</v>
      </c>
      <c r="AG57" s="204">
        <f t="shared" si="33"/>
        <v>0</v>
      </c>
    </row>
    <row r="58" spans="1:33" ht="13.5" customHeight="1" x14ac:dyDescent="0.15">
      <c r="B58" s="687"/>
      <c r="C58" s="687"/>
      <c r="D58" s="176" t="s">
        <v>121</v>
      </c>
      <c r="E58" s="212">
        <f>E38+E42+E46+E50+E54</f>
        <v>0</v>
      </c>
      <c r="F58" s="203">
        <f t="shared" ref="F58:K58" si="35">F38+F42+F46+F50+F54</f>
        <v>0</v>
      </c>
      <c r="G58" s="203">
        <f t="shared" si="35"/>
        <v>0</v>
      </c>
      <c r="H58" s="203">
        <f t="shared" si="35"/>
        <v>0</v>
      </c>
      <c r="I58" s="203">
        <f t="shared" si="35"/>
        <v>0</v>
      </c>
      <c r="J58" s="203">
        <f t="shared" si="35"/>
        <v>0</v>
      </c>
      <c r="K58" s="203">
        <f t="shared" si="35"/>
        <v>0</v>
      </c>
      <c r="L58" s="203">
        <f>L38+L42+L46+L50+L54</f>
        <v>0</v>
      </c>
      <c r="M58" s="203">
        <f t="shared" si="34"/>
        <v>0</v>
      </c>
      <c r="N58" s="203">
        <f t="shared" si="34"/>
        <v>0</v>
      </c>
      <c r="O58" s="203">
        <f t="shared" si="34"/>
        <v>0</v>
      </c>
      <c r="P58" s="204">
        <f t="shared" si="34"/>
        <v>0</v>
      </c>
      <c r="S58" s="687"/>
      <c r="T58" s="687"/>
      <c r="U58" s="176" t="s">
        <v>221</v>
      </c>
      <c r="V58" s="212">
        <f t="shared" si="33"/>
        <v>0</v>
      </c>
      <c r="W58" s="203">
        <f t="shared" si="33"/>
        <v>0</v>
      </c>
      <c r="X58" s="203">
        <f t="shared" si="33"/>
        <v>0</v>
      </c>
      <c r="Y58" s="203">
        <f t="shared" si="33"/>
        <v>0</v>
      </c>
      <c r="Z58" s="203">
        <f t="shared" si="33"/>
        <v>0</v>
      </c>
      <c r="AA58" s="203">
        <f t="shared" si="33"/>
        <v>0</v>
      </c>
      <c r="AB58" s="203">
        <f t="shared" si="33"/>
        <v>0</v>
      </c>
      <c r="AC58" s="203">
        <f t="shared" si="33"/>
        <v>0</v>
      </c>
      <c r="AD58" s="203">
        <f t="shared" si="33"/>
        <v>0</v>
      </c>
      <c r="AE58" s="203">
        <f>AE38+AE42+AE46+AE50+AE54</f>
        <v>0</v>
      </c>
      <c r="AF58" s="203">
        <f t="shared" si="33"/>
        <v>0</v>
      </c>
      <c r="AG58" s="204">
        <f t="shared" si="33"/>
        <v>0</v>
      </c>
    </row>
    <row r="59" spans="1:33" ht="15.6" customHeight="1" x14ac:dyDescent="0.15">
      <c r="B59" s="688"/>
      <c r="C59" s="688"/>
      <c r="D59" s="179" t="s">
        <v>123</v>
      </c>
      <c r="E59" s="208">
        <f t="shared" ref="E59:P59" si="36">IF(E57=0,0,E58/E57)</f>
        <v>0</v>
      </c>
      <c r="F59" s="209">
        <f t="shared" si="36"/>
        <v>0</v>
      </c>
      <c r="G59" s="209">
        <f t="shared" si="36"/>
        <v>0</v>
      </c>
      <c r="H59" s="209">
        <f t="shared" si="36"/>
        <v>0</v>
      </c>
      <c r="I59" s="209">
        <f t="shared" si="36"/>
        <v>0</v>
      </c>
      <c r="J59" s="209">
        <f t="shared" si="36"/>
        <v>0</v>
      </c>
      <c r="K59" s="209">
        <f t="shared" si="36"/>
        <v>0</v>
      </c>
      <c r="L59" s="209">
        <f t="shared" si="36"/>
        <v>0</v>
      </c>
      <c r="M59" s="209">
        <f t="shared" si="36"/>
        <v>0</v>
      </c>
      <c r="N59" s="209">
        <f t="shared" si="36"/>
        <v>0</v>
      </c>
      <c r="O59" s="209">
        <f t="shared" si="36"/>
        <v>0</v>
      </c>
      <c r="P59" s="210">
        <f t="shared" si="36"/>
        <v>0</v>
      </c>
      <c r="S59" s="688"/>
      <c r="T59" s="688"/>
      <c r="U59" s="179" t="s">
        <v>222</v>
      </c>
      <c r="V59" s="208">
        <f t="shared" ref="V59:AG59" si="37">IF(V57=0,0,V58/V57)</f>
        <v>0</v>
      </c>
      <c r="W59" s="209">
        <f t="shared" si="37"/>
        <v>0</v>
      </c>
      <c r="X59" s="209">
        <f t="shared" si="37"/>
        <v>0</v>
      </c>
      <c r="Y59" s="209">
        <f t="shared" si="37"/>
        <v>0</v>
      </c>
      <c r="Z59" s="209">
        <f t="shared" si="37"/>
        <v>0</v>
      </c>
      <c r="AA59" s="209">
        <f t="shared" si="37"/>
        <v>0</v>
      </c>
      <c r="AB59" s="209">
        <f t="shared" si="37"/>
        <v>0</v>
      </c>
      <c r="AC59" s="209">
        <f t="shared" si="37"/>
        <v>0</v>
      </c>
      <c r="AD59" s="209">
        <f t="shared" si="37"/>
        <v>0</v>
      </c>
      <c r="AE59" s="209">
        <f t="shared" si="37"/>
        <v>0</v>
      </c>
      <c r="AF59" s="209">
        <f t="shared" si="37"/>
        <v>0</v>
      </c>
      <c r="AG59" s="210">
        <f t="shared" si="37"/>
        <v>0</v>
      </c>
    </row>
    <row r="60" spans="1:33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</row>
    <row r="61" spans="1:33" ht="11.25" customHeight="1" x14ac:dyDescent="0.15">
      <c r="B61" s="178"/>
      <c r="C61" s="178"/>
      <c r="D61" s="178"/>
      <c r="E61" s="10" t="s">
        <v>164</v>
      </c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S61" s="178"/>
      <c r="T61" s="178"/>
      <c r="U61" s="178"/>
      <c r="V61" s="10" t="s">
        <v>164</v>
      </c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</row>
    <row r="62" spans="1:33" x14ac:dyDescent="0.15">
      <c r="A62" s="704" t="s">
        <v>180</v>
      </c>
      <c r="B62" s="706"/>
      <c r="C62" s="706"/>
      <c r="D62" s="706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22"/>
      <c r="R62" s="22"/>
      <c r="S62" s="704" t="s">
        <v>181</v>
      </c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</row>
  </sheetData>
  <mergeCells count="84"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707"/>
      <c r="B12" s="707"/>
      <c r="C12" s="707"/>
      <c r="D12" s="707"/>
      <c r="E12" s="707"/>
      <c r="F12" s="707"/>
      <c r="G12" s="707"/>
      <c r="H12" s="707"/>
      <c r="I12" s="707"/>
    </row>
    <row r="55" spans="1:9" ht="11.1" customHeight="1" x14ac:dyDescent="0.15"/>
    <row r="56" spans="1:9" ht="11.1" customHeight="1" x14ac:dyDescent="0.15"/>
    <row r="57" spans="1:9" x14ac:dyDescent="0.15">
      <c r="A57" s="704"/>
      <c r="B57" s="704"/>
      <c r="C57" s="704"/>
      <c r="D57" s="704"/>
      <c r="E57" s="704"/>
      <c r="F57" s="704"/>
      <c r="G57" s="704"/>
      <c r="H57" s="704"/>
      <c r="I57" s="704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707" t="s">
        <v>1</v>
      </c>
      <c r="B12" s="707"/>
      <c r="C12" s="707"/>
      <c r="D12" s="707"/>
      <c r="E12" s="707"/>
      <c r="F12" s="707"/>
      <c r="G12" s="707"/>
      <c r="H12" s="707"/>
      <c r="I12" s="707"/>
    </row>
    <row r="25" spans="2:3" ht="17.25" x14ac:dyDescent="0.2">
      <c r="B25" s="14"/>
    </row>
    <row r="27" spans="2:3" ht="14.25" x14ac:dyDescent="0.15">
      <c r="B27" s="29"/>
      <c r="C27" s="197"/>
    </row>
    <row r="28" spans="2:3" ht="14.25" x14ac:dyDescent="0.15">
      <c r="B28" s="29"/>
      <c r="C28" s="197"/>
    </row>
    <row r="29" spans="2:3" ht="14.25" x14ac:dyDescent="0.15">
      <c r="B29" s="29"/>
      <c r="C29" s="197"/>
    </row>
    <row r="30" spans="2:3" ht="14.25" x14ac:dyDescent="0.15">
      <c r="B30" s="29"/>
      <c r="C30" s="197"/>
    </row>
    <row r="55" spans="1:9" ht="11.1" customHeight="1" x14ac:dyDescent="0.15"/>
    <row r="56" spans="1:9" ht="11.1" customHeight="1" x14ac:dyDescent="0.15"/>
    <row r="57" spans="1:9" x14ac:dyDescent="0.15">
      <c r="A57" s="704"/>
      <c r="B57" s="704"/>
      <c r="C57" s="704"/>
      <c r="D57" s="704"/>
      <c r="E57" s="704"/>
      <c r="F57" s="704"/>
      <c r="G57" s="704"/>
      <c r="H57" s="704"/>
      <c r="I57" s="704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4" t="s">
        <v>190</v>
      </c>
    </row>
    <row r="2" spans="1:10" ht="8.25" customHeight="1" x14ac:dyDescent="0.15"/>
    <row r="3" spans="1:10" ht="14.25" x14ac:dyDescent="0.15">
      <c r="B3" s="29" t="s">
        <v>3</v>
      </c>
      <c r="C3" s="197">
        <v>0.47916666666666669</v>
      </c>
    </row>
    <row r="4" spans="1:10" ht="14.25" x14ac:dyDescent="0.15">
      <c r="B4" s="29" t="s">
        <v>13</v>
      </c>
      <c r="C4" s="197">
        <v>0.5</v>
      </c>
    </row>
    <row r="5" spans="1:10" ht="14.25" x14ac:dyDescent="0.15">
      <c r="B5" s="29" t="s">
        <v>143</v>
      </c>
      <c r="C5" s="197">
        <v>0.45833333333333331</v>
      </c>
      <c r="D5" t="s">
        <v>191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4" t="s">
        <v>245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9" t="s">
        <v>46</v>
      </c>
      <c r="C9" s="23" t="s">
        <v>252</v>
      </c>
      <c r="D9" s="14"/>
      <c r="E9" s="14"/>
      <c r="F9" s="14"/>
      <c r="G9" s="11"/>
      <c r="I9" s="3"/>
      <c r="J9" s="3"/>
    </row>
    <row r="10" spans="1:10" ht="21" customHeight="1" x14ac:dyDescent="0.2">
      <c r="A10" s="3"/>
      <c r="B10" s="29" t="s">
        <v>47</v>
      </c>
      <c r="C10" s="26" t="s">
        <v>253</v>
      </c>
      <c r="D10" s="14"/>
      <c r="E10" s="14"/>
      <c r="F10" s="14"/>
      <c r="G10" s="11"/>
      <c r="I10" s="3"/>
      <c r="J10" s="3"/>
    </row>
    <row r="11" spans="1:10" ht="21" customHeight="1" x14ac:dyDescent="0.2">
      <c r="A11" s="3"/>
      <c r="B11" s="29" t="s">
        <v>48</v>
      </c>
      <c r="C11" s="23" t="s">
        <v>254</v>
      </c>
      <c r="D11" s="14"/>
      <c r="E11" s="14"/>
      <c r="F11" s="14"/>
      <c r="G11" s="11"/>
      <c r="I11" s="3"/>
      <c r="J11" s="3"/>
    </row>
    <row r="12" spans="1:10" ht="21" customHeight="1" x14ac:dyDescent="0.15">
      <c r="A12" s="3"/>
      <c r="B12" s="24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4" t="s">
        <v>49</v>
      </c>
      <c r="C13" s="3"/>
      <c r="D13" s="25">
        <v>15540</v>
      </c>
      <c r="E13" s="3" t="s">
        <v>68</v>
      </c>
      <c r="F13" s="3"/>
      <c r="G13" s="3" t="s">
        <v>69</v>
      </c>
      <c r="H13" s="3" t="s">
        <v>85</v>
      </c>
      <c r="I13" s="3"/>
      <c r="J13" s="3"/>
    </row>
    <row r="14" spans="1:10" ht="21" customHeight="1" x14ac:dyDescent="0.15">
      <c r="A14" s="3"/>
      <c r="B14" s="27" t="s">
        <v>50</v>
      </c>
      <c r="C14" s="3"/>
      <c r="D14" s="3"/>
      <c r="E14" s="3"/>
      <c r="F14" s="3"/>
      <c r="G14" s="3"/>
      <c r="H14" s="3" t="s">
        <v>251</v>
      </c>
      <c r="I14" s="3"/>
      <c r="J14" s="3"/>
    </row>
    <row r="15" spans="1:10" ht="21" customHeight="1" x14ac:dyDescent="0.15">
      <c r="A15" s="3"/>
      <c r="B15" s="24"/>
      <c r="C15" s="3"/>
      <c r="D15" s="3"/>
      <c r="E15" s="3"/>
      <c r="F15" s="3"/>
      <c r="G15" s="3" t="s">
        <v>70</v>
      </c>
      <c r="H15" s="3" t="s">
        <v>87</v>
      </c>
      <c r="I15" s="3"/>
      <c r="J15" s="3"/>
    </row>
    <row r="16" spans="1:10" ht="21" customHeight="1" x14ac:dyDescent="0.15">
      <c r="A16" s="3"/>
      <c r="B16" s="24" t="s">
        <v>51</v>
      </c>
      <c r="C16" s="3" t="s">
        <v>52</v>
      </c>
      <c r="D16" s="25">
        <v>1096</v>
      </c>
      <c r="E16" s="3" t="s">
        <v>255</v>
      </c>
      <c r="F16" s="3"/>
      <c r="G16" s="3"/>
      <c r="H16" s="3" t="s">
        <v>86</v>
      </c>
      <c r="I16" s="3"/>
      <c r="J16" s="3"/>
    </row>
    <row r="17" spans="1:10" ht="21" customHeight="1" x14ac:dyDescent="0.15">
      <c r="A17" s="3"/>
      <c r="B17" s="24"/>
      <c r="C17" s="3" t="s">
        <v>53</v>
      </c>
      <c r="D17" s="25">
        <v>651</v>
      </c>
      <c r="E17" s="3" t="s">
        <v>68</v>
      </c>
      <c r="F17" s="3"/>
      <c r="G17" s="3" t="s">
        <v>139</v>
      </c>
      <c r="H17" s="3"/>
      <c r="I17" s="3"/>
      <c r="J17" s="3"/>
    </row>
    <row r="18" spans="1:10" ht="21" customHeight="1" x14ac:dyDescent="0.15">
      <c r="A18" s="3"/>
      <c r="B18" s="24"/>
      <c r="C18" s="3" t="s">
        <v>54</v>
      </c>
      <c r="D18" s="25">
        <v>430</v>
      </c>
      <c r="E18" s="3" t="s">
        <v>256</v>
      </c>
      <c r="F18" s="3"/>
      <c r="G18" s="3"/>
      <c r="H18" s="3" t="s">
        <v>140</v>
      </c>
      <c r="I18" s="3"/>
      <c r="J18" s="3"/>
    </row>
    <row r="19" spans="1:10" ht="21" customHeight="1" x14ac:dyDescent="0.15">
      <c r="A19" s="3"/>
      <c r="B19" s="24"/>
      <c r="C19" s="3" t="s">
        <v>55</v>
      </c>
      <c r="D19" s="25">
        <v>282</v>
      </c>
      <c r="E19" s="3" t="s">
        <v>68</v>
      </c>
      <c r="F19" s="3"/>
      <c r="G19" s="3"/>
      <c r="H19" s="3" t="s">
        <v>141</v>
      </c>
      <c r="I19" s="3"/>
      <c r="J19" s="3"/>
    </row>
    <row r="20" spans="1:10" ht="21" customHeight="1" x14ac:dyDescent="0.15">
      <c r="A20" s="3"/>
      <c r="B20" s="24"/>
      <c r="C20" s="3" t="s">
        <v>56</v>
      </c>
      <c r="D20" s="25">
        <v>380</v>
      </c>
      <c r="E20" s="3" t="s">
        <v>257</v>
      </c>
      <c r="F20" s="3"/>
      <c r="G20" s="3"/>
      <c r="H20" s="3"/>
      <c r="I20" s="3"/>
      <c r="J20" s="3"/>
    </row>
    <row r="21" spans="1:10" ht="21" customHeight="1" x14ac:dyDescent="0.15">
      <c r="A21" s="3"/>
      <c r="B21" s="24"/>
      <c r="C21" s="3" t="s">
        <v>57</v>
      </c>
      <c r="D21" s="25">
        <v>235</v>
      </c>
      <c r="E21" s="3" t="s">
        <v>258</v>
      </c>
      <c r="F21" s="3"/>
      <c r="G21" s="3"/>
      <c r="H21" s="3"/>
      <c r="I21" s="3"/>
      <c r="J21" s="3"/>
    </row>
    <row r="22" spans="1:10" ht="21" customHeight="1" x14ac:dyDescent="0.15">
      <c r="A22" s="3"/>
      <c r="B22" s="24" t="s">
        <v>58</v>
      </c>
      <c r="C22" s="3" t="s">
        <v>52</v>
      </c>
      <c r="D22" s="25">
        <v>818</v>
      </c>
      <c r="E22" s="3" t="s">
        <v>255</v>
      </c>
      <c r="F22" s="3"/>
      <c r="G22" s="3" t="s">
        <v>259</v>
      </c>
      <c r="H22" s="3"/>
      <c r="I22" s="3"/>
      <c r="J22" s="3"/>
    </row>
    <row r="23" spans="1:10" ht="21" customHeight="1" x14ac:dyDescent="0.15">
      <c r="A23" s="3"/>
      <c r="B23" s="24"/>
      <c r="C23" s="3" t="s">
        <v>53</v>
      </c>
      <c r="D23" s="25">
        <v>625</v>
      </c>
      <c r="E23" s="3" t="s">
        <v>68</v>
      </c>
      <c r="F23" s="3"/>
      <c r="G23" s="27" t="s">
        <v>78</v>
      </c>
      <c r="H23" s="3"/>
      <c r="I23" s="3"/>
      <c r="J23" s="3"/>
    </row>
    <row r="24" spans="1:10" ht="21" customHeight="1" x14ac:dyDescent="0.15">
      <c r="A24" s="3"/>
      <c r="B24" s="24"/>
      <c r="C24" s="3" t="s">
        <v>54</v>
      </c>
      <c r="D24" s="25">
        <v>497</v>
      </c>
      <c r="E24" s="3" t="s">
        <v>256</v>
      </c>
      <c r="F24" s="3"/>
      <c r="G24" s="27" t="s">
        <v>79</v>
      </c>
      <c r="H24" s="3"/>
      <c r="I24" s="3"/>
      <c r="J24" s="3"/>
    </row>
    <row r="25" spans="1:10" ht="21" customHeight="1" x14ac:dyDescent="0.15">
      <c r="A25" s="3"/>
      <c r="B25" s="24"/>
      <c r="C25" s="3" t="s">
        <v>55</v>
      </c>
      <c r="D25" s="25">
        <v>305</v>
      </c>
      <c r="E25" s="3" t="s">
        <v>68</v>
      </c>
      <c r="F25" s="3"/>
      <c r="G25" s="3"/>
      <c r="H25" s="3"/>
      <c r="I25" s="3"/>
      <c r="J25" s="3"/>
    </row>
    <row r="26" spans="1:10" ht="21" customHeight="1" x14ac:dyDescent="0.15">
      <c r="A26" s="3"/>
      <c r="B26" s="24"/>
      <c r="C26" s="3" t="s">
        <v>56</v>
      </c>
      <c r="D26" s="25">
        <v>238</v>
      </c>
      <c r="E26" s="3" t="s">
        <v>257</v>
      </c>
      <c r="F26" s="3"/>
      <c r="G26" s="3" t="s">
        <v>71</v>
      </c>
      <c r="H26" s="3"/>
      <c r="I26" s="3"/>
      <c r="J26" s="3"/>
    </row>
    <row r="27" spans="1:10" ht="21" customHeight="1" x14ac:dyDescent="0.15">
      <c r="A27" s="3"/>
      <c r="B27" s="24"/>
      <c r="C27" s="3" t="s">
        <v>57</v>
      </c>
      <c r="D27" s="25">
        <v>136</v>
      </c>
      <c r="E27" s="3" t="s">
        <v>258</v>
      </c>
      <c r="F27" s="3"/>
      <c r="G27" s="27" t="s">
        <v>72</v>
      </c>
      <c r="H27" s="28" t="s">
        <v>260</v>
      </c>
      <c r="I27" s="3"/>
      <c r="J27" s="3"/>
    </row>
    <row r="28" spans="1:10" ht="21" customHeight="1" x14ac:dyDescent="0.15">
      <c r="A28" s="3"/>
      <c r="B28" s="24" t="s">
        <v>59</v>
      </c>
      <c r="C28" s="3"/>
      <c r="D28" s="25">
        <v>463</v>
      </c>
      <c r="E28" s="3" t="s">
        <v>68</v>
      </c>
      <c r="F28" s="3"/>
      <c r="G28" s="27" t="s">
        <v>72</v>
      </c>
      <c r="H28" s="3" t="s">
        <v>261</v>
      </c>
      <c r="I28" s="3"/>
      <c r="J28" s="3"/>
    </row>
    <row r="29" spans="1:10" ht="21" customHeight="1" x14ac:dyDescent="0.15">
      <c r="A29" s="3"/>
      <c r="B29" s="24" t="s">
        <v>60</v>
      </c>
      <c r="C29" s="3"/>
      <c r="D29" s="25">
        <v>321</v>
      </c>
      <c r="E29" s="3" t="s">
        <v>68</v>
      </c>
      <c r="F29" s="3"/>
      <c r="G29" s="3" t="s">
        <v>73</v>
      </c>
      <c r="H29" s="3"/>
      <c r="I29" s="3"/>
      <c r="J29" s="3"/>
    </row>
    <row r="30" spans="1:10" ht="21" customHeight="1" x14ac:dyDescent="0.15">
      <c r="A30" s="3"/>
      <c r="B30" s="24" t="s">
        <v>61</v>
      </c>
      <c r="C30" s="3"/>
      <c r="D30" s="25">
        <v>166</v>
      </c>
      <c r="E30" s="3" t="s">
        <v>262</v>
      </c>
      <c r="F30" s="3"/>
      <c r="G30" s="30" t="s">
        <v>187</v>
      </c>
      <c r="H30" s="3" t="s">
        <v>186</v>
      </c>
      <c r="I30" s="3"/>
      <c r="J30" s="3"/>
    </row>
    <row r="31" spans="1:10" ht="21" customHeight="1" x14ac:dyDescent="0.15">
      <c r="A31" s="3"/>
      <c r="B31" s="24" t="s">
        <v>62</v>
      </c>
      <c r="C31" s="3"/>
      <c r="D31" s="25">
        <v>174</v>
      </c>
      <c r="E31" s="3" t="s">
        <v>257</v>
      </c>
      <c r="F31" s="3"/>
      <c r="G31" s="30" t="s">
        <v>188</v>
      </c>
      <c r="H31" s="3" t="s">
        <v>80</v>
      </c>
      <c r="I31" s="3"/>
      <c r="J31" s="3"/>
    </row>
    <row r="32" spans="1:10" ht="21" customHeight="1" x14ac:dyDescent="0.15">
      <c r="A32" s="3"/>
      <c r="B32" s="24" t="s">
        <v>63</v>
      </c>
      <c r="C32" s="3"/>
      <c r="D32" s="25">
        <v>243</v>
      </c>
      <c r="E32" s="3" t="s">
        <v>263</v>
      </c>
      <c r="F32" s="3"/>
      <c r="G32" s="30" t="s">
        <v>189</v>
      </c>
      <c r="H32" s="3"/>
      <c r="I32" s="3"/>
      <c r="J32" s="3"/>
    </row>
    <row r="33" spans="1:10" ht="21" customHeight="1" x14ac:dyDescent="0.15">
      <c r="A33" s="3"/>
      <c r="B33" s="24"/>
      <c r="C33" s="3"/>
      <c r="D33" s="25"/>
      <c r="E33" s="3"/>
      <c r="F33" s="3"/>
      <c r="G33" s="3" t="s">
        <v>74</v>
      </c>
      <c r="H33" s="3"/>
      <c r="I33" s="3"/>
      <c r="J33" s="3"/>
    </row>
    <row r="34" spans="1:10" ht="21" customHeight="1" x14ac:dyDescent="0.15">
      <c r="A34" s="3"/>
      <c r="B34" s="24" t="s">
        <v>64</v>
      </c>
      <c r="C34" s="3"/>
      <c r="D34" s="25">
        <v>3191</v>
      </c>
      <c r="E34" s="3" t="s">
        <v>264</v>
      </c>
      <c r="F34" s="3"/>
      <c r="G34" s="27" t="s">
        <v>81</v>
      </c>
      <c r="H34" s="3"/>
      <c r="I34" s="3"/>
      <c r="J34" s="3"/>
    </row>
    <row r="35" spans="1:10" ht="21" customHeight="1" x14ac:dyDescent="0.15">
      <c r="A35" s="3"/>
      <c r="B35" s="24" t="s">
        <v>65</v>
      </c>
      <c r="C35" s="3"/>
      <c r="D35" s="25">
        <v>840</v>
      </c>
      <c r="E35" s="3" t="s">
        <v>265</v>
      </c>
      <c r="F35" s="3"/>
      <c r="G35" s="27" t="s">
        <v>82</v>
      </c>
      <c r="H35" s="3"/>
      <c r="I35" s="3"/>
      <c r="J35" s="3"/>
    </row>
    <row r="36" spans="1:10" ht="21" customHeight="1" x14ac:dyDescent="0.15">
      <c r="A36" s="3"/>
      <c r="B36" s="24" t="s">
        <v>66</v>
      </c>
      <c r="C36" s="3"/>
      <c r="D36" s="25">
        <v>80</v>
      </c>
      <c r="E36" s="3" t="s">
        <v>266</v>
      </c>
      <c r="F36" s="3"/>
      <c r="G36" s="3" t="s">
        <v>65</v>
      </c>
      <c r="H36" s="3"/>
      <c r="I36" s="3"/>
      <c r="J36" s="3"/>
    </row>
    <row r="37" spans="1:10" ht="21" customHeight="1" x14ac:dyDescent="0.15">
      <c r="A37" s="3"/>
      <c r="B37" s="24" t="s">
        <v>67</v>
      </c>
      <c r="C37" s="3"/>
      <c r="D37" s="25">
        <v>120</v>
      </c>
      <c r="E37" s="3" t="s">
        <v>68</v>
      </c>
      <c r="F37" s="3"/>
      <c r="G37" s="27" t="s">
        <v>75</v>
      </c>
      <c r="H37" s="3" t="s">
        <v>267</v>
      </c>
      <c r="I37" s="3"/>
      <c r="J37" s="3"/>
    </row>
    <row r="38" spans="1:10" ht="18" customHeight="1" x14ac:dyDescent="0.15">
      <c r="A38" s="3"/>
      <c r="B38" s="24" t="s">
        <v>166</v>
      </c>
      <c r="C38" s="3"/>
      <c r="D38" s="25">
        <f>6*2.4</f>
        <v>14.399999999999999</v>
      </c>
      <c r="E38" s="3" t="s">
        <v>268</v>
      </c>
      <c r="F38" s="3"/>
      <c r="G38" s="27" t="s">
        <v>76</v>
      </c>
      <c r="H38" s="3" t="s">
        <v>77</v>
      </c>
      <c r="I38" s="3"/>
      <c r="J38" s="3"/>
    </row>
    <row r="39" spans="1:10" ht="18" customHeight="1" x14ac:dyDescent="0.15">
      <c r="A39" s="3"/>
      <c r="B39" s="24" t="s">
        <v>167</v>
      </c>
      <c r="C39" s="3"/>
      <c r="D39" s="25">
        <f>6.3*3.6</f>
        <v>22.68</v>
      </c>
      <c r="E39" s="3" t="s">
        <v>269</v>
      </c>
      <c r="F39" s="3"/>
      <c r="G39" s="3"/>
      <c r="H39" s="3"/>
      <c r="I39" s="3"/>
      <c r="J39" s="3"/>
    </row>
    <row r="40" spans="1:10" ht="18" customHeight="1" x14ac:dyDescent="0.15">
      <c r="A40" s="3"/>
      <c r="B40" s="24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4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704" t="s">
        <v>274</v>
      </c>
      <c r="B43" s="704"/>
      <c r="C43" s="704"/>
      <c r="D43" s="704"/>
      <c r="E43" s="704"/>
      <c r="F43" s="704"/>
      <c r="G43" s="704"/>
      <c r="H43" s="704"/>
      <c r="I43" s="704"/>
      <c r="J43" s="22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9" t="s">
        <v>192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2" t="s">
        <v>6</v>
      </c>
      <c r="K3" s="3"/>
    </row>
    <row r="4" spans="1:11" ht="21" customHeight="1" x14ac:dyDescent="0.15">
      <c r="A4" s="3"/>
      <c r="B4" s="712" t="s">
        <v>15</v>
      </c>
      <c r="C4" s="708" t="s">
        <v>28</v>
      </c>
      <c r="D4" s="13" t="s">
        <v>29</v>
      </c>
      <c r="E4" s="13" t="s">
        <v>32</v>
      </c>
      <c r="F4" s="13" t="s">
        <v>33</v>
      </c>
      <c r="G4" s="13" t="s">
        <v>34</v>
      </c>
      <c r="H4" s="13"/>
      <c r="I4" s="13"/>
      <c r="J4" s="712" t="s">
        <v>185</v>
      </c>
      <c r="K4" s="3"/>
    </row>
    <row r="5" spans="1:11" ht="21" customHeight="1" x14ac:dyDescent="0.15">
      <c r="A5" s="3"/>
      <c r="B5" s="713"/>
      <c r="C5" s="711"/>
      <c r="D5" s="7" t="s">
        <v>30</v>
      </c>
      <c r="E5" s="7" t="s">
        <v>31</v>
      </c>
      <c r="F5" s="189" t="s">
        <v>83</v>
      </c>
      <c r="G5" s="7" t="s">
        <v>30</v>
      </c>
      <c r="H5" s="7" t="s">
        <v>35</v>
      </c>
      <c r="I5" s="7" t="s">
        <v>155</v>
      </c>
      <c r="J5" s="715"/>
      <c r="K5" s="3"/>
    </row>
    <row r="6" spans="1:11" ht="21" customHeight="1" x14ac:dyDescent="0.15">
      <c r="A6" s="3"/>
      <c r="B6" s="712" t="s">
        <v>182</v>
      </c>
      <c r="C6" s="20"/>
      <c r="D6" s="20"/>
      <c r="E6" s="20"/>
      <c r="F6" s="20"/>
      <c r="G6" s="20"/>
      <c r="H6" s="20"/>
      <c r="I6" s="20"/>
      <c r="J6" s="20"/>
      <c r="K6" s="3"/>
    </row>
    <row r="7" spans="1:11" ht="21" customHeight="1" x14ac:dyDescent="0.15">
      <c r="A7" s="3"/>
      <c r="B7" s="714"/>
      <c r="C7" s="8" t="s">
        <v>2</v>
      </c>
      <c r="D7" s="16">
        <v>2068</v>
      </c>
      <c r="E7" s="16">
        <v>400</v>
      </c>
      <c r="F7" s="16">
        <v>3161</v>
      </c>
      <c r="G7" s="8">
        <v>400</v>
      </c>
      <c r="H7" s="8">
        <v>540</v>
      </c>
      <c r="I7" s="182">
        <f>SUM(D7:H7)</f>
        <v>6569</v>
      </c>
      <c r="J7" s="188" t="s">
        <v>184</v>
      </c>
      <c r="K7" s="3"/>
    </row>
    <row r="8" spans="1:11" ht="21" customHeight="1" x14ac:dyDescent="0.15">
      <c r="A8" s="3"/>
      <c r="B8" s="714"/>
      <c r="C8" s="7"/>
      <c r="D8" s="17"/>
      <c r="E8" s="17"/>
      <c r="F8" s="17"/>
      <c r="G8" s="7"/>
      <c r="H8" s="7"/>
      <c r="I8" s="7"/>
      <c r="J8" s="7"/>
      <c r="K8" s="3"/>
    </row>
    <row r="9" spans="1:11" ht="21" customHeight="1" x14ac:dyDescent="0.15">
      <c r="A9" s="3"/>
      <c r="B9" s="714"/>
      <c r="C9" s="13"/>
      <c r="D9" s="18"/>
      <c r="E9" s="18"/>
      <c r="F9" s="18"/>
      <c r="G9" s="13"/>
      <c r="H9" s="13"/>
      <c r="I9" s="13"/>
      <c r="J9" s="13"/>
      <c r="K9" s="3"/>
    </row>
    <row r="10" spans="1:11" ht="21" customHeight="1" x14ac:dyDescent="0.15">
      <c r="A10" s="3"/>
      <c r="B10" s="714"/>
      <c r="C10" s="8" t="s">
        <v>4</v>
      </c>
      <c r="D10" s="16">
        <v>2068</v>
      </c>
      <c r="E10" s="16">
        <v>400</v>
      </c>
      <c r="F10" s="16">
        <v>3161</v>
      </c>
      <c r="G10" s="8">
        <v>400</v>
      </c>
      <c r="H10" s="8" t="s">
        <v>26</v>
      </c>
      <c r="I10" s="182">
        <f>SUM(D10:H10)</f>
        <v>6029</v>
      </c>
      <c r="J10" s="8" t="s">
        <v>11</v>
      </c>
      <c r="K10" s="3"/>
    </row>
    <row r="11" spans="1:11" ht="21" customHeight="1" x14ac:dyDescent="0.15">
      <c r="A11" s="3"/>
      <c r="B11" s="713"/>
      <c r="C11" s="7"/>
      <c r="D11" s="17"/>
      <c r="E11" s="17"/>
      <c r="F11" s="17"/>
      <c r="G11" s="7"/>
      <c r="H11" s="7"/>
      <c r="I11" s="7"/>
      <c r="J11" s="7"/>
      <c r="K11" s="3"/>
    </row>
    <row r="12" spans="1:11" ht="21" customHeight="1" x14ac:dyDescent="0.15">
      <c r="A12" s="3"/>
      <c r="B12" s="712" t="s">
        <v>183</v>
      </c>
      <c r="C12" s="13"/>
      <c r="D12" s="18"/>
      <c r="E12" s="18"/>
      <c r="F12" s="18"/>
      <c r="G12" s="13"/>
      <c r="H12" s="13"/>
      <c r="I12" s="13"/>
      <c r="J12" s="13"/>
      <c r="K12" s="3"/>
    </row>
    <row r="13" spans="1:11" ht="21" customHeight="1" x14ac:dyDescent="0.15">
      <c r="A13" s="3"/>
      <c r="B13" s="714"/>
      <c r="C13" s="8" t="s">
        <v>156</v>
      </c>
      <c r="D13" s="16">
        <v>893</v>
      </c>
      <c r="E13" s="16">
        <v>200</v>
      </c>
      <c r="F13" s="16">
        <v>3161</v>
      </c>
      <c r="G13" s="8">
        <v>182</v>
      </c>
      <c r="H13" s="8" t="s">
        <v>26</v>
      </c>
      <c r="I13" s="182">
        <f>SUM(D13:H13)</f>
        <v>4436</v>
      </c>
      <c r="J13" s="8" t="s">
        <v>27</v>
      </c>
      <c r="K13" s="3"/>
    </row>
    <row r="14" spans="1:11" ht="21" customHeight="1" x14ac:dyDescent="0.15">
      <c r="A14" s="3"/>
      <c r="B14" s="714"/>
      <c r="C14" s="7" t="s">
        <v>7</v>
      </c>
      <c r="D14" s="17"/>
      <c r="E14" s="17"/>
      <c r="F14" s="17"/>
      <c r="G14" s="7"/>
      <c r="H14" s="7"/>
      <c r="I14" s="7"/>
      <c r="J14" s="7"/>
      <c r="K14" s="3"/>
    </row>
    <row r="15" spans="1:11" ht="21" customHeight="1" x14ac:dyDescent="0.15">
      <c r="A15" s="3"/>
      <c r="B15" s="714"/>
      <c r="C15" s="13"/>
      <c r="D15" s="18"/>
      <c r="E15" s="18"/>
      <c r="F15" s="18"/>
      <c r="G15" s="13"/>
      <c r="H15" s="13"/>
      <c r="I15" s="13"/>
      <c r="J15" s="13"/>
      <c r="K15" s="3"/>
    </row>
    <row r="16" spans="1:11" ht="21" customHeight="1" x14ac:dyDescent="0.15">
      <c r="A16" s="3"/>
      <c r="B16" s="714"/>
      <c r="C16" s="8" t="s">
        <v>157</v>
      </c>
      <c r="D16" s="16">
        <v>893</v>
      </c>
      <c r="E16" s="16">
        <v>200</v>
      </c>
      <c r="F16" s="16">
        <v>1040</v>
      </c>
      <c r="G16" s="8">
        <v>182</v>
      </c>
      <c r="H16" s="8" t="s">
        <v>26</v>
      </c>
      <c r="I16" s="182">
        <f>SUM(D16:H16)</f>
        <v>2315</v>
      </c>
      <c r="J16" s="8" t="s">
        <v>27</v>
      </c>
      <c r="K16" s="3"/>
    </row>
    <row r="17" spans="1:11" ht="21" customHeight="1" x14ac:dyDescent="0.15">
      <c r="A17" s="3"/>
      <c r="B17" s="714"/>
      <c r="C17" s="7" t="s">
        <v>8</v>
      </c>
      <c r="D17" s="17"/>
      <c r="E17" s="17"/>
      <c r="F17" s="17"/>
      <c r="G17" s="7"/>
      <c r="H17" s="7"/>
      <c r="I17" s="7"/>
      <c r="J17" s="7"/>
      <c r="K17" s="3"/>
    </row>
    <row r="18" spans="1:11" ht="21" customHeight="1" x14ac:dyDescent="0.15">
      <c r="A18" s="3"/>
      <c r="B18" s="714"/>
      <c r="C18" s="13"/>
      <c r="D18" s="18"/>
      <c r="E18" s="18"/>
      <c r="F18" s="18"/>
      <c r="G18" s="13"/>
      <c r="H18" s="13"/>
      <c r="I18" s="13"/>
      <c r="J18" s="13"/>
      <c r="K18" s="3"/>
    </row>
    <row r="19" spans="1:11" ht="21" customHeight="1" x14ac:dyDescent="0.15">
      <c r="A19" s="3"/>
      <c r="B19" s="714"/>
      <c r="C19" s="8" t="s">
        <v>36</v>
      </c>
      <c r="D19" s="16">
        <v>893</v>
      </c>
      <c r="E19" s="16">
        <v>200</v>
      </c>
      <c r="F19" s="16">
        <v>3161</v>
      </c>
      <c r="G19" s="8">
        <v>182</v>
      </c>
      <c r="H19" s="8" t="s">
        <v>26</v>
      </c>
      <c r="I19" s="182">
        <f>SUM(D19:H19)</f>
        <v>4436</v>
      </c>
      <c r="J19" s="8" t="s">
        <v>27</v>
      </c>
      <c r="K19" s="3"/>
    </row>
    <row r="20" spans="1:11" ht="21" customHeight="1" x14ac:dyDescent="0.15">
      <c r="A20" s="3"/>
      <c r="B20" s="714"/>
      <c r="C20" s="7" t="s">
        <v>7</v>
      </c>
      <c r="D20" s="17"/>
      <c r="E20" s="17"/>
      <c r="F20" s="17"/>
      <c r="G20" s="7"/>
      <c r="H20" s="7"/>
      <c r="I20" s="7"/>
      <c r="J20" s="7"/>
      <c r="K20" s="3"/>
    </row>
    <row r="21" spans="1:11" ht="21" customHeight="1" x14ac:dyDescent="0.15">
      <c r="A21" s="3"/>
      <c r="B21" s="714"/>
      <c r="C21" s="13"/>
      <c r="D21" s="18"/>
      <c r="E21" s="18"/>
      <c r="F21" s="18"/>
      <c r="G21" s="13"/>
      <c r="H21" s="13"/>
      <c r="I21" s="13"/>
      <c r="J21" s="13"/>
      <c r="K21" s="3"/>
    </row>
    <row r="22" spans="1:11" ht="21" customHeight="1" x14ac:dyDescent="0.15">
      <c r="A22" s="3"/>
      <c r="B22" s="714"/>
      <c r="C22" s="8" t="s">
        <v>3</v>
      </c>
      <c r="D22" s="16">
        <v>893</v>
      </c>
      <c r="E22" s="16">
        <v>200</v>
      </c>
      <c r="F22" s="16">
        <v>1866</v>
      </c>
      <c r="G22" s="8">
        <v>182</v>
      </c>
      <c r="H22" s="8">
        <v>105</v>
      </c>
      <c r="I22" s="182">
        <f>SUM(D22:H22)</f>
        <v>3246</v>
      </c>
      <c r="J22" s="8" t="s">
        <v>27</v>
      </c>
      <c r="K22" s="3"/>
    </row>
    <row r="23" spans="1:11" ht="21" customHeight="1" x14ac:dyDescent="0.15">
      <c r="A23" s="3"/>
      <c r="B23" s="714"/>
      <c r="C23" s="7" t="s">
        <v>25</v>
      </c>
      <c r="D23" s="17"/>
      <c r="E23" s="17"/>
      <c r="F23" s="17"/>
      <c r="G23" s="7"/>
      <c r="H23" s="7"/>
      <c r="I23" s="7"/>
      <c r="J23" s="7"/>
      <c r="K23" s="3"/>
    </row>
    <row r="24" spans="1:11" ht="21" customHeight="1" x14ac:dyDescent="0.15">
      <c r="A24" s="3"/>
      <c r="B24" s="714"/>
      <c r="C24" s="13"/>
      <c r="D24" s="18"/>
      <c r="E24" s="18"/>
      <c r="F24" s="18"/>
      <c r="G24" s="13"/>
      <c r="H24" s="13"/>
      <c r="I24" s="13"/>
      <c r="J24" s="13"/>
      <c r="K24" s="3"/>
    </row>
    <row r="25" spans="1:11" ht="21" customHeight="1" x14ac:dyDescent="0.15">
      <c r="A25" s="3"/>
      <c r="B25" s="714"/>
      <c r="C25" s="8" t="s">
        <v>3</v>
      </c>
      <c r="D25" s="16">
        <v>893</v>
      </c>
      <c r="E25" s="16">
        <v>200</v>
      </c>
      <c r="F25" s="16">
        <v>1040</v>
      </c>
      <c r="G25" s="8">
        <v>182</v>
      </c>
      <c r="H25" s="8">
        <v>105</v>
      </c>
      <c r="I25" s="182">
        <f>SUM(D25:H25)</f>
        <v>2420</v>
      </c>
      <c r="J25" s="8" t="s">
        <v>27</v>
      </c>
      <c r="K25" s="3"/>
    </row>
    <row r="26" spans="1:11" ht="21" customHeight="1" x14ac:dyDescent="0.15">
      <c r="A26" s="3"/>
      <c r="B26" s="714"/>
      <c r="C26" s="7" t="s">
        <v>159</v>
      </c>
      <c r="D26" s="17"/>
      <c r="E26" s="17"/>
      <c r="F26" s="17"/>
      <c r="G26" s="7"/>
      <c r="H26" s="7"/>
      <c r="I26" s="7"/>
      <c r="J26" s="7"/>
      <c r="K26" s="3"/>
    </row>
    <row r="27" spans="1:11" ht="21" customHeight="1" x14ac:dyDescent="0.15">
      <c r="A27" s="3"/>
      <c r="B27" s="714"/>
      <c r="C27" s="708" t="s">
        <v>24</v>
      </c>
      <c r="D27" s="16"/>
      <c r="E27" s="16"/>
      <c r="F27" s="16"/>
      <c r="G27" s="8"/>
      <c r="H27" s="8"/>
      <c r="I27" s="8"/>
      <c r="J27" s="8"/>
      <c r="K27" s="3"/>
    </row>
    <row r="28" spans="1:11" ht="21" customHeight="1" x14ac:dyDescent="0.15">
      <c r="A28" s="3"/>
      <c r="B28" s="714"/>
      <c r="C28" s="709"/>
      <c r="D28" s="16">
        <v>893</v>
      </c>
      <c r="E28" s="16">
        <v>200</v>
      </c>
      <c r="F28" s="16">
        <v>1040</v>
      </c>
      <c r="G28" s="8">
        <v>182</v>
      </c>
      <c r="H28" s="8" t="s">
        <v>26</v>
      </c>
      <c r="I28" s="182">
        <f>SUM(D28:H28)</f>
        <v>2315</v>
      </c>
      <c r="J28" s="8" t="s">
        <v>27</v>
      </c>
      <c r="K28" s="3"/>
    </row>
    <row r="29" spans="1:11" ht="21" customHeight="1" x14ac:dyDescent="0.15">
      <c r="A29" s="3"/>
      <c r="B29" s="713"/>
      <c r="C29" s="710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9</v>
      </c>
      <c r="D31" s="6" t="s">
        <v>84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37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88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89</v>
      </c>
      <c r="E35" s="6"/>
      <c r="F35" s="6"/>
      <c r="G35" s="6"/>
      <c r="H35" s="6"/>
      <c r="I35" s="6"/>
      <c r="J35" s="6"/>
      <c r="K35" s="3"/>
    </row>
    <row r="36" spans="1:11" x14ac:dyDescent="0.15">
      <c r="C36" s="21"/>
      <c r="D36" s="21"/>
      <c r="E36" s="21"/>
      <c r="F36" s="21"/>
      <c r="G36" s="21"/>
      <c r="H36" s="21"/>
      <c r="I36" s="21"/>
      <c r="J36" s="21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704" t="s">
        <v>275</v>
      </c>
      <c r="B44" s="704"/>
      <c r="C44" s="704"/>
      <c r="D44" s="704"/>
      <c r="E44" s="704"/>
      <c r="F44" s="704"/>
      <c r="G44" s="704"/>
      <c r="H44" s="704"/>
      <c r="I44" s="704"/>
      <c r="J44" s="704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718" t="s">
        <v>218</v>
      </c>
      <c r="X2" s="718"/>
      <c r="Y2" s="718"/>
      <c r="Z2" s="718"/>
      <c r="AA2" s="718"/>
      <c r="AB2" s="718"/>
      <c r="AC2" s="718"/>
      <c r="AD2" s="718"/>
      <c r="AE2" s="718"/>
      <c r="AF2" s="718"/>
      <c r="AG2" s="718"/>
      <c r="AH2" s="718"/>
      <c r="AI2" s="718"/>
      <c r="AJ2" s="718"/>
      <c r="AK2" s="718"/>
      <c r="AL2" s="718"/>
      <c r="AM2" s="718"/>
      <c r="AN2" s="718"/>
      <c r="AO2" s="718"/>
      <c r="AP2" s="718"/>
      <c r="AQ2" s="718"/>
      <c r="AR2" s="718"/>
      <c r="AS2" s="718"/>
      <c r="AT2" s="718"/>
      <c r="AU2" s="718"/>
      <c r="AV2" s="718"/>
      <c r="AW2" s="718"/>
      <c r="AX2" s="718"/>
      <c r="AY2" s="718"/>
    </row>
    <row r="83" spans="1:134" ht="18.75" x14ac:dyDescent="0.2">
      <c r="AE83" s="717" t="s">
        <v>277</v>
      </c>
      <c r="AF83" s="717"/>
      <c r="AG83" s="717"/>
      <c r="AH83" s="717"/>
      <c r="AI83" s="717"/>
      <c r="AJ83" s="717"/>
      <c r="AK83" s="717"/>
      <c r="AL83" s="717"/>
      <c r="AM83" s="717"/>
      <c r="AN83" s="717"/>
    </row>
    <row r="87" spans="1:134" x14ac:dyDescent="0.15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4"/>
    </row>
    <row r="88" spans="1:134" x14ac:dyDescent="0.1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7"/>
    </row>
    <row r="89" spans="1:134" x14ac:dyDescent="0.15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7"/>
    </row>
    <row r="90" spans="1:134" x14ac:dyDescent="0.15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716"/>
      <c r="BD90" s="716"/>
      <c r="BE90" s="716"/>
      <c r="BF90" s="716"/>
      <c r="BG90" s="716"/>
      <c r="BH90" s="716"/>
      <c r="BI90" s="716"/>
      <c r="BJ90" s="716"/>
      <c r="BK90" s="716"/>
      <c r="BL90" s="716"/>
      <c r="BM90" s="721"/>
      <c r="BN90" s="722"/>
      <c r="BO90" s="719"/>
      <c r="BP90" s="719"/>
      <c r="BQ90" s="719"/>
      <c r="BR90" s="719"/>
      <c r="BS90" s="719"/>
      <c r="BT90" s="719"/>
      <c r="BU90" s="719"/>
      <c r="BV90" s="719"/>
      <c r="BW90" s="719"/>
      <c r="BX90" s="719"/>
      <c r="BY90" s="719"/>
      <c r="BZ90" s="719"/>
      <c r="CA90" s="719"/>
      <c r="CB90" s="719"/>
      <c r="CC90" s="719"/>
      <c r="CD90" s="719"/>
      <c r="CE90" s="719"/>
      <c r="CF90" s="719"/>
      <c r="CG90" s="719"/>
      <c r="CH90" s="719"/>
      <c r="CI90" s="719"/>
      <c r="CJ90" s="719"/>
      <c r="CK90" s="35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243"/>
      <c r="DO90" s="245"/>
      <c r="DP90" s="244"/>
      <c r="DQ90" s="234"/>
      <c r="DR90" s="233"/>
      <c r="DS90" s="234"/>
      <c r="DT90" s="233"/>
      <c r="DU90" s="234"/>
      <c r="DV90" s="233"/>
      <c r="DW90" s="234"/>
      <c r="DX90" s="237"/>
      <c r="DY90" s="238"/>
      <c r="DZ90" s="237"/>
      <c r="EA90" s="238"/>
      <c r="EB90" s="237"/>
      <c r="EC90" s="241"/>
      <c r="ED90" s="136"/>
    </row>
    <row r="91" spans="1:134" x14ac:dyDescent="0.15">
      <c r="A91" s="35"/>
      <c r="B91" s="36"/>
      <c r="C91" s="39"/>
      <c r="D91" s="40"/>
      <c r="E91" s="40"/>
      <c r="F91" s="40"/>
      <c r="G91" s="40"/>
      <c r="H91" s="40"/>
      <c r="I91" s="41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716"/>
      <c r="BD91" s="716"/>
      <c r="BE91" s="716"/>
      <c r="BF91" s="716"/>
      <c r="BG91" s="716"/>
      <c r="BH91" s="716"/>
      <c r="BI91" s="716"/>
      <c r="BJ91" s="716"/>
      <c r="BK91" s="716"/>
      <c r="BL91" s="716"/>
      <c r="BM91" s="721"/>
      <c r="BN91" s="723"/>
      <c r="BO91" s="720"/>
      <c r="BP91" s="720"/>
      <c r="BQ91" s="720"/>
      <c r="BR91" s="720"/>
      <c r="BS91" s="720"/>
      <c r="BT91" s="720"/>
      <c r="BU91" s="720"/>
      <c r="BV91" s="720"/>
      <c r="BW91" s="720"/>
      <c r="BX91" s="720"/>
      <c r="BY91" s="720"/>
      <c r="BZ91" s="720"/>
      <c r="CA91" s="720"/>
      <c r="CB91" s="720"/>
      <c r="CC91" s="720"/>
      <c r="CD91" s="720"/>
      <c r="CE91" s="720"/>
      <c r="CF91" s="720"/>
      <c r="CG91" s="720"/>
      <c r="CH91" s="720"/>
      <c r="CI91" s="720"/>
      <c r="CJ91" s="720"/>
      <c r="CK91" s="35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233"/>
      <c r="DO91" s="234"/>
      <c r="DP91" s="244"/>
      <c r="DQ91" s="234"/>
      <c r="DR91" s="233"/>
      <c r="DS91" s="234"/>
      <c r="DT91" s="233"/>
      <c r="DU91" s="234"/>
      <c r="DV91" s="233"/>
      <c r="DW91" s="234"/>
      <c r="DX91" s="237"/>
      <c r="DY91" s="238"/>
      <c r="DZ91" s="237"/>
      <c r="EA91" s="238"/>
      <c r="EB91" s="237"/>
      <c r="EC91" s="241"/>
      <c r="ED91" s="136"/>
    </row>
    <row r="92" spans="1:134" x14ac:dyDescent="0.15">
      <c r="A92" s="35"/>
      <c r="B92" s="36"/>
      <c r="C92" s="42"/>
      <c r="D92" s="43"/>
      <c r="E92" s="43"/>
      <c r="F92" s="43"/>
      <c r="G92" s="43"/>
      <c r="H92" s="43"/>
      <c r="I92" s="44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6"/>
      <c r="BL92" s="36"/>
      <c r="BM92" s="37"/>
      <c r="BN92" s="39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45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233"/>
      <c r="DO92" s="234"/>
      <c r="DP92" s="244"/>
      <c r="DQ92" s="234"/>
      <c r="DR92" s="233"/>
      <c r="DS92" s="234"/>
      <c r="DT92" s="233"/>
      <c r="DU92" s="234"/>
      <c r="DV92" s="233"/>
      <c r="DW92" s="234"/>
      <c r="DX92" s="237"/>
      <c r="DY92" s="238"/>
      <c r="DZ92" s="237"/>
      <c r="EA92" s="238"/>
      <c r="EB92" s="237"/>
      <c r="EC92" s="241"/>
      <c r="ED92" s="136"/>
    </row>
    <row r="93" spans="1:134" ht="13.5" customHeight="1" x14ac:dyDescent="0.15">
      <c r="A93" s="35"/>
      <c r="B93" s="36"/>
      <c r="C93" s="42"/>
      <c r="D93" s="43"/>
      <c r="E93" s="43"/>
      <c r="F93" s="43"/>
      <c r="G93" s="43"/>
      <c r="H93" s="43"/>
      <c r="I93" s="44"/>
      <c r="J93" s="38"/>
      <c r="K93" s="38"/>
      <c r="L93" s="38"/>
      <c r="M93" s="38"/>
      <c r="N93" s="38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7"/>
      <c r="AT93" s="9"/>
      <c r="AU93" s="9"/>
      <c r="AV93" s="719"/>
      <c r="AW93" s="719"/>
      <c r="AX93" s="719"/>
      <c r="AY93" s="719"/>
      <c r="AZ93" s="719"/>
      <c r="BA93" s="719"/>
      <c r="BB93" s="719"/>
      <c r="BC93" s="719"/>
      <c r="BD93" s="719"/>
      <c r="BE93" s="719"/>
      <c r="BF93" s="719"/>
      <c r="BG93" s="719"/>
      <c r="BH93" s="9"/>
      <c r="BI93" s="9"/>
      <c r="BJ93" s="9"/>
      <c r="BK93" s="35"/>
      <c r="BL93" s="36"/>
      <c r="BM93" s="37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9"/>
      <c r="CL93" s="719"/>
      <c r="CM93" s="719"/>
      <c r="CN93" s="719"/>
      <c r="CO93" s="719"/>
      <c r="CP93" s="719"/>
      <c r="CQ93" s="719"/>
      <c r="CR93" s="719"/>
      <c r="CS93" s="719"/>
      <c r="CT93" s="719"/>
      <c r="CU93" s="719"/>
      <c r="CV93" s="719"/>
      <c r="CW93" s="719"/>
      <c r="CX93" s="719"/>
      <c r="CY93" s="719"/>
      <c r="CZ93" s="719"/>
      <c r="DA93" s="719"/>
      <c r="DB93" s="719"/>
      <c r="DC93" s="719"/>
      <c r="DD93" s="46"/>
      <c r="DE93" s="46"/>
      <c r="DF93" s="46"/>
      <c r="DG93" s="46"/>
      <c r="DH93" s="46"/>
      <c r="DI93" s="724" t="s">
        <v>135</v>
      </c>
      <c r="DJ93" s="725"/>
      <c r="DK93" s="725"/>
      <c r="DL93" s="726"/>
      <c r="DM93" s="42"/>
      <c r="DN93" s="233"/>
      <c r="DO93" s="234"/>
      <c r="DP93" s="244"/>
      <c r="DQ93" s="234"/>
      <c r="DR93" s="233"/>
      <c r="DS93" s="234"/>
      <c r="DT93" s="233"/>
      <c r="DU93" s="234"/>
      <c r="DV93" s="233"/>
      <c r="DW93" s="234"/>
      <c r="DX93" s="237"/>
      <c r="DY93" s="238"/>
      <c r="DZ93" s="237"/>
      <c r="EA93" s="238"/>
      <c r="EB93" s="237"/>
      <c r="EC93" s="241"/>
      <c r="ED93" s="136"/>
    </row>
    <row r="94" spans="1:134" x14ac:dyDescent="0.15">
      <c r="A94" s="35"/>
      <c r="B94" s="36"/>
      <c r="C94" s="42"/>
      <c r="D94" s="43"/>
      <c r="E94" s="43"/>
      <c r="F94" s="43"/>
      <c r="G94" s="43"/>
      <c r="H94" s="43"/>
      <c r="I94" s="44"/>
      <c r="J94" s="40"/>
      <c r="K94" s="40"/>
      <c r="L94" s="46"/>
      <c r="M94" s="46"/>
      <c r="N94" s="46"/>
      <c r="O94" s="47"/>
      <c r="P94" s="35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7"/>
      <c r="AT94" s="48"/>
      <c r="AU94" s="9"/>
      <c r="AV94" s="720"/>
      <c r="AW94" s="720"/>
      <c r="AX94" s="720"/>
      <c r="AY94" s="720"/>
      <c r="AZ94" s="720"/>
      <c r="BA94" s="720"/>
      <c r="BB94" s="720"/>
      <c r="BC94" s="720"/>
      <c r="BD94" s="720"/>
      <c r="BE94" s="720"/>
      <c r="BF94" s="720"/>
      <c r="BG94" s="720"/>
      <c r="BH94" s="9"/>
      <c r="BI94" s="9"/>
      <c r="BJ94" s="9"/>
      <c r="BK94" s="45"/>
      <c r="BL94" s="38"/>
      <c r="BM94" s="49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9"/>
      <c r="CL94" s="720"/>
      <c r="CM94" s="720"/>
      <c r="CN94" s="720"/>
      <c r="CO94" s="720"/>
      <c r="CP94" s="720"/>
      <c r="CQ94" s="720"/>
      <c r="CR94" s="720"/>
      <c r="CS94" s="720"/>
      <c r="CT94" s="720"/>
      <c r="CU94" s="720"/>
      <c r="CV94" s="720"/>
      <c r="CW94" s="720"/>
      <c r="CX94" s="720"/>
      <c r="CY94" s="720"/>
      <c r="CZ94" s="720"/>
      <c r="DA94" s="720"/>
      <c r="DB94" s="720"/>
      <c r="DC94" s="720"/>
      <c r="DD94" s="9"/>
      <c r="DE94" s="9"/>
      <c r="DF94" s="9"/>
      <c r="DG94" s="9"/>
      <c r="DH94" s="9"/>
      <c r="DI94" s="727"/>
      <c r="DJ94" s="728"/>
      <c r="DK94" s="728"/>
      <c r="DL94" s="729"/>
      <c r="DM94" s="42"/>
      <c r="DN94" s="247"/>
      <c r="DO94" s="248"/>
      <c r="DP94" s="249"/>
      <c r="DQ94" s="248"/>
      <c r="DR94" s="247"/>
      <c r="DS94" s="248"/>
      <c r="DT94" s="247"/>
      <c r="DU94" s="248"/>
      <c r="DV94" s="247"/>
      <c r="DW94" s="248"/>
      <c r="DX94" s="237"/>
      <c r="DY94" s="238"/>
      <c r="DZ94" s="237"/>
      <c r="EA94" s="238"/>
      <c r="EB94" s="237"/>
      <c r="EC94" s="238"/>
      <c r="ED94" s="136"/>
    </row>
    <row r="95" spans="1:134" x14ac:dyDescent="0.15">
      <c r="A95" s="35"/>
      <c r="B95" s="36"/>
      <c r="C95" s="42"/>
      <c r="D95" s="43"/>
      <c r="E95" s="43"/>
      <c r="F95" s="43"/>
      <c r="G95" s="43"/>
      <c r="H95" s="43"/>
      <c r="I95" s="44"/>
      <c r="J95" s="43"/>
      <c r="K95" s="43"/>
      <c r="L95" s="9"/>
      <c r="M95" s="9"/>
      <c r="N95" s="9"/>
      <c r="O95" s="50"/>
      <c r="P95" s="3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7"/>
      <c r="AT95" s="48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43"/>
      <c r="BO95" s="43"/>
      <c r="BP95" s="43"/>
      <c r="BQ95" s="719"/>
      <c r="BR95" s="719"/>
      <c r="BS95" s="719"/>
      <c r="BT95" s="719"/>
      <c r="BU95" s="719"/>
      <c r="BV95" s="719"/>
      <c r="BW95" s="719"/>
      <c r="BX95" s="719"/>
      <c r="BY95" s="719"/>
      <c r="BZ95" s="719"/>
      <c r="CA95" s="719"/>
      <c r="CB95" s="719"/>
      <c r="CC95" s="719"/>
      <c r="CD95" s="719"/>
      <c r="CE95" s="719"/>
      <c r="CF95" s="719"/>
      <c r="CG95" s="719"/>
      <c r="CH95" s="719"/>
      <c r="CI95" s="43"/>
      <c r="CJ95" s="43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730"/>
      <c r="DJ95" s="731"/>
      <c r="DK95" s="731"/>
      <c r="DL95" s="732"/>
      <c r="DM95" s="42"/>
      <c r="DN95" s="161"/>
      <c r="DO95" s="75"/>
      <c r="DP95" s="161"/>
      <c r="DQ95" s="75"/>
      <c r="DR95" s="161"/>
      <c r="DS95" s="75"/>
      <c r="DT95" s="161"/>
      <c r="DU95" s="75"/>
      <c r="DV95" s="161"/>
      <c r="DW95" s="75"/>
      <c r="DX95" s="161"/>
      <c r="DY95" s="75"/>
      <c r="DZ95" s="161"/>
      <c r="EA95" s="75"/>
      <c r="EB95" s="161"/>
      <c r="EC95" s="75"/>
      <c r="ED95" s="152"/>
    </row>
    <row r="96" spans="1:134" ht="13.5" customHeight="1" x14ac:dyDescent="0.15">
      <c r="A96" s="35"/>
      <c r="B96" s="36"/>
      <c r="C96" s="42"/>
      <c r="D96" s="43"/>
      <c r="E96" s="43"/>
      <c r="F96" s="43"/>
      <c r="G96" s="43"/>
      <c r="H96" s="43"/>
      <c r="I96" s="44"/>
      <c r="J96" s="43"/>
      <c r="K96" s="43"/>
      <c r="L96" s="9"/>
      <c r="M96" s="9"/>
      <c r="N96" s="9"/>
      <c r="O96" s="50"/>
      <c r="P96" s="45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9"/>
      <c r="AT96" s="48"/>
      <c r="AU96" s="9"/>
      <c r="AV96" s="9"/>
      <c r="AW96" s="9"/>
      <c r="AX96" s="9"/>
      <c r="AY96" s="9"/>
      <c r="AZ96" s="733" t="s">
        <v>49</v>
      </c>
      <c r="BA96" s="733"/>
      <c r="BB96" s="733"/>
      <c r="BC96" s="733"/>
      <c r="BD96" s="733"/>
      <c r="BE96" s="733"/>
      <c r="BF96" s="733"/>
      <c r="BG96" s="733"/>
      <c r="BH96" s="733"/>
      <c r="BI96" s="733"/>
      <c r="BJ96" s="733"/>
      <c r="BK96" s="733"/>
      <c r="BL96" s="733"/>
      <c r="BM96" s="733"/>
      <c r="BN96" s="733"/>
      <c r="BO96" s="43"/>
      <c r="BP96" s="43"/>
      <c r="BQ96" s="720"/>
      <c r="BR96" s="720"/>
      <c r="BS96" s="720"/>
      <c r="BT96" s="720"/>
      <c r="BU96" s="720"/>
      <c r="BV96" s="720"/>
      <c r="BW96" s="720"/>
      <c r="BX96" s="720"/>
      <c r="BY96" s="720"/>
      <c r="BZ96" s="720"/>
      <c r="CA96" s="720"/>
      <c r="CB96" s="720"/>
      <c r="CC96" s="720"/>
      <c r="CD96" s="720"/>
      <c r="CE96" s="720"/>
      <c r="CF96" s="720"/>
      <c r="CG96" s="720"/>
      <c r="CH96" s="720"/>
      <c r="CI96" s="43"/>
      <c r="CJ96" s="43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43"/>
      <c r="DN96" s="43"/>
      <c r="DO96" s="43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ht="13.5" customHeight="1" x14ac:dyDescent="0.15">
      <c r="A97" s="35"/>
      <c r="B97" s="36"/>
      <c r="C97" s="42"/>
      <c r="D97" s="43"/>
      <c r="E97" s="43"/>
      <c r="F97" s="43"/>
      <c r="G97" s="43"/>
      <c r="H97" s="43"/>
      <c r="I97" s="44"/>
      <c r="J97" s="43"/>
      <c r="K97" s="43"/>
      <c r="L97" s="9"/>
      <c r="M97" s="9"/>
      <c r="N97" s="9"/>
      <c r="O97" s="9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9"/>
      <c r="AU97" s="9"/>
      <c r="AV97" s="9"/>
      <c r="AW97" s="9"/>
      <c r="AX97" s="9"/>
      <c r="AY97" s="9"/>
      <c r="AZ97" s="733"/>
      <c r="BA97" s="733"/>
      <c r="BB97" s="733"/>
      <c r="BC97" s="733"/>
      <c r="BD97" s="733"/>
      <c r="BE97" s="733"/>
      <c r="BF97" s="733"/>
      <c r="BG97" s="733"/>
      <c r="BH97" s="733"/>
      <c r="BI97" s="733"/>
      <c r="BJ97" s="733"/>
      <c r="BK97" s="733"/>
      <c r="BL97" s="733"/>
      <c r="BM97" s="733"/>
      <c r="BN97" s="73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43"/>
      <c r="DN97" s="43"/>
      <c r="DO97" s="43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ht="13.5" customHeight="1" x14ac:dyDescent="0.15">
      <c r="A98" s="35"/>
      <c r="B98" s="36"/>
      <c r="C98" s="42"/>
      <c r="D98" s="43"/>
      <c r="E98" s="43"/>
      <c r="F98" s="43"/>
      <c r="G98" s="43"/>
      <c r="H98" s="43"/>
      <c r="I98" s="44"/>
      <c r="J98" s="43"/>
      <c r="K98" s="4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Z98" s="733"/>
      <c r="BA98" s="733"/>
      <c r="BB98" s="733"/>
      <c r="BC98" s="733"/>
      <c r="BD98" s="733"/>
      <c r="BE98" s="733"/>
      <c r="BF98" s="733"/>
      <c r="BG98" s="733"/>
      <c r="BH98" s="733"/>
      <c r="BI98" s="733"/>
      <c r="BJ98" s="733"/>
      <c r="BK98" s="733"/>
      <c r="BL98" s="733"/>
      <c r="BM98" s="733"/>
      <c r="BN98" s="73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43"/>
      <c r="DN98" s="43"/>
      <c r="DO98" s="43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ht="13.5" customHeight="1" x14ac:dyDescent="0.15">
      <c r="A99" s="35"/>
      <c r="B99" s="36"/>
      <c r="C99" s="42"/>
      <c r="D99" s="43"/>
      <c r="E99" s="43"/>
      <c r="F99" s="43"/>
      <c r="G99" s="43"/>
      <c r="H99" s="43"/>
      <c r="I99" s="44"/>
      <c r="J99" s="43"/>
      <c r="K99" s="4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9"/>
      <c r="AN99" s="9"/>
      <c r="AO99" s="9"/>
      <c r="AP99" s="9"/>
      <c r="AZ99" s="733"/>
      <c r="BA99" s="733"/>
      <c r="BB99" s="733"/>
      <c r="BC99" s="733"/>
      <c r="BD99" s="733"/>
      <c r="BE99" s="733"/>
      <c r="BF99" s="733"/>
      <c r="BG99" s="733"/>
      <c r="BH99" s="733"/>
      <c r="BI99" s="733"/>
      <c r="BJ99" s="733"/>
      <c r="BK99" s="733"/>
      <c r="BL99" s="733"/>
      <c r="BM99" s="733"/>
      <c r="BN99" s="73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51"/>
      <c r="DC99" s="51"/>
      <c r="DD99" s="51"/>
      <c r="DE99" s="51"/>
      <c r="DF99" s="43"/>
      <c r="DG99" s="43"/>
      <c r="DH99" s="43"/>
      <c r="DI99" s="43"/>
      <c r="DJ99" s="9"/>
      <c r="DK99" s="159"/>
      <c r="DL99" s="40"/>
      <c r="DM99" s="40"/>
      <c r="DN99" s="40"/>
      <c r="DO99" s="46"/>
      <c r="DP99" s="46"/>
      <c r="DQ99" s="46"/>
      <c r="DR99" s="46"/>
      <c r="DS99" s="46"/>
      <c r="DT99" s="47"/>
      <c r="DU99" s="9"/>
      <c r="DV99" s="9"/>
      <c r="DW99" s="9"/>
      <c r="DX99" s="9"/>
      <c r="DY99" s="9"/>
      <c r="DZ99" s="9"/>
      <c r="EA99" s="9"/>
      <c r="EB99" s="9"/>
      <c r="EC99" s="132" t="s">
        <v>250</v>
      </c>
    </row>
    <row r="100" spans="1:134" x14ac:dyDescent="0.15">
      <c r="A100" s="35"/>
      <c r="B100" s="36"/>
      <c r="C100" s="734" t="s">
        <v>193</v>
      </c>
      <c r="D100" s="735"/>
      <c r="E100" s="735"/>
      <c r="F100" s="735"/>
      <c r="G100" s="735"/>
      <c r="H100" s="735"/>
      <c r="I100" s="736"/>
      <c r="J100" s="43"/>
      <c r="K100" s="4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39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1"/>
      <c r="AM100" s="43"/>
      <c r="AN100" s="43"/>
      <c r="AO100" s="9"/>
      <c r="AP100" s="9"/>
      <c r="BC100" s="183" t="s">
        <v>162</v>
      </c>
      <c r="BF100" s="9"/>
      <c r="BG100" s="9"/>
      <c r="BH100" s="9"/>
      <c r="BI100" s="9"/>
      <c r="BJ100" s="183" t="s">
        <v>161</v>
      </c>
      <c r="BK100" s="183"/>
      <c r="BL100" s="183"/>
      <c r="BM100" s="184"/>
      <c r="BN100" s="184"/>
      <c r="BO100" s="184"/>
      <c r="BP100" s="43"/>
      <c r="BQ100" s="719"/>
      <c r="BR100" s="719"/>
      <c r="BS100" s="719"/>
      <c r="BT100" s="719"/>
      <c r="BU100" s="719"/>
      <c r="BV100" s="719"/>
      <c r="BW100" s="719"/>
      <c r="BX100" s="719"/>
      <c r="BY100" s="719"/>
      <c r="BZ100" s="719"/>
      <c r="CA100" s="719"/>
      <c r="CB100" s="719"/>
      <c r="CC100" s="719"/>
      <c r="CD100" s="719"/>
      <c r="CE100" s="719"/>
      <c r="CF100" s="719"/>
      <c r="CG100" s="719"/>
      <c r="CH100" s="719"/>
      <c r="CI100" s="719"/>
      <c r="CJ100" s="43"/>
      <c r="CK100" s="9"/>
      <c r="CL100" s="9"/>
      <c r="CM100" s="719"/>
      <c r="CN100" s="719"/>
      <c r="CO100" s="719"/>
      <c r="CP100" s="719"/>
      <c r="CQ100" s="719"/>
      <c r="CR100" s="43"/>
      <c r="CS100" s="43"/>
      <c r="CT100" s="9"/>
      <c r="CU100" s="9"/>
      <c r="CV100" s="9"/>
      <c r="CW100" s="9"/>
      <c r="CX100" s="9"/>
      <c r="CY100" s="9"/>
      <c r="CZ100" s="9"/>
      <c r="DA100" s="50"/>
      <c r="DB100" s="32"/>
      <c r="DC100" s="33"/>
      <c r="DD100" s="33"/>
      <c r="DE100" s="33"/>
      <c r="DF100" s="42"/>
      <c r="DG100" s="43"/>
      <c r="DH100" s="9"/>
      <c r="DI100" s="9"/>
      <c r="DJ100" s="9"/>
      <c r="DK100" s="48"/>
      <c r="DL100" s="43"/>
      <c r="DM100" s="43"/>
      <c r="DO100" s="101" t="s">
        <v>247</v>
      </c>
      <c r="DQ100" s="9"/>
      <c r="DR100" s="9"/>
      <c r="DS100" s="9"/>
      <c r="DT100" s="50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 x14ac:dyDescent="0.15">
      <c r="A101" s="35"/>
      <c r="B101" s="36"/>
      <c r="C101" s="737"/>
      <c r="D101" s="735"/>
      <c r="E101" s="735"/>
      <c r="F101" s="735"/>
      <c r="G101" s="735"/>
      <c r="H101" s="735"/>
      <c r="I101" s="736"/>
      <c r="J101" s="43"/>
      <c r="K101" s="4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42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4"/>
      <c r="AM101" s="43"/>
      <c r="AN101" s="43"/>
      <c r="AO101" s="9"/>
      <c r="AP101" s="9"/>
      <c r="BC101" s="183" t="s">
        <v>73</v>
      </c>
      <c r="BF101" s="738"/>
      <c r="BG101" s="739"/>
      <c r="BH101" s="740"/>
      <c r="BI101" s="9"/>
      <c r="BJ101" s="183" t="s">
        <v>73</v>
      </c>
      <c r="BK101" s="183"/>
      <c r="BL101" s="9"/>
      <c r="BM101" s="738"/>
      <c r="BN101" s="739"/>
      <c r="BO101" s="740"/>
      <c r="BP101" s="51"/>
      <c r="BQ101" s="720"/>
      <c r="BR101" s="720"/>
      <c r="BS101" s="720"/>
      <c r="BT101" s="720"/>
      <c r="BU101" s="720"/>
      <c r="BV101" s="720"/>
      <c r="BW101" s="720"/>
      <c r="BX101" s="720"/>
      <c r="BY101" s="720"/>
      <c r="BZ101" s="720"/>
      <c r="CA101" s="720"/>
      <c r="CB101" s="720"/>
      <c r="CC101" s="720"/>
      <c r="CD101" s="720"/>
      <c r="CE101" s="720"/>
      <c r="CF101" s="720"/>
      <c r="CG101" s="720"/>
      <c r="CH101" s="720"/>
      <c r="CI101" s="720"/>
      <c r="CJ101" s="51"/>
      <c r="CK101" s="15"/>
      <c r="CL101" s="15"/>
      <c r="CM101" s="720"/>
      <c r="CN101" s="720"/>
      <c r="CO101" s="720"/>
      <c r="CP101" s="720"/>
      <c r="CQ101" s="720"/>
      <c r="CR101" s="51"/>
      <c r="CS101" s="51"/>
      <c r="CT101" s="15"/>
      <c r="CU101" s="51"/>
      <c r="CV101" s="51"/>
      <c r="CW101" s="51"/>
      <c r="CX101" s="51"/>
      <c r="CY101" s="51"/>
      <c r="CZ101" s="51"/>
      <c r="DA101" s="52"/>
      <c r="DB101" s="35"/>
      <c r="DC101" s="36"/>
      <c r="DD101" s="36"/>
      <c r="DE101" s="36"/>
      <c r="DF101" s="42"/>
      <c r="DG101" s="43"/>
      <c r="DH101" s="9"/>
      <c r="DI101" s="9"/>
      <c r="DJ101" s="9"/>
      <c r="DK101" s="161"/>
      <c r="DL101" s="15"/>
      <c r="DM101" s="9"/>
      <c r="DN101" s="9"/>
      <c r="DO101" s="9"/>
      <c r="DP101" s="9"/>
      <c r="DQ101" s="9"/>
      <c r="DR101" s="9"/>
      <c r="DS101" s="9"/>
      <c r="DT101" s="50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 x14ac:dyDescent="0.15">
      <c r="A102" s="35"/>
      <c r="B102" s="36"/>
      <c r="C102" s="42"/>
      <c r="D102" s="43"/>
      <c r="E102" s="43"/>
      <c r="F102" s="43"/>
      <c r="G102" s="43"/>
      <c r="H102" s="43"/>
      <c r="I102" s="44"/>
      <c r="J102" s="43"/>
      <c r="K102" s="4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42"/>
      <c r="X102" s="4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2"/>
      <c r="AM102" s="51"/>
      <c r="AN102" s="51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9"/>
      <c r="BL102" s="9"/>
      <c r="BM102" s="32"/>
      <c r="BN102" s="33"/>
      <c r="BO102" s="33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6"/>
      <c r="DC102" s="36"/>
      <c r="DD102" s="36"/>
      <c r="DE102" s="36"/>
      <c r="DF102" s="42"/>
      <c r="DG102" s="43"/>
      <c r="DH102" s="9"/>
      <c r="DI102" s="9"/>
      <c r="DJ102" s="9"/>
      <c r="DK102" s="76"/>
      <c r="DL102" s="78"/>
      <c r="DM102" s="70"/>
      <c r="DN102" s="71"/>
      <c r="DO102" s="71"/>
      <c r="DP102" s="71"/>
      <c r="DQ102" s="71"/>
      <c r="DR102" s="70"/>
      <c r="DS102" s="71"/>
      <c r="DT102" s="72"/>
      <c r="DU102" s="9"/>
      <c r="DV102" s="9"/>
      <c r="DW102" s="9"/>
      <c r="DX102" s="9"/>
      <c r="DY102" s="9"/>
      <c r="DZ102" s="9"/>
      <c r="EA102" s="9"/>
      <c r="EB102" s="9"/>
      <c r="EC102" s="9"/>
      <c r="ED102" s="135"/>
    </row>
    <row r="103" spans="1:134" x14ac:dyDescent="0.15">
      <c r="A103" s="35"/>
      <c r="B103" s="36"/>
      <c r="C103" s="42"/>
      <c r="D103" s="43"/>
      <c r="E103" s="43"/>
      <c r="F103" s="43"/>
      <c r="G103" s="43"/>
      <c r="H103" s="43"/>
      <c r="I103" s="44"/>
      <c r="J103" s="43"/>
      <c r="K103" s="43"/>
      <c r="L103" s="9"/>
      <c r="M103" s="9"/>
      <c r="N103" s="9"/>
      <c r="O103" s="9"/>
      <c r="P103" s="9"/>
      <c r="Q103" s="9"/>
      <c r="R103" s="9"/>
      <c r="S103" s="39"/>
      <c r="T103" s="750" t="s">
        <v>163</v>
      </c>
      <c r="U103" s="751"/>
      <c r="V103" s="751"/>
      <c r="W103" s="40"/>
      <c r="X103" s="4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4"/>
      <c r="AM103" s="55"/>
      <c r="AN103" s="55"/>
      <c r="AO103" s="55"/>
      <c r="AP103" s="39"/>
      <c r="AQ103" s="40"/>
      <c r="AR103" s="40"/>
      <c r="AS103" s="40"/>
      <c r="AT103" s="40"/>
      <c r="AU103" s="40"/>
      <c r="AV103" s="40"/>
      <c r="AW103" s="41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7"/>
      <c r="BK103" s="9"/>
      <c r="BL103" s="50"/>
      <c r="BM103" s="35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42"/>
      <c r="DG103" s="43"/>
      <c r="DH103" s="9"/>
      <c r="DI103" s="9"/>
      <c r="DJ103" s="9"/>
      <c r="DK103" s="76"/>
      <c r="DL103" s="78"/>
      <c r="DM103" s="76"/>
      <c r="DN103" s="253" t="s">
        <v>73</v>
      </c>
      <c r="DO103" s="78"/>
      <c r="DP103" s="78"/>
      <c r="DQ103" s="78"/>
      <c r="DR103" s="262" t="s">
        <v>248</v>
      </c>
      <c r="DS103" s="78"/>
      <c r="DT103" s="79"/>
      <c r="DU103" s="9"/>
      <c r="DV103" s="9"/>
      <c r="DW103" s="9"/>
      <c r="DX103" s="9"/>
      <c r="DY103" s="9"/>
      <c r="DZ103" s="9"/>
      <c r="EA103" s="9"/>
      <c r="EB103" s="9"/>
      <c r="EC103" s="9"/>
      <c r="ED103" s="136"/>
    </row>
    <row r="104" spans="1:134" x14ac:dyDescent="0.15">
      <c r="A104" s="35"/>
      <c r="B104" s="36"/>
      <c r="C104" s="42"/>
      <c r="D104" s="43"/>
      <c r="E104" s="43"/>
      <c r="F104" s="43"/>
      <c r="G104" s="43"/>
      <c r="H104" s="43"/>
      <c r="I104" s="44"/>
      <c r="J104" s="43"/>
      <c r="K104" s="43"/>
      <c r="L104" s="9"/>
      <c r="M104" s="9"/>
      <c r="N104" s="9"/>
      <c r="O104" s="9"/>
      <c r="P104" s="9"/>
      <c r="Q104" s="9"/>
      <c r="R104" s="9"/>
      <c r="S104" s="185"/>
      <c r="T104" s="703"/>
      <c r="U104" s="703"/>
      <c r="V104" s="703"/>
      <c r="W104" s="51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8"/>
      <c r="AN104" s="58"/>
      <c r="AO104" s="58"/>
      <c r="AP104" s="42"/>
      <c r="AQ104" s="43"/>
      <c r="AR104" s="43"/>
      <c r="AS104" s="43"/>
      <c r="AT104" s="43"/>
      <c r="AU104" s="43"/>
      <c r="AV104" s="43"/>
      <c r="AW104" s="44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60"/>
      <c r="BK104" s="9"/>
      <c r="BL104" s="50"/>
      <c r="BM104" s="35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7"/>
      <c r="CU104" s="61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42"/>
      <c r="DG104" s="43"/>
      <c r="DH104" s="9"/>
      <c r="DI104" s="9"/>
      <c r="DJ104" s="9"/>
      <c r="DK104" s="76"/>
      <c r="DL104" s="78"/>
      <c r="DM104" s="82"/>
      <c r="DN104" s="83"/>
      <c r="DO104" s="83"/>
      <c r="DP104" s="83"/>
      <c r="DQ104" s="83"/>
      <c r="DR104" s="82"/>
      <c r="DS104" s="83"/>
      <c r="DT104" s="85"/>
      <c r="DU104" s="9"/>
      <c r="DV104" s="9"/>
      <c r="DW104" s="9"/>
      <c r="DX104" s="9"/>
      <c r="DY104" s="9"/>
      <c r="DZ104" s="9"/>
      <c r="EA104" s="9"/>
      <c r="EB104" s="9"/>
      <c r="EC104" s="9"/>
      <c r="ED104" s="136"/>
    </row>
    <row r="105" spans="1:134" x14ac:dyDescent="0.15">
      <c r="A105" s="35"/>
      <c r="B105" s="36"/>
      <c r="C105" s="42"/>
      <c r="D105" s="43"/>
      <c r="E105" s="43"/>
      <c r="F105" s="43"/>
      <c r="G105" s="43"/>
      <c r="H105" s="43"/>
      <c r="I105" s="44"/>
      <c r="J105" s="43"/>
      <c r="K105" s="43"/>
      <c r="L105" s="9"/>
      <c r="M105" s="9"/>
      <c r="N105" s="9"/>
      <c r="O105" s="9"/>
      <c r="P105" s="9"/>
      <c r="Q105" s="9"/>
      <c r="R105" s="9"/>
      <c r="S105" s="752" t="s">
        <v>95</v>
      </c>
      <c r="T105" s="753"/>
      <c r="U105" s="753"/>
      <c r="V105" s="753"/>
      <c r="W105" s="753"/>
      <c r="X105" s="754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64"/>
      <c r="AM105" s="58"/>
      <c r="AN105" s="58"/>
      <c r="AO105" s="58"/>
      <c r="AP105" s="42"/>
      <c r="AQ105" s="43"/>
      <c r="AR105" s="43"/>
      <c r="AS105" s="43"/>
      <c r="AT105" s="43"/>
      <c r="AU105" s="43"/>
      <c r="AV105" s="43"/>
      <c r="AW105" s="44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60"/>
      <c r="BK105" s="9"/>
      <c r="BL105" s="50"/>
      <c r="BM105" s="35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49"/>
      <c r="CU105" s="65"/>
      <c r="CV105" s="66"/>
      <c r="CW105" s="756" t="s">
        <v>96</v>
      </c>
      <c r="CX105" s="705"/>
      <c r="CY105" s="705"/>
      <c r="CZ105" s="705"/>
      <c r="DA105" s="705"/>
      <c r="DB105" s="705"/>
      <c r="DC105" s="705"/>
      <c r="DD105" s="705"/>
      <c r="DE105" s="66"/>
      <c r="DF105" s="42"/>
      <c r="DG105" s="43"/>
      <c r="DH105" s="9"/>
      <c r="DI105" s="9"/>
      <c r="DJ105" s="9"/>
      <c r="DK105" s="76"/>
      <c r="DL105" s="78"/>
      <c r="DM105" s="70"/>
      <c r="DN105" s="71"/>
      <c r="DO105" s="71"/>
      <c r="DP105" s="71"/>
      <c r="DQ105" s="71"/>
      <c r="DR105" s="70"/>
      <c r="DS105" s="71"/>
      <c r="DT105" s="72"/>
      <c r="DU105" s="9"/>
      <c r="DV105" s="9"/>
      <c r="DW105" s="9"/>
      <c r="DX105" s="9"/>
      <c r="DY105" s="9"/>
      <c r="DZ105" s="9"/>
      <c r="EA105" s="9"/>
      <c r="EB105" s="9"/>
      <c r="EC105" s="9"/>
      <c r="ED105" s="136"/>
    </row>
    <row r="106" spans="1:134" x14ac:dyDescent="0.15">
      <c r="A106" s="35"/>
      <c r="B106" s="36"/>
      <c r="C106" s="42"/>
      <c r="D106" s="43"/>
      <c r="E106" s="43"/>
      <c r="F106" s="43"/>
      <c r="G106" s="43"/>
      <c r="H106" s="43"/>
      <c r="I106" s="44"/>
      <c r="J106" s="43"/>
      <c r="K106" s="43"/>
      <c r="L106" s="9"/>
      <c r="M106" s="9"/>
      <c r="N106" s="9"/>
      <c r="O106" s="9"/>
      <c r="P106" s="9"/>
      <c r="Q106" s="9"/>
      <c r="R106" s="9"/>
      <c r="S106" s="737"/>
      <c r="T106" s="735"/>
      <c r="U106" s="735"/>
      <c r="V106" s="735"/>
      <c r="W106" s="735"/>
      <c r="X106" s="755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64"/>
      <c r="AM106" s="58"/>
      <c r="AN106" s="58"/>
      <c r="AO106" s="58"/>
      <c r="AP106" s="42"/>
      <c r="AQ106" s="43"/>
      <c r="AR106" s="68" t="s">
        <v>97</v>
      </c>
      <c r="AS106" s="43"/>
      <c r="AT106" s="43"/>
      <c r="AU106" s="43"/>
      <c r="AV106" s="43"/>
      <c r="AW106" s="44"/>
      <c r="AX106" s="59"/>
      <c r="AY106" s="59"/>
      <c r="AZ106" s="59"/>
      <c r="BA106" s="69"/>
      <c r="BB106" s="59"/>
      <c r="BC106" s="59"/>
      <c r="BD106" s="59"/>
      <c r="BE106" s="59"/>
      <c r="BF106" s="59"/>
      <c r="BG106" s="59"/>
      <c r="BH106" s="59"/>
      <c r="BI106" s="59"/>
      <c r="BJ106" s="60"/>
      <c r="BK106" s="9"/>
      <c r="BL106" s="50"/>
      <c r="BM106" s="35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70"/>
      <c r="CC106" s="71"/>
      <c r="CD106" s="71"/>
      <c r="CE106" s="71"/>
      <c r="CF106" s="71"/>
      <c r="CG106" s="71"/>
      <c r="CH106" s="71"/>
      <c r="CI106" s="72"/>
      <c r="CJ106" s="71"/>
      <c r="CK106" s="71"/>
      <c r="CL106" s="71"/>
      <c r="CM106" s="70"/>
      <c r="CN106" s="71"/>
      <c r="CO106" s="71"/>
      <c r="CP106" s="71"/>
      <c r="CQ106" s="71"/>
      <c r="CR106" s="71"/>
      <c r="CS106" s="71"/>
      <c r="CT106" s="72"/>
      <c r="CU106" s="66"/>
      <c r="CV106" s="66"/>
      <c r="CW106" s="705"/>
      <c r="CX106" s="705"/>
      <c r="CY106" s="705"/>
      <c r="CZ106" s="705"/>
      <c r="DA106" s="705"/>
      <c r="DB106" s="705"/>
      <c r="DC106" s="705"/>
      <c r="DD106" s="705"/>
      <c r="DE106" s="66"/>
      <c r="DF106" s="42"/>
      <c r="DG106" s="43"/>
      <c r="DH106" s="9"/>
      <c r="DI106" s="9"/>
      <c r="DJ106" s="9"/>
      <c r="DK106" s="76"/>
      <c r="DL106" s="78"/>
      <c r="DM106" s="76"/>
      <c r="DN106" s="253" t="s">
        <v>73</v>
      </c>
      <c r="DO106" s="78"/>
      <c r="DP106" s="78"/>
      <c r="DQ106" s="78"/>
      <c r="DR106" s="262" t="s">
        <v>248</v>
      </c>
      <c r="DS106" s="78"/>
      <c r="DT106" s="79"/>
      <c r="DU106" s="9"/>
      <c r="DV106" s="9"/>
      <c r="DW106" s="9"/>
      <c r="DX106" s="9"/>
      <c r="DY106" s="9"/>
      <c r="DZ106" s="9"/>
      <c r="EA106" s="9"/>
      <c r="EB106" s="9"/>
      <c r="EC106" s="9"/>
      <c r="ED106" s="136"/>
    </row>
    <row r="107" spans="1:134" x14ac:dyDescent="0.15">
      <c r="A107" s="35"/>
      <c r="B107" s="36"/>
      <c r="C107" s="42"/>
      <c r="D107" s="43"/>
      <c r="E107" s="43"/>
      <c r="F107" s="43"/>
      <c r="G107" s="43"/>
      <c r="H107" s="43"/>
      <c r="I107" s="44"/>
      <c r="J107" s="43"/>
      <c r="K107" s="43"/>
      <c r="L107" s="9"/>
      <c r="M107" s="9"/>
      <c r="N107" s="9"/>
      <c r="O107" s="9"/>
      <c r="P107" s="9"/>
      <c r="Q107" s="9"/>
      <c r="R107" s="9"/>
      <c r="S107" s="74"/>
      <c r="T107" s="51"/>
      <c r="U107" s="51"/>
      <c r="V107" s="51"/>
      <c r="W107" s="5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64"/>
      <c r="AM107" s="58"/>
      <c r="AN107" s="58"/>
      <c r="AO107" s="58"/>
      <c r="AP107" s="42"/>
      <c r="AQ107" s="43"/>
      <c r="AR107" s="43"/>
      <c r="AS107" s="43"/>
      <c r="AT107" s="43"/>
      <c r="AU107" s="43"/>
      <c r="AV107" s="43"/>
      <c r="AW107" s="44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60"/>
      <c r="BK107" s="15"/>
      <c r="BL107" s="75"/>
      <c r="BM107" s="45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76"/>
      <c r="CC107" s="741" t="s">
        <v>99</v>
      </c>
      <c r="CD107" s="735"/>
      <c r="CE107" s="735"/>
      <c r="CF107" s="735"/>
      <c r="CG107" s="735"/>
      <c r="CH107" s="735"/>
      <c r="CI107" s="79"/>
      <c r="CJ107" s="78"/>
      <c r="CK107" s="78"/>
      <c r="CL107" s="37"/>
      <c r="CM107" s="80" t="s">
        <v>100</v>
      </c>
      <c r="CN107" s="81"/>
      <c r="CO107" s="36"/>
      <c r="CP107" s="36"/>
      <c r="CQ107" s="36"/>
      <c r="CR107" s="78"/>
      <c r="CS107" s="78"/>
      <c r="CT107" s="79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42"/>
      <c r="DG107" s="43"/>
      <c r="DH107" s="9"/>
      <c r="DI107" s="9"/>
      <c r="DJ107" s="9"/>
      <c r="DK107" s="76"/>
      <c r="DL107" s="78"/>
      <c r="DM107" s="82"/>
      <c r="DN107" s="83"/>
      <c r="DO107" s="83"/>
      <c r="DP107" s="83"/>
      <c r="DQ107" s="83"/>
      <c r="DR107" s="82"/>
      <c r="DS107" s="83"/>
      <c r="DT107" s="85"/>
      <c r="DU107" s="9"/>
      <c r="DV107" s="9"/>
      <c r="DW107" s="9"/>
      <c r="DX107" s="9"/>
      <c r="DY107" s="9"/>
      <c r="DZ107" s="9"/>
      <c r="EA107" s="9"/>
      <c r="EB107" s="9"/>
      <c r="EC107" s="9"/>
      <c r="ED107" s="136"/>
    </row>
    <row r="108" spans="1:134" x14ac:dyDescent="0.15">
      <c r="A108" s="35"/>
      <c r="B108" s="36"/>
      <c r="C108" s="42"/>
      <c r="D108" s="43"/>
      <c r="E108" s="43"/>
      <c r="F108" s="43"/>
      <c r="G108" s="43"/>
      <c r="H108" s="43"/>
      <c r="I108" s="44"/>
      <c r="J108" s="43"/>
      <c r="K108" s="43"/>
      <c r="L108" s="9"/>
      <c r="M108" s="9"/>
      <c r="N108" s="9"/>
      <c r="O108" s="9"/>
      <c r="P108" s="9"/>
      <c r="Q108" s="9"/>
      <c r="R108" s="9"/>
      <c r="S108" s="758" t="s">
        <v>101</v>
      </c>
      <c r="T108" s="759"/>
      <c r="U108" s="759"/>
      <c r="V108" s="759"/>
      <c r="W108" s="759"/>
      <c r="X108" s="760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64"/>
      <c r="AM108" s="58"/>
      <c r="AN108" s="58"/>
      <c r="AO108" s="58"/>
      <c r="AP108" s="42"/>
      <c r="AQ108" s="43"/>
      <c r="AR108" s="43"/>
      <c r="AS108" s="43"/>
      <c r="AT108" s="43"/>
      <c r="AU108" s="43"/>
      <c r="AV108" s="43"/>
      <c r="AW108" s="44"/>
      <c r="AX108" s="59"/>
      <c r="AY108" s="59"/>
      <c r="AZ108" s="59"/>
      <c r="BA108" s="69" t="s">
        <v>98</v>
      </c>
      <c r="BB108" s="59"/>
      <c r="BC108" s="59"/>
      <c r="BD108" s="59"/>
      <c r="BE108" s="59"/>
      <c r="BF108" s="59"/>
      <c r="BG108" s="59"/>
      <c r="BH108" s="59"/>
      <c r="BI108" s="59"/>
      <c r="BJ108" s="60"/>
      <c r="BK108" s="71"/>
      <c r="BL108" s="71"/>
      <c r="BM108" s="71"/>
      <c r="BN108" s="71"/>
      <c r="BO108" s="71"/>
      <c r="BP108" s="71"/>
      <c r="BQ108" s="71"/>
      <c r="BR108" s="71"/>
      <c r="BS108" s="72"/>
      <c r="BT108" s="71"/>
      <c r="BU108" s="71"/>
      <c r="BV108" s="71"/>
      <c r="BW108" s="71"/>
      <c r="BX108" s="71"/>
      <c r="BY108" s="71"/>
      <c r="BZ108" s="71"/>
      <c r="CA108" s="71"/>
      <c r="CB108" s="82"/>
      <c r="CC108" s="757"/>
      <c r="CD108" s="757"/>
      <c r="CE108" s="757"/>
      <c r="CF108" s="757"/>
      <c r="CG108" s="757"/>
      <c r="CH108" s="757"/>
      <c r="CI108" s="84"/>
      <c r="CJ108" s="78"/>
      <c r="CK108" s="78"/>
      <c r="CL108" s="78"/>
      <c r="CM108" s="82"/>
      <c r="CN108" s="83"/>
      <c r="CO108" s="83"/>
      <c r="CP108" s="83"/>
      <c r="CQ108" s="83"/>
      <c r="CR108" s="83"/>
      <c r="CS108" s="83"/>
      <c r="CT108" s="85"/>
      <c r="CU108" s="86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42"/>
      <c r="DG108" s="43"/>
      <c r="DH108" s="9"/>
      <c r="DI108" s="9"/>
      <c r="DJ108" s="9"/>
      <c r="DK108" s="76"/>
      <c r="DL108" s="78"/>
      <c r="DM108" s="39"/>
      <c r="DN108" s="40"/>
      <c r="DO108" s="46"/>
      <c r="DP108" s="46"/>
      <c r="DQ108" s="46"/>
      <c r="DR108" s="46"/>
      <c r="DS108" s="46"/>
      <c r="DT108" s="47"/>
      <c r="DU108" s="9"/>
      <c r="DV108" s="9"/>
      <c r="DW108" s="9"/>
      <c r="DX108" s="9"/>
      <c r="DY108" s="9"/>
      <c r="DZ108" s="9"/>
      <c r="EA108" s="9"/>
      <c r="EB108" s="9"/>
      <c r="EC108" s="9"/>
      <c r="ED108" s="136"/>
    </row>
    <row r="109" spans="1:134" x14ac:dyDescent="0.15">
      <c r="A109" s="35"/>
      <c r="B109" s="36"/>
      <c r="C109" s="74"/>
      <c r="D109" s="51"/>
      <c r="E109" s="51"/>
      <c r="F109" s="51"/>
      <c r="G109" s="51"/>
      <c r="H109" s="51"/>
      <c r="I109" s="52"/>
      <c r="J109" s="43"/>
      <c r="K109" s="43"/>
      <c r="L109" s="9"/>
      <c r="M109" s="9"/>
      <c r="N109" s="9"/>
      <c r="O109" s="9"/>
      <c r="P109" s="9"/>
      <c r="Q109" s="9"/>
      <c r="R109" s="9"/>
      <c r="S109" s="761"/>
      <c r="T109" s="762"/>
      <c r="U109" s="762"/>
      <c r="V109" s="762"/>
      <c r="W109" s="762"/>
      <c r="X109" s="76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64"/>
      <c r="AM109" s="58"/>
      <c r="AN109" s="58"/>
      <c r="AO109" s="58"/>
      <c r="AP109" s="42"/>
      <c r="AQ109" s="43"/>
      <c r="AR109" s="43"/>
      <c r="AS109" s="43"/>
      <c r="AT109" s="43"/>
      <c r="AU109" s="43"/>
      <c r="AV109" s="43"/>
      <c r="AW109" s="44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/>
      <c r="BK109" s="78"/>
      <c r="BL109" s="78"/>
      <c r="BM109" s="78"/>
      <c r="BN109" s="78"/>
      <c r="BO109" s="78"/>
      <c r="BP109" s="78"/>
      <c r="BQ109" s="78"/>
      <c r="BR109" s="78"/>
      <c r="BS109" s="79"/>
      <c r="BT109" s="78"/>
      <c r="BU109" s="78"/>
      <c r="BV109" s="78"/>
      <c r="BW109" s="78"/>
      <c r="BX109" s="78"/>
      <c r="BY109" s="78"/>
      <c r="BZ109" s="78"/>
      <c r="CA109" s="78"/>
      <c r="CB109" s="70"/>
      <c r="CC109" s="71"/>
      <c r="CD109" s="71"/>
      <c r="CE109" s="71"/>
      <c r="CF109" s="71"/>
      <c r="CG109" s="71"/>
      <c r="CH109" s="71"/>
      <c r="CI109" s="72"/>
      <c r="CJ109" s="78"/>
      <c r="CK109" s="78"/>
      <c r="CL109" s="78"/>
      <c r="CM109" s="70"/>
      <c r="CN109" s="71"/>
      <c r="CO109" s="71"/>
      <c r="CP109" s="71"/>
      <c r="CQ109" s="71"/>
      <c r="CR109" s="71"/>
      <c r="CS109" s="71"/>
      <c r="CT109" s="72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42"/>
      <c r="DG109" s="43"/>
      <c r="DH109" s="9"/>
      <c r="DI109" s="9"/>
      <c r="DJ109" s="9"/>
      <c r="DK109" s="76"/>
      <c r="DL109" s="78"/>
      <c r="DM109" s="74"/>
      <c r="DN109" s="51"/>
      <c r="DO109" s="15"/>
      <c r="DP109" s="15"/>
      <c r="DQ109" s="15"/>
      <c r="DR109" s="15"/>
      <c r="DS109" s="15"/>
      <c r="DT109" s="75"/>
      <c r="DU109" s="9"/>
      <c r="DV109" s="9"/>
      <c r="DW109" s="9"/>
      <c r="DX109" s="9"/>
      <c r="DY109" s="9"/>
      <c r="DZ109" s="9"/>
      <c r="EA109" s="9"/>
      <c r="EB109" s="9"/>
      <c r="EC109" s="9"/>
      <c r="ED109" s="136"/>
    </row>
    <row r="110" spans="1:134" x14ac:dyDescent="0.15">
      <c r="A110" s="35"/>
      <c r="B110" s="36"/>
      <c r="C110" s="36"/>
      <c r="D110" s="36"/>
      <c r="E110" s="37"/>
      <c r="F110" s="43"/>
      <c r="G110" s="43"/>
      <c r="H110" s="43"/>
      <c r="I110" s="43"/>
      <c r="J110" s="43"/>
      <c r="K110" s="43"/>
      <c r="L110" s="9"/>
      <c r="M110" s="9"/>
      <c r="N110" s="9"/>
      <c r="O110" s="9"/>
      <c r="P110" s="9"/>
      <c r="Q110" s="9"/>
      <c r="R110" s="9"/>
      <c r="S110" s="764"/>
      <c r="T110" s="765"/>
      <c r="U110" s="765"/>
      <c r="V110" s="765"/>
      <c r="W110" s="765"/>
      <c r="X110" s="766"/>
      <c r="Y110" s="53"/>
      <c r="Z110" s="53"/>
      <c r="AA110" s="53"/>
      <c r="AB110" s="53"/>
      <c r="AC110" s="767" t="s">
        <v>102</v>
      </c>
      <c r="AD110" s="735"/>
      <c r="AE110" s="735"/>
      <c r="AF110" s="735"/>
      <c r="AG110" s="735"/>
      <c r="AH110" s="735"/>
      <c r="AI110" s="53"/>
      <c r="AJ110" s="53"/>
      <c r="AK110" s="53"/>
      <c r="AL110" s="64"/>
      <c r="AM110" s="58"/>
      <c r="AN110" s="58"/>
      <c r="AO110" s="58"/>
      <c r="AP110" s="74"/>
      <c r="AQ110" s="51"/>
      <c r="AR110" s="51"/>
      <c r="AS110" s="51"/>
      <c r="AT110" s="51"/>
      <c r="AU110" s="51"/>
      <c r="AV110" s="51"/>
      <c r="AW110" s="52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1"/>
      <c r="BK110" s="78"/>
      <c r="BL110" s="768" t="s">
        <v>103</v>
      </c>
      <c r="BM110" s="735"/>
      <c r="BN110" s="735"/>
      <c r="BO110" s="735"/>
      <c r="BP110" s="735"/>
      <c r="BQ110" s="735"/>
      <c r="BR110" s="735"/>
      <c r="BS110" s="79"/>
      <c r="BT110" s="78"/>
      <c r="BU110" s="78"/>
      <c r="BV110" s="741" t="s">
        <v>104</v>
      </c>
      <c r="BW110" s="735"/>
      <c r="BX110" s="735"/>
      <c r="BY110" s="735"/>
      <c r="BZ110" s="78"/>
      <c r="CA110" s="78"/>
      <c r="CB110" s="76"/>
      <c r="CC110" s="78"/>
      <c r="CD110" s="78"/>
      <c r="CE110" s="78"/>
      <c r="CF110" s="78"/>
      <c r="CG110" s="78"/>
      <c r="CH110" s="78"/>
      <c r="CI110" s="79"/>
      <c r="CJ110" s="78"/>
      <c r="CK110" s="78"/>
      <c r="CL110" s="78"/>
      <c r="CM110" s="76"/>
      <c r="CN110" s="78"/>
      <c r="CO110" s="78"/>
      <c r="CP110" s="78"/>
      <c r="CQ110" s="78"/>
      <c r="CR110" s="78"/>
      <c r="CS110" s="78"/>
      <c r="CT110" s="79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42"/>
      <c r="DG110" s="43"/>
      <c r="DH110" s="9"/>
      <c r="DI110" s="9"/>
      <c r="DJ110" s="9"/>
      <c r="DK110" s="76"/>
      <c r="DL110" s="78"/>
      <c r="DM110" s="70"/>
      <c r="DN110" s="71"/>
      <c r="DO110" s="71"/>
      <c r="DP110" s="71"/>
      <c r="DQ110" s="71"/>
      <c r="DR110" s="70"/>
      <c r="DS110" s="71"/>
      <c r="DT110" s="72"/>
      <c r="DU110" s="9"/>
      <c r="DV110" s="9"/>
      <c r="DW110" s="9"/>
      <c r="DX110" s="9"/>
      <c r="DY110" s="9"/>
      <c r="DZ110" s="9"/>
      <c r="EA110" s="9"/>
      <c r="EB110" s="9"/>
      <c r="EC110" s="9"/>
      <c r="ED110" s="136"/>
    </row>
    <row r="111" spans="1:134" x14ac:dyDescent="0.15">
      <c r="A111" s="35"/>
      <c r="B111" s="36"/>
      <c r="C111" s="36"/>
      <c r="D111" s="36"/>
      <c r="E111" s="37"/>
      <c r="F111" s="43"/>
      <c r="G111" s="43"/>
      <c r="H111" s="43"/>
      <c r="I111" s="43"/>
      <c r="J111" s="43"/>
      <c r="K111" s="43"/>
      <c r="L111" s="9"/>
      <c r="M111" s="9"/>
      <c r="N111" s="9"/>
      <c r="O111" s="9"/>
      <c r="P111" s="9"/>
      <c r="Q111" s="9"/>
      <c r="R111" s="9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735"/>
      <c r="AD111" s="735"/>
      <c r="AE111" s="735"/>
      <c r="AF111" s="735"/>
      <c r="AG111" s="735"/>
      <c r="AH111" s="735"/>
      <c r="AI111" s="53"/>
      <c r="AJ111" s="53"/>
      <c r="AK111" s="53"/>
      <c r="AL111" s="64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94"/>
      <c r="BK111" s="78"/>
      <c r="BL111" s="735"/>
      <c r="BM111" s="735"/>
      <c r="BN111" s="735"/>
      <c r="BO111" s="735"/>
      <c r="BP111" s="735"/>
      <c r="BQ111" s="735"/>
      <c r="BR111" s="735"/>
      <c r="BS111" s="79"/>
      <c r="BT111" s="78"/>
      <c r="BU111" s="78"/>
      <c r="BV111" s="735"/>
      <c r="BW111" s="735"/>
      <c r="BX111" s="735"/>
      <c r="BY111" s="735"/>
      <c r="BZ111" s="78"/>
      <c r="CA111" s="78"/>
      <c r="CB111" s="76"/>
      <c r="CC111" s="78"/>
      <c r="CD111" s="78"/>
      <c r="CE111" s="78"/>
      <c r="CF111" s="78"/>
      <c r="CG111" s="78"/>
      <c r="CH111" s="78"/>
      <c r="CI111" s="79"/>
      <c r="CJ111" s="78"/>
      <c r="CK111" s="78"/>
      <c r="CL111" s="78"/>
      <c r="CM111" s="76"/>
      <c r="CN111" s="78"/>
      <c r="CO111" s="78"/>
      <c r="CP111" s="78"/>
      <c r="CQ111" s="78"/>
      <c r="CR111" s="78"/>
      <c r="CS111" s="78"/>
      <c r="CT111" s="79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42"/>
      <c r="DG111" s="43"/>
      <c r="DH111" s="9"/>
      <c r="DI111" s="9"/>
      <c r="DJ111" s="9"/>
      <c r="DK111" s="76"/>
      <c r="DL111" s="78"/>
      <c r="DM111" s="76"/>
      <c r="DN111" s="253" t="s">
        <v>73</v>
      </c>
      <c r="DO111" s="78"/>
      <c r="DP111" s="78"/>
      <c r="DQ111" s="78"/>
      <c r="DR111" s="262" t="s">
        <v>248</v>
      </c>
      <c r="DS111" s="78"/>
      <c r="DT111" s="79"/>
      <c r="DU111" s="9"/>
      <c r="DV111" s="9"/>
      <c r="DW111" s="9"/>
      <c r="DX111" s="9"/>
      <c r="DY111" s="9"/>
      <c r="DZ111" s="9"/>
      <c r="EA111" s="9"/>
      <c r="EB111" s="9"/>
      <c r="EC111" s="9"/>
      <c r="ED111" s="136"/>
    </row>
    <row r="112" spans="1:134" x14ac:dyDescent="0.15">
      <c r="A112" s="35"/>
      <c r="B112" s="36"/>
      <c r="C112" s="36"/>
      <c r="D112" s="36"/>
      <c r="E112" s="37"/>
      <c r="F112" s="43"/>
      <c r="G112" s="43"/>
      <c r="H112" s="43"/>
      <c r="I112" s="43"/>
      <c r="J112" s="43"/>
      <c r="K112" s="43"/>
      <c r="L112" s="9"/>
      <c r="M112" s="9"/>
      <c r="N112" s="9"/>
      <c r="O112" s="9"/>
      <c r="P112" s="9"/>
      <c r="Q112" s="9"/>
      <c r="R112" s="9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64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95"/>
      <c r="BK112" s="78"/>
      <c r="BL112" s="81"/>
      <c r="BM112" s="78"/>
      <c r="BN112" s="78"/>
      <c r="BO112" s="78"/>
      <c r="BP112" s="78"/>
      <c r="BQ112" s="78"/>
      <c r="BR112" s="78"/>
      <c r="BS112" s="79"/>
      <c r="BT112" s="78"/>
      <c r="BU112" s="78"/>
      <c r="BV112" s="81"/>
      <c r="BW112" s="78"/>
      <c r="BX112" s="78"/>
      <c r="BY112" s="78"/>
      <c r="BZ112" s="78"/>
      <c r="CA112" s="78"/>
      <c r="CB112" s="76"/>
      <c r="CC112" s="741" t="s">
        <v>100</v>
      </c>
      <c r="CD112" s="735"/>
      <c r="CE112" s="735"/>
      <c r="CF112" s="735"/>
      <c r="CG112" s="735"/>
      <c r="CH112" s="735"/>
      <c r="CI112" s="736"/>
      <c r="CJ112" s="78"/>
      <c r="CK112" s="78"/>
      <c r="CL112" s="37"/>
      <c r="CM112" s="80" t="s">
        <v>105</v>
      </c>
      <c r="CN112" s="81"/>
      <c r="CO112" s="36"/>
      <c r="CP112" s="36"/>
      <c r="CQ112" s="36"/>
      <c r="CR112" s="78"/>
      <c r="CS112" s="78"/>
      <c r="CT112" s="79"/>
      <c r="CU112" s="66"/>
      <c r="CV112" s="742" t="s">
        <v>106</v>
      </c>
      <c r="CW112" s="735"/>
      <c r="CX112" s="735"/>
      <c r="CY112" s="735"/>
      <c r="CZ112" s="735"/>
      <c r="DA112" s="735"/>
      <c r="DB112" s="735"/>
      <c r="DC112" s="705"/>
      <c r="DD112" s="66"/>
      <c r="DE112" s="66"/>
      <c r="DF112" s="42"/>
      <c r="DG112" s="43"/>
      <c r="DH112" s="9"/>
      <c r="DI112" s="9"/>
      <c r="DJ112" s="9"/>
      <c r="DK112" s="76"/>
      <c r="DL112" s="78"/>
      <c r="DM112" s="82"/>
      <c r="DN112" s="83"/>
      <c r="DO112" s="83"/>
      <c r="DP112" s="83"/>
      <c r="DQ112" s="83"/>
      <c r="DR112" s="82"/>
      <c r="DS112" s="83"/>
      <c r="DT112" s="85"/>
      <c r="DU112" s="9"/>
      <c r="DV112" s="9"/>
      <c r="DW112" s="9"/>
      <c r="DX112" s="9"/>
      <c r="DY112" s="9"/>
      <c r="DZ112" s="9"/>
      <c r="EA112" s="9"/>
      <c r="EB112" s="9"/>
      <c r="EC112" s="9"/>
      <c r="ED112" s="136"/>
    </row>
    <row r="113" spans="1:134" x14ac:dyDescent="0.15">
      <c r="A113" s="35"/>
      <c r="B113" s="36"/>
      <c r="C113" s="36"/>
      <c r="D113" s="36"/>
      <c r="E113" s="37"/>
      <c r="F113" s="43"/>
      <c r="G113" s="43"/>
      <c r="H113" s="43"/>
      <c r="I113" s="43"/>
      <c r="J113" s="43"/>
      <c r="K113" s="43"/>
      <c r="L113" s="9"/>
      <c r="M113" s="9"/>
      <c r="N113" s="9"/>
      <c r="O113" s="9"/>
      <c r="P113" s="9"/>
      <c r="Q113" s="9"/>
      <c r="R113" s="93"/>
      <c r="S113" s="53"/>
      <c r="T113" s="89" t="s">
        <v>107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64"/>
      <c r="AM113" s="58"/>
      <c r="AN113" s="58"/>
      <c r="AO113" s="58"/>
      <c r="AP113" s="58"/>
      <c r="AQ113" s="58"/>
      <c r="AR113" s="58"/>
      <c r="AS113" s="58"/>
      <c r="AT113" s="58"/>
      <c r="AU113" s="96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95"/>
      <c r="BK113" s="78"/>
      <c r="BL113" s="78"/>
      <c r="BM113" s="78"/>
      <c r="BN113" s="78"/>
      <c r="BO113" s="78"/>
      <c r="BP113" s="78"/>
      <c r="BQ113" s="78"/>
      <c r="BR113" s="78"/>
      <c r="BS113" s="79"/>
      <c r="BT113" s="78"/>
      <c r="BU113" s="78"/>
      <c r="BV113" s="78"/>
      <c r="BW113" s="78"/>
      <c r="BX113" s="78"/>
      <c r="BY113" s="78"/>
      <c r="BZ113" s="78"/>
      <c r="CA113" s="78"/>
      <c r="CB113" s="76"/>
      <c r="CC113" s="735"/>
      <c r="CD113" s="735"/>
      <c r="CE113" s="735"/>
      <c r="CF113" s="735"/>
      <c r="CG113" s="735"/>
      <c r="CH113" s="735"/>
      <c r="CI113" s="736"/>
      <c r="CJ113" s="78"/>
      <c r="CK113" s="78"/>
      <c r="CL113" s="78"/>
      <c r="CM113" s="76"/>
      <c r="CN113" s="78"/>
      <c r="CO113" s="78"/>
      <c r="CP113" s="78"/>
      <c r="CQ113" s="78"/>
      <c r="CR113" s="78"/>
      <c r="CS113" s="78"/>
      <c r="CT113" s="79"/>
      <c r="CU113" s="66"/>
      <c r="CV113" s="735"/>
      <c r="CW113" s="735"/>
      <c r="CX113" s="735"/>
      <c r="CY113" s="735"/>
      <c r="CZ113" s="735"/>
      <c r="DA113" s="735"/>
      <c r="DB113" s="735"/>
      <c r="DC113" s="705"/>
      <c r="DD113" s="66"/>
      <c r="DE113" s="66"/>
      <c r="DF113" s="42"/>
      <c r="DG113" s="43"/>
      <c r="DH113" s="9"/>
      <c r="DI113" s="9"/>
      <c r="DJ113" s="9"/>
      <c r="DK113" s="76"/>
      <c r="DL113" s="78"/>
      <c r="DM113" s="39"/>
      <c r="DN113" s="40"/>
      <c r="DO113" s="46"/>
      <c r="DP113" s="46"/>
      <c r="DQ113" s="46"/>
      <c r="DR113" s="46"/>
      <c r="DS113" s="46"/>
      <c r="DT113" s="47"/>
      <c r="DU113" s="9"/>
      <c r="DV113" s="9"/>
      <c r="DW113" s="9"/>
      <c r="DX113" s="9"/>
      <c r="DY113" s="9"/>
      <c r="DZ113" s="9"/>
      <c r="EA113" s="9"/>
      <c r="EB113" s="9"/>
      <c r="EC113" s="9"/>
      <c r="ED113" s="136"/>
    </row>
    <row r="114" spans="1:134" x14ac:dyDescent="0.15">
      <c r="A114" s="35"/>
      <c r="B114" s="36"/>
      <c r="C114" s="36"/>
      <c r="D114" s="36"/>
      <c r="E114" s="37"/>
      <c r="F114" s="43"/>
      <c r="G114" s="43"/>
      <c r="H114" s="43"/>
      <c r="I114" s="43"/>
      <c r="J114" s="43"/>
      <c r="K114" s="43"/>
      <c r="L114" s="9"/>
      <c r="M114" s="9"/>
      <c r="N114" s="9"/>
      <c r="O114" s="9"/>
      <c r="P114" s="9"/>
      <c r="Q114" s="9"/>
      <c r="R114" s="93"/>
      <c r="S114" s="53"/>
      <c r="T114" s="8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64"/>
      <c r="AM114" s="58"/>
      <c r="AN114" s="58"/>
      <c r="AO114" s="58"/>
      <c r="AP114" s="58"/>
      <c r="AQ114" s="58"/>
      <c r="AR114" s="58"/>
      <c r="AS114" s="58"/>
      <c r="AT114" s="58"/>
      <c r="AU114" s="96" t="s">
        <v>108</v>
      </c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95"/>
      <c r="BK114" s="78"/>
      <c r="BL114" s="78"/>
      <c r="BM114" s="78"/>
      <c r="BN114" s="78"/>
      <c r="BO114" s="78"/>
      <c r="BP114" s="78"/>
      <c r="BQ114" s="78"/>
      <c r="BR114" s="78"/>
      <c r="BS114" s="79"/>
      <c r="BT114" s="78"/>
      <c r="BU114" s="78"/>
      <c r="BV114" s="78"/>
      <c r="BW114" s="78"/>
      <c r="BX114" s="78"/>
      <c r="BY114" s="78"/>
      <c r="BZ114" s="78"/>
      <c r="CA114" s="78"/>
      <c r="CB114" s="76"/>
      <c r="CC114" s="78"/>
      <c r="CD114" s="78"/>
      <c r="CE114" s="78"/>
      <c r="CF114" s="78"/>
      <c r="CG114" s="78"/>
      <c r="CH114" s="78"/>
      <c r="CI114" s="79"/>
      <c r="CJ114" s="78"/>
      <c r="CK114" s="78"/>
      <c r="CL114" s="78"/>
      <c r="CM114" s="76"/>
      <c r="CN114" s="78"/>
      <c r="CO114" s="78"/>
      <c r="CP114" s="78"/>
      <c r="CQ114" s="78"/>
      <c r="CR114" s="78"/>
      <c r="CS114" s="78"/>
      <c r="CT114" s="79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42"/>
      <c r="DG114" s="43"/>
      <c r="DH114" s="9"/>
      <c r="DI114" s="9"/>
      <c r="DJ114" s="9"/>
      <c r="DK114" s="76"/>
      <c r="DL114" s="78"/>
      <c r="DM114" s="74"/>
      <c r="DN114" s="51"/>
      <c r="DO114" s="15"/>
      <c r="DP114" s="15"/>
      <c r="DQ114" s="15"/>
      <c r="DR114" s="15"/>
      <c r="DS114" s="15"/>
      <c r="DT114" s="75"/>
      <c r="DU114" s="9"/>
      <c r="DV114" s="9"/>
      <c r="DW114" s="9"/>
      <c r="DX114" s="9"/>
      <c r="DY114" s="9"/>
      <c r="DZ114" s="9"/>
      <c r="EA114" s="9"/>
      <c r="EB114" s="9"/>
      <c r="EC114" s="9"/>
      <c r="ED114" s="136"/>
    </row>
    <row r="115" spans="1:134" x14ac:dyDescent="0.15">
      <c r="A115" s="35"/>
      <c r="B115" s="36"/>
      <c r="C115" s="36"/>
      <c r="D115" s="36"/>
      <c r="E115" s="37"/>
      <c r="F115" s="43"/>
      <c r="G115" s="43"/>
      <c r="H115" s="43"/>
      <c r="I115" s="43"/>
      <c r="J115" s="43"/>
      <c r="K115" s="43"/>
      <c r="L115" s="9"/>
      <c r="M115" s="9"/>
      <c r="N115" s="9"/>
      <c r="O115" s="9"/>
      <c r="P115" s="9"/>
      <c r="Q115" s="9"/>
      <c r="R115" s="9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64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97"/>
      <c r="BK115" s="78"/>
      <c r="BL115" s="78"/>
      <c r="BM115" s="78"/>
      <c r="BN115" s="78"/>
      <c r="BO115" s="78"/>
      <c r="BP115" s="78"/>
      <c r="BQ115" s="78"/>
      <c r="BR115" s="78"/>
      <c r="BS115" s="79"/>
      <c r="BT115" s="78"/>
      <c r="BU115" s="78"/>
      <c r="BV115" s="78"/>
      <c r="BW115" s="78"/>
      <c r="BX115" s="78"/>
      <c r="BY115" s="78"/>
      <c r="BZ115" s="78"/>
      <c r="CA115" s="78"/>
      <c r="CB115" s="82"/>
      <c r="CC115" s="83"/>
      <c r="CD115" s="83"/>
      <c r="CE115" s="83"/>
      <c r="CF115" s="83"/>
      <c r="CG115" s="83"/>
      <c r="CH115" s="83"/>
      <c r="CI115" s="85"/>
      <c r="CJ115" s="77"/>
      <c r="CK115" s="77"/>
      <c r="CL115" s="77"/>
      <c r="CM115" s="82"/>
      <c r="CN115" s="83"/>
      <c r="CO115" s="83"/>
      <c r="CP115" s="83"/>
      <c r="CQ115" s="83"/>
      <c r="CR115" s="83"/>
      <c r="CS115" s="83"/>
      <c r="CT115" s="85"/>
      <c r="CU115" s="86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42"/>
      <c r="DG115" s="43"/>
      <c r="DH115" s="9"/>
      <c r="DI115" s="9"/>
      <c r="DJ115" s="9"/>
      <c r="DK115" s="76"/>
      <c r="DL115" s="78"/>
      <c r="DM115" s="70"/>
      <c r="DN115" s="71"/>
      <c r="DO115" s="71"/>
      <c r="DP115" s="71"/>
      <c r="DQ115" s="71"/>
      <c r="DR115" s="70"/>
      <c r="DS115" s="71"/>
      <c r="DT115" s="72"/>
      <c r="DU115" s="9"/>
      <c r="DV115" s="9"/>
      <c r="DW115" s="9"/>
      <c r="DX115" s="9"/>
      <c r="DY115" s="9"/>
      <c r="DZ115" s="9"/>
      <c r="EA115" s="9"/>
      <c r="EB115" s="9"/>
      <c r="EC115" s="9"/>
      <c r="ED115" s="136"/>
    </row>
    <row r="116" spans="1:134" ht="13.5" customHeight="1" x14ac:dyDescent="0.15">
      <c r="A116" s="35"/>
      <c r="B116" s="36"/>
      <c r="C116" s="743" t="s">
        <v>109</v>
      </c>
      <c r="D116" s="744"/>
      <c r="E116" s="744"/>
      <c r="F116" s="744"/>
      <c r="G116" s="745"/>
      <c r="H116" s="43"/>
      <c r="I116" s="43"/>
      <c r="J116" s="43"/>
      <c r="K116" s="43"/>
      <c r="L116" s="9"/>
      <c r="M116" s="9"/>
      <c r="N116" s="9"/>
      <c r="O116" s="9"/>
      <c r="P116" s="9"/>
      <c r="Q116" s="9"/>
      <c r="R116" s="9"/>
      <c r="S116" s="39"/>
      <c r="T116" s="40"/>
      <c r="U116" s="40"/>
      <c r="V116" s="40"/>
      <c r="W116" s="40"/>
      <c r="X116" s="41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64"/>
      <c r="AM116" s="39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1"/>
      <c r="BN116" s="82"/>
      <c r="BO116" s="83"/>
      <c r="BP116" s="83"/>
      <c r="BQ116" s="83"/>
      <c r="BR116" s="83"/>
      <c r="BS116" s="85"/>
      <c r="BT116" s="78"/>
      <c r="BU116" s="78"/>
      <c r="BV116" s="78"/>
      <c r="BW116" s="78"/>
      <c r="BX116" s="78"/>
      <c r="BY116" s="78"/>
      <c r="BZ116" s="78"/>
      <c r="CA116" s="78"/>
      <c r="CB116" s="78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2"/>
      <c r="CU116" s="73"/>
      <c r="CV116" s="73"/>
      <c r="CW116" s="73"/>
      <c r="CX116" s="73"/>
      <c r="CY116" s="73"/>
      <c r="CZ116" s="73"/>
      <c r="DA116" s="66"/>
      <c r="DB116" s="66"/>
      <c r="DC116" s="66"/>
      <c r="DD116" s="66"/>
      <c r="DE116" s="67"/>
      <c r="DF116" s="42"/>
      <c r="DG116" s="43"/>
      <c r="DH116" s="9"/>
      <c r="DI116" s="9"/>
      <c r="DJ116" s="9"/>
      <c r="DK116" s="76"/>
      <c r="DL116" s="78"/>
      <c r="DM116" s="76"/>
      <c r="DN116" s="253" t="s">
        <v>73</v>
      </c>
      <c r="DO116" s="78"/>
      <c r="DP116" s="78"/>
      <c r="DQ116" s="78"/>
      <c r="DR116" s="262" t="s">
        <v>248</v>
      </c>
      <c r="DS116" s="78"/>
      <c r="DT116" s="79"/>
      <c r="DU116" s="9"/>
      <c r="DV116" s="9"/>
      <c r="DW116" s="9"/>
      <c r="DX116" s="9"/>
      <c r="DY116" s="9"/>
      <c r="DZ116" s="9"/>
      <c r="EA116" s="9"/>
      <c r="EB116" s="9"/>
      <c r="EC116" s="9"/>
      <c r="ED116" s="136"/>
    </row>
    <row r="117" spans="1:134" x14ac:dyDescent="0.15">
      <c r="A117" s="35"/>
      <c r="B117" s="36"/>
      <c r="C117" s="746"/>
      <c r="D117" s="747"/>
      <c r="E117" s="747"/>
      <c r="F117" s="747"/>
      <c r="G117" s="748"/>
      <c r="H117" s="43"/>
      <c r="I117" s="43"/>
      <c r="J117" s="43"/>
      <c r="K117" s="43"/>
      <c r="L117" s="9"/>
      <c r="M117" s="9"/>
      <c r="N117" s="9"/>
      <c r="O117" s="9"/>
      <c r="P117" s="9"/>
      <c r="Q117" s="9"/>
      <c r="R117" s="50"/>
      <c r="S117" s="98" t="s">
        <v>110</v>
      </c>
      <c r="T117" s="2"/>
      <c r="U117" s="99"/>
      <c r="V117" s="99"/>
      <c r="W117" s="99"/>
      <c r="X117" s="100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64"/>
      <c r="AM117" s="42"/>
      <c r="AN117" s="43"/>
      <c r="AO117" s="43"/>
      <c r="AP117" s="43"/>
      <c r="AQ117" s="43"/>
      <c r="AR117" s="43"/>
      <c r="AS117" s="43"/>
      <c r="AT117" s="43"/>
      <c r="AU117" s="101" t="s">
        <v>136</v>
      </c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51"/>
      <c r="BL117" s="51"/>
      <c r="BM117" s="51"/>
      <c r="BN117" s="51"/>
      <c r="BO117" s="51"/>
      <c r="BP117" s="51"/>
      <c r="BQ117" s="51"/>
      <c r="BR117" s="51"/>
      <c r="BS117" s="52"/>
      <c r="BT117" s="78"/>
      <c r="BU117" s="78"/>
      <c r="BV117" s="78"/>
      <c r="BW117" s="78"/>
      <c r="BX117" s="78"/>
      <c r="BY117" s="78"/>
      <c r="BZ117" s="78"/>
      <c r="CA117" s="78"/>
      <c r="CB117" s="78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9"/>
      <c r="CU117" s="73"/>
      <c r="CV117" s="73"/>
      <c r="CW117" s="73"/>
      <c r="CX117" s="73"/>
      <c r="CY117" s="73"/>
      <c r="CZ117" s="73"/>
      <c r="DA117" s="66"/>
      <c r="DB117" s="66"/>
      <c r="DC117" s="66"/>
      <c r="DD117" s="66"/>
      <c r="DE117" s="67"/>
      <c r="DF117" s="42"/>
      <c r="DG117" s="43"/>
      <c r="DH117" s="9"/>
      <c r="DI117" s="9"/>
      <c r="DJ117" s="9"/>
      <c r="DK117" s="76"/>
      <c r="DL117" s="78"/>
      <c r="DM117" s="82"/>
      <c r="DN117" s="83"/>
      <c r="DO117" s="83"/>
      <c r="DP117" s="83"/>
      <c r="DQ117" s="83"/>
      <c r="DR117" s="82"/>
      <c r="DS117" s="83"/>
      <c r="DT117" s="85"/>
      <c r="DU117" s="9"/>
      <c r="DV117" s="9"/>
      <c r="DW117" s="9"/>
      <c r="DX117" s="9"/>
      <c r="DY117" s="9"/>
      <c r="DZ117" s="9"/>
      <c r="EA117" s="9"/>
      <c r="EB117" s="9"/>
      <c r="EC117" s="9"/>
      <c r="ED117" s="136"/>
    </row>
    <row r="118" spans="1:134" x14ac:dyDescent="0.15">
      <c r="A118" s="35"/>
      <c r="B118" s="36"/>
      <c r="C118" s="39"/>
      <c r="D118" s="40"/>
      <c r="E118" s="40"/>
      <c r="F118" s="40"/>
      <c r="G118" s="41"/>
      <c r="H118" s="43"/>
      <c r="I118" s="43"/>
      <c r="J118" s="43"/>
      <c r="K118" s="43"/>
      <c r="L118" s="9"/>
      <c r="M118" s="9"/>
      <c r="N118" s="9"/>
      <c r="O118" s="9"/>
      <c r="P118" s="9"/>
      <c r="Q118" s="9"/>
      <c r="R118" s="9"/>
      <c r="S118" s="102"/>
      <c r="T118" s="103"/>
      <c r="U118" s="103"/>
      <c r="V118" s="103"/>
      <c r="W118" s="103"/>
      <c r="X118" s="104"/>
      <c r="Y118" s="105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7"/>
      <c r="AM118" s="42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4"/>
      <c r="BK118" s="77"/>
      <c r="BL118" s="77"/>
      <c r="BM118" s="77"/>
      <c r="BN118" s="77"/>
      <c r="BO118" s="77"/>
      <c r="BP118" s="77"/>
      <c r="BQ118" s="77"/>
      <c r="BR118" s="77"/>
      <c r="BS118" s="79"/>
      <c r="BT118" s="78"/>
      <c r="BU118" s="78"/>
      <c r="BV118" s="78"/>
      <c r="BW118" s="78"/>
      <c r="BX118" s="78"/>
      <c r="BY118" s="78"/>
      <c r="BZ118" s="78"/>
      <c r="CA118" s="78"/>
      <c r="CB118" s="78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9"/>
      <c r="CU118" s="73"/>
      <c r="CV118" s="73"/>
      <c r="CW118" s="73"/>
      <c r="CX118" s="749" t="s">
        <v>60</v>
      </c>
      <c r="CY118" s="735"/>
      <c r="CZ118" s="735"/>
      <c r="DA118" s="705"/>
      <c r="DB118" s="66"/>
      <c r="DC118" s="66"/>
      <c r="DD118" s="66"/>
      <c r="DE118" s="67"/>
      <c r="DF118" s="255"/>
      <c r="DG118" s="256"/>
      <c r="DH118" s="256"/>
      <c r="DI118" s="256"/>
      <c r="DJ118" s="256"/>
      <c r="DK118" s="76"/>
      <c r="DL118" s="78"/>
      <c r="DM118" s="70"/>
      <c r="DN118" s="71"/>
      <c r="DO118" s="71"/>
      <c r="DP118" s="71"/>
      <c r="DQ118" s="71"/>
      <c r="DR118" s="70"/>
      <c r="DS118" s="71"/>
      <c r="DT118" s="72"/>
      <c r="DU118" s="9"/>
      <c r="DV118" s="9"/>
      <c r="DW118" s="9"/>
      <c r="DX118" s="9"/>
      <c r="DY118" s="9"/>
      <c r="DZ118" s="9"/>
      <c r="EA118" s="9"/>
      <c r="EB118" s="9"/>
      <c r="EC118" s="9"/>
      <c r="ED118" s="136"/>
    </row>
    <row r="119" spans="1:134" x14ac:dyDescent="0.15">
      <c r="A119" s="35"/>
      <c r="B119" s="36"/>
      <c r="C119" s="42"/>
      <c r="D119" s="43"/>
      <c r="E119" s="43"/>
      <c r="F119" s="43"/>
      <c r="G119" s="44"/>
      <c r="H119" s="43"/>
      <c r="I119" s="43"/>
      <c r="J119" s="43"/>
      <c r="K119" s="43"/>
      <c r="L119" s="9"/>
      <c r="M119" s="9"/>
      <c r="N119" s="9"/>
      <c r="O119" s="9"/>
      <c r="P119" s="9"/>
      <c r="Q119" s="9"/>
      <c r="R119" s="93"/>
      <c r="S119" s="108"/>
      <c r="T119" s="108"/>
      <c r="U119" s="108"/>
      <c r="V119" s="108"/>
      <c r="W119" s="108"/>
      <c r="X119" s="108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109"/>
      <c r="AM119" s="74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77"/>
      <c r="BL119" s="77"/>
      <c r="BM119" s="77"/>
      <c r="BN119" s="77"/>
      <c r="BO119" s="77"/>
      <c r="BP119" s="77"/>
      <c r="BQ119" s="77"/>
      <c r="BR119" s="77"/>
      <c r="BS119" s="79"/>
      <c r="BT119" s="78"/>
      <c r="BU119" s="78"/>
      <c r="BV119" s="78"/>
      <c r="BW119" s="78"/>
      <c r="BX119" s="78"/>
      <c r="BY119" s="78"/>
      <c r="BZ119" s="78"/>
      <c r="CA119" s="78"/>
      <c r="CB119" s="110"/>
      <c r="CC119" s="111"/>
      <c r="CD119" s="111"/>
      <c r="CE119" s="111"/>
      <c r="CF119" s="111"/>
      <c r="CG119" s="111"/>
      <c r="CH119" s="111"/>
      <c r="CI119" s="112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9"/>
      <c r="CU119" s="73"/>
      <c r="CV119" s="73"/>
      <c r="CW119" s="73"/>
      <c r="CX119" s="735"/>
      <c r="CY119" s="735"/>
      <c r="CZ119" s="735"/>
      <c r="DA119" s="705"/>
      <c r="DB119" s="66"/>
      <c r="DC119" s="66"/>
      <c r="DD119" s="66"/>
      <c r="DE119" s="67"/>
      <c r="DF119" s="257" t="s">
        <v>249</v>
      </c>
      <c r="DG119" s="258"/>
      <c r="DH119" s="259"/>
      <c r="DI119" s="259"/>
      <c r="DJ119" s="259"/>
      <c r="DK119" s="76"/>
      <c r="DL119" s="78"/>
      <c r="DM119" s="76"/>
      <c r="DN119" s="253" t="s">
        <v>73</v>
      </c>
      <c r="DO119" s="78"/>
      <c r="DP119" s="78"/>
      <c r="DQ119" s="78"/>
      <c r="DR119" s="262" t="s">
        <v>248</v>
      </c>
      <c r="DS119" s="78"/>
      <c r="DT119" s="79"/>
      <c r="DU119" s="9"/>
      <c r="DV119" s="9"/>
      <c r="DW119" s="9"/>
      <c r="DX119" s="9"/>
      <c r="DY119" s="9"/>
      <c r="DZ119" s="9"/>
      <c r="EA119" s="9"/>
      <c r="EB119" s="9"/>
      <c r="EC119" s="9"/>
      <c r="ED119" s="136"/>
    </row>
    <row r="120" spans="1:134" x14ac:dyDescent="0.15">
      <c r="A120" s="35"/>
      <c r="B120" s="36"/>
      <c r="C120" s="42"/>
      <c r="D120" s="43"/>
      <c r="E120" s="43"/>
      <c r="F120" s="43"/>
      <c r="G120" s="44"/>
      <c r="H120" s="43"/>
      <c r="I120" s="43"/>
      <c r="J120" s="43"/>
      <c r="K120" s="43"/>
      <c r="L120" s="9"/>
      <c r="M120" s="9"/>
      <c r="N120" s="9"/>
      <c r="O120" s="9"/>
      <c r="P120" s="9"/>
      <c r="Q120" s="9"/>
      <c r="R120" s="93"/>
      <c r="S120" s="108"/>
      <c r="T120" s="108"/>
      <c r="U120" s="108"/>
      <c r="V120" s="108"/>
      <c r="W120" s="108"/>
      <c r="X120" s="108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64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113"/>
      <c r="BE120" s="113"/>
      <c r="BF120" s="113"/>
      <c r="BG120" s="113"/>
      <c r="BH120" s="113"/>
      <c r="BI120" s="113"/>
      <c r="BJ120" s="95"/>
      <c r="BK120" s="77"/>
      <c r="BL120" s="77"/>
      <c r="BM120" s="77"/>
      <c r="BN120" s="77"/>
      <c r="BO120" s="77"/>
      <c r="BP120" s="77"/>
      <c r="BQ120" s="77"/>
      <c r="BR120" s="77"/>
      <c r="BS120" s="79"/>
      <c r="BT120" s="78"/>
      <c r="BU120" s="78"/>
      <c r="BV120" s="78"/>
      <c r="BW120" s="78"/>
      <c r="BX120" s="78"/>
      <c r="BY120" s="78"/>
      <c r="BZ120" s="78"/>
      <c r="CA120" s="78"/>
      <c r="CB120" s="114"/>
      <c r="CC120" s="115"/>
      <c r="CD120" s="115"/>
      <c r="CE120" s="115"/>
      <c r="CF120" s="115"/>
      <c r="CG120" s="115"/>
      <c r="CH120" s="115"/>
      <c r="CI120" s="116"/>
      <c r="CJ120" s="78"/>
      <c r="CK120" s="78"/>
      <c r="CL120" s="78"/>
      <c r="CM120" s="78"/>
      <c r="CN120" s="741" t="s">
        <v>111</v>
      </c>
      <c r="CO120" s="735"/>
      <c r="CP120" s="735"/>
      <c r="CQ120" s="78"/>
      <c r="CR120" s="78"/>
      <c r="CS120" s="78"/>
      <c r="CT120" s="79"/>
      <c r="CU120" s="86"/>
      <c r="CV120" s="87"/>
      <c r="CW120" s="87"/>
      <c r="CX120" s="87"/>
      <c r="CY120" s="87"/>
      <c r="CZ120" s="87"/>
      <c r="DA120" s="87"/>
      <c r="DB120" s="87"/>
      <c r="DC120" s="87"/>
      <c r="DD120" s="87"/>
      <c r="DE120" s="88"/>
      <c r="DF120" s="260"/>
      <c r="DG120" s="261"/>
      <c r="DH120" s="261"/>
      <c r="DI120" s="261"/>
      <c r="DJ120" s="261"/>
      <c r="DK120" s="76"/>
      <c r="DL120" s="78"/>
      <c r="DM120" s="82"/>
      <c r="DN120" s="83"/>
      <c r="DO120" s="83"/>
      <c r="DP120" s="83"/>
      <c r="DQ120" s="83"/>
      <c r="DR120" s="82"/>
      <c r="DS120" s="83"/>
      <c r="DT120" s="85"/>
      <c r="DU120" s="9"/>
      <c r="DV120" s="9"/>
      <c r="DW120" s="9"/>
      <c r="DX120" s="9"/>
      <c r="DY120" s="9"/>
      <c r="DZ120" s="9"/>
      <c r="EA120" s="9"/>
      <c r="EB120" s="9"/>
      <c r="EC120" s="9"/>
      <c r="ED120" s="136"/>
    </row>
    <row r="121" spans="1:134" x14ac:dyDescent="0.15">
      <c r="A121" s="35"/>
      <c r="B121" s="36"/>
      <c r="C121" s="42"/>
      <c r="D121" s="43"/>
      <c r="E121" s="43"/>
      <c r="F121" s="43"/>
      <c r="G121" s="44"/>
      <c r="H121" s="43"/>
      <c r="I121" s="43"/>
      <c r="J121" s="43"/>
      <c r="K121" s="43"/>
      <c r="L121" s="9"/>
      <c r="M121" s="9"/>
      <c r="N121" s="9"/>
      <c r="O121" s="9"/>
      <c r="P121" s="9"/>
      <c r="Q121" s="9"/>
      <c r="R121" s="93"/>
      <c r="S121" s="108"/>
      <c r="T121" s="108"/>
      <c r="U121" s="108"/>
      <c r="V121" s="108"/>
      <c r="W121" s="108"/>
      <c r="X121" s="108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64"/>
      <c r="AM121" s="58"/>
      <c r="AN121" s="58"/>
      <c r="AO121" s="58"/>
      <c r="AP121" s="58"/>
      <c r="AQ121" s="58"/>
      <c r="AR121" s="58"/>
      <c r="AS121" s="58"/>
      <c r="AT121" s="58"/>
      <c r="AU121" s="772" t="s">
        <v>112</v>
      </c>
      <c r="AV121" s="735"/>
      <c r="AW121" s="735"/>
      <c r="AX121" s="735"/>
      <c r="AY121" s="735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95"/>
      <c r="BK121" s="78"/>
      <c r="BL121" s="78"/>
      <c r="BM121" s="78"/>
      <c r="BN121" s="78"/>
      <c r="BO121" s="78"/>
      <c r="BP121" s="78"/>
      <c r="BQ121" s="78"/>
      <c r="BR121" s="78"/>
      <c r="BS121" s="79"/>
      <c r="BT121" s="78"/>
      <c r="BU121" s="78"/>
      <c r="BV121" s="78"/>
      <c r="BW121" s="78"/>
      <c r="BX121" s="78"/>
      <c r="BY121" s="78"/>
      <c r="BZ121" s="78"/>
      <c r="CA121" s="78"/>
      <c r="CB121" s="114"/>
      <c r="CC121" s="115"/>
      <c r="CD121" s="773" t="s">
        <v>113</v>
      </c>
      <c r="CE121" s="735"/>
      <c r="CF121" s="735"/>
      <c r="CG121" s="115"/>
      <c r="CH121" s="115"/>
      <c r="CI121" s="116"/>
      <c r="CJ121" s="78"/>
      <c r="CK121" s="78"/>
      <c r="CL121" s="78"/>
      <c r="CM121" s="78"/>
      <c r="CN121" s="735"/>
      <c r="CO121" s="735"/>
      <c r="CP121" s="735"/>
      <c r="CQ121" s="78"/>
      <c r="CR121" s="78"/>
      <c r="CS121" s="78"/>
      <c r="CT121" s="79"/>
      <c r="CU121" s="66"/>
      <c r="CV121" s="66"/>
      <c r="CW121" s="61"/>
      <c r="CX121" s="62"/>
      <c r="CY121" s="62"/>
      <c r="CZ121" s="62"/>
      <c r="DA121" s="62"/>
      <c r="DB121" s="62"/>
      <c r="DC121" s="62"/>
      <c r="DD121" s="62"/>
      <c r="DE121" s="63"/>
      <c r="DF121" s="42"/>
      <c r="DG121" s="43"/>
      <c r="DH121" s="9"/>
      <c r="DI121" s="9"/>
      <c r="DJ121" s="9"/>
      <c r="DK121" s="76"/>
      <c r="DL121" s="78"/>
      <c r="DM121" s="39"/>
      <c r="DN121" s="40"/>
      <c r="DO121" s="46"/>
      <c r="DP121" s="46"/>
      <c r="DQ121" s="46"/>
      <c r="DR121" s="46"/>
      <c r="DS121" s="46"/>
      <c r="DT121" s="47"/>
      <c r="DU121" s="9"/>
      <c r="DV121" s="9"/>
      <c r="DW121" s="9"/>
      <c r="DX121" s="9"/>
      <c r="DY121" s="9"/>
      <c r="DZ121" s="9"/>
      <c r="EA121" s="9"/>
      <c r="EB121" s="9"/>
      <c r="EC121" s="9"/>
      <c r="ED121" s="136"/>
    </row>
    <row r="122" spans="1:134" x14ac:dyDescent="0.15">
      <c r="A122" s="35"/>
      <c r="B122" s="36"/>
      <c r="C122" s="42"/>
      <c r="D122" s="770" t="s">
        <v>114</v>
      </c>
      <c r="E122" s="735"/>
      <c r="F122" s="735"/>
      <c r="G122" s="736"/>
      <c r="H122" s="43"/>
      <c r="I122" s="43"/>
      <c r="J122" s="43"/>
      <c r="K122" s="43"/>
      <c r="L122" s="9"/>
      <c r="M122" s="9"/>
      <c r="N122" s="9"/>
      <c r="O122" s="9"/>
      <c r="P122" s="9"/>
      <c r="Q122" s="9"/>
      <c r="R122" s="93"/>
      <c r="S122" s="117"/>
      <c r="T122" s="118" t="s">
        <v>115</v>
      </c>
      <c r="U122" s="117"/>
      <c r="V122" s="117"/>
      <c r="W122" s="117"/>
      <c r="X122" s="117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64"/>
      <c r="AM122" s="58"/>
      <c r="AN122" s="58"/>
      <c r="AO122" s="58"/>
      <c r="AP122" s="58"/>
      <c r="AQ122" s="58"/>
      <c r="AR122" s="58"/>
      <c r="AS122" s="58"/>
      <c r="AT122" s="58"/>
      <c r="AU122" s="735"/>
      <c r="AV122" s="735"/>
      <c r="AW122" s="735"/>
      <c r="AX122" s="735"/>
      <c r="AY122" s="735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95"/>
      <c r="BK122" s="78"/>
      <c r="BL122" s="78"/>
      <c r="BM122" s="78"/>
      <c r="BN122" s="78"/>
      <c r="BO122" s="78"/>
      <c r="BP122" s="78"/>
      <c r="BQ122" s="78"/>
      <c r="BR122" s="78"/>
      <c r="BS122" s="79"/>
      <c r="BT122" s="78"/>
      <c r="BU122" s="78"/>
      <c r="BV122" s="78"/>
      <c r="BW122" s="78"/>
      <c r="BX122" s="78"/>
      <c r="BY122" s="78"/>
      <c r="BZ122" s="78"/>
      <c r="CA122" s="78"/>
      <c r="CB122" s="114"/>
      <c r="CC122" s="115"/>
      <c r="CD122" s="735"/>
      <c r="CE122" s="735"/>
      <c r="CF122" s="735"/>
      <c r="CG122" s="115"/>
      <c r="CH122" s="115"/>
      <c r="CI122" s="116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9"/>
      <c r="CU122" s="66"/>
      <c r="CV122" s="66"/>
      <c r="CW122" s="65"/>
      <c r="CX122" s="66"/>
      <c r="CY122" s="66"/>
      <c r="CZ122" s="66"/>
      <c r="DA122" s="66"/>
      <c r="DB122" s="66"/>
      <c r="DC122" s="66"/>
      <c r="DD122" s="66"/>
      <c r="DE122" s="67"/>
      <c r="DF122" s="42"/>
      <c r="DG122" s="43"/>
      <c r="DH122" s="9"/>
      <c r="DI122" s="9"/>
      <c r="DJ122" s="9"/>
      <c r="DK122" s="76"/>
      <c r="DL122" s="78"/>
      <c r="DM122" s="74"/>
      <c r="DN122" s="51"/>
      <c r="DO122" s="15"/>
      <c r="DP122" s="15"/>
      <c r="DQ122" s="15"/>
      <c r="DR122" s="15"/>
      <c r="DS122" s="15"/>
      <c r="DT122" s="75"/>
      <c r="DU122" s="9"/>
      <c r="DV122" s="9"/>
      <c r="DW122" s="9"/>
      <c r="DX122" s="9"/>
      <c r="DY122" s="9"/>
      <c r="DZ122" s="9"/>
      <c r="EA122" s="9"/>
      <c r="EB122" s="9"/>
      <c r="EC122" s="9"/>
      <c r="ED122" s="136"/>
    </row>
    <row r="123" spans="1:134" x14ac:dyDescent="0.15">
      <c r="A123" s="35"/>
      <c r="B123" s="36"/>
      <c r="C123" s="42"/>
      <c r="D123" s="735"/>
      <c r="E123" s="735"/>
      <c r="F123" s="735"/>
      <c r="G123" s="736"/>
      <c r="H123" s="43"/>
      <c r="I123" s="43"/>
      <c r="J123" s="43"/>
      <c r="K123" s="43"/>
      <c r="L123" s="9"/>
      <c r="M123" s="9"/>
      <c r="N123" s="9"/>
      <c r="O123" s="9"/>
      <c r="P123" s="9"/>
      <c r="Q123" s="9"/>
      <c r="R123" s="93"/>
      <c r="S123" s="117"/>
      <c r="T123" s="118"/>
      <c r="U123" s="117"/>
      <c r="V123" s="117"/>
      <c r="W123" s="117"/>
      <c r="X123" s="117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64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95"/>
      <c r="BK123" s="78"/>
      <c r="BL123" s="78"/>
      <c r="BM123" s="78"/>
      <c r="BN123" s="78"/>
      <c r="BO123" s="78"/>
      <c r="BP123" s="78"/>
      <c r="BQ123" s="78"/>
      <c r="BR123" s="78"/>
      <c r="BS123" s="79"/>
      <c r="BT123" s="78"/>
      <c r="BU123" s="78"/>
      <c r="BV123" s="78"/>
      <c r="BW123" s="78"/>
      <c r="BX123" s="78"/>
      <c r="BY123" s="78"/>
      <c r="BZ123" s="78"/>
      <c r="CA123" s="78"/>
      <c r="CB123" s="114"/>
      <c r="CC123" s="774" t="s">
        <v>137</v>
      </c>
      <c r="CD123" s="735"/>
      <c r="CE123" s="735"/>
      <c r="CF123" s="735"/>
      <c r="CG123" s="115"/>
      <c r="CH123" s="115"/>
      <c r="CI123" s="116"/>
      <c r="CJ123" s="119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1"/>
      <c r="CU123" s="66"/>
      <c r="CV123" s="66"/>
      <c r="CW123" s="65"/>
      <c r="CX123" s="66"/>
      <c r="CY123" s="66"/>
      <c r="CZ123" s="66"/>
      <c r="DA123" s="66"/>
      <c r="DB123" s="66"/>
      <c r="DC123" s="66"/>
      <c r="DD123" s="66"/>
      <c r="DE123" s="67"/>
      <c r="DF123" s="42"/>
      <c r="DG123" s="43"/>
      <c r="DH123" s="9"/>
      <c r="DI123" s="9"/>
      <c r="DJ123" s="9"/>
      <c r="DK123" s="76"/>
      <c r="DL123" s="78"/>
      <c r="DM123" s="39"/>
      <c r="DN123" s="40"/>
      <c r="DO123" s="46"/>
      <c r="DP123" s="46"/>
      <c r="DQ123" s="46"/>
      <c r="DR123" s="46"/>
      <c r="DS123" s="46"/>
      <c r="DT123" s="47"/>
      <c r="DU123" s="9"/>
      <c r="DV123" s="9"/>
      <c r="DW123" s="9"/>
      <c r="DX123" s="9"/>
      <c r="DY123" s="9"/>
      <c r="DZ123" s="9"/>
      <c r="EA123" s="9"/>
      <c r="EB123" s="9"/>
      <c r="EC123" s="9"/>
      <c r="ED123" s="136"/>
    </row>
    <row r="124" spans="1:134" x14ac:dyDescent="0.15">
      <c r="A124" s="35"/>
      <c r="B124" s="36"/>
      <c r="C124" s="42"/>
      <c r="D124" s="43"/>
      <c r="E124" s="43"/>
      <c r="F124" s="43"/>
      <c r="G124" s="44"/>
      <c r="H124" s="43"/>
      <c r="I124" s="43"/>
      <c r="J124" s="43"/>
      <c r="K124" s="43"/>
      <c r="L124" s="9"/>
      <c r="M124" s="9"/>
      <c r="N124" s="9"/>
      <c r="O124" s="9"/>
      <c r="P124" s="9"/>
      <c r="Q124" s="9"/>
      <c r="R124" s="93"/>
      <c r="S124" s="117"/>
      <c r="T124" s="117"/>
      <c r="U124" s="117"/>
      <c r="V124" s="117"/>
      <c r="W124" s="117"/>
      <c r="X124" s="117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64"/>
      <c r="AM124" s="58"/>
      <c r="AN124" s="58"/>
      <c r="AO124" s="58"/>
      <c r="AP124" s="58"/>
      <c r="AQ124" s="58"/>
      <c r="AR124" s="58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97"/>
      <c r="BK124" s="78"/>
      <c r="BL124" s="81"/>
      <c r="BM124" s="78"/>
      <c r="BN124" s="78"/>
      <c r="BO124" s="78"/>
      <c r="BP124" s="78"/>
      <c r="BQ124" s="78"/>
      <c r="BR124" s="78"/>
      <c r="BS124" s="79"/>
      <c r="BT124" s="78"/>
      <c r="BU124" s="78"/>
      <c r="BV124" s="81"/>
      <c r="BW124" s="78"/>
      <c r="BX124" s="78"/>
      <c r="BY124" s="78"/>
      <c r="BZ124" s="78"/>
      <c r="CA124" s="78"/>
      <c r="CB124" s="114"/>
      <c r="CC124" s="735"/>
      <c r="CD124" s="735"/>
      <c r="CE124" s="735"/>
      <c r="CF124" s="735"/>
      <c r="CG124" s="115"/>
      <c r="CH124" s="115"/>
      <c r="CI124" s="116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4"/>
      <c r="CU124" s="66"/>
      <c r="CV124" s="66"/>
      <c r="CW124" s="65"/>
      <c r="CX124" s="742" t="s">
        <v>62</v>
      </c>
      <c r="CY124" s="735"/>
      <c r="CZ124" s="735"/>
      <c r="DA124" s="735"/>
      <c r="DB124" s="735"/>
      <c r="DC124" s="66"/>
      <c r="DD124" s="66"/>
      <c r="DE124" s="67"/>
      <c r="DF124" s="42"/>
      <c r="DG124" s="43"/>
      <c r="DH124" s="9"/>
      <c r="DI124" s="9"/>
      <c r="DJ124" s="9"/>
      <c r="DK124" s="76"/>
      <c r="DL124" s="78"/>
      <c r="DM124" s="74"/>
      <c r="DN124" s="51"/>
      <c r="DO124" s="15"/>
      <c r="DP124" s="15"/>
      <c r="DQ124" s="15"/>
      <c r="DR124" s="15"/>
      <c r="DS124" s="15"/>
      <c r="DT124" s="75"/>
      <c r="DU124" s="9"/>
      <c r="DV124" s="9"/>
      <c r="DW124" s="9"/>
      <c r="DX124" s="9"/>
      <c r="DY124" s="9"/>
      <c r="DZ124" s="9"/>
      <c r="EA124" s="9"/>
      <c r="EB124" s="9"/>
      <c r="EC124" s="9"/>
      <c r="ED124" s="136"/>
    </row>
    <row r="125" spans="1:134" x14ac:dyDescent="0.15">
      <c r="A125" s="35"/>
      <c r="B125" s="36"/>
      <c r="C125" s="42"/>
      <c r="D125" s="43"/>
      <c r="E125" s="43"/>
      <c r="F125" s="43"/>
      <c r="G125" s="44"/>
      <c r="H125" s="43"/>
      <c r="I125" s="43"/>
      <c r="J125" s="43"/>
      <c r="K125" s="43"/>
      <c r="L125" s="9"/>
      <c r="M125" s="9"/>
      <c r="N125" s="9"/>
      <c r="O125" s="9"/>
      <c r="P125" s="9"/>
      <c r="Q125" s="9"/>
      <c r="R125" s="9"/>
      <c r="S125" s="39"/>
      <c r="T125" s="40"/>
      <c r="U125" s="40"/>
      <c r="V125" s="40"/>
      <c r="W125" s="40"/>
      <c r="X125" s="40"/>
      <c r="Y125" s="40"/>
      <c r="Z125" s="41"/>
      <c r="AA125" s="53"/>
      <c r="AB125" s="53"/>
      <c r="AC125" s="767" t="s">
        <v>116</v>
      </c>
      <c r="AD125" s="735"/>
      <c r="AE125" s="735"/>
      <c r="AF125" s="735"/>
      <c r="AG125" s="735"/>
      <c r="AH125" s="735"/>
      <c r="AI125" s="53"/>
      <c r="AJ125" s="53"/>
      <c r="AK125" s="53"/>
      <c r="AL125" s="64"/>
      <c r="AM125" s="58"/>
      <c r="AN125" s="58"/>
      <c r="AO125" s="58"/>
      <c r="AP125" s="58"/>
      <c r="AQ125" s="58"/>
      <c r="AR125" s="95"/>
      <c r="AS125" s="43"/>
      <c r="AT125" s="43"/>
      <c r="AU125" s="43"/>
      <c r="AV125" s="43"/>
      <c r="AW125" s="4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7"/>
      <c r="BK125" s="78"/>
      <c r="BL125" s="78"/>
      <c r="BM125" s="78"/>
      <c r="BN125" s="78"/>
      <c r="BO125" s="78"/>
      <c r="BP125" s="78"/>
      <c r="BQ125" s="78"/>
      <c r="BR125" s="78"/>
      <c r="BS125" s="79"/>
      <c r="BT125" s="78"/>
      <c r="BU125" s="78"/>
      <c r="BV125" s="78"/>
      <c r="BW125" s="78"/>
      <c r="BX125" s="78"/>
      <c r="BY125" s="78"/>
      <c r="BZ125" s="78"/>
      <c r="CA125" s="78"/>
      <c r="CB125" s="123"/>
      <c r="CC125" s="124"/>
      <c r="CD125" s="124"/>
      <c r="CE125" s="124"/>
      <c r="CF125" s="124"/>
      <c r="CG125" s="124"/>
      <c r="CH125" s="124"/>
      <c r="CI125" s="125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4"/>
      <c r="CU125" s="66"/>
      <c r="CV125" s="66"/>
      <c r="CW125" s="65"/>
      <c r="CX125" s="735"/>
      <c r="CY125" s="735"/>
      <c r="CZ125" s="735"/>
      <c r="DA125" s="735"/>
      <c r="DB125" s="735"/>
      <c r="DC125" s="66"/>
      <c r="DD125" s="66"/>
      <c r="DE125" s="67"/>
      <c r="DF125" s="42"/>
      <c r="DG125" s="43"/>
      <c r="DH125" s="9"/>
      <c r="DI125" s="9"/>
      <c r="DJ125" s="9"/>
      <c r="DK125" s="76"/>
      <c r="DL125" s="78"/>
      <c r="DM125" s="70"/>
      <c r="DN125" s="71"/>
      <c r="DO125" s="71"/>
      <c r="DP125" s="71"/>
      <c r="DQ125" s="71"/>
      <c r="DR125" s="70"/>
      <c r="DS125" s="71"/>
      <c r="DT125" s="72"/>
      <c r="DU125" s="9"/>
      <c r="DV125" s="9"/>
      <c r="DW125" s="9"/>
      <c r="DX125" s="9"/>
      <c r="DY125" s="9"/>
      <c r="DZ125" s="9"/>
      <c r="EA125" s="9"/>
      <c r="EB125" s="9"/>
      <c r="EC125" s="9"/>
      <c r="ED125" s="136"/>
    </row>
    <row r="126" spans="1:134" x14ac:dyDescent="0.15">
      <c r="A126" s="35"/>
      <c r="B126" s="36"/>
      <c r="C126" s="42"/>
      <c r="D126" s="43"/>
      <c r="E126" s="43"/>
      <c r="F126" s="43"/>
      <c r="G126" s="44"/>
      <c r="H126" s="43"/>
      <c r="I126" s="43"/>
      <c r="J126" s="43"/>
      <c r="K126" s="43"/>
      <c r="L126" s="9"/>
      <c r="M126" s="9"/>
      <c r="N126" s="9"/>
      <c r="O126" s="9"/>
      <c r="P126" s="9"/>
      <c r="Q126" s="9"/>
      <c r="R126" s="9"/>
      <c r="S126" s="42"/>
      <c r="T126" s="43"/>
      <c r="U126" s="43"/>
      <c r="V126" s="43"/>
      <c r="W126" s="43"/>
      <c r="X126" s="43"/>
      <c r="Y126" s="43"/>
      <c r="Z126" s="44"/>
      <c r="AA126" s="53"/>
      <c r="AB126" s="53"/>
      <c r="AC126" s="735"/>
      <c r="AD126" s="735"/>
      <c r="AE126" s="735"/>
      <c r="AF126" s="735"/>
      <c r="AG126" s="735"/>
      <c r="AH126" s="735"/>
      <c r="AI126" s="53"/>
      <c r="AJ126" s="53"/>
      <c r="AK126" s="53"/>
      <c r="AL126" s="64"/>
      <c r="AM126" s="58"/>
      <c r="AN126" s="58"/>
      <c r="AO126" s="58"/>
      <c r="AP126" s="58"/>
      <c r="AQ126" s="58"/>
      <c r="AR126" s="95"/>
      <c r="AS126" s="43"/>
      <c r="AT126" s="43"/>
      <c r="AU126" s="43"/>
      <c r="AV126" s="43"/>
      <c r="AW126" s="44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60"/>
      <c r="BK126" s="78"/>
      <c r="BL126" s="92" t="s">
        <v>117</v>
      </c>
      <c r="BM126" s="78"/>
      <c r="BN126" s="78"/>
      <c r="BO126" s="78"/>
      <c r="BP126" s="78"/>
      <c r="BQ126" s="78"/>
      <c r="BR126" s="78"/>
      <c r="BS126" s="79"/>
      <c r="BT126" s="78"/>
      <c r="BU126" s="78"/>
      <c r="BV126" s="741" t="s">
        <v>118</v>
      </c>
      <c r="BW126" s="735"/>
      <c r="BX126" s="735"/>
      <c r="BY126" s="735"/>
      <c r="BZ126" s="705"/>
      <c r="CA126" s="78"/>
      <c r="CB126" s="39"/>
      <c r="CC126" s="40"/>
      <c r="CD126" s="40"/>
      <c r="CE126" s="40"/>
      <c r="CF126" s="40"/>
      <c r="CG126" s="40"/>
      <c r="CH126" s="40"/>
      <c r="CI126" s="41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4"/>
      <c r="CU126" s="66"/>
      <c r="CV126" s="66"/>
      <c r="CW126" s="65"/>
      <c r="CX126" s="66"/>
      <c r="CY126" s="66"/>
      <c r="CZ126" s="66"/>
      <c r="DA126" s="66"/>
      <c r="DB126" s="66"/>
      <c r="DC126" s="66"/>
      <c r="DD126" s="66"/>
      <c r="DE126" s="67"/>
      <c r="DF126" s="42"/>
      <c r="DG126" s="43"/>
      <c r="DH126" s="9"/>
      <c r="DI126" s="9"/>
      <c r="DJ126" s="9"/>
      <c r="DK126" s="76"/>
      <c r="DL126" s="78"/>
      <c r="DM126" s="76"/>
      <c r="DN126" s="253" t="s">
        <v>73</v>
      </c>
      <c r="DO126" s="78"/>
      <c r="DP126" s="78"/>
      <c r="DQ126" s="78"/>
      <c r="DR126" s="262" t="s">
        <v>248</v>
      </c>
      <c r="DS126" s="78"/>
      <c r="DT126" s="79"/>
      <c r="DU126" s="9"/>
      <c r="DV126" s="9"/>
      <c r="DW126" s="9"/>
      <c r="DX126" s="9"/>
      <c r="DY126" s="9"/>
      <c r="DZ126" s="9"/>
      <c r="EA126" s="9"/>
      <c r="EB126" s="9"/>
      <c r="EC126" s="9"/>
      <c r="ED126" s="136"/>
    </row>
    <row r="127" spans="1:134" x14ac:dyDescent="0.15">
      <c r="A127" s="35"/>
      <c r="B127" s="36"/>
      <c r="C127" s="74"/>
      <c r="D127" s="51"/>
      <c r="E127" s="51"/>
      <c r="F127" s="51"/>
      <c r="G127" s="52"/>
      <c r="H127" s="43"/>
      <c r="I127" s="43"/>
      <c r="J127" s="43"/>
      <c r="K127" s="43"/>
      <c r="L127" s="9"/>
      <c r="M127" s="9"/>
      <c r="N127" s="9"/>
      <c r="O127" s="9"/>
      <c r="P127" s="9"/>
      <c r="Q127" s="9"/>
      <c r="R127" s="9"/>
      <c r="S127" s="42"/>
      <c r="T127" s="43"/>
      <c r="U127" s="43"/>
      <c r="V127" s="43"/>
      <c r="W127" s="43"/>
      <c r="X127" s="43"/>
      <c r="Y127" s="43"/>
      <c r="Z127" s="44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64"/>
      <c r="AM127" s="58"/>
      <c r="AN127" s="58"/>
      <c r="AO127" s="58"/>
      <c r="AP127" s="122"/>
      <c r="AQ127" s="122"/>
      <c r="AR127" s="97"/>
      <c r="AS127" s="43"/>
      <c r="AT127" s="43"/>
      <c r="AU127" s="43"/>
      <c r="AV127" s="43"/>
      <c r="AW127" s="44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60"/>
      <c r="BK127" s="78"/>
      <c r="BL127" s="78"/>
      <c r="BM127" s="78"/>
      <c r="BN127" s="78"/>
      <c r="BO127" s="78"/>
      <c r="BP127" s="78"/>
      <c r="BQ127" s="78"/>
      <c r="BR127" s="78"/>
      <c r="BS127" s="79"/>
      <c r="BT127" s="78"/>
      <c r="BU127" s="78"/>
      <c r="BV127" s="735"/>
      <c r="BW127" s="735"/>
      <c r="BX127" s="735"/>
      <c r="BY127" s="735"/>
      <c r="BZ127" s="705"/>
      <c r="CA127" s="78"/>
      <c r="CB127" s="42"/>
      <c r="CC127" s="43"/>
      <c r="CD127" s="43"/>
      <c r="CE127" s="43"/>
      <c r="CF127" s="43"/>
      <c r="CG127" s="43"/>
      <c r="CH127" s="43"/>
      <c r="CI127" s="44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4"/>
      <c r="CU127" s="66"/>
      <c r="CV127" s="66"/>
      <c r="CW127" s="86"/>
      <c r="CX127" s="87"/>
      <c r="CY127" s="87"/>
      <c r="CZ127" s="87"/>
      <c r="DA127" s="87"/>
      <c r="DB127" s="87"/>
      <c r="DC127" s="87"/>
      <c r="DD127" s="87"/>
      <c r="DE127" s="88"/>
      <c r="DF127" s="42"/>
      <c r="DG127" s="43"/>
      <c r="DH127" s="9"/>
      <c r="DI127" s="9"/>
      <c r="DJ127" s="9"/>
      <c r="DK127" s="76"/>
      <c r="DL127" s="78"/>
      <c r="DM127" s="82"/>
      <c r="DN127" s="83"/>
      <c r="DO127" s="83"/>
      <c r="DP127" s="83"/>
      <c r="DQ127" s="83"/>
      <c r="DR127" s="82"/>
      <c r="DS127" s="83"/>
      <c r="DT127" s="85"/>
      <c r="DU127" s="9"/>
      <c r="DV127" s="9"/>
      <c r="DW127" s="9"/>
      <c r="DX127" s="9"/>
      <c r="DY127" s="9"/>
      <c r="DZ127" s="9"/>
      <c r="EA127" s="9"/>
      <c r="EB127" s="9"/>
      <c r="EC127" s="9"/>
      <c r="ED127" s="136"/>
    </row>
    <row r="128" spans="1:134" x14ac:dyDescent="0.15">
      <c r="A128" s="35"/>
      <c r="B128" s="36"/>
      <c r="C128" s="36"/>
      <c r="D128" s="36"/>
      <c r="E128" s="37"/>
      <c r="F128" s="43"/>
      <c r="G128" s="43"/>
      <c r="H128" s="43"/>
      <c r="I128" s="43"/>
      <c r="J128" s="43"/>
      <c r="K128" s="43"/>
      <c r="L128" s="9"/>
      <c r="M128" s="9"/>
      <c r="N128" s="9"/>
      <c r="O128" s="9"/>
      <c r="P128" s="9"/>
      <c r="Q128" s="9"/>
      <c r="R128" s="9"/>
      <c r="S128" s="734" t="s">
        <v>119</v>
      </c>
      <c r="T128" s="735"/>
      <c r="U128" s="735"/>
      <c r="V128" s="735"/>
      <c r="W128" s="735"/>
      <c r="X128" s="735"/>
      <c r="Y128" s="735"/>
      <c r="Z128" s="755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64"/>
      <c r="AM128" s="58"/>
      <c r="AN128" s="58"/>
      <c r="AO128" s="95"/>
      <c r="AP128" s="43"/>
      <c r="AQ128" s="43"/>
      <c r="AR128" s="43"/>
      <c r="AS128" s="43"/>
      <c r="AT128" s="43"/>
      <c r="AU128" s="43"/>
      <c r="AV128" s="43"/>
      <c r="AW128" s="44"/>
      <c r="AX128" s="59"/>
      <c r="AY128" s="59"/>
      <c r="AZ128" s="59"/>
      <c r="BA128" s="769" t="s">
        <v>124</v>
      </c>
      <c r="BB128" s="735"/>
      <c r="BC128" s="735"/>
      <c r="BD128" s="735"/>
      <c r="BE128" s="735"/>
      <c r="BF128" s="735"/>
      <c r="BG128" s="705"/>
      <c r="BH128" s="59"/>
      <c r="BI128" s="59"/>
      <c r="BJ128" s="60"/>
      <c r="BK128" s="78"/>
      <c r="BL128" s="78"/>
      <c r="BM128" s="78"/>
      <c r="BN128" s="78"/>
      <c r="BO128" s="78"/>
      <c r="BP128" s="78"/>
      <c r="BQ128" s="78"/>
      <c r="BR128" s="78"/>
      <c r="BS128" s="79"/>
      <c r="BT128" s="78"/>
      <c r="BU128" s="78"/>
      <c r="BV128" s="78"/>
      <c r="BW128" s="78"/>
      <c r="BX128" s="78"/>
      <c r="BY128" s="78"/>
      <c r="BZ128" s="78"/>
      <c r="CA128" s="78"/>
      <c r="CB128" s="42"/>
      <c r="CC128" s="43"/>
      <c r="CD128" s="43"/>
      <c r="CE128" s="43"/>
      <c r="CF128" s="43"/>
      <c r="CG128" s="43"/>
      <c r="CH128" s="43"/>
      <c r="CI128" s="44"/>
      <c r="CJ128" s="43"/>
      <c r="CK128" s="43"/>
      <c r="CL128" s="43"/>
      <c r="CM128" s="101" t="s">
        <v>125</v>
      </c>
      <c r="CN128" s="126"/>
      <c r="CO128" s="43"/>
      <c r="CP128" s="43"/>
      <c r="CQ128" s="43"/>
      <c r="CR128" s="43"/>
      <c r="CS128" s="43"/>
      <c r="CT128" s="44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7"/>
      <c r="DF128" s="42"/>
      <c r="DG128" s="43"/>
      <c r="DH128" s="9"/>
      <c r="DI128" s="9"/>
      <c r="DJ128" s="9"/>
      <c r="DK128" s="76"/>
      <c r="DL128" s="78"/>
      <c r="DM128" s="70"/>
      <c r="DN128" s="71"/>
      <c r="DO128" s="71"/>
      <c r="DP128" s="71"/>
      <c r="DQ128" s="71"/>
      <c r="DR128" s="70"/>
      <c r="DS128" s="71"/>
      <c r="DT128" s="72"/>
      <c r="DU128" s="9"/>
      <c r="DV128" s="9"/>
      <c r="DW128" s="9"/>
      <c r="DX128" s="9"/>
      <c r="DY128" s="9"/>
      <c r="DZ128" s="9"/>
      <c r="EA128" s="9"/>
      <c r="EB128" s="9"/>
      <c r="EC128" s="9"/>
      <c r="ED128" s="136"/>
    </row>
    <row r="129" spans="1:134" x14ac:dyDescent="0.15">
      <c r="A129" s="35"/>
      <c r="B129" s="36"/>
      <c r="C129" s="36"/>
      <c r="D129" s="36"/>
      <c r="E129" s="37"/>
      <c r="F129" s="43"/>
      <c r="G129" s="43"/>
      <c r="H129" s="43"/>
      <c r="I129" s="43"/>
      <c r="J129" s="43"/>
      <c r="K129" s="43"/>
      <c r="L129" s="9"/>
      <c r="M129" s="9"/>
      <c r="N129" s="9"/>
      <c r="O129" s="9"/>
      <c r="P129" s="9"/>
      <c r="Q129" s="9"/>
      <c r="R129" s="9"/>
      <c r="S129" s="737"/>
      <c r="T129" s="735"/>
      <c r="U129" s="735"/>
      <c r="V129" s="735"/>
      <c r="W129" s="735"/>
      <c r="X129" s="735"/>
      <c r="Y129" s="735"/>
      <c r="Z129" s="755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64"/>
      <c r="AM129" s="58"/>
      <c r="AN129" s="58"/>
      <c r="AO129" s="95"/>
      <c r="AP129" s="43"/>
      <c r="AQ129" s="43"/>
      <c r="AR129" s="770" t="s">
        <v>97</v>
      </c>
      <c r="AS129" s="735"/>
      <c r="AT129" s="735"/>
      <c r="AU129" s="735"/>
      <c r="AV129" s="43"/>
      <c r="AW129" s="44"/>
      <c r="AX129" s="59"/>
      <c r="AY129" s="59"/>
      <c r="AZ129" s="59"/>
      <c r="BA129" s="735"/>
      <c r="BB129" s="735"/>
      <c r="BC129" s="735"/>
      <c r="BD129" s="735"/>
      <c r="BE129" s="735"/>
      <c r="BF129" s="735"/>
      <c r="BG129" s="705"/>
      <c r="BH129" s="59"/>
      <c r="BI129" s="59"/>
      <c r="BJ129" s="60"/>
      <c r="BK129" s="78"/>
      <c r="BL129" s="78"/>
      <c r="BM129" s="78"/>
      <c r="BN129" s="78"/>
      <c r="BO129" s="78"/>
      <c r="BP129" s="78"/>
      <c r="BQ129" s="78"/>
      <c r="BR129" s="78"/>
      <c r="BS129" s="79"/>
      <c r="BT129" s="78"/>
      <c r="BU129" s="78"/>
      <c r="BV129" s="78"/>
      <c r="BW129" s="78"/>
      <c r="BX129" s="78"/>
      <c r="BY129" s="78"/>
      <c r="BZ129" s="78"/>
      <c r="CA129" s="78"/>
      <c r="CB129" s="42"/>
      <c r="CC129" s="43"/>
      <c r="CD129" s="68" t="s">
        <v>126</v>
      </c>
      <c r="CE129" s="43"/>
      <c r="CF129" s="43"/>
      <c r="CG129" s="43"/>
      <c r="CH129" s="43"/>
      <c r="CI129" s="44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4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7"/>
      <c r="DF129" s="42"/>
      <c r="DG129" s="43"/>
      <c r="DH129" s="9"/>
      <c r="DI129" s="9"/>
      <c r="DJ129" s="9"/>
      <c r="DK129" s="76"/>
      <c r="DL129" s="78"/>
      <c r="DM129" s="76"/>
      <c r="DN129" s="253" t="s">
        <v>73</v>
      </c>
      <c r="DO129" s="78"/>
      <c r="DP129" s="78"/>
      <c r="DQ129" s="78"/>
      <c r="DR129" s="262" t="s">
        <v>248</v>
      </c>
      <c r="DS129" s="78"/>
      <c r="DT129" s="79"/>
      <c r="DU129" s="9"/>
      <c r="DV129" s="9"/>
      <c r="DW129" s="9"/>
      <c r="DX129" s="9"/>
      <c r="DY129" s="9"/>
      <c r="DZ129" s="9"/>
      <c r="EA129" s="9"/>
      <c r="EB129" s="9"/>
      <c r="EC129" s="9"/>
      <c r="ED129" s="136"/>
    </row>
    <row r="130" spans="1:134" x14ac:dyDescent="0.15">
      <c r="A130" s="35"/>
      <c r="B130" s="36"/>
      <c r="C130" s="36"/>
      <c r="D130" s="36"/>
      <c r="E130" s="37"/>
      <c r="F130" s="43"/>
      <c r="G130" s="43"/>
      <c r="H130" s="43"/>
      <c r="I130" s="43"/>
      <c r="J130" s="43"/>
      <c r="K130" s="43"/>
      <c r="L130" s="9"/>
      <c r="M130" s="9"/>
      <c r="N130" s="9"/>
      <c r="O130" s="9"/>
      <c r="P130" s="9"/>
      <c r="Q130" s="9"/>
      <c r="R130" s="9"/>
      <c r="S130" s="42"/>
      <c r="T130" s="43"/>
      <c r="U130" s="43"/>
      <c r="V130" s="43"/>
      <c r="W130" s="43"/>
      <c r="X130" s="43"/>
      <c r="Y130" s="43"/>
      <c r="Z130" s="44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64"/>
      <c r="AM130" s="58"/>
      <c r="AN130" s="58"/>
      <c r="AO130" s="95"/>
      <c r="AP130" s="43"/>
      <c r="AQ130" s="43"/>
      <c r="AR130" s="735"/>
      <c r="AS130" s="735"/>
      <c r="AT130" s="735"/>
      <c r="AU130" s="735"/>
      <c r="AV130" s="43"/>
      <c r="AW130" s="44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60"/>
      <c r="BK130" s="78"/>
      <c r="BL130" s="78"/>
      <c r="BM130" s="78"/>
      <c r="BN130" s="78"/>
      <c r="BO130" s="78"/>
      <c r="BP130" s="78"/>
      <c r="BQ130" s="78"/>
      <c r="BR130" s="78"/>
      <c r="BS130" s="79"/>
      <c r="BT130" s="78"/>
      <c r="BU130" s="78"/>
      <c r="BV130" s="78"/>
      <c r="BW130" s="78"/>
      <c r="BX130" s="78"/>
      <c r="BY130" s="78"/>
      <c r="BZ130" s="78"/>
      <c r="CA130" s="78"/>
      <c r="CB130" s="42"/>
      <c r="CC130" s="43"/>
      <c r="CD130" s="43"/>
      <c r="CE130" s="43"/>
      <c r="CF130" s="43"/>
      <c r="CG130" s="43"/>
      <c r="CH130" s="43"/>
      <c r="CI130" s="44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4"/>
      <c r="CU130" s="771" t="s">
        <v>127</v>
      </c>
      <c r="CV130" s="735"/>
      <c r="CW130" s="735"/>
      <c r="CX130" s="735"/>
      <c r="CY130" s="735"/>
      <c r="CZ130" s="735"/>
      <c r="DA130" s="735"/>
      <c r="DB130" s="735"/>
      <c r="DC130" s="66"/>
      <c r="DD130" s="66"/>
      <c r="DE130" s="67"/>
      <c r="DF130" s="42"/>
      <c r="DG130" s="43"/>
      <c r="DH130" s="9"/>
      <c r="DI130" s="9"/>
      <c r="DJ130" s="9"/>
      <c r="DK130" s="76"/>
      <c r="DL130" s="78"/>
      <c r="DM130" s="82"/>
      <c r="DN130" s="83"/>
      <c r="DO130" s="83"/>
      <c r="DP130" s="83"/>
      <c r="DQ130" s="83"/>
      <c r="DR130" s="82"/>
      <c r="DS130" s="83"/>
      <c r="DT130" s="85"/>
      <c r="DU130" s="9"/>
      <c r="DV130" s="9"/>
      <c r="DW130" s="9"/>
      <c r="DX130" s="9"/>
      <c r="DY130" s="9"/>
      <c r="DZ130" s="9"/>
      <c r="EA130" s="9"/>
      <c r="EB130" s="9"/>
      <c r="EC130" s="9"/>
      <c r="ED130" s="136"/>
    </row>
    <row r="131" spans="1:134" x14ac:dyDescent="0.15">
      <c r="A131" s="35"/>
      <c r="B131" s="36"/>
      <c r="C131" s="36"/>
      <c r="D131" s="36"/>
      <c r="E131" s="37"/>
      <c r="F131" s="43"/>
      <c r="G131" s="43"/>
      <c r="H131" s="43"/>
      <c r="I131" s="43"/>
      <c r="J131" s="43"/>
      <c r="K131" s="43"/>
      <c r="L131" s="9"/>
      <c r="M131" s="9"/>
      <c r="N131" s="9"/>
      <c r="O131" s="9"/>
      <c r="P131" s="9"/>
      <c r="Q131" s="9"/>
      <c r="R131" s="9"/>
      <c r="S131" s="42"/>
      <c r="T131" s="43"/>
      <c r="U131" s="43"/>
      <c r="V131" s="43"/>
      <c r="W131" s="43"/>
      <c r="X131" s="43"/>
      <c r="Y131" s="43"/>
      <c r="Z131" s="44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8"/>
      <c r="AN131" s="58"/>
      <c r="AO131" s="95"/>
      <c r="AP131" s="43"/>
      <c r="AQ131" s="43"/>
      <c r="AR131" s="43"/>
      <c r="AS131" s="43"/>
      <c r="AT131" s="43"/>
      <c r="AU131" s="43"/>
      <c r="AV131" s="43"/>
      <c r="AW131" s="44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60"/>
      <c r="BK131" s="78"/>
      <c r="BL131" s="78"/>
      <c r="BM131" s="78"/>
      <c r="BN131" s="78"/>
      <c r="BO131" s="78"/>
      <c r="BP131" s="78"/>
      <c r="BQ131" s="78"/>
      <c r="BR131" s="78"/>
      <c r="BS131" s="79"/>
      <c r="BT131" s="78"/>
      <c r="BU131" s="78"/>
      <c r="BV131" s="78"/>
      <c r="BW131" s="78"/>
      <c r="BX131" s="78"/>
      <c r="BY131" s="78"/>
      <c r="BZ131" s="78"/>
      <c r="CA131" s="78"/>
      <c r="CB131" s="42"/>
      <c r="CC131" s="43"/>
      <c r="CD131" s="43"/>
      <c r="CE131" s="43"/>
      <c r="CF131" s="43"/>
      <c r="CG131" s="43"/>
      <c r="CH131" s="43"/>
      <c r="CI131" s="44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4"/>
      <c r="CU131" s="737"/>
      <c r="CV131" s="735"/>
      <c r="CW131" s="735"/>
      <c r="CX131" s="735"/>
      <c r="CY131" s="735"/>
      <c r="CZ131" s="735"/>
      <c r="DA131" s="735"/>
      <c r="DB131" s="735"/>
      <c r="DC131" s="66"/>
      <c r="DD131" s="66"/>
      <c r="DE131" s="67"/>
      <c r="DF131" s="42"/>
      <c r="DG131" s="43"/>
      <c r="DH131" s="9"/>
      <c r="DI131" s="9"/>
      <c r="DJ131" s="9"/>
      <c r="DK131" s="76"/>
      <c r="DL131" s="78"/>
      <c r="DM131" s="252"/>
      <c r="DN131" s="251"/>
      <c r="DO131" s="250"/>
      <c r="DP131" s="250"/>
      <c r="DQ131" s="250"/>
      <c r="DR131" s="250"/>
      <c r="DS131" s="250"/>
      <c r="DT131" s="246"/>
      <c r="DU131" s="9"/>
      <c r="DV131" s="9"/>
      <c r="DW131" s="9"/>
      <c r="DX131" s="9"/>
      <c r="DY131" s="9"/>
      <c r="DZ131" s="9"/>
      <c r="EA131" s="9"/>
      <c r="EB131" s="9"/>
      <c r="EC131" s="9"/>
      <c r="ED131" s="136"/>
    </row>
    <row r="132" spans="1:134" x14ac:dyDescent="0.15">
      <c r="A132" s="35"/>
      <c r="B132" s="36"/>
      <c r="C132" s="36"/>
      <c r="D132" s="38"/>
      <c r="E132" s="49"/>
      <c r="F132" s="43"/>
      <c r="G132" s="43"/>
      <c r="H132" s="43"/>
      <c r="I132" s="43"/>
      <c r="J132" s="43"/>
      <c r="K132" s="43"/>
      <c r="L132" s="9"/>
      <c r="M132" s="9"/>
      <c r="N132" s="9"/>
      <c r="O132" s="9"/>
      <c r="P132" s="9"/>
      <c r="Q132" s="9"/>
      <c r="R132" s="9"/>
      <c r="S132" s="74"/>
      <c r="T132" s="51"/>
      <c r="U132" s="51"/>
      <c r="V132" s="51"/>
      <c r="W132" s="51"/>
      <c r="X132" s="51"/>
      <c r="Y132" s="51"/>
      <c r="Z132" s="52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22"/>
      <c r="AN132" s="122"/>
      <c r="AO132" s="97"/>
      <c r="AP132" s="51"/>
      <c r="AQ132" s="51"/>
      <c r="AR132" s="51"/>
      <c r="AS132" s="51"/>
      <c r="AT132" s="51"/>
      <c r="AU132" s="51"/>
      <c r="AV132" s="51"/>
      <c r="AW132" s="52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1"/>
      <c r="BK132" s="83"/>
      <c r="BL132" s="83"/>
      <c r="BM132" s="83"/>
      <c r="BN132" s="83"/>
      <c r="BO132" s="83"/>
      <c r="BP132" s="83"/>
      <c r="BQ132" s="83"/>
      <c r="BR132" s="83"/>
      <c r="BS132" s="85"/>
      <c r="BT132" s="83"/>
      <c r="BU132" s="83"/>
      <c r="BV132" s="83"/>
      <c r="BW132" s="83"/>
      <c r="BX132" s="83"/>
      <c r="BY132" s="83"/>
      <c r="BZ132" s="83"/>
      <c r="CA132" s="83"/>
      <c r="CB132" s="74"/>
      <c r="CC132" s="51"/>
      <c r="CD132" s="51"/>
      <c r="CE132" s="51"/>
      <c r="CF132" s="51"/>
      <c r="CG132" s="51"/>
      <c r="CH132" s="51"/>
      <c r="CI132" s="52"/>
      <c r="CJ132" s="42"/>
      <c r="CK132" s="43"/>
      <c r="CL132" s="43"/>
      <c r="CM132" s="43"/>
      <c r="CN132" s="43"/>
      <c r="CO132" s="43"/>
      <c r="CP132" s="43"/>
      <c r="CQ132" s="43"/>
      <c r="CR132" s="43"/>
      <c r="CS132" s="43"/>
      <c r="CT132" s="44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9"/>
      <c r="DF132" s="42"/>
      <c r="DG132" s="43"/>
      <c r="DH132" s="9"/>
      <c r="DI132" s="9"/>
      <c r="DJ132" s="9"/>
      <c r="DK132" s="76"/>
      <c r="DL132" s="78"/>
      <c r="DM132" s="252"/>
      <c r="DN132" s="251"/>
      <c r="DO132" s="250"/>
      <c r="DP132" s="250"/>
      <c r="DQ132" s="250"/>
      <c r="DR132" s="250"/>
      <c r="DS132" s="250"/>
      <c r="DT132" s="246"/>
      <c r="DU132" s="9"/>
      <c r="DV132" s="9"/>
      <c r="DW132" s="9"/>
      <c r="DX132" s="9"/>
      <c r="DY132" s="9"/>
      <c r="DZ132" s="9"/>
      <c r="EA132" s="9"/>
      <c r="EB132" s="9"/>
      <c r="EC132" s="9"/>
      <c r="ED132" s="136"/>
    </row>
    <row r="133" spans="1:134" x14ac:dyDescent="0.15">
      <c r="A133" s="35"/>
      <c r="B133" s="36"/>
      <c r="C133" s="37"/>
      <c r="D133" s="43"/>
      <c r="E133" s="43"/>
      <c r="F133" s="43"/>
      <c r="G133" s="43"/>
      <c r="H133" s="43"/>
      <c r="I133" s="43"/>
      <c r="J133" s="43"/>
      <c r="K133" s="43"/>
      <c r="L133" s="9"/>
      <c r="M133" s="9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186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87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9"/>
      <c r="DI133" s="9"/>
      <c r="DJ133" s="9"/>
      <c r="DK133" s="76"/>
      <c r="DL133" s="78"/>
      <c r="DM133" s="74"/>
      <c r="DN133" s="51"/>
      <c r="DO133" s="15"/>
      <c r="DP133" s="15"/>
      <c r="DQ133" s="15"/>
      <c r="DR133" s="161"/>
      <c r="DS133" s="15"/>
      <c r="DT133" s="75"/>
      <c r="DU133" s="9"/>
      <c r="DV133" s="9"/>
      <c r="DW133" s="9"/>
      <c r="DX133" s="9"/>
      <c r="DY133" s="9"/>
      <c r="DZ133" s="9"/>
      <c r="EA133" s="9"/>
      <c r="EB133" s="9"/>
      <c r="EC133" s="9"/>
      <c r="ED133" s="136"/>
    </row>
    <row r="134" spans="1:134" x14ac:dyDescent="0.15">
      <c r="A134" s="35"/>
      <c r="B134" s="36"/>
      <c r="C134" s="37"/>
      <c r="D134" s="43"/>
      <c r="E134" s="43"/>
      <c r="F134" s="43"/>
      <c r="G134" s="43"/>
      <c r="H134" s="43"/>
      <c r="I134" s="43"/>
      <c r="J134" s="43"/>
      <c r="K134" s="43"/>
      <c r="L134" s="9"/>
      <c r="M134" s="9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7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9"/>
      <c r="DI134" s="9"/>
      <c r="DJ134" s="9"/>
      <c r="DK134" s="76"/>
      <c r="DL134" s="78"/>
      <c r="DM134" s="70"/>
      <c r="DN134" s="71"/>
      <c r="DO134" s="71"/>
      <c r="DP134" s="71"/>
      <c r="DQ134" s="71"/>
      <c r="DR134" s="70"/>
      <c r="DS134" s="71"/>
      <c r="DT134" s="72"/>
      <c r="DU134" s="9"/>
      <c r="DV134" s="9"/>
      <c r="DW134" s="9"/>
      <c r="DX134" s="9"/>
      <c r="DY134" s="9"/>
      <c r="DZ134" s="9"/>
      <c r="EA134" s="9"/>
      <c r="EB134" s="9"/>
      <c r="EC134" s="9"/>
      <c r="ED134" s="152"/>
    </row>
    <row r="135" spans="1:134" x14ac:dyDescent="0.15">
      <c r="A135" s="45"/>
      <c r="B135" s="38"/>
      <c r="C135" s="4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7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775"/>
      <c r="BR135" s="776"/>
      <c r="BS135" s="775"/>
      <c r="BT135" s="776"/>
      <c r="BU135" s="775"/>
      <c r="BV135" s="776"/>
      <c r="BW135" s="775"/>
      <c r="BX135" s="779"/>
      <c r="BY135" s="130"/>
      <c r="BZ135" s="130"/>
      <c r="CA135" s="775"/>
      <c r="CB135" s="776"/>
      <c r="CC135" s="775"/>
      <c r="CD135" s="776"/>
      <c r="CE135" s="775"/>
      <c r="CF135" s="776"/>
      <c r="CG135" s="775"/>
      <c r="CH135" s="779"/>
      <c r="CI135" s="130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9"/>
      <c r="DI135" s="9"/>
      <c r="DJ135" s="9"/>
      <c r="DK135" s="76"/>
      <c r="DL135" s="78"/>
      <c r="DM135" s="76"/>
      <c r="DN135" s="253" t="s">
        <v>73</v>
      </c>
      <c r="DO135" s="78"/>
      <c r="DP135" s="78"/>
      <c r="DQ135" s="78"/>
      <c r="DR135" s="262" t="s">
        <v>248</v>
      </c>
      <c r="DS135" s="78"/>
      <c r="DT135" s="7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5"/>
      <c r="O136" s="37"/>
      <c r="P136" s="131"/>
      <c r="Q136" s="719"/>
      <c r="R136" s="719"/>
      <c r="S136" s="719"/>
      <c r="T136" s="719"/>
      <c r="U136" s="719"/>
      <c r="V136" s="719"/>
      <c r="W136" s="719"/>
      <c r="X136" s="719"/>
      <c r="Y136" s="719"/>
      <c r="Z136" s="719"/>
      <c r="AA136" s="719"/>
      <c r="AB136" s="719"/>
      <c r="AC136" s="719"/>
      <c r="AD136" s="719"/>
      <c r="AE136" s="719"/>
      <c r="AF136" s="719"/>
      <c r="AG136" s="719"/>
      <c r="AH136" s="719"/>
      <c r="AI136" s="719"/>
      <c r="AJ136" s="719"/>
      <c r="AK136" s="719"/>
      <c r="AL136" s="47"/>
      <c r="AM136" s="36"/>
      <c r="AN136" s="36"/>
      <c r="AO136" s="36"/>
      <c r="AP136" s="36"/>
      <c r="AQ136" s="37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777"/>
      <c r="BR136" s="778"/>
      <c r="BS136" s="777"/>
      <c r="BT136" s="778"/>
      <c r="BU136" s="777"/>
      <c r="BV136" s="778"/>
      <c r="BW136" s="777"/>
      <c r="BX136" s="780"/>
      <c r="BY136" s="130"/>
      <c r="BZ136" s="130"/>
      <c r="CA136" s="777"/>
      <c r="CB136" s="778"/>
      <c r="CC136" s="777"/>
      <c r="CD136" s="778"/>
      <c r="CE136" s="777"/>
      <c r="CF136" s="778"/>
      <c r="CG136" s="777"/>
      <c r="CH136" s="780"/>
      <c r="CI136" s="130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9"/>
      <c r="DI136" s="9"/>
      <c r="DJ136" s="9"/>
      <c r="DK136" s="76"/>
      <c r="DL136" s="78"/>
      <c r="DM136" s="82"/>
      <c r="DN136" s="83"/>
      <c r="DO136" s="83"/>
      <c r="DP136" s="83"/>
      <c r="DQ136" s="83"/>
      <c r="DR136" s="82"/>
      <c r="DS136" s="83"/>
      <c r="DT136" s="85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 x14ac:dyDescent="0.15">
      <c r="A137" s="132" t="s">
        <v>128</v>
      </c>
      <c r="B137" s="132"/>
      <c r="C137" s="132"/>
      <c r="D137" s="132"/>
      <c r="E137" s="132"/>
      <c r="F137" s="132"/>
      <c r="G137" s="132"/>
      <c r="H137" s="9"/>
      <c r="I137" s="9"/>
      <c r="J137" s="9"/>
      <c r="K137" s="9"/>
      <c r="L137" s="9"/>
      <c r="M137" s="9"/>
      <c r="N137" s="35"/>
      <c r="O137" s="37"/>
      <c r="P137" s="9"/>
      <c r="Q137" s="720"/>
      <c r="R137" s="720"/>
      <c r="S137" s="720"/>
      <c r="T137" s="720"/>
      <c r="U137" s="720"/>
      <c r="V137" s="720"/>
      <c r="W137" s="720"/>
      <c r="X137" s="720"/>
      <c r="Y137" s="720"/>
      <c r="Z137" s="720"/>
      <c r="AA137" s="720"/>
      <c r="AB137" s="720"/>
      <c r="AC137" s="720"/>
      <c r="AD137" s="720"/>
      <c r="AE137" s="720"/>
      <c r="AF137" s="720"/>
      <c r="AG137" s="720"/>
      <c r="AH137" s="720"/>
      <c r="AI137" s="720"/>
      <c r="AJ137" s="720"/>
      <c r="AK137" s="720"/>
      <c r="AL137" s="50"/>
      <c r="AM137" s="36"/>
      <c r="AN137" s="36"/>
      <c r="AO137" s="36"/>
      <c r="AP137" s="36"/>
      <c r="AQ137" s="37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777"/>
      <c r="BR137" s="778"/>
      <c r="BS137" s="777"/>
      <c r="BT137" s="778"/>
      <c r="BU137" s="777"/>
      <c r="BV137" s="778"/>
      <c r="BW137" s="777"/>
      <c r="BX137" s="780"/>
      <c r="BY137" s="130"/>
      <c r="BZ137" s="130"/>
      <c r="CA137" s="777"/>
      <c r="CB137" s="778"/>
      <c r="CC137" s="777"/>
      <c r="CD137" s="778"/>
      <c r="CE137" s="777"/>
      <c r="CF137" s="778"/>
      <c r="CG137" s="777"/>
      <c r="CH137" s="780"/>
      <c r="CI137" s="130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9"/>
      <c r="DI137" s="9"/>
      <c r="DJ137" s="9"/>
      <c r="DK137" s="76"/>
      <c r="DL137" s="77"/>
      <c r="DM137" s="70"/>
      <c r="DN137" s="71"/>
      <c r="DO137" s="71"/>
      <c r="DP137" s="71"/>
      <c r="DQ137" s="71"/>
      <c r="DR137" s="70"/>
      <c r="DS137" s="71"/>
      <c r="DT137" s="72"/>
      <c r="DU137" s="9"/>
      <c r="DV137" s="9"/>
      <c r="DW137" s="9"/>
      <c r="DX137" s="9"/>
      <c r="DY137" s="9"/>
      <c r="DZ137" s="9"/>
      <c r="EA137" s="9"/>
      <c r="EB137" s="9"/>
      <c r="ED137" s="9"/>
    </row>
    <row r="138" spans="1:134" x14ac:dyDescent="0.15">
      <c r="A138" s="132" t="s">
        <v>129</v>
      </c>
      <c r="B138" s="132"/>
      <c r="C138" s="132"/>
      <c r="D138" s="132"/>
      <c r="E138" s="132"/>
      <c r="F138" s="132"/>
      <c r="G138" s="132"/>
      <c r="H138" s="9"/>
      <c r="I138" s="9"/>
      <c r="J138" s="9"/>
      <c r="K138" s="9"/>
      <c r="L138" s="9"/>
      <c r="M138" s="9"/>
      <c r="N138" s="35"/>
      <c r="O138" s="37"/>
      <c r="P138" s="9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50"/>
      <c r="AM138" s="38"/>
      <c r="AN138" s="38"/>
      <c r="AO138" s="38"/>
      <c r="AP138" s="38"/>
      <c r="AQ138" s="49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777"/>
      <c r="BR138" s="778"/>
      <c r="BS138" s="777"/>
      <c r="BT138" s="778"/>
      <c r="BU138" s="777"/>
      <c r="BV138" s="778"/>
      <c r="BW138" s="777"/>
      <c r="BX138" s="780"/>
      <c r="BY138" s="130"/>
      <c r="BZ138" s="130"/>
      <c r="CA138" s="777"/>
      <c r="CB138" s="778"/>
      <c r="CC138" s="777"/>
      <c r="CD138" s="778"/>
      <c r="CE138" s="777"/>
      <c r="CF138" s="778"/>
      <c r="CG138" s="777"/>
      <c r="CH138" s="780"/>
      <c r="CI138" s="130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9"/>
      <c r="DI138" s="9"/>
      <c r="DJ138" s="9"/>
      <c r="DK138" s="76"/>
      <c r="DL138" s="77"/>
      <c r="DM138" s="76"/>
      <c r="DN138" s="253" t="s">
        <v>73</v>
      </c>
      <c r="DO138" s="78"/>
      <c r="DP138" s="78"/>
      <c r="DQ138" s="78"/>
      <c r="DR138" s="262" t="s">
        <v>248</v>
      </c>
      <c r="DS138" s="78"/>
      <c r="DT138" s="79"/>
      <c r="DU138" s="9"/>
      <c r="DV138" s="9"/>
      <c r="DW138" s="9"/>
      <c r="DX138" s="9"/>
      <c r="DY138" s="9"/>
      <c r="DZ138" s="9"/>
      <c r="EA138" s="9"/>
      <c r="EB138" s="9"/>
      <c r="EC138" s="132" t="s">
        <v>250</v>
      </c>
      <c r="ED138" s="9"/>
    </row>
    <row r="139" spans="1:134" x14ac:dyDescent="0.15">
      <c r="A139" s="15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5"/>
      <c r="O139" s="49"/>
      <c r="P139" s="9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Q139" s="133"/>
      <c r="BR139" s="133"/>
      <c r="BS139" s="133"/>
      <c r="BT139" s="133"/>
      <c r="BU139" s="133"/>
      <c r="BV139" s="133"/>
      <c r="BW139" s="133"/>
      <c r="BX139" s="133"/>
      <c r="BY139" s="130"/>
      <c r="BZ139" s="130"/>
      <c r="CA139" s="133"/>
      <c r="CB139" s="133"/>
      <c r="CC139" s="133"/>
      <c r="CD139" s="133"/>
      <c r="CE139" s="133"/>
      <c r="CF139" s="133"/>
      <c r="CG139" s="133"/>
      <c r="CH139" s="133"/>
      <c r="CI139" s="134"/>
      <c r="CJ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82"/>
      <c r="DL139" s="78"/>
      <c r="DM139" s="82"/>
      <c r="DN139" s="83"/>
      <c r="DO139" s="83"/>
      <c r="DP139" s="83"/>
      <c r="DQ139" s="83"/>
      <c r="DR139" s="82"/>
      <c r="DS139" s="83"/>
      <c r="DT139" s="85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 x14ac:dyDescent="0.15">
      <c r="A140" s="135"/>
      <c r="B140" s="43"/>
      <c r="C140" s="44"/>
      <c r="D140" s="33"/>
      <c r="E140" s="33"/>
      <c r="F140" s="33"/>
      <c r="G140" s="33"/>
      <c r="H140" s="33"/>
      <c r="I140" s="33"/>
      <c r="J140" s="33"/>
      <c r="K140" s="34"/>
      <c r="L140" s="9"/>
      <c r="M140" s="9"/>
      <c r="N140" s="9"/>
      <c r="O140" s="9"/>
      <c r="P140" s="9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Q140" s="9"/>
      <c r="BR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159"/>
      <c r="DL140" s="47"/>
      <c r="DM140" s="39"/>
      <c r="DN140" s="40"/>
      <c r="DO140" s="46"/>
      <c r="DP140" s="46"/>
      <c r="DQ140" s="46"/>
      <c r="DR140" s="46"/>
      <c r="DS140" s="46"/>
      <c r="DT140" s="47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 x14ac:dyDescent="0.15">
      <c r="A141" s="136"/>
      <c r="B141" s="43"/>
      <c r="C141" s="44"/>
      <c r="D141" s="36"/>
      <c r="E141" s="36"/>
      <c r="F141" s="36"/>
      <c r="G141" s="36"/>
      <c r="H141" s="36"/>
      <c r="I141" s="36"/>
      <c r="J141" s="36"/>
      <c r="K141" s="37"/>
      <c r="L141" s="9"/>
      <c r="M141" s="9"/>
      <c r="N141" s="9"/>
      <c r="O141" s="9"/>
      <c r="P141" s="9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161"/>
      <c r="DL141" s="75"/>
      <c r="DM141" s="74"/>
      <c r="DN141" s="51"/>
      <c r="DO141" s="15"/>
      <c r="DP141" s="15"/>
      <c r="DQ141" s="15"/>
      <c r="DR141" s="15"/>
      <c r="DS141" s="15"/>
      <c r="DT141" s="75"/>
      <c r="DU141" s="9"/>
      <c r="DV141" s="9"/>
      <c r="DW141" s="9"/>
      <c r="DX141" s="9"/>
      <c r="DY141" s="9"/>
      <c r="DZ141" s="9"/>
      <c r="EA141" s="9"/>
      <c r="EB141" s="9"/>
      <c r="EC141" s="43"/>
      <c r="ED141" s="135"/>
    </row>
    <row r="142" spans="1:134" x14ac:dyDescent="0.15">
      <c r="A142" s="136"/>
      <c r="B142" s="43"/>
      <c r="C142" s="44"/>
      <c r="D142" s="36"/>
      <c r="E142" s="36"/>
      <c r="F142" s="36"/>
      <c r="G142" s="36"/>
      <c r="H142" s="36"/>
      <c r="I142" s="36"/>
      <c r="J142" s="36"/>
      <c r="K142" s="37"/>
      <c r="L142" s="9"/>
      <c r="M142" s="719"/>
      <c r="N142" s="719"/>
      <c r="O142" s="719"/>
      <c r="P142" s="719"/>
      <c r="Q142" s="719"/>
      <c r="R142" s="719"/>
      <c r="S142" s="719"/>
      <c r="T142" s="719"/>
      <c r="U142" s="719"/>
      <c r="V142" s="719"/>
      <c r="W142" s="719"/>
      <c r="X142" s="719"/>
      <c r="Y142" s="719"/>
      <c r="Z142" s="719"/>
      <c r="AA142" s="719"/>
      <c r="AB142" s="719"/>
      <c r="AC142" s="782"/>
      <c r="AD142" s="782"/>
      <c r="AE142" s="782"/>
      <c r="AF142" s="782"/>
      <c r="AG142" s="782"/>
      <c r="AH142" s="782"/>
      <c r="AI142" s="719"/>
      <c r="AJ142" s="719"/>
      <c r="AK142" s="71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43"/>
      <c r="DN142" s="43"/>
      <c r="DO142" s="43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43"/>
      <c r="ED142" s="136"/>
    </row>
    <row r="143" spans="1:134" x14ac:dyDescent="0.15">
      <c r="A143" s="136"/>
      <c r="B143" s="43"/>
      <c r="C143" s="44"/>
      <c r="D143" s="38"/>
      <c r="E143" s="38"/>
      <c r="F143" s="36"/>
      <c r="G143" s="36"/>
      <c r="H143" s="36"/>
      <c r="I143" s="36"/>
      <c r="J143" s="36"/>
      <c r="K143" s="37"/>
      <c r="L143" s="9"/>
      <c r="M143" s="781"/>
      <c r="N143" s="781"/>
      <c r="O143" s="781"/>
      <c r="P143" s="781"/>
      <c r="Q143" s="781"/>
      <c r="R143" s="781"/>
      <c r="S143" s="781"/>
      <c r="T143" s="781"/>
      <c r="U143" s="781"/>
      <c r="V143" s="781"/>
      <c r="W143" s="781"/>
      <c r="X143" s="781"/>
      <c r="Y143" s="781"/>
      <c r="Z143" s="781"/>
      <c r="AA143" s="781"/>
      <c r="AB143" s="781"/>
      <c r="AC143" s="783"/>
      <c r="AD143" s="783"/>
      <c r="AE143" s="783"/>
      <c r="AF143" s="783"/>
      <c r="AG143" s="783"/>
      <c r="AH143" s="783"/>
      <c r="AI143" s="781"/>
      <c r="AJ143" s="781"/>
      <c r="AK143" s="781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43"/>
      <c r="DN143" s="43"/>
      <c r="DO143" s="43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43"/>
      <c r="ED143" s="136"/>
    </row>
    <row r="144" spans="1:134" x14ac:dyDescent="0.15">
      <c r="A144" s="136"/>
      <c r="B144" s="9"/>
      <c r="C144" s="9"/>
      <c r="D144" s="9"/>
      <c r="E144" s="9"/>
      <c r="F144" s="35"/>
      <c r="G144" s="36"/>
      <c r="H144" s="36"/>
      <c r="I144" s="36"/>
      <c r="J144" s="36"/>
      <c r="K144" s="3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4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43"/>
      <c r="BL144" s="43"/>
      <c r="BM144" s="43"/>
      <c r="BN144" s="43"/>
      <c r="BO144" s="43"/>
      <c r="BP144" s="4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9"/>
      <c r="DD144" s="9"/>
      <c r="DE144" s="138"/>
      <c r="DF144" s="134"/>
      <c r="DG144" s="9"/>
      <c r="DH144" s="9"/>
      <c r="DI144" s="9"/>
      <c r="DJ144" s="9"/>
      <c r="DK144" s="9"/>
      <c r="DL144" s="9"/>
      <c r="DM144" s="43"/>
      <c r="DN144" s="43"/>
      <c r="DO144" s="43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43"/>
      <c r="ED144" s="136"/>
    </row>
    <row r="145" spans="1:134" x14ac:dyDescent="0.15">
      <c r="A145" s="136"/>
      <c r="B145" s="9"/>
      <c r="C145" s="9"/>
      <c r="D145" s="9"/>
      <c r="E145" s="9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7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133"/>
      <c r="BB145" s="786"/>
      <c r="BC145" s="763"/>
      <c r="BD145" s="786"/>
      <c r="BE145" s="763"/>
      <c r="BF145" s="786"/>
      <c r="BG145" s="763"/>
      <c r="BH145" s="786"/>
      <c r="BI145" s="787"/>
      <c r="BJ145" s="786"/>
      <c r="BK145" s="787"/>
      <c r="BL145" s="43"/>
      <c r="BM145" s="43"/>
      <c r="BN145" s="43"/>
      <c r="BO145" s="43"/>
      <c r="BP145" s="43"/>
      <c r="BQ145" s="133"/>
      <c r="BR145" s="133"/>
      <c r="BS145" s="777"/>
      <c r="BT145" s="780"/>
      <c r="BU145" s="777"/>
      <c r="BV145" s="780"/>
      <c r="BW145" s="777"/>
      <c r="BX145" s="780"/>
      <c r="BY145" s="777"/>
      <c r="BZ145" s="780"/>
      <c r="CA145" s="777"/>
      <c r="CB145" s="780"/>
      <c r="CC145" s="777"/>
      <c r="CD145" s="780"/>
      <c r="CE145" s="777"/>
      <c r="CF145" s="780"/>
      <c r="CG145" s="777"/>
      <c r="CH145" s="780"/>
      <c r="CI145" s="777"/>
      <c r="CJ145" s="780"/>
      <c r="CK145" s="777"/>
      <c r="CL145" s="780"/>
      <c r="CM145" s="777"/>
      <c r="CN145" s="780"/>
      <c r="CO145" s="777"/>
      <c r="CP145" s="780"/>
      <c r="CQ145" s="777"/>
      <c r="CR145" s="780"/>
      <c r="CS145" s="777"/>
      <c r="CT145" s="780"/>
      <c r="CU145" s="777"/>
      <c r="CV145" s="780"/>
      <c r="CW145" s="777"/>
      <c r="CX145" s="780"/>
      <c r="CY145" s="777"/>
      <c r="CZ145" s="780"/>
      <c r="DA145" s="777"/>
      <c r="DB145" s="780"/>
      <c r="DC145" s="786"/>
      <c r="DD145" s="787"/>
      <c r="DE145" s="786"/>
      <c r="DF145" s="787"/>
      <c r="DG145" s="9"/>
      <c r="DH145" s="9"/>
      <c r="DI145" s="9"/>
      <c r="DJ145" s="9"/>
      <c r="DK145" s="9"/>
      <c r="DL145" s="9"/>
      <c r="DM145" s="43"/>
      <c r="DN145" s="43"/>
      <c r="DO145" s="43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43"/>
      <c r="ED145" s="136"/>
    </row>
    <row r="146" spans="1:134" x14ac:dyDescent="0.15">
      <c r="A146" s="136"/>
      <c r="B146" s="9"/>
      <c r="C146" s="9"/>
      <c r="D146" s="9"/>
      <c r="E146" s="9"/>
      <c r="F146" s="45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4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133"/>
      <c r="BB146" s="761"/>
      <c r="BC146" s="763"/>
      <c r="BD146" s="761"/>
      <c r="BE146" s="763"/>
      <c r="BF146" s="761"/>
      <c r="BG146" s="763"/>
      <c r="BH146" s="786"/>
      <c r="BI146" s="787"/>
      <c r="BJ146" s="786"/>
      <c r="BK146" s="787"/>
      <c r="BL146" s="43"/>
      <c r="BM146" s="43"/>
      <c r="BN146" s="43"/>
      <c r="BO146" s="43"/>
      <c r="BP146" s="43"/>
      <c r="BQ146" s="133"/>
      <c r="BR146" s="137"/>
      <c r="BS146" s="777"/>
      <c r="BT146" s="780"/>
      <c r="BU146" s="777"/>
      <c r="BV146" s="780"/>
      <c r="BW146" s="777"/>
      <c r="BX146" s="780"/>
      <c r="BY146" s="777"/>
      <c r="BZ146" s="780"/>
      <c r="CA146" s="777"/>
      <c r="CB146" s="780"/>
      <c r="CC146" s="777"/>
      <c r="CD146" s="780"/>
      <c r="CE146" s="777"/>
      <c r="CF146" s="780"/>
      <c r="CG146" s="777"/>
      <c r="CH146" s="780"/>
      <c r="CI146" s="777"/>
      <c r="CJ146" s="780"/>
      <c r="CK146" s="777"/>
      <c r="CL146" s="780"/>
      <c r="CM146" s="777"/>
      <c r="CN146" s="780"/>
      <c r="CO146" s="777"/>
      <c r="CP146" s="780"/>
      <c r="CQ146" s="777"/>
      <c r="CR146" s="780"/>
      <c r="CS146" s="777"/>
      <c r="CT146" s="780"/>
      <c r="CU146" s="777"/>
      <c r="CV146" s="780"/>
      <c r="CW146" s="777"/>
      <c r="CX146" s="780"/>
      <c r="CY146" s="777"/>
      <c r="CZ146" s="780"/>
      <c r="DA146" s="777"/>
      <c r="DB146" s="780"/>
      <c r="DC146" s="786"/>
      <c r="DD146" s="787"/>
      <c r="DE146" s="786"/>
      <c r="DF146" s="787"/>
      <c r="DG146" s="9"/>
      <c r="DH146" s="9"/>
      <c r="DI146" s="9"/>
      <c r="DJ146" s="9"/>
      <c r="DK146" s="9"/>
      <c r="DL146" s="9"/>
      <c r="DM146" s="43"/>
      <c r="DN146" s="51"/>
      <c r="DO146" s="43"/>
      <c r="DP146" s="9"/>
      <c r="DQ146" s="9"/>
      <c r="DR146" s="159"/>
      <c r="DS146" s="46"/>
      <c r="DT146" s="46"/>
      <c r="DU146" s="46"/>
      <c r="DV146" s="47"/>
      <c r="DW146" s="159"/>
      <c r="DX146" s="46"/>
      <c r="DY146" s="159"/>
      <c r="DZ146" s="47"/>
      <c r="EA146" s="46"/>
      <c r="EB146" s="47"/>
      <c r="EC146" s="43"/>
      <c r="ED146" s="136"/>
    </row>
    <row r="147" spans="1:134" x14ac:dyDescent="0.15">
      <c r="A147" s="1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133"/>
      <c r="BB147" s="761"/>
      <c r="BC147" s="763"/>
      <c r="BD147" s="761"/>
      <c r="BE147" s="763"/>
      <c r="BF147" s="761"/>
      <c r="BG147" s="763"/>
      <c r="BH147" s="786"/>
      <c r="BI147" s="787"/>
      <c r="BJ147" s="786"/>
      <c r="BK147" s="787"/>
      <c r="BL147" s="43"/>
      <c r="BM147" s="43"/>
      <c r="BN147" s="43"/>
      <c r="BO147" s="43"/>
      <c r="BP147" s="43"/>
      <c r="BQ147" s="133"/>
      <c r="BR147" s="137"/>
      <c r="BS147" s="777"/>
      <c r="BT147" s="780"/>
      <c r="BU147" s="777"/>
      <c r="BV147" s="780"/>
      <c r="BW147" s="777"/>
      <c r="BX147" s="780"/>
      <c r="BY147" s="777"/>
      <c r="BZ147" s="780"/>
      <c r="CA147" s="777"/>
      <c r="CB147" s="780"/>
      <c r="CC147" s="777"/>
      <c r="CD147" s="780"/>
      <c r="CE147" s="777"/>
      <c r="CF147" s="780"/>
      <c r="CG147" s="777"/>
      <c r="CH147" s="780"/>
      <c r="CI147" s="777"/>
      <c r="CJ147" s="780"/>
      <c r="CK147" s="777"/>
      <c r="CL147" s="780"/>
      <c r="CM147" s="777"/>
      <c r="CN147" s="780"/>
      <c r="CO147" s="777"/>
      <c r="CP147" s="780"/>
      <c r="CQ147" s="777"/>
      <c r="CR147" s="780"/>
      <c r="CS147" s="777"/>
      <c r="CT147" s="780"/>
      <c r="CU147" s="777"/>
      <c r="CV147" s="780"/>
      <c r="CW147" s="777"/>
      <c r="CX147" s="780"/>
      <c r="CY147" s="777"/>
      <c r="CZ147" s="780"/>
      <c r="DA147" s="777"/>
      <c r="DB147" s="780"/>
      <c r="DC147" s="786"/>
      <c r="DD147" s="787"/>
      <c r="DE147" s="786"/>
      <c r="DF147" s="787"/>
      <c r="DG147" s="34"/>
      <c r="DH147" s="9"/>
      <c r="DI147" s="9"/>
      <c r="DJ147" s="9"/>
      <c r="DK147" s="9"/>
      <c r="DL147" s="9"/>
      <c r="DN147" s="136"/>
      <c r="DO147" s="43"/>
      <c r="DP147" s="9"/>
      <c r="DQ147" s="9"/>
      <c r="DR147" s="161"/>
      <c r="DS147" s="15"/>
      <c r="DT147" s="15"/>
      <c r="DU147" s="15"/>
      <c r="DV147" s="75"/>
      <c r="DW147" s="233"/>
      <c r="DX147" s="234"/>
      <c r="DY147" s="237"/>
      <c r="DZ147" s="238"/>
      <c r="EA147" s="237"/>
      <c r="EB147" s="238"/>
      <c r="EC147" s="43"/>
      <c r="ED147" s="136"/>
    </row>
    <row r="148" spans="1:134" x14ac:dyDescent="0.15">
      <c r="A148" s="1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133"/>
      <c r="BB148" s="764"/>
      <c r="BC148" s="766"/>
      <c r="BD148" s="764"/>
      <c r="BE148" s="766"/>
      <c r="BF148" s="764"/>
      <c r="BG148" s="766"/>
      <c r="BH148" s="788"/>
      <c r="BI148" s="723"/>
      <c r="BJ148" s="788"/>
      <c r="BK148" s="723"/>
      <c r="BL148" s="43"/>
      <c r="BM148" s="43"/>
      <c r="BN148" s="43"/>
      <c r="BO148" s="43"/>
      <c r="BP148" s="43"/>
      <c r="BQ148" s="133"/>
      <c r="BR148" s="137"/>
      <c r="BS148" s="784"/>
      <c r="BT148" s="785"/>
      <c r="BU148" s="784"/>
      <c r="BV148" s="785"/>
      <c r="BW148" s="784"/>
      <c r="BX148" s="785"/>
      <c r="BY148" s="784"/>
      <c r="BZ148" s="785"/>
      <c r="CA148" s="784"/>
      <c r="CB148" s="785"/>
      <c r="CC148" s="784"/>
      <c r="CD148" s="785"/>
      <c r="CE148" s="784"/>
      <c r="CF148" s="785"/>
      <c r="CG148" s="784"/>
      <c r="CH148" s="785"/>
      <c r="CI148" s="784"/>
      <c r="CJ148" s="785"/>
      <c r="CK148" s="784"/>
      <c r="CL148" s="785"/>
      <c r="CM148" s="784"/>
      <c r="CN148" s="785"/>
      <c r="CO148" s="784"/>
      <c r="CP148" s="785"/>
      <c r="CQ148" s="784"/>
      <c r="CR148" s="785"/>
      <c r="CS148" s="777"/>
      <c r="CT148" s="780"/>
      <c r="CU148" s="777"/>
      <c r="CV148" s="780"/>
      <c r="CW148" s="777"/>
      <c r="CX148" s="780"/>
      <c r="CY148" s="777"/>
      <c r="CZ148" s="780"/>
      <c r="DA148" s="777"/>
      <c r="DB148" s="780"/>
      <c r="DC148" s="786"/>
      <c r="DD148" s="787"/>
      <c r="DE148" s="786"/>
      <c r="DF148" s="787"/>
      <c r="DG148" s="37"/>
      <c r="DH148" s="9"/>
      <c r="DI148" s="9"/>
      <c r="DJ148" s="9"/>
      <c r="DK148" s="9"/>
      <c r="DL148" s="9"/>
      <c r="DN148" s="136"/>
      <c r="DO148" s="43"/>
      <c r="DP148" s="9"/>
      <c r="DQ148" s="9"/>
      <c r="DR148" s="159"/>
      <c r="DS148" s="46"/>
      <c r="DT148" s="46"/>
      <c r="DU148" s="46"/>
      <c r="DV148" s="47"/>
      <c r="DW148" s="233"/>
      <c r="DX148" s="234"/>
      <c r="DY148" s="237"/>
      <c r="DZ148" s="238"/>
      <c r="EA148" s="237"/>
      <c r="EB148" s="238"/>
      <c r="EC148" s="43"/>
      <c r="ED148" s="136"/>
    </row>
    <row r="149" spans="1:134" x14ac:dyDescent="0.15">
      <c r="A149" s="35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32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4"/>
      <c r="BN149" s="9"/>
      <c r="BO149" s="9"/>
      <c r="BP149" s="9"/>
      <c r="BQ149" s="9"/>
      <c r="BR149" s="32"/>
      <c r="BS149" s="36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4"/>
      <c r="CF149" s="9"/>
      <c r="CG149" s="9"/>
      <c r="CH149" s="758"/>
      <c r="CI149" s="789"/>
      <c r="CJ149" s="789"/>
      <c r="CK149" s="792" t="s">
        <v>130</v>
      </c>
      <c r="CL149" s="793"/>
      <c r="CM149" s="793"/>
      <c r="CN149" s="793"/>
      <c r="CO149" s="793"/>
      <c r="CP149" s="793"/>
      <c r="CQ149" s="793"/>
      <c r="CR149" s="794"/>
      <c r="CS149" s="801"/>
      <c r="CT149" s="802"/>
      <c r="CU149" s="801"/>
      <c r="CV149" s="802"/>
      <c r="CW149" s="801"/>
      <c r="CX149" s="802"/>
      <c r="CY149" s="801"/>
      <c r="CZ149" s="802"/>
      <c r="DA149" s="801"/>
      <c r="DB149" s="802"/>
      <c r="DC149" s="788"/>
      <c r="DD149" s="723"/>
      <c r="DE149" s="788"/>
      <c r="DF149" s="723"/>
      <c r="DG149" s="37"/>
      <c r="DH149" s="9"/>
      <c r="DI149" s="9"/>
      <c r="DJ149" s="9"/>
      <c r="DK149" s="9"/>
      <c r="DL149" s="9"/>
      <c r="DN149" s="136"/>
      <c r="DO149" s="43"/>
      <c r="DP149" s="9"/>
      <c r="DQ149" s="9"/>
      <c r="DR149" s="161"/>
      <c r="DS149" s="15"/>
      <c r="DT149" s="15"/>
      <c r="DU149" s="15"/>
      <c r="DV149" s="75"/>
      <c r="DW149" s="233"/>
      <c r="DX149" s="234"/>
      <c r="DY149" s="237"/>
      <c r="DZ149" s="238"/>
      <c r="EA149" s="237"/>
      <c r="EB149" s="238"/>
      <c r="EC149" s="43"/>
      <c r="ED149" s="136"/>
    </row>
    <row r="150" spans="1:134" x14ac:dyDescent="0.15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35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43"/>
      <c r="BO150" s="43"/>
      <c r="BP150" s="43"/>
      <c r="BQ150" s="43"/>
      <c r="BR150" s="35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7"/>
      <c r="CF150" s="9"/>
      <c r="CG150" s="9"/>
      <c r="CH150" s="786"/>
      <c r="CI150" s="790"/>
      <c r="CJ150" s="790"/>
      <c r="CK150" s="795"/>
      <c r="CL150" s="796"/>
      <c r="CM150" s="796"/>
      <c r="CN150" s="796"/>
      <c r="CO150" s="796"/>
      <c r="CP150" s="796"/>
      <c r="CQ150" s="796"/>
      <c r="CR150" s="797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33"/>
      <c r="DD150" s="33"/>
      <c r="DE150" s="140"/>
      <c r="DF150" s="140"/>
      <c r="DG150" s="37"/>
      <c r="DH150" s="9"/>
      <c r="DI150" s="9"/>
      <c r="DJ150" s="9"/>
      <c r="DK150" s="9"/>
      <c r="DL150" s="9"/>
      <c r="DN150" s="136"/>
      <c r="DO150" s="43"/>
      <c r="DP150" s="9"/>
      <c r="DQ150" s="9"/>
      <c r="DR150" s="159"/>
      <c r="DS150" s="46"/>
      <c r="DT150" s="46"/>
      <c r="DU150" s="46"/>
      <c r="DV150" s="47"/>
      <c r="DW150" s="233"/>
      <c r="DX150" s="234"/>
      <c r="DY150" s="237"/>
      <c r="DZ150" s="238"/>
      <c r="EA150" s="237"/>
      <c r="EB150" s="238"/>
      <c r="EC150" s="43"/>
      <c r="ED150" s="136"/>
    </row>
    <row r="151" spans="1:134" x14ac:dyDescent="0.1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7"/>
      <c r="L151" s="777"/>
      <c r="M151" s="780"/>
      <c r="N151" s="777"/>
      <c r="O151" s="780"/>
      <c r="P151" s="777"/>
      <c r="Q151" s="780"/>
      <c r="R151" s="777"/>
      <c r="S151" s="780"/>
      <c r="T151" s="777"/>
      <c r="U151" s="780"/>
      <c r="V151" s="777"/>
      <c r="W151" s="780"/>
      <c r="X151" s="777"/>
      <c r="Y151" s="780"/>
      <c r="Z151" s="777"/>
      <c r="AA151" s="780"/>
      <c r="AB151" s="13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45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49"/>
      <c r="BN151" s="43"/>
      <c r="BO151" s="43"/>
      <c r="BP151" s="43"/>
      <c r="BQ151" s="43"/>
      <c r="BR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49"/>
      <c r="CF151" s="9"/>
      <c r="CG151" s="9"/>
      <c r="CH151" s="788"/>
      <c r="CI151" s="791"/>
      <c r="CJ151" s="791"/>
      <c r="CK151" s="795"/>
      <c r="CL151" s="796"/>
      <c r="CM151" s="796"/>
      <c r="CN151" s="796"/>
      <c r="CO151" s="796"/>
      <c r="CP151" s="796"/>
      <c r="CQ151" s="796"/>
      <c r="CR151" s="797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36"/>
      <c r="DD151" s="36"/>
      <c r="DE151" s="141"/>
      <c r="DF151" s="141"/>
      <c r="DG151" s="37"/>
      <c r="DH151" s="9"/>
      <c r="DI151" s="9"/>
      <c r="DJ151" s="9"/>
      <c r="DK151" s="9"/>
      <c r="DL151" s="9"/>
      <c r="DN151" s="136"/>
      <c r="DO151" s="43"/>
      <c r="DP151" s="9"/>
      <c r="DQ151" s="9"/>
      <c r="DR151" s="161"/>
      <c r="DS151" s="15"/>
      <c r="DT151" s="15"/>
      <c r="DU151" s="15"/>
      <c r="DV151" s="75"/>
      <c r="DW151" s="235"/>
      <c r="DX151" s="236"/>
      <c r="DY151" s="239"/>
      <c r="DZ151" s="240"/>
      <c r="EA151" s="239"/>
      <c r="EB151" s="240"/>
      <c r="EC151" s="43"/>
      <c r="ED151" s="136"/>
    </row>
    <row r="152" spans="1:134" x14ac:dyDescent="0.15">
      <c r="A152" s="35"/>
      <c r="B152" s="36"/>
      <c r="C152" s="36"/>
      <c r="D152" s="36"/>
      <c r="E152" s="36"/>
      <c r="F152" s="36"/>
      <c r="G152" s="36"/>
      <c r="H152" s="36"/>
      <c r="I152" s="829"/>
      <c r="J152" s="830"/>
      <c r="K152" s="37"/>
      <c r="L152" s="777"/>
      <c r="M152" s="780"/>
      <c r="N152" s="777"/>
      <c r="O152" s="780"/>
      <c r="P152" s="777"/>
      <c r="Q152" s="780"/>
      <c r="R152" s="777"/>
      <c r="S152" s="780"/>
      <c r="T152" s="777"/>
      <c r="U152" s="780"/>
      <c r="V152" s="777"/>
      <c r="W152" s="780"/>
      <c r="X152" s="777"/>
      <c r="Y152" s="780"/>
      <c r="Z152" s="777"/>
      <c r="AA152" s="780"/>
      <c r="AB152" s="136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32"/>
      <c r="CI152" s="33"/>
      <c r="CJ152" s="33"/>
      <c r="CK152" s="798"/>
      <c r="CL152" s="799"/>
      <c r="CM152" s="799"/>
      <c r="CN152" s="799"/>
      <c r="CO152" s="799"/>
      <c r="CP152" s="799"/>
      <c r="CQ152" s="799"/>
      <c r="CR152" s="800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7"/>
      <c r="DH152" s="9"/>
      <c r="DI152" s="9"/>
      <c r="DJ152" s="9"/>
      <c r="DK152" s="9"/>
      <c r="DL152" s="9"/>
      <c r="DN152" s="136"/>
      <c r="DO152" s="43"/>
      <c r="DP152" s="9"/>
      <c r="DQ152" s="9"/>
      <c r="DR152" s="719"/>
      <c r="DS152" s="719"/>
      <c r="DT152" s="231"/>
      <c r="DU152" s="231"/>
      <c r="DV152" s="231"/>
      <c r="DW152" s="231"/>
      <c r="DX152" s="231"/>
      <c r="DY152" s="231"/>
      <c r="DZ152" s="231"/>
      <c r="EA152" s="231"/>
      <c r="EB152" s="242"/>
      <c r="EC152" s="43"/>
      <c r="ED152" s="136"/>
    </row>
    <row r="153" spans="1:134" ht="13.5" customHeight="1" x14ac:dyDescent="0.15">
      <c r="A153" s="35"/>
      <c r="B153" s="36"/>
      <c r="C153" s="36"/>
      <c r="D153" s="36"/>
      <c r="E153" s="36"/>
      <c r="F153" s="36"/>
      <c r="G153" s="36"/>
      <c r="H153" s="36"/>
      <c r="I153" s="831"/>
      <c r="J153" s="832"/>
      <c r="K153" s="37"/>
      <c r="L153" s="777"/>
      <c r="M153" s="780"/>
      <c r="N153" s="777"/>
      <c r="O153" s="780"/>
      <c r="P153" s="777"/>
      <c r="Q153" s="780"/>
      <c r="R153" s="777"/>
      <c r="S153" s="780"/>
      <c r="T153" s="777"/>
      <c r="U153" s="780"/>
      <c r="V153" s="777"/>
      <c r="W153" s="780"/>
      <c r="X153" s="777"/>
      <c r="Y153" s="780"/>
      <c r="Z153" s="777"/>
      <c r="AA153" s="780"/>
      <c r="AB153" s="136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43"/>
      <c r="AO153" s="43"/>
      <c r="AP153" s="43"/>
      <c r="AQ153" s="43"/>
      <c r="AR153" s="43"/>
      <c r="AS153" s="142"/>
      <c r="AT153" s="143"/>
      <c r="AU153" s="143"/>
      <c r="AV153" s="143"/>
      <c r="AW153" s="144"/>
      <c r="AX153" s="43"/>
      <c r="AY153" s="43"/>
      <c r="AZ153" s="43"/>
      <c r="BA153" s="803" t="s">
        <v>131</v>
      </c>
      <c r="BB153" s="804"/>
      <c r="BC153" s="804"/>
      <c r="BD153" s="804"/>
      <c r="BE153" s="804"/>
      <c r="BF153" s="804"/>
      <c r="BG153" s="804"/>
      <c r="BH153" s="804"/>
      <c r="BI153" s="804"/>
      <c r="BJ153" s="804"/>
      <c r="BK153" s="804"/>
      <c r="BL153" s="804"/>
      <c r="BM153" s="804"/>
      <c r="BN153" s="804"/>
      <c r="BO153" s="804"/>
      <c r="BP153" s="804"/>
      <c r="BQ153" s="804"/>
      <c r="BR153" s="804"/>
      <c r="BS153" s="804"/>
      <c r="BT153" s="804"/>
      <c r="BU153" s="804"/>
      <c r="BV153" s="804"/>
      <c r="BW153" s="804"/>
      <c r="BX153" s="804"/>
      <c r="BY153" s="804"/>
      <c r="BZ153" s="804"/>
      <c r="CA153" s="804"/>
      <c r="CB153" s="804"/>
      <c r="CC153" s="804"/>
      <c r="CD153" s="805"/>
      <c r="CE153" s="9"/>
      <c r="CF153" s="9"/>
      <c r="CG153" s="9"/>
      <c r="CH153" s="35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7"/>
      <c r="DH153" s="9"/>
      <c r="DI153" s="9"/>
      <c r="DJ153" s="9"/>
      <c r="DK153" s="9"/>
      <c r="DL153" s="9"/>
      <c r="DN153" s="136"/>
      <c r="DO153" s="43"/>
      <c r="DP153" s="9"/>
      <c r="DQ153" s="9"/>
      <c r="DR153" s="720"/>
      <c r="DS153" s="720"/>
      <c r="DT153" s="232"/>
      <c r="DU153" s="232"/>
      <c r="DV153" s="232"/>
      <c r="DW153" s="232"/>
      <c r="DX153" s="232"/>
      <c r="DY153" s="232"/>
      <c r="DZ153" s="232"/>
      <c r="EA153" s="232"/>
      <c r="EB153" s="239"/>
      <c r="EC153" s="43"/>
      <c r="ED153" s="136"/>
    </row>
    <row r="154" spans="1:134" ht="13.5" customHeight="1" x14ac:dyDescent="0.15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7"/>
      <c r="L154" s="777"/>
      <c r="M154" s="780"/>
      <c r="N154" s="777"/>
      <c r="O154" s="780"/>
      <c r="P154" s="777"/>
      <c r="Q154" s="780"/>
      <c r="R154" s="777"/>
      <c r="S154" s="780"/>
      <c r="T154" s="777"/>
      <c r="U154" s="780"/>
      <c r="V154" s="777"/>
      <c r="W154" s="780"/>
      <c r="X154" s="777"/>
      <c r="Y154" s="780"/>
      <c r="Z154" s="777"/>
      <c r="AA154" s="780"/>
      <c r="AB154" s="136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812"/>
      <c r="AO154" s="813"/>
      <c r="AP154" s="813"/>
      <c r="AQ154" s="813"/>
      <c r="AR154" s="813"/>
      <c r="AS154" s="145"/>
      <c r="AT154" s="146"/>
      <c r="AU154" s="146"/>
      <c r="AV154" s="146"/>
      <c r="AW154" s="147"/>
      <c r="AX154" s="43"/>
      <c r="AY154" s="148"/>
      <c r="AZ154" s="149"/>
      <c r="BA154" s="806"/>
      <c r="BB154" s="807"/>
      <c r="BC154" s="807"/>
      <c r="BD154" s="807"/>
      <c r="BE154" s="807"/>
      <c r="BF154" s="807"/>
      <c r="BG154" s="807"/>
      <c r="BH154" s="807"/>
      <c r="BI154" s="807"/>
      <c r="BJ154" s="807"/>
      <c r="BK154" s="807"/>
      <c r="BL154" s="807"/>
      <c r="BM154" s="807"/>
      <c r="BN154" s="807"/>
      <c r="BO154" s="807"/>
      <c r="BP154" s="807"/>
      <c r="BQ154" s="807"/>
      <c r="BR154" s="807"/>
      <c r="BS154" s="807"/>
      <c r="BT154" s="807"/>
      <c r="BU154" s="807"/>
      <c r="BV154" s="807"/>
      <c r="BW154" s="807"/>
      <c r="BX154" s="807"/>
      <c r="BY154" s="807"/>
      <c r="BZ154" s="807"/>
      <c r="CA154" s="807"/>
      <c r="CB154" s="807"/>
      <c r="CC154" s="807"/>
      <c r="CD154" s="808"/>
      <c r="CE154" s="9"/>
      <c r="CF154" s="9"/>
      <c r="CG154" s="9"/>
      <c r="CH154" s="35"/>
      <c r="CI154" s="782"/>
      <c r="CJ154" s="719"/>
      <c r="CK154" s="782"/>
      <c r="CL154" s="782"/>
      <c r="CM154" s="782"/>
      <c r="CN154" s="782"/>
      <c r="CO154" s="782"/>
      <c r="CP154" s="782"/>
      <c r="CQ154" s="782"/>
      <c r="CR154" s="782"/>
      <c r="CS154" s="782"/>
      <c r="CT154" s="782"/>
      <c r="CU154" s="782"/>
      <c r="CV154" s="782"/>
      <c r="CW154" s="818"/>
      <c r="CX154" s="719"/>
      <c r="CY154" s="719"/>
      <c r="CZ154" s="719"/>
      <c r="DA154" s="719"/>
      <c r="DB154" s="719"/>
      <c r="DC154" s="719"/>
      <c r="DD154" s="719"/>
      <c r="DE154" s="719"/>
      <c r="DF154" s="719"/>
      <c r="DG154" s="136"/>
      <c r="DH154" s="9"/>
      <c r="DI154" s="9"/>
      <c r="DJ154" s="9"/>
      <c r="DK154" s="9"/>
      <c r="DL154" s="9"/>
      <c r="DN154" s="136"/>
      <c r="DO154" s="43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43"/>
      <c r="ED154" s="136"/>
    </row>
    <row r="155" spans="1:134" ht="13.5" customHeight="1" x14ac:dyDescent="0.15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7"/>
      <c r="L155" s="784"/>
      <c r="M155" s="785"/>
      <c r="N155" s="784"/>
      <c r="O155" s="785"/>
      <c r="P155" s="784"/>
      <c r="Q155" s="785"/>
      <c r="R155" s="784"/>
      <c r="S155" s="785"/>
      <c r="T155" s="784"/>
      <c r="U155" s="785"/>
      <c r="V155" s="784"/>
      <c r="W155" s="785"/>
      <c r="X155" s="784"/>
      <c r="Y155" s="785"/>
      <c r="Z155" s="784"/>
      <c r="AA155" s="785"/>
      <c r="AB155" s="136"/>
      <c r="AC155" s="777"/>
      <c r="AD155" s="780"/>
      <c r="AE155" s="777"/>
      <c r="AF155" s="780"/>
      <c r="AG155" s="777"/>
      <c r="AH155" s="780"/>
      <c r="AI155" s="135"/>
      <c r="AJ155" s="9"/>
      <c r="AK155" s="9"/>
      <c r="AL155" s="9"/>
      <c r="AM155" s="43"/>
      <c r="AN155" s="814"/>
      <c r="AO155" s="815"/>
      <c r="AP155" s="815"/>
      <c r="AQ155" s="815"/>
      <c r="AR155" s="816"/>
      <c r="AS155" s="146"/>
      <c r="AT155" s="146"/>
      <c r="AU155" s="146"/>
      <c r="AV155" s="146"/>
      <c r="AW155" s="147"/>
      <c r="AX155" s="43"/>
      <c r="AY155" s="150"/>
      <c r="AZ155" s="151"/>
      <c r="BA155" s="806"/>
      <c r="BB155" s="807"/>
      <c r="BC155" s="807"/>
      <c r="BD155" s="807"/>
      <c r="BE155" s="807"/>
      <c r="BF155" s="807"/>
      <c r="BG155" s="807"/>
      <c r="BH155" s="807"/>
      <c r="BI155" s="807"/>
      <c r="BJ155" s="807"/>
      <c r="BK155" s="807"/>
      <c r="BL155" s="807"/>
      <c r="BM155" s="807"/>
      <c r="BN155" s="807"/>
      <c r="BO155" s="807"/>
      <c r="BP155" s="807"/>
      <c r="BQ155" s="807"/>
      <c r="BR155" s="807"/>
      <c r="BS155" s="807"/>
      <c r="BT155" s="807"/>
      <c r="BU155" s="807"/>
      <c r="BV155" s="807"/>
      <c r="BW155" s="807"/>
      <c r="BX155" s="807"/>
      <c r="BY155" s="807"/>
      <c r="BZ155" s="807"/>
      <c r="CA155" s="807"/>
      <c r="CB155" s="807"/>
      <c r="CC155" s="807"/>
      <c r="CD155" s="808"/>
      <c r="CE155" s="9"/>
      <c r="CF155" s="9"/>
      <c r="CG155" s="9"/>
      <c r="CH155" s="45"/>
      <c r="CI155" s="817"/>
      <c r="CJ155" s="720"/>
      <c r="CK155" s="817"/>
      <c r="CL155" s="817"/>
      <c r="CM155" s="817"/>
      <c r="CN155" s="817"/>
      <c r="CO155" s="817"/>
      <c r="CP155" s="817"/>
      <c r="CQ155" s="817"/>
      <c r="CR155" s="817"/>
      <c r="CS155" s="817"/>
      <c r="CT155" s="817"/>
      <c r="CU155" s="817"/>
      <c r="CV155" s="817"/>
      <c r="CW155" s="819"/>
      <c r="CX155" s="720"/>
      <c r="CY155" s="720"/>
      <c r="CZ155" s="720"/>
      <c r="DA155" s="720"/>
      <c r="DB155" s="720"/>
      <c r="DC155" s="720"/>
      <c r="DD155" s="720"/>
      <c r="DE155" s="720"/>
      <c r="DF155" s="720"/>
      <c r="DG155" s="152"/>
      <c r="DH155" s="9"/>
      <c r="DI155" s="9"/>
      <c r="DJ155" s="9"/>
      <c r="DK155" s="9"/>
      <c r="DL155" s="9"/>
      <c r="DN155" s="136"/>
      <c r="DO155" s="43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43"/>
      <c r="ED155" s="136"/>
    </row>
    <row r="156" spans="1:134" ht="13.5" customHeight="1" x14ac:dyDescent="0.15">
      <c r="A156" s="35"/>
      <c r="B156" s="820" t="s">
        <v>132</v>
      </c>
      <c r="C156" s="821"/>
      <c r="D156" s="821"/>
      <c r="E156" s="821"/>
      <c r="F156" s="821"/>
      <c r="G156" s="821"/>
      <c r="H156" s="821"/>
      <c r="I156" s="821"/>
      <c r="J156" s="821"/>
      <c r="K156" s="821"/>
      <c r="L156" s="821"/>
      <c r="M156" s="821"/>
      <c r="N156" s="821"/>
      <c r="O156" s="821"/>
      <c r="P156" s="821"/>
      <c r="Q156" s="822"/>
      <c r="R156" s="32"/>
      <c r="S156" s="33"/>
      <c r="T156" s="33"/>
      <c r="U156" s="33"/>
      <c r="V156" s="33"/>
      <c r="W156" s="33"/>
      <c r="X156" s="33"/>
      <c r="Y156" s="33"/>
      <c r="Z156" s="33"/>
      <c r="AA156" s="33"/>
      <c r="AB156" s="36"/>
      <c r="AC156" s="777"/>
      <c r="AD156" s="780"/>
      <c r="AE156" s="777"/>
      <c r="AF156" s="780"/>
      <c r="AG156" s="777"/>
      <c r="AH156" s="780"/>
      <c r="AI156" s="136"/>
      <c r="AJ156" s="9"/>
      <c r="AK156" s="9"/>
      <c r="AL156" s="9"/>
      <c r="AM156" s="44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7"/>
      <c r="AX156" s="43"/>
      <c r="AY156" s="153"/>
      <c r="AZ156" s="154"/>
      <c r="BA156" s="806"/>
      <c r="BB156" s="807"/>
      <c r="BC156" s="807"/>
      <c r="BD156" s="807"/>
      <c r="BE156" s="807"/>
      <c r="BF156" s="807"/>
      <c r="BG156" s="807"/>
      <c r="BH156" s="807"/>
      <c r="BI156" s="807"/>
      <c r="BJ156" s="807"/>
      <c r="BK156" s="807"/>
      <c r="BL156" s="807"/>
      <c r="BM156" s="807"/>
      <c r="BN156" s="807"/>
      <c r="BO156" s="807"/>
      <c r="BP156" s="807"/>
      <c r="BQ156" s="807"/>
      <c r="BR156" s="807"/>
      <c r="BS156" s="807"/>
      <c r="BT156" s="807"/>
      <c r="BU156" s="807"/>
      <c r="BV156" s="807"/>
      <c r="BW156" s="807"/>
      <c r="BX156" s="807"/>
      <c r="BY156" s="807"/>
      <c r="BZ156" s="807"/>
      <c r="CA156" s="807"/>
      <c r="CB156" s="807"/>
      <c r="CC156" s="807"/>
      <c r="CD156" s="808"/>
      <c r="CE156" s="9"/>
      <c r="CF156" s="9"/>
      <c r="CG156" s="9"/>
      <c r="CH156" s="9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N156" s="136"/>
      <c r="DO156" s="43"/>
      <c r="DP156" s="9"/>
      <c r="DQ156" s="9"/>
      <c r="DR156" s="719"/>
      <c r="DS156" s="719"/>
      <c r="DT156" s="231"/>
      <c r="DU156" s="231"/>
      <c r="DV156" s="231"/>
      <c r="DW156" s="231"/>
      <c r="DX156" s="231"/>
      <c r="DY156" s="231"/>
      <c r="DZ156" s="231"/>
      <c r="EA156" s="231"/>
      <c r="EB156" s="242"/>
      <c r="EC156" s="43"/>
      <c r="ED156" s="136"/>
    </row>
    <row r="157" spans="1:134" ht="13.5" customHeight="1" x14ac:dyDescent="0.15">
      <c r="A157" s="35"/>
      <c r="B157" s="823"/>
      <c r="C157" s="824"/>
      <c r="D157" s="824"/>
      <c r="E157" s="824"/>
      <c r="F157" s="824"/>
      <c r="G157" s="824"/>
      <c r="H157" s="824"/>
      <c r="I157" s="824"/>
      <c r="J157" s="824"/>
      <c r="K157" s="824"/>
      <c r="L157" s="824"/>
      <c r="M157" s="824"/>
      <c r="N157" s="824"/>
      <c r="O157" s="824"/>
      <c r="P157" s="824"/>
      <c r="Q157" s="825"/>
      <c r="R157" s="36"/>
      <c r="S157" s="36"/>
      <c r="T157" s="792" t="s">
        <v>138</v>
      </c>
      <c r="U157" s="793"/>
      <c r="V157" s="794"/>
      <c r="W157" s="36"/>
      <c r="X157" s="36"/>
      <c r="Y157" s="36"/>
      <c r="Z157" s="36"/>
      <c r="AA157" s="36"/>
      <c r="AB157" s="36"/>
      <c r="AC157" s="777"/>
      <c r="AD157" s="780"/>
      <c r="AE157" s="777"/>
      <c r="AF157" s="780"/>
      <c r="AG157" s="777"/>
      <c r="AH157" s="780"/>
      <c r="AI157" s="136"/>
      <c r="AJ157" s="9"/>
      <c r="AK157" s="9"/>
      <c r="AL157" s="9"/>
      <c r="AM157" s="44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7"/>
      <c r="AX157" s="43"/>
      <c r="AY157" s="43"/>
      <c r="AZ157" s="43"/>
      <c r="BA157" s="806"/>
      <c r="BB157" s="807"/>
      <c r="BC157" s="807"/>
      <c r="BD157" s="807"/>
      <c r="BE157" s="807"/>
      <c r="BF157" s="807"/>
      <c r="BG157" s="807"/>
      <c r="BH157" s="807"/>
      <c r="BI157" s="807"/>
      <c r="BJ157" s="807"/>
      <c r="BK157" s="807"/>
      <c r="BL157" s="807"/>
      <c r="BM157" s="807"/>
      <c r="BN157" s="807"/>
      <c r="BO157" s="807"/>
      <c r="BP157" s="807"/>
      <c r="BQ157" s="807"/>
      <c r="BR157" s="807"/>
      <c r="BS157" s="807"/>
      <c r="BT157" s="807"/>
      <c r="BU157" s="807"/>
      <c r="BV157" s="807"/>
      <c r="BW157" s="807"/>
      <c r="BX157" s="807"/>
      <c r="BY157" s="807"/>
      <c r="BZ157" s="807"/>
      <c r="CA157" s="807"/>
      <c r="CB157" s="807"/>
      <c r="CC157" s="807"/>
      <c r="CD157" s="808"/>
      <c r="CE157" s="9"/>
      <c r="CF157" s="9"/>
      <c r="CG157" s="9"/>
      <c r="CH157" s="9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N157" s="136"/>
      <c r="DO157" s="43"/>
      <c r="DP157" s="9"/>
      <c r="DQ157" s="9"/>
      <c r="DR157" s="720"/>
      <c r="DS157" s="720"/>
      <c r="DT157" s="232"/>
      <c r="DU157" s="232"/>
      <c r="DV157" s="232"/>
      <c r="DW157" s="232"/>
      <c r="DX157" s="232"/>
      <c r="DY157" s="232"/>
      <c r="DZ157" s="232"/>
      <c r="EA157" s="232"/>
      <c r="EB157" s="239"/>
      <c r="EC157" s="43"/>
      <c r="ED157" s="136"/>
    </row>
    <row r="158" spans="1:134" ht="13.5" customHeight="1" x14ac:dyDescent="0.15">
      <c r="A158" s="35"/>
      <c r="B158" s="823"/>
      <c r="C158" s="824"/>
      <c r="D158" s="824"/>
      <c r="E158" s="824"/>
      <c r="F158" s="824"/>
      <c r="G158" s="824"/>
      <c r="H158" s="824"/>
      <c r="I158" s="824"/>
      <c r="J158" s="824"/>
      <c r="K158" s="824"/>
      <c r="L158" s="824"/>
      <c r="M158" s="824"/>
      <c r="N158" s="824"/>
      <c r="O158" s="824"/>
      <c r="P158" s="824"/>
      <c r="Q158" s="825"/>
      <c r="R158" s="36"/>
      <c r="S158" s="36"/>
      <c r="T158" s="795"/>
      <c r="U158" s="796"/>
      <c r="V158" s="797"/>
      <c r="W158" s="36"/>
      <c r="X158" s="36"/>
      <c r="Y158" s="36"/>
      <c r="Z158" s="36"/>
      <c r="AA158" s="36"/>
      <c r="AB158" s="36"/>
      <c r="AC158" s="777"/>
      <c r="AD158" s="780"/>
      <c r="AE158" s="777"/>
      <c r="AF158" s="780"/>
      <c r="AG158" s="777"/>
      <c r="AH158" s="780"/>
      <c r="AI158" s="136"/>
      <c r="AJ158" s="9"/>
      <c r="AK158" s="9"/>
      <c r="AL158" s="9"/>
      <c r="AM158" s="44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7"/>
      <c r="AX158" s="43"/>
      <c r="AY158" s="43"/>
      <c r="AZ158" s="43"/>
      <c r="BA158" s="806"/>
      <c r="BB158" s="807"/>
      <c r="BC158" s="807"/>
      <c r="BD158" s="807"/>
      <c r="BE158" s="807"/>
      <c r="BF158" s="807"/>
      <c r="BG158" s="807"/>
      <c r="BH158" s="807"/>
      <c r="BI158" s="807"/>
      <c r="BJ158" s="807"/>
      <c r="BK158" s="807"/>
      <c r="BL158" s="807"/>
      <c r="BM158" s="807"/>
      <c r="BN158" s="807"/>
      <c r="BO158" s="807"/>
      <c r="BP158" s="807"/>
      <c r="BQ158" s="807"/>
      <c r="BR158" s="807"/>
      <c r="BS158" s="807"/>
      <c r="BT158" s="807"/>
      <c r="BU158" s="807"/>
      <c r="BV158" s="807"/>
      <c r="BW158" s="807"/>
      <c r="BX158" s="807"/>
      <c r="BY158" s="807"/>
      <c r="BZ158" s="807"/>
      <c r="CA158" s="807"/>
      <c r="CB158" s="807"/>
      <c r="CC158" s="807"/>
      <c r="CD158" s="808"/>
      <c r="CE158" s="9"/>
      <c r="CF158" s="9"/>
      <c r="CG158" s="9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DG158" s="134"/>
      <c r="DH158" s="134"/>
      <c r="DI158" s="134"/>
      <c r="DJ158" s="134"/>
      <c r="DK158" s="9"/>
      <c r="DL158" s="9"/>
      <c r="DN158" s="136"/>
      <c r="DO158" s="51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43"/>
      <c r="ED158" s="136"/>
    </row>
    <row r="159" spans="1:134" ht="13.5" customHeight="1" x14ac:dyDescent="0.15">
      <c r="A159" s="35"/>
      <c r="B159" s="823"/>
      <c r="C159" s="824"/>
      <c r="D159" s="824"/>
      <c r="E159" s="824"/>
      <c r="F159" s="824"/>
      <c r="G159" s="824"/>
      <c r="H159" s="824"/>
      <c r="I159" s="824"/>
      <c r="J159" s="824"/>
      <c r="K159" s="824"/>
      <c r="L159" s="824"/>
      <c r="M159" s="824"/>
      <c r="N159" s="824"/>
      <c r="O159" s="824"/>
      <c r="P159" s="824"/>
      <c r="Q159" s="825"/>
      <c r="R159" s="36"/>
      <c r="S159" s="36"/>
      <c r="T159" s="833"/>
      <c r="U159" s="834"/>
      <c r="V159" s="835"/>
      <c r="W159" s="36"/>
      <c r="X159" s="36"/>
      <c r="Y159" s="36"/>
      <c r="Z159" s="36"/>
      <c r="AA159" s="36"/>
      <c r="AB159" s="36"/>
      <c r="AC159" s="777"/>
      <c r="AD159" s="780"/>
      <c r="AE159" s="777"/>
      <c r="AF159" s="780"/>
      <c r="AG159" s="777"/>
      <c r="AH159" s="780"/>
      <c r="AI159" s="136"/>
      <c r="AJ159" s="9"/>
      <c r="AK159" s="9"/>
      <c r="AL159" s="9"/>
      <c r="AM159" s="44"/>
      <c r="AN159" s="146"/>
      <c r="AO159" s="719"/>
      <c r="AP159" s="719"/>
      <c r="AQ159" s="836"/>
      <c r="AR159" s="719"/>
      <c r="AS159" s="719"/>
      <c r="AT159" s="838"/>
      <c r="AU159" s="719"/>
      <c r="AV159" s="719"/>
      <c r="AW159" s="147"/>
      <c r="AX159" s="43"/>
      <c r="AY159" s="43"/>
      <c r="AZ159" s="43"/>
      <c r="BA159" s="806"/>
      <c r="BB159" s="807"/>
      <c r="BC159" s="807"/>
      <c r="BD159" s="807"/>
      <c r="BE159" s="807"/>
      <c r="BF159" s="807"/>
      <c r="BG159" s="807"/>
      <c r="BH159" s="807"/>
      <c r="BI159" s="807"/>
      <c r="BJ159" s="807"/>
      <c r="BK159" s="807"/>
      <c r="BL159" s="807"/>
      <c r="BM159" s="807"/>
      <c r="BN159" s="807"/>
      <c r="BO159" s="807"/>
      <c r="BP159" s="807"/>
      <c r="BQ159" s="807"/>
      <c r="BR159" s="807"/>
      <c r="BS159" s="807"/>
      <c r="BT159" s="807"/>
      <c r="BU159" s="807"/>
      <c r="BV159" s="807"/>
      <c r="BW159" s="807"/>
      <c r="BX159" s="807"/>
      <c r="BY159" s="807"/>
      <c r="BZ159" s="807"/>
      <c r="CA159" s="807"/>
      <c r="CB159" s="807"/>
      <c r="CC159" s="807"/>
      <c r="CD159" s="808"/>
      <c r="CE159" s="32"/>
      <c r="CF159" s="33"/>
      <c r="CG159" s="34"/>
      <c r="CH159" s="719"/>
      <c r="CI159" s="782"/>
      <c r="CJ159" s="782"/>
      <c r="CK159" s="782"/>
      <c r="CL159" s="719"/>
      <c r="CM159" s="719"/>
      <c r="CN159" s="719"/>
      <c r="CO159" s="719"/>
      <c r="CP159" s="719"/>
      <c r="CQ159" s="719"/>
      <c r="CR159" s="719"/>
      <c r="CS159" s="719"/>
      <c r="CT159" s="719"/>
      <c r="CU159" s="719"/>
      <c r="CV159" s="719"/>
      <c r="CW159" s="719"/>
      <c r="CX159" s="719"/>
      <c r="CY159" s="719"/>
      <c r="CZ159" s="719"/>
      <c r="DA159" s="719"/>
      <c r="DB159" s="719"/>
      <c r="DC159" s="719"/>
      <c r="DD159" s="719"/>
      <c r="DE159" s="719"/>
      <c r="DF159" s="719"/>
      <c r="DG159" s="155"/>
      <c r="DH159" s="134"/>
      <c r="DI159" s="134"/>
      <c r="DJ159" s="134"/>
      <c r="DK159" s="9"/>
      <c r="DL159" s="9"/>
      <c r="DN159" s="35"/>
      <c r="DO159" s="37"/>
      <c r="DP159" s="48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43"/>
      <c r="ED159" s="136"/>
    </row>
    <row r="160" spans="1:134" ht="13.5" customHeight="1" x14ac:dyDescent="0.15">
      <c r="A160" s="35"/>
      <c r="B160" s="826"/>
      <c r="C160" s="827"/>
      <c r="D160" s="827"/>
      <c r="E160" s="827"/>
      <c r="F160" s="827"/>
      <c r="G160" s="827"/>
      <c r="H160" s="827"/>
      <c r="I160" s="827"/>
      <c r="J160" s="827"/>
      <c r="K160" s="827"/>
      <c r="L160" s="827"/>
      <c r="M160" s="827"/>
      <c r="N160" s="827"/>
      <c r="O160" s="827"/>
      <c r="P160" s="827"/>
      <c r="Q160" s="828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784"/>
      <c r="AD160" s="785"/>
      <c r="AE160" s="784"/>
      <c r="AF160" s="785"/>
      <c r="AG160" s="784"/>
      <c r="AH160" s="785"/>
      <c r="AI160" s="136"/>
      <c r="AJ160" s="9"/>
      <c r="AK160" s="9"/>
      <c r="AL160" s="9"/>
      <c r="AM160" s="44"/>
      <c r="AN160" s="156"/>
      <c r="AO160" s="720"/>
      <c r="AP160" s="720"/>
      <c r="AQ160" s="837"/>
      <c r="AR160" s="720"/>
      <c r="AS160" s="720"/>
      <c r="AT160" s="839"/>
      <c r="AU160" s="720"/>
      <c r="AV160" s="720"/>
      <c r="AW160" s="157"/>
      <c r="AX160" s="43"/>
      <c r="AY160" s="43"/>
      <c r="AZ160" s="43"/>
      <c r="BA160" s="809"/>
      <c r="BB160" s="810"/>
      <c r="BC160" s="810"/>
      <c r="BD160" s="810"/>
      <c r="BE160" s="810"/>
      <c r="BF160" s="810"/>
      <c r="BG160" s="810"/>
      <c r="BH160" s="810"/>
      <c r="BI160" s="810"/>
      <c r="BJ160" s="810"/>
      <c r="BK160" s="810"/>
      <c r="BL160" s="810"/>
      <c r="BM160" s="810"/>
      <c r="BN160" s="810"/>
      <c r="BO160" s="810"/>
      <c r="BP160" s="810"/>
      <c r="BQ160" s="810"/>
      <c r="BR160" s="810"/>
      <c r="BS160" s="810"/>
      <c r="BT160" s="810"/>
      <c r="BU160" s="810"/>
      <c r="BV160" s="810"/>
      <c r="BW160" s="810"/>
      <c r="BX160" s="810"/>
      <c r="BY160" s="810"/>
      <c r="BZ160" s="810"/>
      <c r="CA160" s="810"/>
      <c r="CB160" s="810"/>
      <c r="CC160" s="810"/>
      <c r="CD160" s="811"/>
      <c r="CE160" s="35"/>
      <c r="CF160" s="36"/>
      <c r="CG160" s="37"/>
      <c r="CH160" s="720"/>
      <c r="CI160" s="817"/>
      <c r="CJ160" s="817"/>
      <c r="CK160" s="817"/>
      <c r="CL160" s="720"/>
      <c r="CM160" s="720"/>
      <c r="CN160" s="720"/>
      <c r="CO160" s="720"/>
      <c r="CP160" s="720"/>
      <c r="CQ160" s="720"/>
      <c r="CR160" s="720"/>
      <c r="CS160" s="720"/>
      <c r="CT160" s="720"/>
      <c r="CU160" s="720"/>
      <c r="CV160" s="720"/>
      <c r="CW160" s="720"/>
      <c r="CX160" s="720"/>
      <c r="CY160" s="720"/>
      <c r="CZ160" s="720"/>
      <c r="DA160" s="720"/>
      <c r="DB160" s="720"/>
      <c r="DC160" s="720"/>
      <c r="DD160" s="720"/>
      <c r="DE160" s="720"/>
      <c r="DF160" s="720"/>
      <c r="DG160" s="158"/>
      <c r="DH160" s="134"/>
      <c r="DI160" s="134"/>
      <c r="DJ160" s="134"/>
      <c r="DK160" s="9"/>
      <c r="DL160" s="9"/>
      <c r="DN160" s="35"/>
      <c r="DO160" s="37"/>
      <c r="DQ160" s="9"/>
      <c r="DR160" s="719"/>
      <c r="DS160" s="719"/>
      <c r="DT160" s="231"/>
      <c r="DU160" s="231"/>
      <c r="DV160" s="231"/>
      <c r="DW160" s="231"/>
      <c r="DX160" s="231"/>
      <c r="DY160" s="231"/>
      <c r="DZ160" s="231"/>
      <c r="EA160" s="231"/>
      <c r="EB160" s="242"/>
      <c r="EC160" s="43"/>
      <c r="ED160" s="136"/>
    </row>
    <row r="161" spans="1:134" x14ac:dyDescent="0.15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43"/>
      <c r="AK161" s="43"/>
      <c r="AL161" s="43"/>
      <c r="AM161" s="44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3"/>
      <c r="AY161" s="33"/>
      <c r="AZ161" s="33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7"/>
      <c r="DH161" s="42"/>
      <c r="DI161" s="9"/>
      <c r="DJ161" s="9"/>
      <c r="DK161" s="9"/>
      <c r="DL161" s="9"/>
      <c r="DN161" s="35"/>
      <c r="DO161" s="37"/>
      <c r="DQ161" s="15"/>
      <c r="DR161" s="720"/>
      <c r="DS161" s="720"/>
      <c r="DT161" s="232"/>
      <c r="DU161" s="232"/>
      <c r="DV161" s="232"/>
      <c r="DW161" s="232"/>
      <c r="DX161" s="232"/>
      <c r="DY161" s="232"/>
      <c r="DZ161" s="232"/>
      <c r="EA161" s="232"/>
      <c r="EB161" s="239"/>
      <c r="EC161" s="52"/>
      <c r="ED161" s="136"/>
    </row>
    <row r="162" spans="1:134" x14ac:dyDescent="0.15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43"/>
      <c r="AK162" s="43"/>
      <c r="AL162" s="43"/>
      <c r="AM162" s="44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7"/>
      <c r="DH162" s="42"/>
      <c r="DI162" s="9"/>
      <c r="DJ162" s="9"/>
      <c r="DK162" s="9"/>
      <c r="DL162" s="9"/>
      <c r="DN162" s="35"/>
      <c r="DO162" s="36"/>
      <c r="DP162" s="33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7"/>
    </row>
    <row r="163" spans="1:134" x14ac:dyDescent="0.15">
      <c r="A163" s="4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9"/>
      <c r="AJ163" s="43"/>
      <c r="AK163" s="68" t="s">
        <v>133</v>
      </c>
      <c r="AL163" s="43"/>
      <c r="AM163" s="44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42"/>
      <c r="DJ163" s="132" t="s">
        <v>134</v>
      </c>
      <c r="DK163" s="9"/>
      <c r="DL163" s="9"/>
      <c r="DN163" s="45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49"/>
    </row>
  </sheetData>
  <mergeCells count="297"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0"/>
  <sheetViews>
    <sheetView view="pageBreakPreview" zoomScaleNormal="100" zoomScaleSheetLayoutView="100" workbookViewId="0">
      <selection activeCell="E8" sqref="E8"/>
    </sheetView>
  </sheetViews>
  <sheetFormatPr defaultRowHeight="26.25" customHeight="1" x14ac:dyDescent="0.15"/>
  <cols>
    <col min="1" max="1" width="3.625" style="375" customWidth="1"/>
    <col min="2" max="2" width="9.25" style="375" customWidth="1"/>
    <col min="3" max="5" width="10.25" style="375" customWidth="1"/>
    <col min="6" max="6" width="10.375" style="375" customWidth="1"/>
    <col min="7" max="7" width="6.25" style="375" customWidth="1"/>
    <col min="8" max="8" width="7.375" style="375" customWidth="1"/>
    <col min="9" max="9" width="9" style="375"/>
    <col min="10" max="10" width="4.375" style="379" customWidth="1"/>
    <col min="11" max="11" width="4.625" style="375" customWidth="1"/>
    <col min="12" max="255" width="9" style="375"/>
    <col min="256" max="256" width="3.625" style="375" customWidth="1"/>
    <col min="257" max="260" width="9" style="375"/>
    <col min="261" max="261" width="1.625" style="375" customWidth="1"/>
    <col min="262" max="262" width="10.375" style="375" customWidth="1"/>
    <col min="263" max="263" width="7.375" style="375" customWidth="1"/>
    <col min="264" max="264" width="9" style="375"/>
    <col min="265" max="265" width="15.875" style="375" customWidth="1"/>
    <col min="266" max="266" width="5.75" style="375" customWidth="1"/>
    <col min="267" max="267" width="4.625" style="375" customWidth="1"/>
    <col min="268" max="511" width="9" style="375"/>
    <col min="512" max="512" width="3.625" style="375" customWidth="1"/>
    <col min="513" max="516" width="9" style="375"/>
    <col min="517" max="517" width="1.625" style="375" customWidth="1"/>
    <col min="518" max="518" width="10.375" style="375" customWidth="1"/>
    <col min="519" max="519" width="7.375" style="375" customWidth="1"/>
    <col min="520" max="520" width="9" style="375"/>
    <col min="521" max="521" width="15.875" style="375" customWidth="1"/>
    <col min="522" max="522" width="5.75" style="375" customWidth="1"/>
    <col min="523" max="523" width="4.625" style="375" customWidth="1"/>
    <col min="524" max="767" width="9" style="375"/>
    <col min="768" max="768" width="3.625" style="375" customWidth="1"/>
    <col min="769" max="772" width="9" style="375"/>
    <col min="773" max="773" width="1.625" style="375" customWidth="1"/>
    <col min="774" max="774" width="10.375" style="375" customWidth="1"/>
    <col min="775" max="775" width="7.375" style="375" customWidth="1"/>
    <col min="776" max="776" width="9" style="375"/>
    <col min="777" max="777" width="15.875" style="375" customWidth="1"/>
    <col min="778" max="778" width="5.75" style="375" customWidth="1"/>
    <col min="779" max="779" width="4.625" style="375" customWidth="1"/>
    <col min="780" max="1023" width="9" style="375"/>
    <col min="1024" max="1024" width="3.625" style="375" customWidth="1"/>
    <col min="1025" max="1028" width="9" style="375"/>
    <col min="1029" max="1029" width="1.625" style="375" customWidth="1"/>
    <col min="1030" max="1030" width="10.375" style="375" customWidth="1"/>
    <col min="1031" max="1031" width="7.375" style="375" customWidth="1"/>
    <col min="1032" max="1032" width="9" style="375"/>
    <col min="1033" max="1033" width="15.875" style="375" customWidth="1"/>
    <col min="1034" max="1034" width="5.75" style="375" customWidth="1"/>
    <col min="1035" max="1035" width="4.625" style="375" customWidth="1"/>
    <col min="1036" max="1279" width="9" style="375"/>
    <col min="1280" max="1280" width="3.625" style="375" customWidth="1"/>
    <col min="1281" max="1284" width="9" style="375"/>
    <col min="1285" max="1285" width="1.625" style="375" customWidth="1"/>
    <col min="1286" max="1286" width="10.375" style="375" customWidth="1"/>
    <col min="1287" max="1287" width="7.375" style="375" customWidth="1"/>
    <col min="1288" max="1288" width="9" style="375"/>
    <col min="1289" max="1289" width="15.875" style="375" customWidth="1"/>
    <col min="1290" max="1290" width="5.75" style="375" customWidth="1"/>
    <col min="1291" max="1291" width="4.625" style="375" customWidth="1"/>
    <col min="1292" max="1535" width="9" style="375"/>
    <col min="1536" max="1536" width="3.625" style="375" customWidth="1"/>
    <col min="1537" max="1540" width="9" style="375"/>
    <col min="1541" max="1541" width="1.625" style="375" customWidth="1"/>
    <col min="1542" max="1542" width="10.375" style="375" customWidth="1"/>
    <col min="1543" max="1543" width="7.375" style="375" customWidth="1"/>
    <col min="1544" max="1544" width="9" style="375"/>
    <col min="1545" max="1545" width="15.875" style="375" customWidth="1"/>
    <col min="1546" max="1546" width="5.75" style="375" customWidth="1"/>
    <col min="1547" max="1547" width="4.625" style="375" customWidth="1"/>
    <col min="1548" max="1791" width="9" style="375"/>
    <col min="1792" max="1792" width="3.625" style="375" customWidth="1"/>
    <col min="1793" max="1796" width="9" style="375"/>
    <col min="1797" max="1797" width="1.625" style="375" customWidth="1"/>
    <col min="1798" max="1798" width="10.375" style="375" customWidth="1"/>
    <col min="1799" max="1799" width="7.375" style="375" customWidth="1"/>
    <col min="1800" max="1800" width="9" style="375"/>
    <col min="1801" max="1801" width="15.875" style="375" customWidth="1"/>
    <col min="1802" max="1802" width="5.75" style="375" customWidth="1"/>
    <col min="1803" max="1803" width="4.625" style="375" customWidth="1"/>
    <col min="1804" max="2047" width="9" style="375"/>
    <col min="2048" max="2048" width="3.625" style="375" customWidth="1"/>
    <col min="2049" max="2052" width="9" style="375"/>
    <col min="2053" max="2053" width="1.625" style="375" customWidth="1"/>
    <col min="2054" max="2054" width="10.375" style="375" customWidth="1"/>
    <col min="2055" max="2055" width="7.375" style="375" customWidth="1"/>
    <col min="2056" max="2056" width="9" style="375"/>
    <col min="2057" max="2057" width="15.875" style="375" customWidth="1"/>
    <col min="2058" max="2058" width="5.75" style="375" customWidth="1"/>
    <col min="2059" max="2059" width="4.625" style="375" customWidth="1"/>
    <col min="2060" max="2303" width="9" style="375"/>
    <col min="2304" max="2304" width="3.625" style="375" customWidth="1"/>
    <col min="2305" max="2308" width="9" style="375"/>
    <col min="2309" max="2309" width="1.625" style="375" customWidth="1"/>
    <col min="2310" max="2310" width="10.375" style="375" customWidth="1"/>
    <col min="2311" max="2311" width="7.375" style="375" customWidth="1"/>
    <col min="2312" max="2312" width="9" style="375"/>
    <col min="2313" max="2313" width="15.875" style="375" customWidth="1"/>
    <col min="2314" max="2314" width="5.75" style="375" customWidth="1"/>
    <col min="2315" max="2315" width="4.625" style="375" customWidth="1"/>
    <col min="2316" max="2559" width="9" style="375"/>
    <col min="2560" max="2560" width="3.625" style="375" customWidth="1"/>
    <col min="2561" max="2564" width="9" style="375"/>
    <col min="2565" max="2565" width="1.625" style="375" customWidth="1"/>
    <col min="2566" max="2566" width="10.375" style="375" customWidth="1"/>
    <col min="2567" max="2567" width="7.375" style="375" customWidth="1"/>
    <col min="2568" max="2568" width="9" style="375"/>
    <col min="2569" max="2569" width="15.875" style="375" customWidth="1"/>
    <col min="2570" max="2570" width="5.75" style="375" customWidth="1"/>
    <col min="2571" max="2571" width="4.625" style="375" customWidth="1"/>
    <col min="2572" max="2815" width="9" style="375"/>
    <col min="2816" max="2816" width="3.625" style="375" customWidth="1"/>
    <col min="2817" max="2820" width="9" style="375"/>
    <col min="2821" max="2821" width="1.625" style="375" customWidth="1"/>
    <col min="2822" max="2822" width="10.375" style="375" customWidth="1"/>
    <col min="2823" max="2823" width="7.375" style="375" customWidth="1"/>
    <col min="2824" max="2824" width="9" style="375"/>
    <col min="2825" max="2825" width="15.875" style="375" customWidth="1"/>
    <col min="2826" max="2826" width="5.75" style="375" customWidth="1"/>
    <col min="2827" max="2827" width="4.625" style="375" customWidth="1"/>
    <col min="2828" max="3071" width="9" style="375"/>
    <col min="3072" max="3072" width="3.625" style="375" customWidth="1"/>
    <col min="3073" max="3076" width="9" style="375"/>
    <col min="3077" max="3077" width="1.625" style="375" customWidth="1"/>
    <col min="3078" max="3078" width="10.375" style="375" customWidth="1"/>
    <col min="3079" max="3079" width="7.375" style="375" customWidth="1"/>
    <col min="3080" max="3080" width="9" style="375"/>
    <col min="3081" max="3081" width="15.875" style="375" customWidth="1"/>
    <col min="3082" max="3082" width="5.75" style="375" customWidth="1"/>
    <col min="3083" max="3083" width="4.625" style="375" customWidth="1"/>
    <col min="3084" max="3327" width="9" style="375"/>
    <col min="3328" max="3328" width="3.625" style="375" customWidth="1"/>
    <col min="3329" max="3332" width="9" style="375"/>
    <col min="3333" max="3333" width="1.625" style="375" customWidth="1"/>
    <col min="3334" max="3334" width="10.375" style="375" customWidth="1"/>
    <col min="3335" max="3335" width="7.375" style="375" customWidth="1"/>
    <col min="3336" max="3336" width="9" style="375"/>
    <col min="3337" max="3337" width="15.875" style="375" customWidth="1"/>
    <col min="3338" max="3338" width="5.75" style="375" customWidth="1"/>
    <col min="3339" max="3339" width="4.625" style="375" customWidth="1"/>
    <col min="3340" max="3583" width="9" style="375"/>
    <col min="3584" max="3584" width="3.625" style="375" customWidth="1"/>
    <col min="3585" max="3588" width="9" style="375"/>
    <col min="3589" max="3589" width="1.625" style="375" customWidth="1"/>
    <col min="3590" max="3590" width="10.375" style="375" customWidth="1"/>
    <col min="3591" max="3591" width="7.375" style="375" customWidth="1"/>
    <col min="3592" max="3592" width="9" style="375"/>
    <col min="3593" max="3593" width="15.875" style="375" customWidth="1"/>
    <col min="3594" max="3594" width="5.75" style="375" customWidth="1"/>
    <col min="3595" max="3595" width="4.625" style="375" customWidth="1"/>
    <col min="3596" max="3839" width="9" style="375"/>
    <col min="3840" max="3840" width="3.625" style="375" customWidth="1"/>
    <col min="3841" max="3844" width="9" style="375"/>
    <col min="3845" max="3845" width="1.625" style="375" customWidth="1"/>
    <col min="3846" max="3846" width="10.375" style="375" customWidth="1"/>
    <col min="3847" max="3847" width="7.375" style="375" customWidth="1"/>
    <col min="3848" max="3848" width="9" style="375"/>
    <col min="3849" max="3849" width="15.875" style="375" customWidth="1"/>
    <col min="3850" max="3850" width="5.75" style="375" customWidth="1"/>
    <col min="3851" max="3851" width="4.625" style="375" customWidth="1"/>
    <col min="3852" max="4095" width="9" style="375"/>
    <col min="4096" max="4096" width="3.625" style="375" customWidth="1"/>
    <col min="4097" max="4100" width="9" style="375"/>
    <col min="4101" max="4101" width="1.625" style="375" customWidth="1"/>
    <col min="4102" max="4102" width="10.375" style="375" customWidth="1"/>
    <col min="4103" max="4103" width="7.375" style="375" customWidth="1"/>
    <col min="4104" max="4104" width="9" style="375"/>
    <col min="4105" max="4105" width="15.875" style="375" customWidth="1"/>
    <col min="4106" max="4106" width="5.75" style="375" customWidth="1"/>
    <col min="4107" max="4107" width="4.625" style="375" customWidth="1"/>
    <col min="4108" max="4351" width="9" style="375"/>
    <col min="4352" max="4352" width="3.625" style="375" customWidth="1"/>
    <col min="4353" max="4356" width="9" style="375"/>
    <col min="4357" max="4357" width="1.625" style="375" customWidth="1"/>
    <col min="4358" max="4358" width="10.375" style="375" customWidth="1"/>
    <col min="4359" max="4359" width="7.375" style="375" customWidth="1"/>
    <col min="4360" max="4360" width="9" style="375"/>
    <col min="4361" max="4361" width="15.875" style="375" customWidth="1"/>
    <col min="4362" max="4362" width="5.75" style="375" customWidth="1"/>
    <col min="4363" max="4363" width="4.625" style="375" customWidth="1"/>
    <col min="4364" max="4607" width="9" style="375"/>
    <col min="4608" max="4608" width="3.625" style="375" customWidth="1"/>
    <col min="4609" max="4612" width="9" style="375"/>
    <col min="4613" max="4613" width="1.625" style="375" customWidth="1"/>
    <col min="4614" max="4614" width="10.375" style="375" customWidth="1"/>
    <col min="4615" max="4615" width="7.375" style="375" customWidth="1"/>
    <col min="4616" max="4616" width="9" style="375"/>
    <col min="4617" max="4617" width="15.875" style="375" customWidth="1"/>
    <col min="4618" max="4618" width="5.75" style="375" customWidth="1"/>
    <col min="4619" max="4619" width="4.625" style="375" customWidth="1"/>
    <col min="4620" max="4863" width="9" style="375"/>
    <col min="4864" max="4864" width="3.625" style="375" customWidth="1"/>
    <col min="4865" max="4868" width="9" style="375"/>
    <col min="4869" max="4869" width="1.625" style="375" customWidth="1"/>
    <col min="4870" max="4870" width="10.375" style="375" customWidth="1"/>
    <col min="4871" max="4871" width="7.375" style="375" customWidth="1"/>
    <col min="4872" max="4872" width="9" style="375"/>
    <col min="4873" max="4873" width="15.875" style="375" customWidth="1"/>
    <col min="4874" max="4874" width="5.75" style="375" customWidth="1"/>
    <col min="4875" max="4875" width="4.625" style="375" customWidth="1"/>
    <col min="4876" max="5119" width="9" style="375"/>
    <col min="5120" max="5120" width="3.625" style="375" customWidth="1"/>
    <col min="5121" max="5124" width="9" style="375"/>
    <col min="5125" max="5125" width="1.625" style="375" customWidth="1"/>
    <col min="5126" max="5126" width="10.375" style="375" customWidth="1"/>
    <col min="5127" max="5127" width="7.375" style="375" customWidth="1"/>
    <col min="5128" max="5128" width="9" style="375"/>
    <col min="5129" max="5129" width="15.875" style="375" customWidth="1"/>
    <col min="5130" max="5130" width="5.75" style="375" customWidth="1"/>
    <col min="5131" max="5131" width="4.625" style="375" customWidth="1"/>
    <col min="5132" max="5375" width="9" style="375"/>
    <col min="5376" max="5376" width="3.625" style="375" customWidth="1"/>
    <col min="5377" max="5380" width="9" style="375"/>
    <col min="5381" max="5381" width="1.625" style="375" customWidth="1"/>
    <col min="5382" max="5382" width="10.375" style="375" customWidth="1"/>
    <col min="5383" max="5383" width="7.375" style="375" customWidth="1"/>
    <col min="5384" max="5384" width="9" style="375"/>
    <col min="5385" max="5385" width="15.875" style="375" customWidth="1"/>
    <col min="5386" max="5386" width="5.75" style="375" customWidth="1"/>
    <col min="5387" max="5387" width="4.625" style="375" customWidth="1"/>
    <col min="5388" max="5631" width="9" style="375"/>
    <col min="5632" max="5632" width="3.625" style="375" customWidth="1"/>
    <col min="5633" max="5636" width="9" style="375"/>
    <col min="5637" max="5637" width="1.625" style="375" customWidth="1"/>
    <col min="5638" max="5638" width="10.375" style="375" customWidth="1"/>
    <col min="5639" max="5639" width="7.375" style="375" customWidth="1"/>
    <col min="5640" max="5640" width="9" style="375"/>
    <col min="5641" max="5641" width="15.875" style="375" customWidth="1"/>
    <col min="5642" max="5642" width="5.75" style="375" customWidth="1"/>
    <col min="5643" max="5643" width="4.625" style="375" customWidth="1"/>
    <col min="5644" max="5887" width="9" style="375"/>
    <col min="5888" max="5888" width="3.625" style="375" customWidth="1"/>
    <col min="5889" max="5892" width="9" style="375"/>
    <col min="5893" max="5893" width="1.625" style="375" customWidth="1"/>
    <col min="5894" max="5894" width="10.375" style="375" customWidth="1"/>
    <col min="5895" max="5895" width="7.375" style="375" customWidth="1"/>
    <col min="5896" max="5896" width="9" style="375"/>
    <col min="5897" max="5897" width="15.875" style="375" customWidth="1"/>
    <col min="5898" max="5898" width="5.75" style="375" customWidth="1"/>
    <col min="5899" max="5899" width="4.625" style="375" customWidth="1"/>
    <col min="5900" max="6143" width="9" style="375"/>
    <col min="6144" max="6144" width="3.625" style="375" customWidth="1"/>
    <col min="6145" max="6148" width="9" style="375"/>
    <col min="6149" max="6149" width="1.625" style="375" customWidth="1"/>
    <col min="6150" max="6150" width="10.375" style="375" customWidth="1"/>
    <col min="6151" max="6151" width="7.375" style="375" customWidth="1"/>
    <col min="6152" max="6152" width="9" style="375"/>
    <col min="6153" max="6153" width="15.875" style="375" customWidth="1"/>
    <col min="6154" max="6154" width="5.75" style="375" customWidth="1"/>
    <col min="6155" max="6155" width="4.625" style="375" customWidth="1"/>
    <col min="6156" max="6399" width="9" style="375"/>
    <col min="6400" max="6400" width="3.625" style="375" customWidth="1"/>
    <col min="6401" max="6404" width="9" style="375"/>
    <col min="6405" max="6405" width="1.625" style="375" customWidth="1"/>
    <col min="6406" max="6406" width="10.375" style="375" customWidth="1"/>
    <col min="6407" max="6407" width="7.375" style="375" customWidth="1"/>
    <col min="6408" max="6408" width="9" style="375"/>
    <col min="6409" max="6409" width="15.875" style="375" customWidth="1"/>
    <col min="6410" max="6410" width="5.75" style="375" customWidth="1"/>
    <col min="6411" max="6411" width="4.625" style="375" customWidth="1"/>
    <col min="6412" max="6655" width="9" style="375"/>
    <col min="6656" max="6656" width="3.625" style="375" customWidth="1"/>
    <col min="6657" max="6660" width="9" style="375"/>
    <col min="6661" max="6661" width="1.625" style="375" customWidth="1"/>
    <col min="6662" max="6662" width="10.375" style="375" customWidth="1"/>
    <col min="6663" max="6663" width="7.375" style="375" customWidth="1"/>
    <col min="6664" max="6664" width="9" style="375"/>
    <col min="6665" max="6665" width="15.875" style="375" customWidth="1"/>
    <col min="6666" max="6666" width="5.75" style="375" customWidth="1"/>
    <col min="6667" max="6667" width="4.625" style="375" customWidth="1"/>
    <col min="6668" max="6911" width="9" style="375"/>
    <col min="6912" max="6912" width="3.625" style="375" customWidth="1"/>
    <col min="6913" max="6916" width="9" style="375"/>
    <col min="6917" max="6917" width="1.625" style="375" customWidth="1"/>
    <col min="6918" max="6918" width="10.375" style="375" customWidth="1"/>
    <col min="6919" max="6919" width="7.375" style="375" customWidth="1"/>
    <col min="6920" max="6920" width="9" style="375"/>
    <col min="6921" max="6921" width="15.875" style="375" customWidth="1"/>
    <col min="6922" max="6922" width="5.75" style="375" customWidth="1"/>
    <col min="6923" max="6923" width="4.625" style="375" customWidth="1"/>
    <col min="6924" max="7167" width="9" style="375"/>
    <col min="7168" max="7168" width="3.625" style="375" customWidth="1"/>
    <col min="7169" max="7172" width="9" style="375"/>
    <col min="7173" max="7173" width="1.625" style="375" customWidth="1"/>
    <col min="7174" max="7174" width="10.375" style="375" customWidth="1"/>
    <col min="7175" max="7175" width="7.375" style="375" customWidth="1"/>
    <col min="7176" max="7176" width="9" style="375"/>
    <col min="7177" max="7177" width="15.875" style="375" customWidth="1"/>
    <col min="7178" max="7178" width="5.75" style="375" customWidth="1"/>
    <col min="7179" max="7179" width="4.625" style="375" customWidth="1"/>
    <col min="7180" max="7423" width="9" style="375"/>
    <col min="7424" max="7424" width="3.625" style="375" customWidth="1"/>
    <col min="7425" max="7428" width="9" style="375"/>
    <col min="7429" max="7429" width="1.625" style="375" customWidth="1"/>
    <col min="7430" max="7430" width="10.375" style="375" customWidth="1"/>
    <col min="7431" max="7431" width="7.375" style="375" customWidth="1"/>
    <col min="7432" max="7432" width="9" style="375"/>
    <col min="7433" max="7433" width="15.875" style="375" customWidth="1"/>
    <col min="7434" max="7434" width="5.75" style="375" customWidth="1"/>
    <col min="7435" max="7435" width="4.625" style="375" customWidth="1"/>
    <col min="7436" max="7679" width="9" style="375"/>
    <col min="7680" max="7680" width="3.625" style="375" customWidth="1"/>
    <col min="7681" max="7684" width="9" style="375"/>
    <col min="7685" max="7685" width="1.625" style="375" customWidth="1"/>
    <col min="7686" max="7686" width="10.375" style="375" customWidth="1"/>
    <col min="7687" max="7687" width="7.375" style="375" customWidth="1"/>
    <col min="7688" max="7688" width="9" style="375"/>
    <col min="7689" max="7689" width="15.875" style="375" customWidth="1"/>
    <col min="7690" max="7690" width="5.75" style="375" customWidth="1"/>
    <col min="7691" max="7691" width="4.625" style="375" customWidth="1"/>
    <col min="7692" max="7935" width="9" style="375"/>
    <col min="7936" max="7936" width="3.625" style="375" customWidth="1"/>
    <col min="7937" max="7940" width="9" style="375"/>
    <col min="7941" max="7941" width="1.625" style="375" customWidth="1"/>
    <col min="7942" max="7942" width="10.375" style="375" customWidth="1"/>
    <col min="7943" max="7943" width="7.375" style="375" customWidth="1"/>
    <col min="7944" max="7944" width="9" style="375"/>
    <col min="7945" max="7945" width="15.875" style="375" customWidth="1"/>
    <col min="7946" max="7946" width="5.75" style="375" customWidth="1"/>
    <col min="7947" max="7947" width="4.625" style="375" customWidth="1"/>
    <col min="7948" max="8191" width="9" style="375"/>
    <col min="8192" max="8192" width="3.625" style="375" customWidth="1"/>
    <col min="8193" max="8196" width="9" style="375"/>
    <col min="8197" max="8197" width="1.625" style="375" customWidth="1"/>
    <col min="8198" max="8198" width="10.375" style="375" customWidth="1"/>
    <col min="8199" max="8199" width="7.375" style="375" customWidth="1"/>
    <col min="8200" max="8200" width="9" style="375"/>
    <col min="8201" max="8201" width="15.875" style="375" customWidth="1"/>
    <col min="8202" max="8202" width="5.75" style="375" customWidth="1"/>
    <col min="8203" max="8203" width="4.625" style="375" customWidth="1"/>
    <col min="8204" max="8447" width="9" style="375"/>
    <col min="8448" max="8448" width="3.625" style="375" customWidth="1"/>
    <col min="8449" max="8452" width="9" style="375"/>
    <col min="8453" max="8453" width="1.625" style="375" customWidth="1"/>
    <col min="8454" max="8454" width="10.375" style="375" customWidth="1"/>
    <col min="8455" max="8455" width="7.375" style="375" customWidth="1"/>
    <col min="8456" max="8456" width="9" style="375"/>
    <col min="8457" max="8457" width="15.875" style="375" customWidth="1"/>
    <col min="8458" max="8458" width="5.75" style="375" customWidth="1"/>
    <col min="8459" max="8459" width="4.625" style="375" customWidth="1"/>
    <col min="8460" max="8703" width="9" style="375"/>
    <col min="8704" max="8704" width="3.625" style="375" customWidth="1"/>
    <col min="8705" max="8708" width="9" style="375"/>
    <col min="8709" max="8709" width="1.625" style="375" customWidth="1"/>
    <col min="8710" max="8710" width="10.375" style="375" customWidth="1"/>
    <col min="8711" max="8711" width="7.375" style="375" customWidth="1"/>
    <col min="8712" max="8712" width="9" style="375"/>
    <col min="8713" max="8713" width="15.875" style="375" customWidth="1"/>
    <col min="8714" max="8714" width="5.75" style="375" customWidth="1"/>
    <col min="8715" max="8715" width="4.625" style="375" customWidth="1"/>
    <col min="8716" max="8959" width="9" style="375"/>
    <col min="8960" max="8960" width="3.625" style="375" customWidth="1"/>
    <col min="8961" max="8964" width="9" style="375"/>
    <col min="8965" max="8965" width="1.625" style="375" customWidth="1"/>
    <col min="8966" max="8966" width="10.375" style="375" customWidth="1"/>
    <col min="8967" max="8967" width="7.375" style="375" customWidth="1"/>
    <col min="8968" max="8968" width="9" style="375"/>
    <col min="8969" max="8969" width="15.875" style="375" customWidth="1"/>
    <col min="8970" max="8970" width="5.75" style="375" customWidth="1"/>
    <col min="8971" max="8971" width="4.625" style="375" customWidth="1"/>
    <col min="8972" max="9215" width="9" style="375"/>
    <col min="9216" max="9216" width="3.625" style="375" customWidth="1"/>
    <col min="9217" max="9220" width="9" style="375"/>
    <col min="9221" max="9221" width="1.625" style="375" customWidth="1"/>
    <col min="9222" max="9222" width="10.375" style="375" customWidth="1"/>
    <col min="9223" max="9223" width="7.375" style="375" customWidth="1"/>
    <col min="9224" max="9224" width="9" style="375"/>
    <col min="9225" max="9225" width="15.875" style="375" customWidth="1"/>
    <col min="9226" max="9226" width="5.75" style="375" customWidth="1"/>
    <col min="9227" max="9227" width="4.625" style="375" customWidth="1"/>
    <col min="9228" max="9471" width="9" style="375"/>
    <col min="9472" max="9472" width="3.625" style="375" customWidth="1"/>
    <col min="9473" max="9476" width="9" style="375"/>
    <col min="9477" max="9477" width="1.625" style="375" customWidth="1"/>
    <col min="9478" max="9478" width="10.375" style="375" customWidth="1"/>
    <col min="9479" max="9479" width="7.375" style="375" customWidth="1"/>
    <col min="9480" max="9480" width="9" style="375"/>
    <col min="9481" max="9481" width="15.875" style="375" customWidth="1"/>
    <col min="9482" max="9482" width="5.75" style="375" customWidth="1"/>
    <col min="9483" max="9483" width="4.625" style="375" customWidth="1"/>
    <col min="9484" max="9727" width="9" style="375"/>
    <col min="9728" max="9728" width="3.625" style="375" customWidth="1"/>
    <col min="9729" max="9732" width="9" style="375"/>
    <col min="9733" max="9733" width="1.625" style="375" customWidth="1"/>
    <col min="9734" max="9734" width="10.375" style="375" customWidth="1"/>
    <col min="9735" max="9735" width="7.375" style="375" customWidth="1"/>
    <col min="9736" max="9736" width="9" style="375"/>
    <col min="9737" max="9737" width="15.875" style="375" customWidth="1"/>
    <col min="9738" max="9738" width="5.75" style="375" customWidth="1"/>
    <col min="9739" max="9739" width="4.625" style="375" customWidth="1"/>
    <col min="9740" max="9983" width="9" style="375"/>
    <col min="9984" max="9984" width="3.625" style="375" customWidth="1"/>
    <col min="9985" max="9988" width="9" style="375"/>
    <col min="9989" max="9989" width="1.625" style="375" customWidth="1"/>
    <col min="9990" max="9990" width="10.375" style="375" customWidth="1"/>
    <col min="9991" max="9991" width="7.375" style="375" customWidth="1"/>
    <col min="9992" max="9992" width="9" style="375"/>
    <col min="9993" max="9993" width="15.875" style="375" customWidth="1"/>
    <col min="9994" max="9994" width="5.75" style="375" customWidth="1"/>
    <col min="9995" max="9995" width="4.625" style="375" customWidth="1"/>
    <col min="9996" max="10239" width="9" style="375"/>
    <col min="10240" max="10240" width="3.625" style="375" customWidth="1"/>
    <col min="10241" max="10244" width="9" style="375"/>
    <col min="10245" max="10245" width="1.625" style="375" customWidth="1"/>
    <col min="10246" max="10246" width="10.375" style="375" customWidth="1"/>
    <col min="10247" max="10247" width="7.375" style="375" customWidth="1"/>
    <col min="10248" max="10248" width="9" style="375"/>
    <col min="10249" max="10249" width="15.875" style="375" customWidth="1"/>
    <col min="10250" max="10250" width="5.75" style="375" customWidth="1"/>
    <col min="10251" max="10251" width="4.625" style="375" customWidth="1"/>
    <col min="10252" max="10495" width="9" style="375"/>
    <col min="10496" max="10496" width="3.625" style="375" customWidth="1"/>
    <col min="10497" max="10500" width="9" style="375"/>
    <col min="10501" max="10501" width="1.625" style="375" customWidth="1"/>
    <col min="10502" max="10502" width="10.375" style="375" customWidth="1"/>
    <col min="10503" max="10503" width="7.375" style="375" customWidth="1"/>
    <col min="10504" max="10504" width="9" style="375"/>
    <col min="10505" max="10505" width="15.875" style="375" customWidth="1"/>
    <col min="10506" max="10506" width="5.75" style="375" customWidth="1"/>
    <col min="10507" max="10507" width="4.625" style="375" customWidth="1"/>
    <col min="10508" max="10751" width="9" style="375"/>
    <col min="10752" max="10752" width="3.625" style="375" customWidth="1"/>
    <col min="10753" max="10756" width="9" style="375"/>
    <col min="10757" max="10757" width="1.625" style="375" customWidth="1"/>
    <col min="10758" max="10758" width="10.375" style="375" customWidth="1"/>
    <col min="10759" max="10759" width="7.375" style="375" customWidth="1"/>
    <col min="10760" max="10760" width="9" style="375"/>
    <col min="10761" max="10761" width="15.875" style="375" customWidth="1"/>
    <col min="10762" max="10762" width="5.75" style="375" customWidth="1"/>
    <col min="10763" max="10763" width="4.625" style="375" customWidth="1"/>
    <col min="10764" max="11007" width="9" style="375"/>
    <col min="11008" max="11008" width="3.625" style="375" customWidth="1"/>
    <col min="11009" max="11012" width="9" style="375"/>
    <col min="11013" max="11013" width="1.625" style="375" customWidth="1"/>
    <col min="11014" max="11014" width="10.375" style="375" customWidth="1"/>
    <col min="11015" max="11015" width="7.375" style="375" customWidth="1"/>
    <col min="11016" max="11016" width="9" style="375"/>
    <col min="11017" max="11017" width="15.875" style="375" customWidth="1"/>
    <col min="11018" max="11018" width="5.75" style="375" customWidth="1"/>
    <col min="11019" max="11019" width="4.625" style="375" customWidth="1"/>
    <col min="11020" max="11263" width="9" style="375"/>
    <col min="11264" max="11264" width="3.625" style="375" customWidth="1"/>
    <col min="11265" max="11268" width="9" style="375"/>
    <col min="11269" max="11269" width="1.625" style="375" customWidth="1"/>
    <col min="11270" max="11270" width="10.375" style="375" customWidth="1"/>
    <col min="11271" max="11271" width="7.375" style="375" customWidth="1"/>
    <col min="11272" max="11272" width="9" style="375"/>
    <col min="11273" max="11273" width="15.875" style="375" customWidth="1"/>
    <col min="11274" max="11274" width="5.75" style="375" customWidth="1"/>
    <col min="11275" max="11275" width="4.625" style="375" customWidth="1"/>
    <col min="11276" max="11519" width="9" style="375"/>
    <col min="11520" max="11520" width="3.625" style="375" customWidth="1"/>
    <col min="11521" max="11524" width="9" style="375"/>
    <col min="11525" max="11525" width="1.625" style="375" customWidth="1"/>
    <col min="11526" max="11526" width="10.375" style="375" customWidth="1"/>
    <col min="11527" max="11527" width="7.375" style="375" customWidth="1"/>
    <col min="11528" max="11528" width="9" style="375"/>
    <col min="11529" max="11529" width="15.875" style="375" customWidth="1"/>
    <col min="11530" max="11530" width="5.75" style="375" customWidth="1"/>
    <col min="11531" max="11531" width="4.625" style="375" customWidth="1"/>
    <col min="11532" max="11775" width="9" style="375"/>
    <col min="11776" max="11776" width="3.625" style="375" customWidth="1"/>
    <col min="11777" max="11780" width="9" style="375"/>
    <col min="11781" max="11781" width="1.625" style="375" customWidth="1"/>
    <col min="11782" max="11782" width="10.375" style="375" customWidth="1"/>
    <col min="11783" max="11783" width="7.375" style="375" customWidth="1"/>
    <col min="11784" max="11784" width="9" style="375"/>
    <col min="11785" max="11785" width="15.875" style="375" customWidth="1"/>
    <col min="11786" max="11786" width="5.75" style="375" customWidth="1"/>
    <col min="11787" max="11787" width="4.625" style="375" customWidth="1"/>
    <col min="11788" max="12031" width="9" style="375"/>
    <col min="12032" max="12032" width="3.625" style="375" customWidth="1"/>
    <col min="12033" max="12036" width="9" style="375"/>
    <col min="12037" max="12037" width="1.625" style="375" customWidth="1"/>
    <col min="12038" max="12038" width="10.375" style="375" customWidth="1"/>
    <col min="12039" max="12039" width="7.375" style="375" customWidth="1"/>
    <col min="12040" max="12040" width="9" style="375"/>
    <col min="12041" max="12041" width="15.875" style="375" customWidth="1"/>
    <col min="12042" max="12042" width="5.75" style="375" customWidth="1"/>
    <col min="12043" max="12043" width="4.625" style="375" customWidth="1"/>
    <col min="12044" max="12287" width="9" style="375"/>
    <col min="12288" max="12288" width="3.625" style="375" customWidth="1"/>
    <col min="12289" max="12292" width="9" style="375"/>
    <col min="12293" max="12293" width="1.625" style="375" customWidth="1"/>
    <col min="12294" max="12294" width="10.375" style="375" customWidth="1"/>
    <col min="12295" max="12295" width="7.375" style="375" customWidth="1"/>
    <col min="12296" max="12296" width="9" style="375"/>
    <col min="12297" max="12297" width="15.875" style="375" customWidth="1"/>
    <col min="12298" max="12298" width="5.75" style="375" customWidth="1"/>
    <col min="12299" max="12299" width="4.625" style="375" customWidth="1"/>
    <col min="12300" max="12543" width="9" style="375"/>
    <col min="12544" max="12544" width="3.625" style="375" customWidth="1"/>
    <col min="12545" max="12548" width="9" style="375"/>
    <col min="12549" max="12549" width="1.625" style="375" customWidth="1"/>
    <col min="12550" max="12550" width="10.375" style="375" customWidth="1"/>
    <col min="12551" max="12551" width="7.375" style="375" customWidth="1"/>
    <col min="12552" max="12552" width="9" style="375"/>
    <col min="12553" max="12553" width="15.875" style="375" customWidth="1"/>
    <col min="12554" max="12554" width="5.75" style="375" customWidth="1"/>
    <col min="12555" max="12555" width="4.625" style="375" customWidth="1"/>
    <col min="12556" max="12799" width="9" style="375"/>
    <col min="12800" max="12800" width="3.625" style="375" customWidth="1"/>
    <col min="12801" max="12804" width="9" style="375"/>
    <col min="12805" max="12805" width="1.625" style="375" customWidth="1"/>
    <col min="12806" max="12806" width="10.375" style="375" customWidth="1"/>
    <col min="12807" max="12807" width="7.375" style="375" customWidth="1"/>
    <col min="12808" max="12808" width="9" style="375"/>
    <col min="12809" max="12809" width="15.875" style="375" customWidth="1"/>
    <col min="12810" max="12810" width="5.75" style="375" customWidth="1"/>
    <col min="12811" max="12811" width="4.625" style="375" customWidth="1"/>
    <col min="12812" max="13055" width="9" style="375"/>
    <col min="13056" max="13056" width="3.625" style="375" customWidth="1"/>
    <col min="13057" max="13060" width="9" style="375"/>
    <col min="13061" max="13061" width="1.625" style="375" customWidth="1"/>
    <col min="13062" max="13062" width="10.375" style="375" customWidth="1"/>
    <col min="13063" max="13063" width="7.375" style="375" customWidth="1"/>
    <col min="13064" max="13064" width="9" style="375"/>
    <col min="13065" max="13065" width="15.875" style="375" customWidth="1"/>
    <col min="13066" max="13066" width="5.75" style="375" customWidth="1"/>
    <col min="13067" max="13067" width="4.625" style="375" customWidth="1"/>
    <col min="13068" max="13311" width="9" style="375"/>
    <col min="13312" max="13312" width="3.625" style="375" customWidth="1"/>
    <col min="13313" max="13316" width="9" style="375"/>
    <col min="13317" max="13317" width="1.625" style="375" customWidth="1"/>
    <col min="13318" max="13318" width="10.375" style="375" customWidth="1"/>
    <col min="13319" max="13319" width="7.375" style="375" customWidth="1"/>
    <col min="13320" max="13320" width="9" style="375"/>
    <col min="13321" max="13321" width="15.875" style="375" customWidth="1"/>
    <col min="13322" max="13322" width="5.75" style="375" customWidth="1"/>
    <col min="13323" max="13323" width="4.625" style="375" customWidth="1"/>
    <col min="13324" max="13567" width="9" style="375"/>
    <col min="13568" max="13568" width="3.625" style="375" customWidth="1"/>
    <col min="13569" max="13572" width="9" style="375"/>
    <col min="13573" max="13573" width="1.625" style="375" customWidth="1"/>
    <col min="13574" max="13574" width="10.375" style="375" customWidth="1"/>
    <col min="13575" max="13575" width="7.375" style="375" customWidth="1"/>
    <col min="13576" max="13576" width="9" style="375"/>
    <col min="13577" max="13577" width="15.875" style="375" customWidth="1"/>
    <col min="13578" max="13578" width="5.75" style="375" customWidth="1"/>
    <col min="13579" max="13579" width="4.625" style="375" customWidth="1"/>
    <col min="13580" max="13823" width="9" style="375"/>
    <col min="13824" max="13824" width="3.625" style="375" customWidth="1"/>
    <col min="13825" max="13828" width="9" style="375"/>
    <col min="13829" max="13829" width="1.625" style="375" customWidth="1"/>
    <col min="13830" max="13830" width="10.375" style="375" customWidth="1"/>
    <col min="13831" max="13831" width="7.375" style="375" customWidth="1"/>
    <col min="13832" max="13832" width="9" style="375"/>
    <col min="13833" max="13833" width="15.875" style="375" customWidth="1"/>
    <col min="13834" max="13834" width="5.75" style="375" customWidth="1"/>
    <col min="13835" max="13835" width="4.625" style="375" customWidth="1"/>
    <col min="13836" max="14079" width="9" style="375"/>
    <col min="14080" max="14080" width="3.625" style="375" customWidth="1"/>
    <col min="14081" max="14084" width="9" style="375"/>
    <col min="14085" max="14085" width="1.625" style="375" customWidth="1"/>
    <col min="14086" max="14086" width="10.375" style="375" customWidth="1"/>
    <col min="14087" max="14087" width="7.375" style="375" customWidth="1"/>
    <col min="14088" max="14088" width="9" style="375"/>
    <col min="14089" max="14089" width="15.875" style="375" customWidth="1"/>
    <col min="14090" max="14090" width="5.75" style="375" customWidth="1"/>
    <col min="14091" max="14091" width="4.625" style="375" customWidth="1"/>
    <col min="14092" max="14335" width="9" style="375"/>
    <col min="14336" max="14336" width="3.625" style="375" customWidth="1"/>
    <col min="14337" max="14340" width="9" style="375"/>
    <col min="14341" max="14341" width="1.625" style="375" customWidth="1"/>
    <col min="14342" max="14342" width="10.375" style="375" customWidth="1"/>
    <col min="14343" max="14343" width="7.375" style="375" customWidth="1"/>
    <col min="14344" max="14344" width="9" style="375"/>
    <col min="14345" max="14345" width="15.875" style="375" customWidth="1"/>
    <col min="14346" max="14346" width="5.75" style="375" customWidth="1"/>
    <col min="14347" max="14347" width="4.625" style="375" customWidth="1"/>
    <col min="14348" max="14591" width="9" style="375"/>
    <col min="14592" max="14592" width="3.625" style="375" customWidth="1"/>
    <col min="14593" max="14596" width="9" style="375"/>
    <col min="14597" max="14597" width="1.625" style="375" customWidth="1"/>
    <col min="14598" max="14598" width="10.375" style="375" customWidth="1"/>
    <col min="14599" max="14599" width="7.375" style="375" customWidth="1"/>
    <col min="14600" max="14600" width="9" style="375"/>
    <col min="14601" max="14601" width="15.875" style="375" customWidth="1"/>
    <col min="14602" max="14602" width="5.75" style="375" customWidth="1"/>
    <col min="14603" max="14603" width="4.625" style="375" customWidth="1"/>
    <col min="14604" max="14847" width="9" style="375"/>
    <col min="14848" max="14848" width="3.625" style="375" customWidth="1"/>
    <col min="14849" max="14852" width="9" style="375"/>
    <col min="14853" max="14853" width="1.625" style="375" customWidth="1"/>
    <col min="14854" max="14854" width="10.375" style="375" customWidth="1"/>
    <col min="14855" max="14855" width="7.375" style="375" customWidth="1"/>
    <col min="14856" max="14856" width="9" style="375"/>
    <col min="14857" max="14857" width="15.875" style="375" customWidth="1"/>
    <col min="14858" max="14858" width="5.75" style="375" customWidth="1"/>
    <col min="14859" max="14859" width="4.625" style="375" customWidth="1"/>
    <col min="14860" max="15103" width="9" style="375"/>
    <col min="15104" max="15104" width="3.625" style="375" customWidth="1"/>
    <col min="15105" max="15108" width="9" style="375"/>
    <col min="15109" max="15109" width="1.625" style="375" customWidth="1"/>
    <col min="15110" max="15110" width="10.375" style="375" customWidth="1"/>
    <col min="15111" max="15111" width="7.375" style="375" customWidth="1"/>
    <col min="15112" max="15112" width="9" style="375"/>
    <col min="15113" max="15113" width="15.875" style="375" customWidth="1"/>
    <col min="15114" max="15114" width="5.75" style="375" customWidth="1"/>
    <col min="15115" max="15115" width="4.625" style="375" customWidth="1"/>
    <col min="15116" max="15359" width="9" style="375"/>
    <col min="15360" max="15360" width="3.625" style="375" customWidth="1"/>
    <col min="15361" max="15364" width="9" style="375"/>
    <col min="15365" max="15365" width="1.625" style="375" customWidth="1"/>
    <col min="15366" max="15366" width="10.375" style="375" customWidth="1"/>
    <col min="15367" max="15367" width="7.375" style="375" customWidth="1"/>
    <col min="15368" max="15368" width="9" style="375"/>
    <col min="15369" max="15369" width="15.875" style="375" customWidth="1"/>
    <col min="15370" max="15370" width="5.75" style="375" customWidth="1"/>
    <col min="15371" max="15371" width="4.625" style="375" customWidth="1"/>
    <col min="15372" max="15615" width="9" style="375"/>
    <col min="15616" max="15616" width="3.625" style="375" customWidth="1"/>
    <col min="15617" max="15620" width="9" style="375"/>
    <col min="15621" max="15621" width="1.625" style="375" customWidth="1"/>
    <col min="15622" max="15622" width="10.375" style="375" customWidth="1"/>
    <col min="15623" max="15623" width="7.375" style="375" customWidth="1"/>
    <col min="15624" max="15624" width="9" style="375"/>
    <col min="15625" max="15625" width="15.875" style="375" customWidth="1"/>
    <col min="15626" max="15626" width="5.75" style="375" customWidth="1"/>
    <col min="15627" max="15627" width="4.625" style="375" customWidth="1"/>
    <col min="15628" max="15871" width="9" style="375"/>
    <col min="15872" max="15872" width="3.625" style="375" customWidth="1"/>
    <col min="15873" max="15876" width="9" style="375"/>
    <col min="15877" max="15877" width="1.625" style="375" customWidth="1"/>
    <col min="15878" max="15878" width="10.375" style="375" customWidth="1"/>
    <col min="15879" max="15879" width="7.375" style="375" customWidth="1"/>
    <col min="15880" max="15880" width="9" style="375"/>
    <col min="15881" max="15881" width="15.875" style="375" customWidth="1"/>
    <col min="15882" max="15882" width="5.75" style="375" customWidth="1"/>
    <col min="15883" max="15883" width="4.625" style="375" customWidth="1"/>
    <col min="15884" max="16127" width="9" style="375"/>
    <col min="16128" max="16128" width="3.625" style="375" customWidth="1"/>
    <col min="16129" max="16132" width="9" style="375"/>
    <col min="16133" max="16133" width="1.625" style="375" customWidth="1"/>
    <col min="16134" max="16134" width="10.375" style="375" customWidth="1"/>
    <col min="16135" max="16135" width="7.375" style="375" customWidth="1"/>
    <col min="16136" max="16136" width="9" style="375"/>
    <col min="16137" max="16137" width="15.875" style="375" customWidth="1"/>
    <col min="16138" max="16138" width="5.75" style="375" customWidth="1"/>
    <col min="16139" max="16139" width="4.625" style="375" customWidth="1"/>
    <col min="16140" max="16384" width="9" style="375"/>
  </cols>
  <sheetData>
    <row r="1" spans="1:14" ht="26.25" customHeight="1" x14ac:dyDescent="0.15">
      <c r="A1" s="651" t="s">
        <v>301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</row>
    <row r="2" spans="1:14" ht="26.25" customHeight="1" x14ac:dyDescent="0.15">
      <c r="A2" s="390"/>
      <c r="B2" s="390"/>
      <c r="C2" s="390"/>
      <c r="D2" s="390"/>
      <c r="E2" s="390"/>
      <c r="F2" s="390"/>
      <c r="G2" s="390"/>
      <c r="H2" s="390"/>
      <c r="I2" s="390"/>
      <c r="J2" s="391"/>
      <c r="K2" s="392"/>
    </row>
    <row r="3" spans="1:14" ht="26.25" customHeight="1" x14ac:dyDescent="0.15">
      <c r="A3" s="390"/>
      <c r="B3" s="390"/>
      <c r="C3" s="390"/>
      <c r="D3" s="390"/>
      <c r="E3" s="390"/>
      <c r="F3" s="390"/>
      <c r="G3" s="390"/>
      <c r="H3" s="390"/>
      <c r="I3" s="390"/>
      <c r="J3" s="540" t="s">
        <v>474</v>
      </c>
      <c r="K3" s="392"/>
    </row>
    <row r="4" spans="1:14" ht="26.25" customHeight="1" x14ac:dyDescent="0.15">
      <c r="A4" s="417" t="s">
        <v>418</v>
      </c>
      <c r="B4" s="393"/>
      <c r="C4" s="394"/>
      <c r="D4" s="394"/>
      <c r="E4" s="394"/>
      <c r="F4" s="394"/>
      <c r="G4" s="394" t="s">
        <v>492</v>
      </c>
      <c r="H4" s="392"/>
      <c r="I4" s="392"/>
      <c r="J4" s="501">
        <v>1</v>
      </c>
      <c r="K4" s="392"/>
      <c r="N4" s="375" t="s">
        <v>299</v>
      </c>
    </row>
    <row r="5" spans="1:14" ht="26.25" customHeight="1" x14ac:dyDescent="0.15">
      <c r="A5" s="392"/>
      <c r="B5" s="394"/>
      <c r="C5" s="394"/>
      <c r="D5" s="394"/>
      <c r="E5" s="394"/>
      <c r="F5" s="392"/>
      <c r="G5" s="392"/>
      <c r="H5" s="392"/>
      <c r="I5" s="392"/>
      <c r="J5" s="501"/>
      <c r="K5" s="392"/>
    </row>
    <row r="6" spans="1:14" ht="26.25" customHeight="1" x14ac:dyDescent="0.15">
      <c r="A6" s="417" t="s">
        <v>419</v>
      </c>
      <c r="B6" s="393"/>
      <c r="C6" s="394"/>
      <c r="D6" s="394"/>
      <c r="E6" s="394"/>
      <c r="F6" s="392"/>
      <c r="G6" s="392"/>
      <c r="H6" s="392"/>
      <c r="I6" s="392"/>
      <c r="J6" s="501"/>
      <c r="K6" s="392"/>
    </row>
    <row r="7" spans="1:14" ht="26.25" customHeight="1" x14ac:dyDescent="0.15">
      <c r="A7" s="393"/>
      <c r="B7" s="394" t="s">
        <v>493</v>
      </c>
      <c r="C7" s="394"/>
      <c r="D7" s="394"/>
      <c r="E7" s="394"/>
      <c r="F7" s="394"/>
      <c r="G7" s="394" t="s">
        <v>492</v>
      </c>
      <c r="H7" s="392"/>
      <c r="I7" s="392"/>
      <c r="J7" s="501">
        <v>2</v>
      </c>
      <c r="K7" s="392"/>
    </row>
    <row r="8" spans="1:14" ht="26.25" customHeight="1" x14ac:dyDescent="0.15">
      <c r="A8" s="392"/>
      <c r="B8" s="394" t="s">
        <v>476</v>
      </c>
      <c r="C8" s="394"/>
      <c r="D8" s="394"/>
      <c r="E8" s="394"/>
      <c r="F8" s="394"/>
      <c r="G8" s="466"/>
      <c r="H8" s="392" t="s">
        <v>494</v>
      </c>
      <c r="I8" s="392"/>
      <c r="J8" s="501">
        <v>3</v>
      </c>
      <c r="K8" s="392"/>
    </row>
    <row r="9" spans="1:14" ht="26.25" customHeight="1" x14ac:dyDescent="0.15">
      <c r="A9" s="392"/>
      <c r="B9" s="394" t="s">
        <v>477</v>
      </c>
      <c r="C9" s="394"/>
      <c r="D9" s="394"/>
      <c r="E9" s="394"/>
      <c r="F9" s="394"/>
      <c r="G9" s="394" t="s">
        <v>492</v>
      </c>
      <c r="H9" s="392"/>
      <c r="I9" s="392"/>
      <c r="J9" s="501">
        <v>4</v>
      </c>
      <c r="K9" s="392"/>
    </row>
    <row r="10" spans="1:14" ht="26.25" customHeight="1" x14ac:dyDescent="0.15">
      <c r="A10" s="392"/>
      <c r="B10" s="394" t="s">
        <v>478</v>
      </c>
      <c r="C10" s="394"/>
      <c r="D10" s="394"/>
      <c r="E10" s="394"/>
      <c r="F10" s="394"/>
      <c r="G10" s="394" t="s">
        <v>492</v>
      </c>
      <c r="H10" s="392"/>
      <c r="I10" s="392"/>
      <c r="J10" s="501">
        <v>5</v>
      </c>
      <c r="K10" s="392"/>
    </row>
    <row r="11" spans="1:14" ht="26.25" customHeight="1" x14ac:dyDescent="0.15">
      <c r="A11" s="392"/>
      <c r="B11" s="394" t="s">
        <v>479</v>
      </c>
      <c r="C11" s="394"/>
      <c r="D11" s="394"/>
      <c r="E11" s="394"/>
      <c r="F11" s="394"/>
      <c r="G11" s="394" t="s">
        <v>492</v>
      </c>
      <c r="H11" s="392"/>
      <c r="I11" s="392"/>
      <c r="J11" s="501">
        <v>6</v>
      </c>
      <c r="K11" s="392"/>
    </row>
    <row r="12" spans="1:14" ht="26.25" customHeight="1" x14ac:dyDescent="0.15">
      <c r="A12" s="392"/>
      <c r="B12" s="394" t="s">
        <v>480</v>
      </c>
      <c r="C12" s="394"/>
      <c r="D12" s="394"/>
      <c r="E12" s="394"/>
      <c r="F12" s="394"/>
      <c r="G12" s="394" t="s">
        <v>492</v>
      </c>
      <c r="H12" s="392"/>
      <c r="I12" s="392"/>
      <c r="J12" s="501">
        <v>10</v>
      </c>
      <c r="K12" s="392"/>
    </row>
    <row r="13" spans="1:14" ht="26.25" customHeight="1" x14ac:dyDescent="0.15">
      <c r="A13" s="392"/>
      <c r="B13" s="394" t="s">
        <v>481</v>
      </c>
      <c r="C13" s="394"/>
      <c r="D13" s="394"/>
      <c r="E13" s="394"/>
      <c r="F13" s="394"/>
      <c r="G13" s="394" t="s">
        <v>492</v>
      </c>
      <c r="H13" s="392"/>
      <c r="I13" s="392"/>
      <c r="J13" s="501">
        <v>13</v>
      </c>
      <c r="K13" s="392"/>
    </row>
    <row r="14" spans="1:14" ht="26.25" customHeight="1" x14ac:dyDescent="0.15">
      <c r="A14" s="392"/>
      <c r="B14" s="394" t="s">
        <v>482</v>
      </c>
      <c r="C14" s="394"/>
      <c r="D14" s="394"/>
      <c r="E14" s="394"/>
      <c r="F14" s="394"/>
      <c r="G14" s="394" t="s">
        <v>492</v>
      </c>
      <c r="H14" s="392"/>
      <c r="I14" s="392"/>
      <c r="J14" s="501">
        <v>14</v>
      </c>
      <c r="K14" s="392"/>
    </row>
    <row r="15" spans="1:14" ht="26.25" customHeight="1" x14ac:dyDescent="0.15">
      <c r="A15" s="392"/>
      <c r="B15" s="394"/>
      <c r="C15" s="394"/>
      <c r="D15" s="394"/>
      <c r="E15" s="394"/>
      <c r="F15" s="394"/>
      <c r="G15" s="394"/>
      <c r="H15" s="392"/>
      <c r="I15" s="392"/>
      <c r="J15" s="501"/>
      <c r="K15" s="392"/>
    </row>
    <row r="16" spans="1:14" ht="26.25" customHeight="1" x14ac:dyDescent="0.15">
      <c r="A16" s="417" t="s">
        <v>420</v>
      </c>
      <c r="B16" s="393"/>
      <c r="C16" s="394"/>
      <c r="D16" s="394"/>
      <c r="E16" s="394"/>
      <c r="F16" s="392"/>
      <c r="G16" s="392"/>
      <c r="H16" s="392"/>
      <c r="I16" s="392"/>
      <c r="J16" s="501"/>
      <c r="K16" s="392"/>
    </row>
    <row r="17" spans="1:11" ht="26.25" customHeight="1" x14ac:dyDescent="0.15">
      <c r="A17" s="392"/>
      <c r="B17" s="394" t="s">
        <v>473</v>
      </c>
      <c r="C17" s="394"/>
      <c r="D17" s="394"/>
      <c r="E17" s="394"/>
      <c r="F17" s="394"/>
      <c r="G17" s="394" t="s">
        <v>492</v>
      </c>
      <c r="H17" s="392"/>
      <c r="I17" s="392"/>
      <c r="J17" s="501">
        <v>15</v>
      </c>
      <c r="K17" s="392"/>
    </row>
    <row r="18" spans="1:11" ht="26.25" customHeight="1" x14ac:dyDescent="0.15">
      <c r="A18" s="392"/>
      <c r="B18" s="394" t="s">
        <v>425</v>
      </c>
      <c r="C18" s="394" t="s">
        <v>434</v>
      </c>
      <c r="D18" s="394"/>
      <c r="E18" s="394"/>
      <c r="F18" s="394"/>
      <c r="G18" s="394" t="s">
        <v>492</v>
      </c>
      <c r="H18" s="392"/>
      <c r="I18" s="392"/>
      <c r="J18" s="501">
        <v>16</v>
      </c>
      <c r="K18" s="392"/>
    </row>
    <row r="19" spans="1:11" ht="26.25" customHeight="1" x14ac:dyDescent="0.15">
      <c r="A19" s="392"/>
      <c r="B19" s="394" t="s">
        <v>426</v>
      </c>
      <c r="C19" s="394" t="s">
        <v>435</v>
      </c>
      <c r="D19" s="394"/>
      <c r="E19" s="394"/>
      <c r="F19" s="394"/>
      <c r="G19" s="394" t="s">
        <v>492</v>
      </c>
      <c r="H19" s="392"/>
      <c r="I19" s="392"/>
      <c r="J19" s="501">
        <v>18</v>
      </c>
      <c r="K19" s="392"/>
    </row>
    <row r="20" spans="1:11" ht="26.25" customHeight="1" x14ac:dyDescent="0.15">
      <c r="A20" s="392"/>
      <c r="B20" s="394" t="s">
        <v>427</v>
      </c>
      <c r="C20" s="394" t="s">
        <v>436</v>
      </c>
      <c r="D20" s="394"/>
      <c r="E20" s="394"/>
      <c r="F20" s="394"/>
      <c r="G20" s="394" t="s">
        <v>492</v>
      </c>
      <c r="H20" s="392"/>
      <c r="I20" s="392"/>
      <c r="J20" s="501">
        <v>20</v>
      </c>
      <c r="K20" s="392"/>
    </row>
    <row r="21" spans="1:11" ht="26.25" customHeight="1" x14ac:dyDescent="0.15">
      <c r="A21" s="392"/>
      <c r="B21" s="394" t="s">
        <v>428</v>
      </c>
      <c r="C21" s="394" t="s">
        <v>437</v>
      </c>
      <c r="D21" s="394"/>
      <c r="E21" s="394"/>
      <c r="F21" s="394"/>
      <c r="G21" s="394" t="s">
        <v>492</v>
      </c>
      <c r="H21" s="392"/>
      <c r="I21" s="392"/>
      <c r="J21" s="501">
        <v>21</v>
      </c>
      <c r="K21" s="392"/>
    </row>
    <row r="22" spans="1:11" ht="26.25" customHeight="1" x14ac:dyDescent="0.15">
      <c r="A22" s="392"/>
      <c r="B22" s="394" t="s">
        <v>429</v>
      </c>
      <c r="C22" s="394" t="s">
        <v>442</v>
      </c>
      <c r="D22" s="394"/>
      <c r="E22" s="394"/>
      <c r="F22" s="394"/>
      <c r="G22" s="394" t="s">
        <v>492</v>
      </c>
      <c r="H22" s="392"/>
      <c r="I22" s="392"/>
      <c r="J22" s="501">
        <v>22</v>
      </c>
      <c r="K22" s="392"/>
    </row>
    <row r="23" spans="1:11" ht="26.25" customHeight="1" x14ac:dyDescent="0.15">
      <c r="A23" s="392"/>
      <c r="B23" s="394" t="s">
        <v>430</v>
      </c>
      <c r="C23" s="394" t="s">
        <v>438</v>
      </c>
      <c r="D23" s="394"/>
      <c r="E23" s="394"/>
      <c r="F23" s="394"/>
      <c r="G23" s="394" t="s">
        <v>492</v>
      </c>
      <c r="H23" s="392"/>
      <c r="I23" s="392"/>
      <c r="J23" s="501">
        <v>28</v>
      </c>
      <c r="K23" s="392"/>
    </row>
    <row r="24" spans="1:11" ht="26.25" customHeight="1" x14ac:dyDescent="0.15">
      <c r="A24" s="392"/>
      <c r="B24" s="394" t="s">
        <v>431</v>
      </c>
      <c r="C24" s="394" t="s">
        <v>443</v>
      </c>
      <c r="D24" s="394"/>
      <c r="E24" s="394"/>
      <c r="F24" s="394"/>
      <c r="G24" s="394" t="s">
        <v>492</v>
      </c>
      <c r="H24" s="392"/>
      <c r="I24" s="392"/>
      <c r="J24" s="501">
        <v>30</v>
      </c>
      <c r="K24" s="392"/>
    </row>
    <row r="25" spans="1:11" ht="26.25" customHeight="1" x14ac:dyDescent="0.15">
      <c r="A25" s="392"/>
      <c r="B25" s="394" t="s">
        <v>432</v>
      </c>
      <c r="C25" s="394" t="s">
        <v>439</v>
      </c>
      <c r="D25" s="394"/>
      <c r="E25" s="394"/>
      <c r="F25" s="394"/>
      <c r="G25" s="394" t="s">
        <v>492</v>
      </c>
      <c r="H25" s="392"/>
      <c r="I25" s="392"/>
      <c r="J25" s="501">
        <v>40</v>
      </c>
      <c r="K25" s="392"/>
    </row>
    <row r="26" spans="1:11" ht="26.25" customHeight="1" x14ac:dyDescent="0.15">
      <c r="A26" s="392"/>
      <c r="B26" s="394" t="s">
        <v>433</v>
      </c>
      <c r="C26" s="394" t="s">
        <v>440</v>
      </c>
      <c r="D26" s="394"/>
      <c r="E26" s="394"/>
      <c r="F26" s="394"/>
      <c r="G26" s="394" t="s">
        <v>492</v>
      </c>
      <c r="H26" s="392"/>
      <c r="I26" s="392"/>
      <c r="J26" s="501">
        <v>48</v>
      </c>
      <c r="K26" s="392"/>
    </row>
    <row r="27" spans="1:11" ht="26.25" customHeight="1" x14ac:dyDescent="0.15">
      <c r="A27" s="392"/>
      <c r="B27" s="394" t="s">
        <v>424</v>
      </c>
      <c r="C27" s="394" t="s">
        <v>441</v>
      </c>
      <c r="D27" s="394"/>
      <c r="E27" s="394"/>
      <c r="F27" s="394"/>
      <c r="G27" s="394" t="s">
        <v>492</v>
      </c>
      <c r="H27" s="392"/>
      <c r="I27" s="392"/>
      <c r="J27" s="501">
        <v>56</v>
      </c>
      <c r="K27" s="392"/>
    </row>
    <row r="28" spans="1:11" ht="26.25" customHeight="1" x14ac:dyDescent="0.15">
      <c r="A28" s="392"/>
      <c r="B28" s="394"/>
      <c r="C28" s="394"/>
      <c r="D28" s="394"/>
      <c r="E28" s="394"/>
      <c r="F28" s="394"/>
      <c r="G28" s="394"/>
      <c r="H28" s="392"/>
      <c r="I28" s="392"/>
      <c r="J28" s="501"/>
      <c r="K28" s="392"/>
    </row>
    <row r="29" spans="1:11" ht="26.25" customHeight="1" x14ac:dyDescent="0.15">
      <c r="B29" s="377"/>
      <c r="C29" s="377"/>
      <c r="D29" s="377"/>
      <c r="E29" s="377"/>
      <c r="F29" s="377"/>
      <c r="G29" s="377"/>
      <c r="J29" s="378"/>
    </row>
    <row r="30" spans="1:11" ht="26.25" customHeight="1" x14ac:dyDescent="0.15">
      <c r="B30" s="377"/>
      <c r="C30" s="377"/>
      <c r="D30" s="377"/>
      <c r="E30" s="377"/>
      <c r="F30" s="377"/>
      <c r="G30" s="377"/>
      <c r="J30" s="378"/>
    </row>
  </sheetData>
  <mergeCells count="1">
    <mergeCell ref="A1:K1"/>
  </mergeCells>
  <phoneticPr fontId="2"/>
  <pageMargins left="1.1417322834645669" right="0.55118110236220474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31" t="s">
        <v>90</v>
      </c>
    </row>
    <row r="30" spans="3:3" ht="14.25" x14ac:dyDescent="0.15">
      <c r="C30" s="31" t="s">
        <v>243</v>
      </c>
    </row>
    <row r="32" spans="3:3" ht="18" customHeight="1" x14ac:dyDescent="0.15"/>
    <row r="33" spans="2:9" ht="18" customHeight="1" x14ac:dyDescent="0.15">
      <c r="C33" s="31" t="s">
        <v>91</v>
      </c>
    </row>
    <row r="34" spans="2:9" ht="18" customHeight="1" x14ac:dyDescent="0.15">
      <c r="C34" t="s">
        <v>92</v>
      </c>
    </row>
    <row r="35" spans="2:9" ht="18" customHeight="1" x14ac:dyDescent="0.15">
      <c r="C35" t="s">
        <v>93</v>
      </c>
    </row>
    <row r="36" spans="2:9" x14ac:dyDescent="0.15">
      <c r="C36" t="s">
        <v>94</v>
      </c>
    </row>
    <row r="37" spans="2:9" x14ac:dyDescent="0.15">
      <c r="C37" t="s">
        <v>165</v>
      </c>
    </row>
    <row r="43" spans="2:9" x14ac:dyDescent="0.15">
      <c r="B43" s="159"/>
      <c r="C43" s="46"/>
      <c r="D43" s="46"/>
      <c r="E43" s="46"/>
      <c r="F43" s="46"/>
      <c r="G43" s="46"/>
      <c r="H43" s="46"/>
      <c r="I43" s="47"/>
    </row>
    <row r="44" spans="2:9" x14ac:dyDescent="0.15">
      <c r="B44" s="48"/>
      <c r="C44" s="160" t="s">
        <v>273</v>
      </c>
      <c r="D44" s="9"/>
      <c r="E44" s="9"/>
      <c r="F44" s="9"/>
      <c r="G44" s="9"/>
      <c r="H44" s="9"/>
      <c r="I44" s="50"/>
    </row>
    <row r="45" spans="2:9" x14ac:dyDescent="0.15">
      <c r="B45" s="48"/>
      <c r="C45" s="9"/>
      <c r="D45" s="9"/>
      <c r="E45" s="9"/>
      <c r="F45" s="9"/>
      <c r="G45" s="9"/>
      <c r="H45" s="9"/>
      <c r="I45" s="50"/>
    </row>
    <row r="46" spans="2:9" ht="17.25" x14ac:dyDescent="0.2">
      <c r="B46" s="48"/>
      <c r="C46" s="9"/>
      <c r="D46" s="9"/>
      <c r="E46" s="9" t="s">
        <v>276</v>
      </c>
      <c r="F46" s="9"/>
      <c r="G46" s="9"/>
      <c r="H46" s="9"/>
      <c r="I46" s="50"/>
    </row>
    <row r="47" spans="2:9" x14ac:dyDescent="0.15">
      <c r="B47" s="48"/>
      <c r="C47" s="9"/>
      <c r="D47" s="9"/>
      <c r="E47" s="9"/>
      <c r="F47" s="9"/>
      <c r="G47" s="9"/>
      <c r="H47" s="9"/>
      <c r="I47" s="50"/>
    </row>
    <row r="48" spans="2:9" x14ac:dyDescent="0.15">
      <c r="B48" s="48"/>
      <c r="C48" s="9"/>
      <c r="D48" s="160" t="s">
        <v>142</v>
      </c>
      <c r="E48" s="9"/>
      <c r="F48" s="160" t="s">
        <v>216</v>
      </c>
      <c r="G48" s="9"/>
      <c r="H48" s="9"/>
      <c r="I48" s="50"/>
    </row>
    <row r="49" spans="2:9" x14ac:dyDescent="0.15">
      <c r="B49" s="48"/>
      <c r="C49" s="9"/>
      <c r="D49" s="9"/>
      <c r="E49" s="9"/>
      <c r="F49" s="160" t="s">
        <v>217</v>
      </c>
      <c r="G49" s="9"/>
      <c r="H49" s="9"/>
      <c r="I49" s="50"/>
    </row>
    <row r="50" spans="2:9" x14ac:dyDescent="0.15">
      <c r="B50" s="48"/>
      <c r="C50" s="9"/>
      <c r="D50" s="9"/>
      <c r="E50" s="9"/>
      <c r="F50" s="160" t="s">
        <v>270</v>
      </c>
      <c r="G50" s="160" t="s">
        <v>271</v>
      </c>
      <c r="H50" s="9"/>
      <c r="I50" s="50"/>
    </row>
    <row r="51" spans="2:9" x14ac:dyDescent="0.15">
      <c r="B51" s="48"/>
      <c r="C51" s="9"/>
      <c r="D51" s="9"/>
      <c r="E51" s="9"/>
      <c r="F51" s="9"/>
      <c r="G51" s="160" t="s">
        <v>272</v>
      </c>
      <c r="H51" s="9"/>
      <c r="I51" s="50"/>
    </row>
    <row r="52" spans="2:9" x14ac:dyDescent="0.15">
      <c r="B52" s="161"/>
      <c r="C52" s="15"/>
      <c r="D52" s="15"/>
      <c r="E52" s="15"/>
      <c r="F52" s="15"/>
      <c r="G52" s="15"/>
      <c r="H52" s="15"/>
      <c r="I52" s="7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P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46" ht="9.9499999999999993" customHeight="1" x14ac:dyDescent="0.1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4"/>
      <c r="EH1" s="43"/>
      <c r="EI1" s="43"/>
      <c r="EJ1" s="43"/>
      <c r="EK1" s="43"/>
      <c r="EL1" s="43"/>
      <c r="EM1" s="43"/>
      <c r="EN1" s="43"/>
      <c r="EO1" s="43"/>
      <c r="EP1" s="43"/>
    </row>
    <row r="2" spans="2:146" ht="9.9499999999999993" customHeight="1" x14ac:dyDescent="0.1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7"/>
      <c r="EH2" s="43"/>
      <c r="EI2" s="43"/>
      <c r="EJ2" s="43"/>
      <c r="EK2" s="43"/>
      <c r="EL2" s="43"/>
      <c r="EM2" s="43"/>
      <c r="EN2" s="43"/>
      <c r="EO2" s="43"/>
      <c r="EP2" s="43"/>
    </row>
    <row r="3" spans="2:146" ht="9.9499999999999993" customHeight="1" x14ac:dyDescent="0.1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7"/>
      <c r="EH3" s="43"/>
      <c r="EI3" s="43"/>
      <c r="EJ3" s="43"/>
      <c r="EK3" s="43"/>
      <c r="EL3" s="43"/>
      <c r="EM3" s="43"/>
      <c r="EN3" s="43"/>
      <c r="EO3" s="43"/>
      <c r="EP3" s="43"/>
    </row>
    <row r="4" spans="2:146" ht="9.9499999999999993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716"/>
      <c r="BE4" s="716"/>
      <c r="BF4" s="716"/>
      <c r="BG4" s="716"/>
      <c r="BH4" s="716"/>
      <c r="BI4" s="716"/>
      <c r="BJ4" s="716"/>
      <c r="BK4" s="716"/>
      <c r="BL4" s="716"/>
      <c r="BM4" s="716"/>
      <c r="BN4" s="721"/>
      <c r="BO4" s="722"/>
      <c r="BP4" s="719"/>
      <c r="BQ4" s="719"/>
      <c r="BR4" s="719"/>
      <c r="BS4" s="719"/>
      <c r="BT4" s="719"/>
      <c r="BU4" s="719"/>
      <c r="BV4" s="719"/>
      <c r="BW4" s="719"/>
      <c r="BX4" s="719"/>
      <c r="BY4" s="719"/>
      <c r="BZ4" s="719"/>
      <c r="CA4" s="719"/>
      <c r="CB4" s="719"/>
      <c r="CC4" s="719"/>
      <c r="CD4" s="719"/>
      <c r="CE4" s="719"/>
      <c r="CF4" s="719"/>
      <c r="CG4" s="719"/>
      <c r="CH4" s="719"/>
      <c r="CI4" s="719"/>
      <c r="CJ4" s="719"/>
      <c r="CK4" s="719"/>
      <c r="CL4" s="35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243"/>
      <c r="DP4" s="245"/>
      <c r="DQ4" s="244"/>
      <c r="DR4" s="234"/>
      <c r="DS4" s="233"/>
      <c r="DT4" s="234"/>
      <c r="DU4" s="233"/>
      <c r="DV4" s="234"/>
      <c r="DW4" s="233"/>
      <c r="DX4" s="234"/>
      <c r="DY4" s="237"/>
      <c r="DZ4" s="238"/>
      <c r="EA4" s="237"/>
      <c r="EB4" s="238"/>
      <c r="EC4" s="237"/>
      <c r="ED4" s="241"/>
      <c r="EE4" s="136"/>
      <c r="EH4" s="43"/>
      <c r="EI4" s="43"/>
      <c r="EJ4" s="43"/>
      <c r="EK4" s="43"/>
      <c r="EL4" s="43"/>
      <c r="EM4" s="43"/>
      <c r="EN4" s="43"/>
      <c r="EO4" s="43"/>
      <c r="EP4" s="43"/>
    </row>
    <row r="5" spans="2:146" ht="9.9499999999999993" customHeight="1" x14ac:dyDescent="0.15">
      <c r="B5" s="35"/>
      <c r="C5" s="36"/>
      <c r="D5" s="39"/>
      <c r="E5" s="40"/>
      <c r="F5" s="40"/>
      <c r="G5" s="40"/>
      <c r="H5" s="40"/>
      <c r="I5" s="40"/>
      <c r="J5" s="41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716"/>
      <c r="BE5" s="716"/>
      <c r="BF5" s="716"/>
      <c r="BG5" s="716"/>
      <c r="BH5" s="716"/>
      <c r="BI5" s="716"/>
      <c r="BJ5" s="716"/>
      <c r="BK5" s="716"/>
      <c r="BL5" s="716"/>
      <c r="BM5" s="716"/>
      <c r="BN5" s="721"/>
      <c r="BO5" s="723"/>
      <c r="BP5" s="720"/>
      <c r="BQ5" s="720"/>
      <c r="BR5" s="720"/>
      <c r="BS5" s="720"/>
      <c r="BT5" s="720"/>
      <c r="BU5" s="720"/>
      <c r="BV5" s="720"/>
      <c r="BW5" s="720"/>
      <c r="BX5" s="720"/>
      <c r="BY5" s="720"/>
      <c r="BZ5" s="720"/>
      <c r="CA5" s="720"/>
      <c r="CB5" s="720"/>
      <c r="CC5" s="720"/>
      <c r="CD5" s="720"/>
      <c r="CE5" s="720"/>
      <c r="CF5" s="720"/>
      <c r="CG5" s="720"/>
      <c r="CH5" s="720"/>
      <c r="CI5" s="720"/>
      <c r="CJ5" s="720"/>
      <c r="CK5" s="720"/>
      <c r="CL5" s="35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233"/>
      <c r="DP5" s="234"/>
      <c r="DQ5" s="244"/>
      <c r="DR5" s="234"/>
      <c r="DS5" s="233"/>
      <c r="DT5" s="234"/>
      <c r="DU5" s="233"/>
      <c r="DV5" s="234"/>
      <c r="DW5" s="233"/>
      <c r="DX5" s="234"/>
      <c r="DY5" s="237"/>
      <c r="DZ5" s="238"/>
      <c r="EA5" s="237"/>
      <c r="EB5" s="238"/>
      <c r="EC5" s="237"/>
      <c r="ED5" s="241"/>
      <c r="EE5" s="136"/>
      <c r="EH5" s="43"/>
      <c r="EI5" s="43"/>
      <c r="EJ5" s="43"/>
      <c r="EK5" s="43"/>
      <c r="EL5" s="43"/>
      <c r="EM5" s="43"/>
      <c r="EN5" s="43"/>
      <c r="EO5" s="43"/>
      <c r="EP5" s="43"/>
    </row>
    <row r="6" spans="2:146" ht="9.9499999999999993" customHeight="1" x14ac:dyDescent="0.15">
      <c r="B6" s="35"/>
      <c r="C6" s="36"/>
      <c r="D6" s="42"/>
      <c r="E6" s="43"/>
      <c r="F6" s="43"/>
      <c r="G6" s="43"/>
      <c r="H6" s="43"/>
      <c r="I6" s="43"/>
      <c r="J6" s="4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6"/>
      <c r="BM6" s="36"/>
      <c r="BN6" s="37"/>
      <c r="BO6" s="39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1"/>
      <c r="CL6" s="45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233"/>
      <c r="DP6" s="234"/>
      <c r="DQ6" s="244"/>
      <c r="DR6" s="234"/>
      <c r="DS6" s="233"/>
      <c r="DT6" s="234"/>
      <c r="DU6" s="233"/>
      <c r="DV6" s="234"/>
      <c r="DW6" s="233"/>
      <c r="DX6" s="234"/>
      <c r="DY6" s="237"/>
      <c r="DZ6" s="238"/>
      <c r="EA6" s="237"/>
      <c r="EB6" s="238"/>
      <c r="EC6" s="237"/>
      <c r="ED6" s="241"/>
      <c r="EE6" s="136"/>
      <c r="EH6" s="43"/>
      <c r="EI6" s="43"/>
      <c r="EJ6" s="43"/>
      <c r="EK6" s="43"/>
      <c r="EL6" s="43"/>
      <c r="EM6" s="43"/>
      <c r="EN6" s="43"/>
      <c r="EO6" s="43"/>
      <c r="EP6" s="43"/>
    </row>
    <row r="7" spans="2:146" ht="9.9499999999999993" customHeight="1" x14ac:dyDescent="0.15">
      <c r="B7" s="35"/>
      <c r="C7" s="36"/>
      <c r="D7" s="42"/>
      <c r="E7" s="43"/>
      <c r="F7" s="43"/>
      <c r="G7" s="43"/>
      <c r="H7" s="43"/>
      <c r="I7" s="43"/>
      <c r="J7" s="44"/>
      <c r="K7" s="38"/>
      <c r="L7" s="38"/>
      <c r="M7" s="38"/>
      <c r="N7" s="38"/>
      <c r="O7" s="38"/>
      <c r="P7" s="38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9"/>
      <c r="AV7" s="9"/>
      <c r="AW7" s="719"/>
      <c r="AX7" s="719"/>
      <c r="AY7" s="719"/>
      <c r="AZ7" s="719"/>
      <c r="BA7" s="719"/>
      <c r="BB7" s="719"/>
      <c r="BC7" s="719"/>
      <c r="BD7" s="719"/>
      <c r="BE7" s="719"/>
      <c r="BF7" s="719"/>
      <c r="BG7" s="719"/>
      <c r="BH7" s="719"/>
      <c r="BI7" s="9"/>
      <c r="BJ7" s="9"/>
      <c r="BK7" s="9"/>
      <c r="BL7" s="35"/>
      <c r="BM7" s="36"/>
      <c r="BN7" s="3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9"/>
      <c r="CM7" s="719"/>
      <c r="CN7" s="719"/>
      <c r="CO7" s="719"/>
      <c r="CP7" s="719"/>
      <c r="CQ7" s="719"/>
      <c r="CR7" s="719"/>
      <c r="CS7" s="719"/>
      <c r="CT7" s="719"/>
      <c r="CU7" s="719"/>
      <c r="CV7" s="719"/>
      <c r="CW7" s="719"/>
      <c r="CX7" s="719"/>
      <c r="CY7" s="719"/>
      <c r="CZ7" s="719"/>
      <c r="DA7" s="719"/>
      <c r="DB7" s="719"/>
      <c r="DC7" s="719"/>
      <c r="DD7" s="719"/>
      <c r="DE7" s="46"/>
      <c r="DF7" s="46"/>
      <c r="DG7" s="46"/>
      <c r="DH7" s="46"/>
      <c r="DI7" s="46"/>
      <c r="DJ7" s="724" t="s">
        <v>135</v>
      </c>
      <c r="DK7" s="725"/>
      <c r="DL7" s="725"/>
      <c r="DM7" s="726"/>
      <c r="DN7" s="42"/>
      <c r="DO7" s="233"/>
      <c r="DP7" s="234"/>
      <c r="DQ7" s="244"/>
      <c r="DR7" s="234"/>
      <c r="DS7" s="233"/>
      <c r="DT7" s="234"/>
      <c r="DU7" s="233"/>
      <c r="DV7" s="234"/>
      <c r="DW7" s="233"/>
      <c r="DX7" s="234"/>
      <c r="DY7" s="237"/>
      <c r="DZ7" s="238"/>
      <c r="EA7" s="237"/>
      <c r="EB7" s="238"/>
      <c r="EC7" s="237"/>
      <c r="ED7" s="241"/>
      <c r="EE7" s="136"/>
      <c r="EH7" s="43"/>
      <c r="EI7" s="43"/>
      <c r="EJ7" s="43"/>
      <c r="EK7" s="43"/>
      <c r="EL7" s="43"/>
      <c r="EM7" s="43"/>
      <c r="EN7" s="43"/>
      <c r="EO7" s="43"/>
      <c r="EP7" s="43"/>
    </row>
    <row r="8" spans="2:146" ht="9.9499999999999993" customHeight="1" x14ac:dyDescent="0.15">
      <c r="B8" s="35"/>
      <c r="C8" s="36"/>
      <c r="D8" s="42"/>
      <c r="E8" s="43"/>
      <c r="F8" s="43"/>
      <c r="G8" s="43"/>
      <c r="H8" s="43"/>
      <c r="I8" s="43"/>
      <c r="J8" s="44"/>
      <c r="K8" s="40"/>
      <c r="L8" s="40"/>
      <c r="M8" s="46"/>
      <c r="N8" s="46"/>
      <c r="O8" s="46"/>
      <c r="P8" s="47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48"/>
      <c r="AV8" s="9"/>
      <c r="AW8" s="720"/>
      <c r="AX8" s="720"/>
      <c r="AY8" s="720"/>
      <c r="AZ8" s="720"/>
      <c r="BA8" s="720"/>
      <c r="BB8" s="720"/>
      <c r="BC8" s="720"/>
      <c r="BD8" s="720"/>
      <c r="BE8" s="720"/>
      <c r="BF8" s="720"/>
      <c r="BG8" s="720"/>
      <c r="BH8" s="720"/>
      <c r="BI8" s="9"/>
      <c r="BJ8" s="9"/>
      <c r="BK8" s="9"/>
      <c r="BL8" s="45"/>
      <c r="BM8" s="38"/>
      <c r="BN8" s="49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9"/>
      <c r="CM8" s="720"/>
      <c r="CN8" s="720"/>
      <c r="CO8" s="720"/>
      <c r="CP8" s="720"/>
      <c r="CQ8" s="720"/>
      <c r="CR8" s="720"/>
      <c r="CS8" s="720"/>
      <c r="CT8" s="720"/>
      <c r="CU8" s="720"/>
      <c r="CV8" s="720"/>
      <c r="CW8" s="720"/>
      <c r="CX8" s="720"/>
      <c r="CY8" s="720"/>
      <c r="CZ8" s="720"/>
      <c r="DA8" s="720"/>
      <c r="DB8" s="720"/>
      <c r="DC8" s="720"/>
      <c r="DD8" s="720"/>
      <c r="DE8" s="9"/>
      <c r="DF8" s="9"/>
      <c r="DG8" s="9"/>
      <c r="DH8" s="9"/>
      <c r="DI8" s="9"/>
      <c r="DJ8" s="727"/>
      <c r="DK8" s="728"/>
      <c r="DL8" s="728"/>
      <c r="DM8" s="729"/>
      <c r="DN8" s="42"/>
      <c r="DO8" s="247"/>
      <c r="DP8" s="248"/>
      <c r="DQ8" s="249"/>
      <c r="DR8" s="248"/>
      <c r="DS8" s="247"/>
      <c r="DT8" s="248"/>
      <c r="DU8" s="247"/>
      <c r="DV8" s="248"/>
      <c r="DW8" s="247"/>
      <c r="DX8" s="248"/>
      <c r="DY8" s="237"/>
      <c r="DZ8" s="238"/>
      <c r="EA8" s="237"/>
      <c r="EB8" s="238"/>
      <c r="EC8" s="237"/>
      <c r="ED8" s="238"/>
      <c r="EE8" s="136"/>
      <c r="EH8" s="43"/>
      <c r="EI8" s="43"/>
      <c r="EJ8" s="43"/>
      <c r="EK8" s="43"/>
      <c r="EL8" s="43"/>
      <c r="EM8" s="43"/>
      <c r="EN8" s="43"/>
      <c r="EO8" s="43"/>
      <c r="EP8" s="43"/>
    </row>
    <row r="9" spans="2:146" ht="9.9499999999999993" customHeight="1" x14ac:dyDescent="0.15">
      <c r="B9" s="35"/>
      <c r="C9" s="36"/>
      <c r="D9" s="42"/>
      <c r="E9" s="43"/>
      <c r="F9" s="43"/>
      <c r="G9" s="43"/>
      <c r="H9" s="43"/>
      <c r="I9" s="43"/>
      <c r="J9" s="44"/>
      <c r="K9" s="43"/>
      <c r="L9" s="43"/>
      <c r="M9" s="9"/>
      <c r="N9" s="9"/>
      <c r="O9" s="9"/>
      <c r="P9" s="50"/>
      <c r="Q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48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43"/>
      <c r="BP9" s="43"/>
      <c r="BQ9" s="43"/>
      <c r="BR9" s="719"/>
      <c r="BS9" s="719"/>
      <c r="BT9" s="719"/>
      <c r="BU9" s="719"/>
      <c r="BV9" s="719"/>
      <c r="BW9" s="719"/>
      <c r="BX9" s="719"/>
      <c r="BY9" s="719"/>
      <c r="BZ9" s="719"/>
      <c r="CA9" s="719"/>
      <c r="CB9" s="719"/>
      <c r="CC9" s="719"/>
      <c r="CD9" s="719"/>
      <c r="CE9" s="719"/>
      <c r="CF9" s="719"/>
      <c r="CG9" s="719"/>
      <c r="CH9" s="719"/>
      <c r="CI9" s="719"/>
      <c r="CJ9" s="43"/>
      <c r="CK9" s="43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730"/>
      <c r="DK9" s="731"/>
      <c r="DL9" s="731"/>
      <c r="DM9" s="732"/>
      <c r="DN9" s="42"/>
      <c r="DO9" s="161"/>
      <c r="DP9" s="75"/>
      <c r="DQ9" s="161"/>
      <c r="DR9" s="75"/>
      <c r="DS9" s="161"/>
      <c r="DT9" s="75"/>
      <c r="DU9" s="161"/>
      <c r="DV9" s="75"/>
      <c r="DW9" s="161"/>
      <c r="DX9" s="75"/>
      <c r="DY9" s="161"/>
      <c r="DZ9" s="75"/>
      <c r="EA9" s="161"/>
      <c r="EB9" s="75"/>
      <c r="EC9" s="161"/>
      <c r="ED9" s="75"/>
      <c r="EE9" s="152"/>
      <c r="EH9" s="9"/>
      <c r="EI9" s="9"/>
      <c r="EJ9" s="9"/>
      <c r="EK9" s="9"/>
      <c r="EL9" s="9"/>
      <c r="EM9" s="9"/>
      <c r="EN9" s="9"/>
      <c r="EO9" s="9"/>
      <c r="EP9" s="9"/>
    </row>
    <row r="10" spans="2:146" ht="9.9499999999999993" customHeight="1" x14ac:dyDescent="0.15">
      <c r="B10" s="35"/>
      <c r="C10" s="36"/>
      <c r="D10" s="42"/>
      <c r="E10" s="43"/>
      <c r="F10" s="43"/>
      <c r="G10" s="43"/>
      <c r="H10" s="43"/>
      <c r="I10" s="43"/>
      <c r="J10" s="44"/>
      <c r="K10" s="43"/>
      <c r="L10" s="43"/>
      <c r="M10" s="9"/>
      <c r="N10" s="9"/>
      <c r="O10" s="9"/>
      <c r="P10" s="50"/>
      <c r="Q10" s="45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49"/>
      <c r="AU10" s="48"/>
      <c r="AV10" s="9"/>
      <c r="AW10" s="9"/>
      <c r="AX10" s="9"/>
      <c r="AY10" s="9"/>
      <c r="AZ10" s="9"/>
      <c r="BA10" s="733" t="s">
        <v>49</v>
      </c>
      <c r="BB10" s="733"/>
      <c r="BC10" s="733"/>
      <c r="BD10" s="733"/>
      <c r="BE10" s="733"/>
      <c r="BF10" s="733"/>
      <c r="BG10" s="733"/>
      <c r="BH10" s="733"/>
      <c r="BI10" s="733"/>
      <c r="BJ10" s="733"/>
      <c r="BK10" s="733"/>
      <c r="BL10" s="733"/>
      <c r="BM10" s="733"/>
      <c r="BN10" s="733"/>
      <c r="BO10" s="733"/>
      <c r="BP10" s="43"/>
      <c r="BQ10" s="43"/>
      <c r="BR10" s="720"/>
      <c r="BS10" s="720"/>
      <c r="BT10" s="720"/>
      <c r="BU10" s="720"/>
      <c r="BV10" s="720"/>
      <c r="BW10" s="720"/>
      <c r="BX10" s="720"/>
      <c r="BY10" s="720"/>
      <c r="BZ10" s="720"/>
      <c r="CA10" s="720"/>
      <c r="CB10" s="720"/>
      <c r="CC10" s="720"/>
      <c r="CD10" s="720"/>
      <c r="CE10" s="720"/>
      <c r="CF10" s="720"/>
      <c r="CG10" s="720"/>
      <c r="CH10" s="720"/>
      <c r="CI10" s="720"/>
      <c r="CJ10" s="43"/>
      <c r="CK10" s="43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43"/>
      <c r="DO10" s="43"/>
      <c r="DP10" s="43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</row>
    <row r="11" spans="2:146" ht="9.9499999999999993" customHeight="1" x14ac:dyDescent="0.15">
      <c r="B11" s="35"/>
      <c r="C11" s="36"/>
      <c r="D11" s="42"/>
      <c r="E11" s="43"/>
      <c r="F11" s="43"/>
      <c r="G11" s="43"/>
      <c r="H11" s="43"/>
      <c r="I11" s="43"/>
      <c r="J11" s="44"/>
      <c r="K11" s="43"/>
      <c r="L11" s="43"/>
      <c r="M11" s="9"/>
      <c r="N11" s="9"/>
      <c r="O11" s="9"/>
      <c r="P11" s="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9"/>
      <c r="AV11" s="9"/>
      <c r="AW11" s="9"/>
      <c r="AX11" s="9"/>
      <c r="AY11" s="9"/>
      <c r="AZ11" s="9"/>
      <c r="BA11" s="733"/>
      <c r="BB11" s="733"/>
      <c r="BC11" s="733"/>
      <c r="BD11" s="733"/>
      <c r="BE11" s="733"/>
      <c r="BF11" s="733"/>
      <c r="BG11" s="733"/>
      <c r="BH11" s="733"/>
      <c r="BI11" s="733"/>
      <c r="BJ11" s="733"/>
      <c r="BK11" s="733"/>
      <c r="BL11" s="733"/>
      <c r="BM11" s="733"/>
      <c r="BN11" s="733"/>
      <c r="BO11" s="73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43"/>
      <c r="DO11" s="43"/>
      <c r="DP11" s="43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</row>
    <row r="12" spans="2:146" ht="9.9499999999999993" customHeight="1" x14ac:dyDescent="0.15">
      <c r="B12" s="35"/>
      <c r="C12" s="36"/>
      <c r="D12" s="42"/>
      <c r="E12" s="43"/>
      <c r="F12" s="43"/>
      <c r="G12" s="43"/>
      <c r="H12" s="43"/>
      <c r="I12" s="43"/>
      <c r="J12" s="44"/>
      <c r="K12" s="43"/>
      <c r="L12" s="4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A12" s="733"/>
      <c r="BB12" s="733"/>
      <c r="BC12" s="733"/>
      <c r="BD12" s="733"/>
      <c r="BE12" s="733"/>
      <c r="BF12" s="733"/>
      <c r="BG12" s="733"/>
      <c r="BH12" s="733"/>
      <c r="BI12" s="733"/>
      <c r="BJ12" s="733"/>
      <c r="BK12" s="733"/>
      <c r="BL12" s="733"/>
      <c r="BM12" s="733"/>
      <c r="BN12" s="733"/>
      <c r="BO12" s="73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43"/>
      <c r="DO12" s="43"/>
      <c r="DP12" s="43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2:146" ht="9.9499999999999993" customHeight="1" x14ac:dyDescent="0.15">
      <c r="B13" s="35"/>
      <c r="C13" s="36"/>
      <c r="D13" s="42"/>
      <c r="E13" s="43"/>
      <c r="F13" s="43"/>
      <c r="G13" s="43"/>
      <c r="H13" s="43"/>
      <c r="I13" s="43"/>
      <c r="J13" s="44"/>
      <c r="K13" s="43"/>
      <c r="L13" s="4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9"/>
      <c r="AO13" s="9"/>
      <c r="AP13" s="9"/>
      <c r="AQ13" s="9"/>
      <c r="BA13" s="733"/>
      <c r="BB13" s="733"/>
      <c r="BC13" s="733"/>
      <c r="BD13" s="733"/>
      <c r="BE13" s="733"/>
      <c r="BF13" s="733"/>
      <c r="BG13" s="733"/>
      <c r="BH13" s="733"/>
      <c r="BI13" s="733"/>
      <c r="BJ13" s="733"/>
      <c r="BK13" s="733"/>
      <c r="BL13" s="733"/>
      <c r="BM13" s="733"/>
      <c r="BN13" s="733"/>
      <c r="BO13" s="73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51"/>
      <c r="DD13" s="51"/>
      <c r="DE13" s="51"/>
      <c r="DF13" s="51"/>
      <c r="DG13" s="43"/>
      <c r="DH13" s="43"/>
      <c r="DI13" s="43"/>
      <c r="DJ13" s="43"/>
      <c r="DK13" s="9"/>
      <c r="DL13" s="159"/>
      <c r="DM13" s="40"/>
      <c r="DN13" s="40"/>
      <c r="DO13" s="40"/>
      <c r="DP13" s="46"/>
      <c r="DQ13" s="46"/>
      <c r="DR13" s="46"/>
      <c r="DS13" s="46"/>
      <c r="DT13" s="46"/>
      <c r="DU13" s="47"/>
      <c r="DV13" s="9"/>
      <c r="DW13" s="9"/>
      <c r="DX13" s="9"/>
      <c r="DY13" s="9"/>
      <c r="DZ13" s="9"/>
      <c r="EA13" s="9"/>
      <c r="EB13" s="9"/>
      <c r="EC13" s="9"/>
      <c r="ED13" s="132" t="s">
        <v>250</v>
      </c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</row>
    <row r="14" spans="2:146" ht="9.9499999999999993" customHeight="1" x14ac:dyDescent="0.15">
      <c r="B14" s="35"/>
      <c r="C14" s="36"/>
      <c r="D14" s="734" t="s">
        <v>193</v>
      </c>
      <c r="E14" s="735"/>
      <c r="F14" s="735"/>
      <c r="G14" s="735"/>
      <c r="H14" s="735"/>
      <c r="I14" s="735"/>
      <c r="J14" s="736"/>
      <c r="K14" s="43"/>
      <c r="L14" s="4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3"/>
      <c r="AO14" s="43"/>
      <c r="AP14" s="9"/>
      <c r="AQ14" s="9"/>
      <c r="BD14" s="183" t="s">
        <v>162</v>
      </c>
      <c r="BG14" s="9"/>
      <c r="BH14" s="9"/>
      <c r="BI14" s="9"/>
      <c r="BJ14" s="9"/>
      <c r="BK14" s="183" t="s">
        <v>161</v>
      </c>
      <c r="BL14" s="183"/>
      <c r="BM14" s="183"/>
      <c r="BN14" s="184"/>
      <c r="BO14" s="184"/>
      <c r="BP14" s="184"/>
      <c r="BQ14" s="43"/>
      <c r="BR14" s="719"/>
      <c r="BS14" s="719"/>
      <c r="BT14" s="719"/>
      <c r="BU14" s="719"/>
      <c r="BV14" s="719"/>
      <c r="BW14" s="719"/>
      <c r="BX14" s="719"/>
      <c r="BY14" s="719"/>
      <c r="BZ14" s="719"/>
      <c r="CA14" s="719"/>
      <c r="CB14" s="719"/>
      <c r="CC14" s="719"/>
      <c r="CD14" s="719"/>
      <c r="CE14" s="719"/>
      <c r="CF14" s="719"/>
      <c r="CG14" s="719"/>
      <c r="CH14" s="719"/>
      <c r="CI14" s="719"/>
      <c r="CJ14" s="719"/>
      <c r="CK14" s="43"/>
      <c r="CL14" s="9"/>
      <c r="CM14" s="9"/>
      <c r="CN14" s="719"/>
      <c r="CO14" s="719"/>
      <c r="CP14" s="719"/>
      <c r="CQ14" s="719"/>
      <c r="CR14" s="719"/>
      <c r="CS14" s="43"/>
      <c r="CT14" s="43"/>
      <c r="CU14" s="9"/>
      <c r="CV14" s="9"/>
      <c r="CW14" s="9"/>
      <c r="CX14" s="9"/>
      <c r="CY14" s="9"/>
      <c r="CZ14" s="9"/>
      <c r="DA14" s="9"/>
      <c r="DB14" s="50"/>
      <c r="DC14" s="32"/>
      <c r="DD14" s="33"/>
      <c r="DE14" s="33"/>
      <c r="DF14" s="33"/>
      <c r="DG14" s="42"/>
      <c r="DH14" s="43"/>
      <c r="DI14" s="9"/>
      <c r="DJ14" s="9"/>
      <c r="DK14" s="9"/>
      <c r="DL14" s="48"/>
      <c r="DM14" s="43"/>
      <c r="DN14" s="43"/>
      <c r="DP14" s="101" t="s">
        <v>247</v>
      </c>
      <c r="DR14" s="9"/>
      <c r="DS14" s="9"/>
      <c r="DT14" s="9"/>
      <c r="DU14" s="50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</row>
    <row r="15" spans="2:146" ht="9.9499999999999993" customHeight="1" x14ac:dyDescent="0.15">
      <c r="B15" s="35"/>
      <c r="C15" s="36"/>
      <c r="D15" s="737"/>
      <c r="E15" s="735"/>
      <c r="F15" s="735"/>
      <c r="G15" s="735"/>
      <c r="H15" s="735"/>
      <c r="I15" s="735"/>
      <c r="J15" s="736"/>
      <c r="K15" s="43"/>
      <c r="L15" s="4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43"/>
      <c r="AO15" s="43"/>
      <c r="AP15" s="9"/>
      <c r="AQ15" s="9"/>
      <c r="BD15" s="183" t="s">
        <v>73</v>
      </c>
      <c r="BG15" s="738"/>
      <c r="BH15" s="739"/>
      <c r="BI15" s="740"/>
      <c r="BJ15" s="9"/>
      <c r="BK15" s="183" t="s">
        <v>73</v>
      </c>
      <c r="BL15" s="183"/>
      <c r="BM15" s="9"/>
      <c r="BN15" s="738"/>
      <c r="BO15" s="739"/>
      <c r="BP15" s="740"/>
      <c r="BQ15" s="51"/>
      <c r="BR15" s="720"/>
      <c r="BS15" s="720"/>
      <c r="BT15" s="720"/>
      <c r="BU15" s="720"/>
      <c r="BV15" s="720"/>
      <c r="BW15" s="720"/>
      <c r="BX15" s="720"/>
      <c r="BY15" s="720"/>
      <c r="BZ15" s="720"/>
      <c r="CA15" s="720"/>
      <c r="CB15" s="720"/>
      <c r="CC15" s="720"/>
      <c r="CD15" s="720"/>
      <c r="CE15" s="720"/>
      <c r="CF15" s="720"/>
      <c r="CG15" s="720"/>
      <c r="CH15" s="720"/>
      <c r="CI15" s="720"/>
      <c r="CJ15" s="720"/>
      <c r="CK15" s="51"/>
      <c r="CL15" s="15"/>
      <c r="CM15" s="15"/>
      <c r="CN15" s="720"/>
      <c r="CO15" s="720"/>
      <c r="CP15" s="720"/>
      <c r="CQ15" s="720"/>
      <c r="CR15" s="720"/>
      <c r="CS15" s="51"/>
      <c r="CT15" s="51"/>
      <c r="CU15" s="15"/>
      <c r="CV15" s="51"/>
      <c r="CW15" s="51"/>
      <c r="CX15" s="51"/>
      <c r="CY15" s="51"/>
      <c r="CZ15" s="51"/>
      <c r="DA15" s="51"/>
      <c r="DB15" s="52"/>
      <c r="DC15" s="35"/>
      <c r="DD15" s="36"/>
      <c r="DE15" s="36"/>
      <c r="DF15" s="36"/>
      <c r="DG15" s="42"/>
      <c r="DH15" s="43"/>
      <c r="DI15" s="9"/>
      <c r="DJ15" s="9"/>
      <c r="DK15" s="9"/>
      <c r="DL15" s="161"/>
      <c r="DM15" s="15"/>
      <c r="DN15" s="9"/>
      <c r="DO15" s="9"/>
      <c r="DP15" s="9"/>
      <c r="DQ15" s="9"/>
      <c r="DR15" s="9"/>
      <c r="DS15" s="9"/>
      <c r="DT15" s="9"/>
      <c r="DU15" s="50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43"/>
    </row>
    <row r="16" spans="2:146" ht="9.9499999999999993" customHeight="1" x14ac:dyDescent="0.15">
      <c r="B16" s="35"/>
      <c r="C16" s="36"/>
      <c r="D16" s="42"/>
      <c r="E16" s="43"/>
      <c r="F16" s="43"/>
      <c r="G16" s="43"/>
      <c r="H16" s="43"/>
      <c r="I16" s="43"/>
      <c r="J16" s="44"/>
      <c r="K16" s="43"/>
      <c r="L16" s="4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2"/>
      <c r="Y16" s="4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1"/>
      <c r="AO16" s="51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9"/>
      <c r="BM16" s="9"/>
      <c r="BN16" s="32"/>
      <c r="BO16" s="33"/>
      <c r="BP16" s="33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6"/>
      <c r="DD16" s="36"/>
      <c r="DE16" s="36"/>
      <c r="DF16" s="36"/>
      <c r="DG16" s="42"/>
      <c r="DH16" s="43"/>
      <c r="DI16" s="9"/>
      <c r="DJ16" s="9"/>
      <c r="DK16" s="9"/>
      <c r="DL16" s="76"/>
      <c r="DM16" s="78"/>
      <c r="DN16" s="70"/>
      <c r="DO16" s="71"/>
      <c r="DP16" s="71"/>
      <c r="DQ16" s="71"/>
      <c r="DR16" s="71"/>
      <c r="DS16" s="70"/>
      <c r="DT16" s="71"/>
      <c r="DU16" s="72"/>
      <c r="DV16" s="9"/>
      <c r="DW16" s="9"/>
      <c r="DX16" s="9"/>
      <c r="DY16" s="9"/>
      <c r="DZ16" s="9"/>
      <c r="EA16" s="9"/>
      <c r="EB16" s="9"/>
      <c r="EC16" s="9"/>
      <c r="ED16" s="9"/>
      <c r="EE16" s="135"/>
      <c r="EH16" s="9"/>
      <c r="EI16" s="9"/>
      <c r="EJ16" s="9"/>
      <c r="EK16" s="9"/>
      <c r="EL16" s="9"/>
      <c r="EM16" s="9"/>
      <c r="EN16" s="9"/>
      <c r="EO16" s="43"/>
    </row>
    <row r="17" spans="2:145" ht="9.9499999999999993" customHeight="1" x14ac:dyDescent="0.15">
      <c r="B17" s="35"/>
      <c r="C17" s="36"/>
      <c r="D17" s="42"/>
      <c r="E17" s="43"/>
      <c r="F17" s="43"/>
      <c r="G17" s="43"/>
      <c r="H17" s="43"/>
      <c r="I17" s="43"/>
      <c r="J17" s="44"/>
      <c r="K17" s="43"/>
      <c r="L17" s="43"/>
      <c r="M17" s="9"/>
      <c r="N17" s="9"/>
      <c r="O17" s="9"/>
      <c r="P17" s="9"/>
      <c r="Q17" s="9"/>
      <c r="R17" s="9"/>
      <c r="S17" s="9"/>
      <c r="T17" s="39"/>
      <c r="U17" s="750" t="s">
        <v>163</v>
      </c>
      <c r="V17" s="751"/>
      <c r="W17" s="751"/>
      <c r="X17" s="40"/>
      <c r="Y17" s="4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5"/>
      <c r="AO17" s="55"/>
      <c r="AP17" s="55"/>
      <c r="AQ17" s="39"/>
      <c r="AR17" s="40"/>
      <c r="AS17" s="40"/>
      <c r="AT17" s="40"/>
      <c r="AU17" s="40"/>
      <c r="AV17" s="40"/>
      <c r="AW17" s="40"/>
      <c r="AX17" s="4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7"/>
      <c r="BL17" s="9"/>
      <c r="BM17" s="50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42"/>
      <c r="DH17" s="43"/>
      <c r="DI17" s="9"/>
      <c r="DJ17" s="9"/>
      <c r="DK17" s="9"/>
      <c r="DL17" s="76"/>
      <c r="DM17" s="78"/>
      <c r="DN17" s="76"/>
      <c r="DO17" s="253" t="s">
        <v>73</v>
      </c>
      <c r="DP17" s="78"/>
      <c r="DQ17" s="78"/>
      <c r="DR17" s="78"/>
      <c r="DS17" s="254" t="s">
        <v>248</v>
      </c>
      <c r="DT17" s="78"/>
      <c r="DU17" s="79"/>
      <c r="DV17" s="9"/>
      <c r="DW17" s="9"/>
      <c r="DX17" s="9"/>
      <c r="DY17" s="9"/>
      <c r="DZ17" s="9"/>
      <c r="EA17" s="9"/>
      <c r="EB17" s="9"/>
      <c r="EC17" s="9"/>
      <c r="ED17" s="9"/>
      <c r="EE17" s="136"/>
      <c r="EH17" s="9"/>
      <c r="EI17" s="9"/>
      <c r="EJ17" s="9"/>
      <c r="EK17" s="9"/>
      <c r="EL17" s="9"/>
      <c r="EM17" s="9"/>
      <c r="EN17" s="9"/>
      <c r="EO17" s="43"/>
    </row>
    <row r="18" spans="2:145" ht="9.9499999999999993" customHeight="1" x14ac:dyDescent="0.15">
      <c r="B18" s="35"/>
      <c r="C18" s="36"/>
      <c r="D18" s="42"/>
      <c r="E18" s="43"/>
      <c r="F18" s="43"/>
      <c r="G18" s="43"/>
      <c r="H18" s="43"/>
      <c r="I18" s="43"/>
      <c r="J18" s="44"/>
      <c r="K18" s="43"/>
      <c r="L18" s="43"/>
      <c r="M18" s="9"/>
      <c r="N18" s="9"/>
      <c r="O18" s="9"/>
      <c r="P18" s="9"/>
      <c r="Q18" s="9"/>
      <c r="R18" s="9"/>
      <c r="S18" s="9"/>
      <c r="T18" s="185"/>
      <c r="U18" s="703"/>
      <c r="V18" s="703"/>
      <c r="W18" s="703"/>
      <c r="X18" s="51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8"/>
      <c r="AO18" s="58"/>
      <c r="AP18" s="58"/>
      <c r="AQ18" s="42"/>
      <c r="AR18" s="43"/>
      <c r="AS18" s="43"/>
      <c r="AT18" s="43"/>
      <c r="AU18" s="43"/>
      <c r="AV18" s="43"/>
      <c r="AW18" s="43"/>
      <c r="AX18" s="44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L18" s="9"/>
      <c r="BM18" s="50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  <c r="CV18" s="61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42"/>
      <c r="DH18" s="43"/>
      <c r="DI18" s="9"/>
      <c r="DJ18" s="9"/>
      <c r="DK18" s="9"/>
      <c r="DL18" s="76"/>
      <c r="DM18" s="78"/>
      <c r="DN18" s="82"/>
      <c r="DO18" s="83"/>
      <c r="DP18" s="83"/>
      <c r="DQ18" s="83"/>
      <c r="DR18" s="83"/>
      <c r="DS18" s="82"/>
      <c r="DT18" s="83"/>
      <c r="DU18" s="85"/>
      <c r="DV18" s="9"/>
      <c r="DW18" s="9"/>
      <c r="DX18" s="9"/>
      <c r="DY18" s="9"/>
      <c r="DZ18" s="9"/>
      <c r="EA18" s="9"/>
      <c r="EB18" s="9"/>
      <c r="EC18" s="9"/>
      <c r="ED18" s="9"/>
      <c r="EE18" s="136"/>
      <c r="EH18" s="9"/>
      <c r="EI18" s="9"/>
      <c r="EJ18" s="9"/>
      <c r="EK18" s="9"/>
      <c r="EL18" s="9"/>
      <c r="EM18" s="9"/>
      <c r="EN18" s="9"/>
      <c r="EO18" s="43"/>
    </row>
    <row r="19" spans="2:145" ht="9.9499999999999993" customHeight="1" x14ac:dyDescent="0.15">
      <c r="B19" s="35"/>
      <c r="C19" s="36"/>
      <c r="D19" s="42"/>
      <c r="E19" s="43"/>
      <c r="F19" s="43"/>
      <c r="G19" s="43"/>
      <c r="H19" s="43"/>
      <c r="I19" s="43"/>
      <c r="J19" s="44"/>
      <c r="K19" s="43"/>
      <c r="L19" s="43"/>
      <c r="M19" s="9"/>
      <c r="N19" s="9"/>
      <c r="O19" s="9"/>
      <c r="P19" s="9"/>
      <c r="Q19" s="9"/>
      <c r="R19" s="9"/>
      <c r="S19" s="9"/>
      <c r="T19" s="752" t="s">
        <v>95</v>
      </c>
      <c r="U19" s="753"/>
      <c r="V19" s="753"/>
      <c r="W19" s="753"/>
      <c r="X19" s="753"/>
      <c r="Y19" s="754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64"/>
      <c r="AN19" s="58"/>
      <c r="AO19" s="58"/>
      <c r="AP19" s="58"/>
      <c r="AQ19" s="42"/>
      <c r="AR19" s="43"/>
      <c r="AS19" s="43"/>
      <c r="AT19" s="43"/>
      <c r="AU19" s="43"/>
      <c r="AV19" s="43"/>
      <c r="AW19" s="43"/>
      <c r="AX19" s="44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L19" s="9"/>
      <c r="BM19" s="50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49"/>
      <c r="CV19" s="65"/>
      <c r="CW19" s="66"/>
      <c r="CX19" s="756" t="s">
        <v>96</v>
      </c>
      <c r="CY19" s="705"/>
      <c r="CZ19" s="705"/>
      <c r="DA19" s="705"/>
      <c r="DB19" s="705"/>
      <c r="DC19" s="705"/>
      <c r="DD19" s="705"/>
      <c r="DE19" s="705"/>
      <c r="DF19" s="66"/>
      <c r="DG19" s="42"/>
      <c r="DH19" s="43"/>
      <c r="DI19" s="9"/>
      <c r="DJ19" s="9"/>
      <c r="DK19" s="9"/>
      <c r="DL19" s="76"/>
      <c r="DM19" s="78"/>
      <c r="DN19" s="70"/>
      <c r="DO19" s="71"/>
      <c r="DP19" s="71"/>
      <c r="DQ19" s="71"/>
      <c r="DR19" s="71"/>
      <c r="DS19" s="70"/>
      <c r="DT19" s="71"/>
      <c r="DU19" s="72"/>
      <c r="DV19" s="9"/>
      <c r="DW19" s="9"/>
      <c r="DX19" s="9"/>
      <c r="DY19" s="9"/>
      <c r="DZ19" s="9"/>
      <c r="EA19" s="9"/>
      <c r="EB19" s="9"/>
      <c r="EC19" s="9"/>
      <c r="ED19" s="9"/>
      <c r="EE19" s="136"/>
      <c r="EH19" s="9"/>
      <c r="EI19" s="9"/>
      <c r="EJ19" s="9"/>
      <c r="EK19" s="9"/>
      <c r="EL19" s="9"/>
      <c r="EM19" s="9"/>
      <c r="EN19" s="9"/>
      <c r="EO19" s="43"/>
    </row>
    <row r="20" spans="2:145" ht="9.9499999999999993" customHeight="1" x14ac:dyDescent="0.15">
      <c r="B20" s="35"/>
      <c r="C20" s="36"/>
      <c r="D20" s="42"/>
      <c r="E20" s="43"/>
      <c r="F20" s="43"/>
      <c r="G20" s="43"/>
      <c r="H20" s="43"/>
      <c r="I20" s="43"/>
      <c r="J20" s="44"/>
      <c r="K20" s="43"/>
      <c r="L20" s="43"/>
      <c r="M20" s="9"/>
      <c r="N20" s="9"/>
      <c r="O20" s="9"/>
      <c r="P20" s="9"/>
      <c r="Q20" s="9"/>
      <c r="R20" s="9"/>
      <c r="S20" s="9"/>
      <c r="T20" s="737"/>
      <c r="U20" s="735"/>
      <c r="V20" s="735"/>
      <c r="W20" s="735"/>
      <c r="X20" s="735"/>
      <c r="Y20" s="755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64"/>
      <c r="AN20" s="58"/>
      <c r="AO20" s="58"/>
      <c r="AP20" s="58"/>
      <c r="AQ20" s="42"/>
      <c r="AR20" s="43"/>
      <c r="AS20" s="68" t="s">
        <v>97</v>
      </c>
      <c r="AT20" s="43"/>
      <c r="AU20" s="43"/>
      <c r="AV20" s="43"/>
      <c r="AW20" s="43"/>
      <c r="AX20" s="44"/>
      <c r="AY20" s="59"/>
      <c r="AZ20" s="59"/>
      <c r="BA20" s="59"/>
      <c r="BB20" s="69"/>
      <c r="BC20" s="59"/>
      <c r="BD20" s="59"/>
      <c r="BE20" s="59"/>
      <c r="BF20" s="59"/>
      <c r="BG20" s="59"/>
      <c r="BH20" s="59"/>
      <c r="BI20" s="59"/>
      <c r="BJ20" s="59"/>
      <c r="BK20" s="60"/>
      <c r="BL20" s="9"/>
      <c r="BM20" s="50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70"/>
      <c r="CD20" s="71"/>
      <c r="CE20" s="71"/>
      <c r="CF20" s="71"/>
      <c r="CG20" s="71"/>
      <c r="CH20" s="71"/>
      <c r="CI20" s="71"/>
      <c r="CJ20" s="72"/>
      <c r="CK20" s="71"/>
      <c r="CL20" s="71"/>
      <c r="CM20" s="71"/>
      <c r="CN20" s="70"/>
      <c r="CO20" s="71"/>
      <c r="CP20" s="71"/>
      <c r="CQ20" s="71"/>
      <c r="CR20" s="71"/>
      <c r="CS20" s="71"/>
      <c r="CT20" s="71"/>
      <c r="CU20" s="72"/>
      <c r="CV20" s="66"/>
      <c r="CW20" s="66"/>
      <c r="CX20" s="705"/>
      <c r="CY20" s="705"/>
      <c r="CZ20" s="705"/>
      <c r="DA20" s="705"/>
      <c r="DB20" s="705"/>
      <c r="DC20" s="705"/>
      <c r="DD20" s="705"/>
      <c r="DE20" s="705"/>
      <c r="DF20" s="66"/>
      <c r="DG20" s="42"/>
      <c r="DH20" s="43"/>
      <c r="DI20" s="9"/>
      <c r="DJ20" s="9"/>
      <c r="DK20" s="9"/>
      <c r="DL20" s="76"/>
      <c r="DM20" s="78"/>
      <c r="DN20" s="76"/>
      <c r="DO20" s="253" t="s">
        <v>73</v>
      </c>
      <c r="DP20" s="78"/>
      <c r="DQ20" s="78"/>
      <c r="DR20" s="78"/>
      <c r="DS20" s="254" t="s">
        <v>248</v>
      </c>
      <c r="DT20" s="78"/>
      <c r="DU20" s="79"/>
      <c r="DV20" s="9"/>
      <c r="DW20" s="9"/>
      <c r="DX20" s="9"/>
      <c r="DY20" s="9"/>
      <c r="DZ20" s="9"/>
      <c r="EA20" s="9"/>
      <c r="EB20" s="9"/>
      <c r="EC20" s="9"/>
      <c r="ED20" s="9"/>
      <c r="EE20" s="136"/>
      <c r="EH20" s="9"/>
      <c r="EI20" s="9"/>
      <c r="EJ20" s="9"/>
      <c r="EK20" s="9"/>
      <c r="EL20" s="9"/>
      <c r="EM20" s="9"/>
      <c r="EN20" s="9"/>
      <c r="EO20" s="43"/>
    </row>
    <row r="21" spans="2:145" ht="9.9499999999999993" customHeight="1" x14ac:dyDescent="0.15">
      <c r="B21" s="35"/>
      <c r="C21" s="36"/>
      <c r="D21" s="42"/>
      <c r="E21" s="43"/>
      <c r="F21" s="43"/>
      <c r="G21" s="43"/>
      <c r="H21" s="43"/>
      <c r="I21" s="43"/>
      <c r="J21" s="44"/>
      <c r="K21" s="43"/>
      <c r="L21" s="43"/>
      <c r="M21" s="9"/>
      <c r="N21" s="9"/>
      <c r="O21" s="9"/>
      <c r="P21" s="9"/>
      <c r="Q21" s="9"/>
      <c r="R21" s="9"/>
      <c r="S21" s="9"/>
      <c r="T21" s="74"/>
      <c r="U21" s="51"/>
      <c r="V21" s="51"/>
      <c r="W21" s="51"/>
      <c r="X21" s="51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64"/>
      <c r="AN21" s="58"/>
      <c r="AO21" s="58"/>
      <c r="AP21" s="58"/>
      <c r="AQ21" s="42"/>
      <c r="AR21" s="43"/>
      <c r="AS21" s="43"/>
      <c r="AT21" s="43"/>
      <c r="AU21" s="43"/>
      <c r="AV21" s="43"/>
      <c r="AW21" s="43"/>
      <c r="AX21" s="44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  <c r="BL21" s="15"/>
      <c r="BM21" s="75"/>
      <c r="BN21" s="45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76"/>
      <c r="CD21" s="741" t="s">
        <v>99</v>
      </c>
      <c r="CE21" s="735"/>
      <c r="CF21" s="735"/>
      <c r="CG21" s="735"/>
      <c r="CH21" s="735"/>
      <c r="CI21" s="735"/>
      <c r="CJ21" s="79"/>
      <c r="CK21" s="78"/>
      <c r="CL21" s="78"/>
      <c r="CM21" s="37"/>
      <c r="CN21" s="80" t="s">
        <v>100</v>
      </c>
      <c r="CO21" s="81"/>
      <c r="CP21" s="36"/>
      <c r="CQ21" s="36"/>
      <c r="CR21" s="36"/>
      <c r="CS21" s="78"/>
      <c r="CT21" s="78"/>
      <c r="CU21" s="79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42"/>
      <c r="DH21" s="43"/>
      <c r="DI21" s="9"/>
      <c r="DJ21" s="9"/>
      <c r="DK21" s="9"/>
      <c r="DL21" s="76"/>
      <c r="DM21" s="78"/>
      <c r="DN21" s="82"/>
      <c r="DO21" s="83"/>
      <c r="DP21" s="83"/>
      <c r="DQ21" s="83"/>
      <c r="DR21" s="83"/>
      <c r="DS21" s="82"/>
      <c r="DT21" s="83"/>
      <c r="DU21" s="85"/>
      <c r="DV21" s="9"/>
      <c r="DW21" s="9"/>
      <c r="DX21" s="9"/>
      <c r="DY21" s="9"/>
      <c r="DZ21" s="9"/>
      <c r="EA21" s="9"/>
      <c r="EB21" s="9"/>
      <c r="EC21" s="9"/>
      <c r="ED21" s="9"/>
      <c r="EE21" s="136"/>
      <c r="EH21" s="9"/>
      <c r="EI21" s="9"/>
      <c r="EJ21" s="9"/>
      <c r="EK21" s="9"/>
      <c r="EL21" s="9"/>
      <c r="EM21" s="9"/>
      <c r="EN21" s="9"/>
      <c r="EO21" s="43"/>
    </row>
    <row r="22" spans="2:145" ht="9.9499999999999993" customHeight="1" x14ac:dyDescent="0.15">
      <c r="B22" s="35"/>
      <c r="C22" s="36"/>
      <c r="D22" s="42"/>
      <c r="E22" s="43"/>
      <c r="F22" s="43"/>
      <c r="G22" s="43"/>
      <c r="H22" s="43"/>
      <c r="I22" s="43"/>
      <c r="J22" s="44"/>
      <c r="K22" s="43"/>
      <c r="L22" s="43"/>
      <c r="M22" s="9"/>
      <c r="N22" s="9"/>
      <c r="O22" s="9"/>
      <c r="P22" s="9"/>
      <c r="Q22" s="9"/>
      <c r="R22" s="9"/>
      <c r="S22" s="9"/>
      <c r="T22" s="758" t="s">
        <v>101</v>
      </c>
      <c r="U22" s="759"/>
      <c r="V22" s="759"/>
      <c r="W22" s="759"/>
      <c r="X22" s="759"/>
      <c r="Y22" s="760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64"/>
      <c r="AN22" s="58"/>
      <c r="AO22" s="58"/>
      <c r="AP22" s="58"/>
      <c r="AQ22" s="42"/>
      <c r="AR22" s="43"/>
      <c r="AS22" s="43"/>
      <c r="AT22" s="43"/>
      <c r="AU22" s="43"/>
      <c r="AV22" s="43"/>
      <c r="AW22" s="43"/>
      <c r="AX22" s="44"/>
      <c r="AY22" s="59"/>
      <c r="AZ22" s="59"/>
      <c r="BA22" s="59"/>
      <c r="BB22" s="69" t="s">
        <v>98</v>
      </c>
      <c r="BC22" s="59"/>
      <c r="BD22" s="59"/>
      <c r="BE22" s="59"/>
      <c r="BF22" s="59"/>
      <c r="BG22" s="59"/>
      <c r="BH22" s="59"/>
      <c r="BI22" s="59"/>
      <c r="BJ22" s="59"/>
      <c r="BK22" s="60"/>
      <c r="BL22" s="71"/>
      <c r="BM22" s="71"/>
      <c r="BN22" s="71"/>
      <c r="BO22" s="71"/>
      <c r="BP22" s="71"/>
      <c r="BQ22" s="71"/>
      <c r="BR22" s="71"/>
      <c r="BS22" s="71"/>
      <c r="BT22" s="72"/>
      <c r="BU22" s="71"/>
      <c r="BV22" s="71"/>
      <c r="BW22" s="71"/>
      <c r="BX22" s="71"/>
      <c r="BY22" s="71"/>
      <c r="BZ22" s="71"/>
      <c r="CA22" s="71"/>
      <c r="CB22" s="71"/>
      <c r="CC22" s="82"/>
      <c r="CD22" s="757"/>
      <c r="CE22" s="757"/>
      <c r="CF22" s="757"/>
      <c r="CG22" s="757"/>
      <c r="CH22" s="757"/>
      <c r="CI22" s="757"/>
      <c r="CJ22" s="84"/>
      <c r="CK22" s="78"/>
      <c r="CL22" s="78"/>
      <c r="CM22" s="78"/>
      <c r="CN22" s="82"/>
      <c r="CO22" s="83"/>
      <c r="CP22" s="83"/>
      <c r="CQ22" s="83"/>
      <c r="CR22" s="83"/>
      <c r="CS22" s="83"/>
      <c r="CT22" s="83"/>
      <c r="CU22" s="85"/>
      <c r="CV22" s="86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42"/>
      <c r="DH22" s="43"/>
      <c r="DI22" s="9"/>
      <c r="DJ22" s="9"/>
      <c r="DK22" s="9"/>
      <c r="DL22" s="76"/>
      <c r="DM22" s="78"/>
      <c r="DN22" s="39"/>
      <c r="DO22" s="40"/>
      <c r="DP22" s="46"/>
      <c r="DQ22" s="46"/>
      <c r="DR22" s="46"/>
      <c r="DS22" s="46"/>
      <c r="DT22" s="46"/>
      <c r="DU22" s="47"/>
      <c r="DV22" s="9"/>
      <c r="DW22" s="9"/>
      <c r="DX22" s="9"/>
      <c r="DY22" s="9"/>
      <c r="DZ22" s="9"/>
      <c r="EA22" s="9"/>
      <c r="EB22" s="9"/>
      <c r="EC22" s="9"/>
      <c r="ED22" s="9"/>
      <c r="EE22" s="136"/>
      <c r="EH22" s="9"/>
      <c r="EI22" s="9"/>
      <c r="EJ22" s="9"/>
      <c r="EK22" s="9"/>
      <c r="EL22" s="9"/>
      <c r="EM22" s="9"/>
      <c r="EN22" s="9"/>
      <c r="EO22" s="43"/>
    </row>
    <row r="23" spans="2:145" ht="9.9499999999999993" customHeight="1" x14ac:dyDescent="0.15">
      <c r="B23" s="35"/>
      <c r="C23" s="36"/>
      <c r="D23" s="74"/>
      <c r="E23" s="51"/>
      <c r="F23" s="51"/>
      <c r="G23" s="51"/>
      <c r="H23" s="51"/>
      <c r="I23" s="51"/>
      <c r="J23" s="52"/>
      <c r="K23" s="43"/>
      <c r="L23" s="43"/>
      <c r="M23" s="9"/>
      <c r="N23" s="9"/>
      <c r="O23" s="9"/>
      <c r="P23" s="9"/>
      <c r="Q23" s="9"/>
      <c r="R23" s="9"/>
      <c r="S23" s="9"/>
      <c r="T23" s="761"/>
      <c r="U23" s="762"/>
      <c r="V23" s="762"/>
      <c r="W23" s="762"/>
      <c r="X23" s="762"/>
      <c r="Y23" s="76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64"/>
      <c r="AN23" s="58"/>
      <c r="AO23" s="58"/>
      <c r="AP23" s="58"/>
      <c r="AQ23" s="42"/>
      <c r="AR23" s="43"/>
      <c r="AS23" s="43"/>
      <c r="AT23" s="43"/>
      <c r="AU23" s="43"/>
      <c r="AV23" s="43"/>
      <c r="AW23" s="43"/>
      <c r="AX23" s="44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60"/>
      <c r="BL23" s="78"/>
      <c r="BM23" s="78"/>
      <c r="BN23" s="78"/>
      <c r="BO23" s="78"/>
      <c r="BP23" s="78"/>
      <c r="BQ23" s="78"/>
      <c r="BR23" s="78"/>
      <c r="BS23" s="78"/>
      <c r="BT23" s="79"/>
      <c r="BU23" s="78"/>
      <c r="BV23" s="78"/>
      <c r="BW23" s="78"/>
      <c r="BX23" s="78"/>
      <c r="BY23" s="78"/>
      <c r="BZ23" s="78"/>
      <c r="CA23" s="78"/>
      <c r="CB23" s="78"/>
      <c r="CC23" s="70"/>
      <c r="CD23" s="71"/>
      <c r="CE23" s="71"/>
      <c r="CF23" s="71"/>
      <c r="CG23" s="71"/>
      <c r="CH23" s="71"/>
      <c r="CI23" s="71"/>
      <c r="CJ23" s="72"/>
      <c r="CK23" s="78"/>
      <c r="CL23" s="78"/>
      <c r="CM23" s="78"/>
      <c r="CN23" s="70"/>
      <c r="CO23" s="71"/>
      <c r="CP23" s="71"/>
      <c r="CQ23" s="71"/>
      <c r="CR23" s="71"/>
      <c r="CS23" s="71"/>
      <c r="CT23" s="71"/>
      <c r="CU23" s="72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42"/>
      <c r="DH23" s="43"/>
      <c r="DI23" s="9"/>
      <c r="DJ23" s="9"/>
      <c r="DK23" s="9"/>
      <c r="DL23" s="76"/>
      <c r="DM23" s="78"/>
      <c r="DN23" s="74"/>
      <c r="DO23" s="51"/>
      <c r="DP23" s="15"/>
      <c r="DQ23" s="15"/>
      <c r="DR23" s="15"/>
      <c r="DS23" s="15"/>
      <c r="DT23" s="15"/>
      <c r="DU23" s="75"/>
      <c r="DV23" s="9"/>
      <c r="DW23" s="9"/>
      <c r="DX23" s="9"/>
      <c r="DY23" s="9"/>
      <c r="DZ23" s="9"/>
      <c r="EA23" s="9"/>
      <c r="EB23" s="9"/>
      <c r="EC23" s="9"/>
      <c r="ED23" s="9"/>
      <c r="EE23" s="136"/>
      <c r="EH23" s="9"/>
      <c r="EI23" s="9"/>
      <c r="EJ23" s="9"/>
      <c r="EK23" s="9"/>
      <c r="EL23" s="9"/>
      <c r="EM23" s="9"/>
      <c r="EN23" s="9"/>
      <c r="EO23" s="43"/>
    </row>
    <row r="24" spans="2:145" ht="9.9499999999999993" customHeight="1" x14ac:dyDescent="0.15">
      <c r="B24" s="35"/>
      <c r="C24" s="36"/>
      <c r="D24" s="36"/>
      <c r="E24" s="36"/>
      <c r="F24" s="37"/>
      <c r="G24" s="43"/>
      <c r="H24" s="43"/>
      <c r="I24" s="43"/>
      <c r="J24" s="43"/>
      <c r="K24" s="43"/>
      <c r="L24" s="43"/>
      <c r="M24" s="9"/>
      <c r="N24" s="9"/>
      <c r="O24" s="9"/>
      <c r="P24" s="9"/>
      <c r="Q24" s="9"/>
      <c r="R24" s="9"/>
      <c r="S24" s="9"/>
      <c r="T24" s="764"/>
      <c r="U24" s="765"/>
      <c r="V24" s="765"/>
      <c r="W24" s="765"/>
      <c r="X24" s="765"/>
      <c r="Y24" s="766"/>
      <c r="Z24" s="53"/>
      <c r="AA24" s="53"/>
      <c r="AB24" s="53"/>
      <c r="AC24" s="53"/>
      <c r="AD24" s="767" t="s">
        <v>102</v>
      </c>
      <c r="AE24" s="735"/>
      <c r="AF24" s="735"/>
      <c r="AG24" s="735"/>
      <c r="AH24" s="735"/>
      <c r="AI24" s="735"/>
      <c r="AJ24" s="53"/>
      <c r="AK24" s="53"/>
      <c r="AL24" s="53"/>
      <c r="AM24" s="64"/>
      <c r="AN24" s="58"/>
      <c r="AO24" s="58"/>
      <c r="AP24" s="58"/>
      <c r="AQ24" s="74"/>
      <c r="AR24" s="51"/>
      <c r="AS24" s="51"/>
      <c r="AT24" s="51"/>
      <c r="AU24" s="51"/>
      <c r="AV24" s="51"/>
      <c r="AW24" s="51"/>
      <c r="AX24" s="52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8"/>
      <c r="BM24" s="768" t="s">
        <v>103</v>
      </c>
      <c r="BN24" s="735"/>
      <c r="BO24" s="735"/>
      <c r="BP24" s="735"/>
      <c r="BQ24" s="735"/>
      <c r="BR24" s="735"/>
      <c r="BS24" s="735"/>
      <c r="BT24" s="79"/>
      <c r="BU24" s="78"/>
      <c r="BV24" s="78"/>
      <c r="BW24" s="741" t="s">
        <v>104</v>
      </c>
      <c r="BX24" s="735"/>
      <c r="BY24" s="735"/>
      <c r="BZ24" s="735"/>
      <c r="CA24" s="78"/>
      <c r="CB24" s="78"/>
      <c r="CC24" s="76"/>
      <c r="CD24" s="78"/>
      <c r="CE24" s="78"/>
      <c r="CF24" s="78"/>
      <c r="CG24" s="78"/>
      <c r="CH24" s="78"/>
      <c r="CI24" s="78"/>
      <c r="CJ24" s="79"/>
      <c r="CK24" s="78"/>
      <c r="CL24" s="78"/>
      <c r="CM24" s="78"/>
      <c r="CN24" s="76"/>
      <c r="CO24" s="78"/>
      <c r="CP24" s="78"/>
      <c r="CQ24" s="78"/>
      <c r="CR24" s="78"/>
      <c r="CS24" s="78"/>
      <c r="CT24" s="78"/>
      <c r="CU24" s="79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42"/>
      <c r="DH24" s="43"/>
      <c r="DI24" s="9"/>
      <c r="DJ24" s="9"/>
      <c r="DK24" s="9"/>
      <c r="DL24" s="76"/>
      <c r="DM24" s="78"/>
      <c r="DN24" s="70"/>
      <c r="DO24" s="71"/>
      <c r="DP24" s="71"/>
      <c r="DQ24" s="71"/>
      <c r="DR24" s="71"/>
      <c r="DS24" s="70"/>
      <c r="DT24" s="71"/>
      <c r="DU24" s="72"/>
      <c r="DV24" s="9"/>
      <c r="DW24" s="9"/>
      <c r="DX24" s="9"/>
      <c r="DY24" s="9"/>
      <c r="DZ24" s="9"/>
      <c r="EA24" s="9"/>
      <c r="EB24" s="9"/>
      <c r="EC24" s="9"/>
      <c r="ED24" s="9"/>
      <c r="EE24" s="136"/>
      <c r="EH24" s="9"/>
      <c r="EI24" s="9"/>
      <c r="EJ24" s="9"/>
      <c r="EK24" s="9"/>
      <c r="EL24" s="9"/>
      <c r="EM24" s="9"/>
      <c r="EN24" s="9"/>
      <c r="EO24" s="43"/>
    </row>
    <row r="25" spans="2:145" ht="9.9499999999999993" customHeight="1" x14ac:dyDescent="0.15">
      <c r="B25" s="35"/>
      <c r="C25" s="36"/>
      <c r="D25" s="36"/>
      <c r="E25" s="36"/>
      <c r="F25" s="37"/>
      <c r="G25" s="43"/>
      <c r="H25" s="43"/>
      <c r="I25" s="43"/>
      <c r="J25" s="43"/>
      <c r="K25" s="43"/>
      <c r="L25" s="43"/>
      <c r="M25" s="9"/>
      <c r="N25" s="9"/>
      <c r="O25" s="9"/>
      <c r="P25" s="9"/>
      <c r="Q25" s="9"/>
      <c r="R25" s="9"/>
      <c r="S25" s="9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735"/>
      <c r="AE25" s="735"/>
      <c r="AF25" s="735"/>
      <c r="AG25" s="735"/>
      <c r="AH25" s="735"/>
      <c r="AI25" s="735"/>
      <c r="AJ25" s="53"/>
      <c r="AK25" s="53"/>
      <c r="AL25" s="53"/>
      <c r="AM25" s="64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94"/>
      <c r="BL25" s="78"/>
      <c r="BM25" s="735"/>
      <c r="BN25" s="735"/>
      <c r="BO25" s="735"/>
      <c r="BP25" s="735"/>
      <c r="BQ25" s="735"/>
      <c r="BR25" s="735"/>
      <c r="BS25" s="735"/>
      <c r="BT25" s="79"/>
      <c r="BU25" s="78"/>
      <c r="BV25" s="78"/>
      <c r="BW25" s="735"/>
      <c r="BX25" s="735"/>
      <c r="BY25" s="735"/>
      <c r="BZ25" s="735"/>
      <c r="CA25" s="78"/>
      <c r="CB25" s="78"/>
      <c r="CC25" s="76"/>
      <c r="CD25" s="78"/>
      <c r="CE25" s="78"/>
      <c r="CF25" s="78"/>
      <c r="CG25" s="78"/>
      <c r="CH25" s="78"/>
      <c r="CI25" s="78"/>
      <c r="CJ25" s="79"/>
      <c r="CK25" s="78"/>
      <c r="CL25" s="78"/>
      <c r="CM25" s="78"/>
      <c r="CN25" s="76"/>
      <c r="CO25" s="78"/>
      <c r="CP25" s="78"/>
      <c r="CQ25" s="78"/>
      <c r="CR25" s="78"/>
      <c r="CS25" s="78"/>
      <c r="CT25" s="78"/>
      <c r="CU25" s="79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42"/>
      <c r="DH25" s="43"/>
      <c r="DI25" s="9"/>
      <c r="DJ25" s="9"/>
      <c r="DK25" s="9"/>
      <c r="DL25" s="76"/>
      <c r="DM25" s="78"/>
      <c r="DN25" s="76"/>
      <c r="DO25" s="253" t="s">
        <v>73</v>
      </c>
      <c r="DP25" s="78"/>
      <c r="DQ25" s="78"/>
      <c r="DR25" s="78"/>
      <c r="DS25" s="262" t="s">
        <v>248</v>
      </c>
      <c r="DT25" s="78"/>
      <c r="DU25" s="79"/>
      <c r="DV25" s="9"/>
      <c r="DW25" s="9"/>
      <c r="DX25" s="9"/>
      <c r="DY25" s="9"/>
      <c r="DZ25" s="9"/>
      <c r="EA25" s="9"/>
      <c r="EB25" s="9"/>
      <c r="EC25" s="9"/>
      <c r="ED25" s="9"/>
      <c r="EE25" s="136"/>
      <c r="EH25" s="9"/>
      <c r="EI25" s="9"/>
      <c r="EJ25" s="9"/>
      <c r="EK25" s="9"/>
      <c r="EL25" s="9"/>
      <c r="EM25" s="9"/>
      <c r="EN25" s="9"/>
      <c r="EO25" s="43"/>
    </row>
    <row r="26" spans="2:145" ht="9.9499999999999993" customHeight="1" x14ac:dyDescent="0.15">
      <c r="B26" s="35"/>
      <c r="C26" s="36"/>
      <c r="D26" s="36"/>
      <c r="E26" s="36"/>
      <c r="F26" s="37"/>
      <c r="G26" s="43"/>
      <c r="H26" s="43"/>
      <c r="I26" s="43"/>
      <c r="J26" s="43"/>
      <c r="K26" s="43"/>
      <c r="L26" s="43"/>
      <c r="M26" s="9"/>
      <c r="N26" s="9"/>
      <c r="O26" s="9"/>
      <c r="P26" s="9"/>
      <c r="Q26" s="9"/>
      <c r="R26" s="9"/>
      <c r="S26" s="9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64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95"/>
      <c r="BL26" s="78"/>
      <c r="BM26" s="81"/>
      <c r="BN26" s="78"/>
      <c r="BO26" s="78"/>
      <c r="BP26" s="78"/>
      <c r="BQ26" s="78"/>
      <c r="BR26" s="78"/>
      <c r="BS26" s="78"/>
      <c r="BT26" s="79"/>
      <c r="BU26" s="78"/>
      <c r="BV26" s="78"/>
      <c r="BW26" s="81"/>
      <c r="BX26" s="78"/>
      <c r="BY26" s="78"/>
      <c r="BZ26" s="78"/>
      <c r="CA26" s="78"/>
      <c r="CB26" s="78"/>
      <c r="CC26" s="76"/>
      <c r="CD26" s="741" t="s">
        <v>100</v>
      </c>
      <c r="CE26" s="735"/>
      <c r="CF26" s="735"/>
      <c r="CG26" s="735"/>
      <c r="CH26" s="735"/>
      <c r="CI26" s="735"/>
      <c r="CJ26" s="736"/>
      <c r="CK26" s="78"/>
      <c r="CL26" s="78"/>
      <c r="CM26" s="37"/>
      <c r="CN26" s="80" t="s">
        <v>105</v>
      </c>
      <c r="CO26" s="81"/>
      <c r="CP26" s="36"/>
      <c r="CQ26" s="36"/>
      <c r="CR26" s="36"/>
      <c r="CS26" s="78"/>
      <c r="CT26" s="78"/>
      <c r="CU26" s="79"/>
      <c r="CV26" s="66"/>
      <c r="CW26" s="742" t="s">
        <v>106</v>
      </c>
      <c r="CX26" s="735"/>
      <c r="CY26" s="735"/>
      <c r="CZ26" s="735"/>
      <c r="DA26" s="735"/>
      <c r="DB26" s="735"/>
      <c r="DC26" s="735"/>
      <c r="DD26" s="705"/>
      <c r="DE26" s="66"/>
      <c r="DF26" s="66"/>
      <c r="DG26" s="42"/>
      <c r="DH26" s="43"/>
      <c r="DI26" s="9"/>
      <c r="DJ26" s="9"/>
      <c r="DK26" s="9"/>
      <c r="DL26" s="76"/>
      <c r="DM26" s="78"/>
      <c r="DN26" s="82"/>
      <c r="DO26" s="83"/>
      <c r="DP26" s="83"/>
      <c r="DQ26" s="83"/>
      <c r="DR26" s="83"/>
      <c r="DS26" s="82"/>
      <c r="DT26" s="83"/>
      <c r="DU26" s="85"/>
      <c r="DV26" s="9"/>
      <c r="DW26" s="9"/>
      <c r="DX26" s="9"/>
      <c r="DY26" s="9"/>
      <c r="DZ26" s="9"/>
      <c r="EA26" s="9"/>
      <c r="EB26" s="9"/>
      <c r="EC26" s="9"/>
      <c r="ED26" s="9"/>
      <c r="EE26" s="136"/>
      <c r="EH26" s="9"/>
      <c r="EI26" s="9"/>
      <c r="EJ26" s="9"/>
      <c r="EK26" s="9"/>
      <c r="EL26" s="9"/>
      <c r="EM26" s="9"/>
      <c r="EN26" s="9"/>
      <c r="EO26" s="43"/>
    </row>
    <row r="27" spans="2:145" ht="9.9499999999999993" customHeight="1" x14ac:dyDescent="0.15">
      <c r="B27" s="35"/>
      <c r="C27" s="36"/>
      <c r="D27" s="36"/>
      <c r="E27" s="36"/>
      <c r="F27" s="37"/>
      <c r="G27" s="43"/>
      <c r="H27" s="43"/>
      <c r="I27" s="43"/>
      <c r="J27" s="43"/>
      <c r="K27" s="43"/>
      <c r="L27" s="43"/>
      <c r="M27" s="9"/>
      <c r="N27" s="9"/>
      <c r="O27" s="9"/>
      <c r="P27" s="9"/>
      <c r="Q27" s="9"/>
      <c r="R27" s="9"/>
      <c r="S27" s="93"/>
      <c r="T27" s="53"/>
      <c r="U27" s="89" t="s">
        <v>107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64"/>
      <c r="AN27" s="58"/>
      <c r="AO27" s="58"/>
      <c r="AP27" s="58"/>
      <c r="AQ27" s="58"/>
      <c r="AR27" s="58"/>
      <c r="AS27" s="58"/>
      <c r="AT27" s="58"/>
      <c r="AU27" s="58"/>
      <c r="AV27" s="96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95"/>
      <c r="BL27" s="78"/>
      <c r="BM27" s="78"/>
      <c r="BN27" s="78"/>
      <c r="BO27" s="78"/>
      <c r="BP27" s="78"/>
      <c r="BQ27" s="78"/>
      <c r="BR27" s="78"/>
      <c r="BS27" s="78"/>
      <c r="BT27" s="79"/>
      <c r="BU27" s="78"/>
      <c r="BV27" s="78"/>
      <c r="BW27" s="78"/>
      <c r="BX27" s="78"/>
      <c r="BY27" s="78"/>
      <c r="BZ27" s="78"/>
      <c r="CA27" s="78"/>
      <c r="CB27" s="78"/>
      <c r="CC27" s="76"/>
      <c r="CD27" s="735"/>
      <c r="CE27" s="735"/>
      <c r="CF27" s="735"/>
      <c r="CG27" s="735"/>
      <c r="CH27" s="735"/>
      <c r="CI27" s="735"/>
      <c r="CJ27" s="736"/>
      <c r="CK27" s="78"/>
      <c r="CL27" s="78"/>
      <c r="CM27" s="78"/>
      <c r="CN27" s="76"/>
      <c r="CO27" s="78"/>
      <c r="CP27" s="78"/>
      <c r="CQ27" s="78"/>
      <c r="CR27" s="78"/>
      <c r="CS27" s="78"/>
      <c r="CT27" s="78"/>
      <c r="CU27" s="79"/>
      <c r="CV27" s="66"/>
      <c r="CW27" s="735"/>
      <c r="CX27" s="735"/>
      <c r="CY27" s="735"/>
      <c r="CZ27" s="735"/>
      <c r="DA27" s="735"/>
      <c r="DB27" s="735"/>
      <c r="DC27" s="735"/>
      <c r="DD27" s="705"/>
      <c r="DE27" s="66"/>
      <c r="DF27" s="66"/>
      <c r="DG27" s="42"/>
      <c r="DH27" s="43"/>
      <c r="DI27" s="9"/>
      <c r="DJ27" s="9"/>
      <c r="DK27" s="9"/>
      <c r="DL27" s="76"/>
      <c r="DM27" s="78"/>
      <c r="DN27" s="39"/>
      <c r="DO27" s="40"/>
      <c r="DP27" s="46"/>
      <c r="DQ27" s="46"/>
      <c r="DR27" s="46"/>
      <c r="DS27" s="46"/>
      <c r="DT27" s="46"/>
      <c r="DU27" s="47"/>
      <c r="DV27" s="9"/>
      <c r="DW27" s="9"/>
      <c r="DX27" s="9"/>
      <c r="DY27" s="9"/>
      <c r="DZ27" s="9"/>
      <c r="EA27" s="9"/>
      <c r="EB27" s="9"/>
      <c r="EC27" s="9"/>
      <c r="ED27" s="9"/>
      <c r="EE27" s="136"/>
      <c r="EH27" s="9"/>
      <c r="EI27" s="9"/>
      <c r="EJ27" s="9"/>
      <c r="EK27" s="9"/>
      <c r="EL27" s="9"/>
      <c r="EM27" s="9"/>
      <c r="EN27" s="9"/>
      <c r="EO27" s="43"/>
    </row>
    <row r="28" spans="2:145" ht="9.9499999999999993" customHeight="1" x14ac:dyDescent="0.15">
      <c r="B28" s="35"/>
      <c r="C28" s="36"/>
      <c r="D28" s="36"/>
      <c r="E28" s="36"/>
      <c r="F28" s="37"/>
      <c r="G28" s="43"/>
      <c r="H28" s="43"/>
      <c r="I28" s="43"/>
      <c r="J28" s="43"/>
      <c r="K28" s="43"/>
      <c r="L28" s="43"/>
      <c r="M28" s="9"/>
      <c r="N28" s="9"/>
      <c r="O28" s="9"/>
      <c r="P28" s="9"/>
      <c r="Q28" s="9"/>
      <c r="R28" s="9"/>
      <c r="S28" s="93"/>
      <c r="T28" s="53"/>
      <c r="U28" s="89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64"/>
      <c r="AN28" s="58"/>
      <c r="AO28" s="58"/>
      <c r="AP28" s="58"/>
      <c r="AQ28" s="58"/>
      <c r="AR28" s="58"/>
      <c r="AS28" s="58"/>
      <c r="AT28" s="58"/>
      <c r="AU28" s="58"/>
      <c r="AV28" s="96" t="s">
        <v>108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95"/>
      <c r="BL28" s="78"/>
      <c r="BM28" s="78"/>
      <c r="BN28" s="78"/>
      <c r="BO28" s="78"/>
      <c r="BP28" s="78"/>
      <c r="BQ28" s="78"/>
      <c r="BR28" s="78"/>
      <c r="BS28" s="78"/>
      <c r="BT28" s="79"/>
      <c r="BU28" s="78"/>
      <c r="BV28" s="78"/>
      <c r="BW28" s="78"/>
      <c r="BX28" s="78"/>
      <c r="BY28" s="78"/>
      <c r="BZ28" s="78"/>
      <c r="CA28" s="78"/>
      <c r="CB28" s="78"/>
      <c r="CC28" s="76"/>
      <c r="CD28" s="78"/>
      <c r="CE28" s="78"/>
      <c r="CF28" s="78"/>
      <c r="CG28" s="78"/>
      <c r="CH28" s="78"/>
      <c r="CI28" s="78"/>
      <c r="CJ28" s="79"/>
      <c r="CK28" s="78"/>
      <c r="CL28" s="78"/>
      <c r="CM28" s="78"/>
      <c r="CN28" s="76"/>
      <c r="CO28" s="78"/>
      <c r="CP28" s="78"/>
      <c r="CQ28" s="78"/>
      <c r="CR28" s="78"/>
      <c r="CS28" s="78"/>
      <c r="CT28" s="78"/>
      <c r="CU28" s="79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42"/>
      <c r="DH28" s="43"/>
      <c r="DI28" s="9"/>
      <c r="DJ28" s="9"/>
      <c r="DK28" s="9"/>
      <c r="DL28" s="76"/>
      <c r="DM28" s="78"/>
      <c r="DN28" s="74"/>
      <c r="DO28" s="51"/>
      <c r="DP28" s="15"/>
      <c r="DQ28" s="15"/>
      <c r="DR28" s="15"/>
      <c r="DS28" s="15"/>
      <c r="DT28" s="15"/>
      <c r="DU28" s="75"/>
      <c r="DV28" s="9"/>
      <c r="DW28" s="9"/>
      <c r="DX28" s="9"/>
      <c r="DY28" s="9"/>
      <c r="DZ28" s="9"/>
      <c r="EA28" s="9"/>
      <c r="EB28" s="9"/>
      <c r="EC28" s="9"/>
      <c r="ED28" s="9"/>
      <c r="EE28" s="136"/>
      <c r="EH28" s="9"/>
      <c r="EI28" s="9"/>
      <c r="EJ28" s="9"/>
      <c r="EK28" s="9"/>
      <c r="EL28" s="9"/>
      <c r="EM28" s="9"/>
      <c r="EN28" s="9"/>
      <c r="EO28" s="43"/>
    </row>
    <row r="29" spans="2:145" ht="9.9499999999999993" customHeight="1" x14ac:dyDescent="0.15">
      <c r="B29" s="35"/>
      <c r="C29" s="36"/>
      <c r="D29" s="36"/>
      <c r="E29" s="36"/>
      <c r="F29" s="37"/>
      <c r="G29" s="43"/>
      <c r="H29" s="43"/>
      <c r="I29" s="43"/>
      <c r="J29" s="43"/>
      <c r="K29" s="43"/>
      <c r="L29" s="43"/>
      <c r="M29" s="9"/>
      <c r="N29" s="9"/>
      <c r="O29" s="9"/>
      <c r="P29" s="9"/>
      <c r="Q29" s="9"/>
      <c r="R29" s="9"/>
      <c r="S29" s="9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64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97"/>
      <c r="BL29" s="78"/>
      <c r="BM29" s="78"/>
      <c r="BN29" s="78"/>
      <c r="BO29" s="78"/>
      <c r="BP29" s="78"/>
      <c r="BQ29" s="78"/>
      <c r="BR29" s="78"/>
      <c r="BS29" s="78"/>
      <c r="BT29" s="79"/>
      <c r="BU29" s="78"/>
      <c r="BV29" s="78"/>
      <c r="BW29" s="78"/>
      <c r="BX29" s="78"/>
      <c r="BY29" s="78"/>
      <c r="BZ29" s="78"/>
      <c r="CA29" s="78"/>
      <c r="CB29" s="78"/>
      <c r="CC29" s="82"/>
      <c r="CD29" s="83"/>
      <c r="CE29" s="83"/>
      <c r="CF29" s="83"/>
      <c r="CG29" s="83"/>
      <c r="CH29" s="83"/>
      <c r="CI29" s="83"/>
      <c r="CJ29" s="85"/>
      <c r="CK29" s="77"/>
      <c r="CL29" s="77"/>
      <c r="CM29" s="77"/>
      <c r="CN29" s="82"/>
      <c r="CO29" s="83"/>
      <c r="CP29" s="83"/>
      <c r="CQ29" s="83"/>
      <c r="CR29" s="83"/>
      <c r="CS29" s="83"/>
      <c r="CT29" s="83"/>
      <c r="CU29" s="85"/>
      <c r="CV29" s="86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42"/>
      <c r="DH29" s="43"/>
      <c r="DI29" s="9"/>
      <c r="DJ29" s="9"/>
      <c r="DK29" s="9"/>
      <c r="DL29" s="76"/>
      <c r="DM29" s="78"/>
      <c r="DN29" s="70"/>
      <c r="DO29" s="71"/>
      <c r="DP29" s="71"/>
      <c r="DQ29" s="71"/>
      <c r="DR29" s="71"/>
      <c r="DS29" s="70"/>
      <c r="DT29" s="71"/>
      <c r="DU29" s="72"/>
      <c r="DV29" s="9"/>
      <c r="DW29" s="9"/>
      <c r="DX29" s="9"/>
      <c r="DY29" s="9"/>
      <c r="DZ29" s="9"/>
      <c r="EA29" s="9"/>
      <c r="EB29" s="9"/>
      <c r="EC29" s="9"/>
      <c r="ED29" s="9"/>
      <c r="EE29" s="136"/>
      <c r="EH29" s="9"/>
      <c r="EI29" s="9"/>
      <c r="EJ29" s="9"/>
      <c r="EK29" s="9"/>
      <c r="EL29" s="9"/>
      <c r="EM29" s="9"/>
      <c r="EN29" s="9"/>
      <c r="EO29" s="43"/>
    </row>
    <row r="30" spans="2:145" ht="9.9499999999999993" customHeight="1" x14ac:dyDescent="0.15">
      <c r="B30" s="35"/>
      <c r="C30" s="36"/>
      <c r="D30" s="743" t="s">
        <v>109</v>
      </c>
      <c r="E30" s="744"/>
      <c r="F30" s="744"/>
      <c r="G30" s="744"/>
      <c r="H30" s="745"/>
      <c r="I30" s="43"/>
      <c r="J30" s="43"/>
      <c r="K30" s="43"/>
      <c r="L30" s="43"/>
      <c r="M30" s="9"/>
      <c r="N30" s="9"/>
      <c r="O30" s="9"/>
      <c r="P30" s="9"/>
      <c r="Q30" s="9"/>
      <c r="R30" s="9"/>
      <c r="S30" s="9"/>
      <c r="T30" s="39"/>
      <c r="U30" s="40"/>
      <c r="V30" s="40"/>
      <c r="W30" s="40"/>
      <c r="X30" s="40"/>
      <c r="Y30" s="4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64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1"/>
      <c r="BO30" s="82"/>
      <c r="BP30" s="83"/>
      <c r="BQ30" s="83"/>
      <c r="BR30" s="83"/>
      <c r="BS30" s="83"/>
      <c r="BT30" s="85"/>
      <c r="BU30" s="78"/>
      <c r="BV30" s="78"/>
      <c r="BW30" s="78"/>
      <c r="BX30" s="78"/>
      <c r="BY30" s="78"/>
      <c r="BZ30" s="78"/>
      <c r="CA30" s="78"/>
      <c r="CB30" s="78"/>
      <c r="CC30" s="78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2"/>
      <c r="CV30" s="73"/>
      <c r="CW30" s="73"/>
      <c r="CX30" s="73"/>
      <c r="CY30" s="73"/>
      <c r="CZ30" s="73"/>
      <c r="DA30" s="73"/>
      <c r="DB30" s="66"/>
      <c r="DC30" s="66"/>
      <c r="DD30" s="66"/>
      <c r="DE30" s="66"/>
      <c r="DF30" s="67"/>
      <c r="DG30" s="42"/>
      <c r="DH30" s="43"/>
      <c r="DI30" s="9"/>
      <c r="DJ30" s="9"/>
      <c r="DK30" s="9"/>
      <c r="DL30" s="76"/>
      <c r="DM30" s="78"/>
      <c r="DN30" s="76"/>
      <c r="DO30" s="253" t="s">
        <v>73</v>
      </c>
      <c r="DP30" s="78"/>
      <c r="DQ30" s="78"/>
      <c r="DR30" s="78"/>
      <c r="DS30" s="262" t="s">
        <v>248</v>
      </c>
      <c r="DT30" s="78"/>
      <c r="DU30" s="79"/>
      <c r="DV30" s="9"/>
      <c r="DW30" s="9"/>
      <c r="DX30" s="9"/>
      <c r="DY30" s="9"/>
      <c r="DZ30" s="9"/>
      <c r="EA30" s="9"/>
      <c r="EB30" s="9"/>
      <c r="EC30" s="9"/>
      <c r="ED30" s="9"/>
      <c r="EE30" s="136"/>
      <c r="EH30" s="9"/>
      <c r="EI30" s="9"/>
      <c r="EJ30" s="9"/>
      <c r="EK30" s="9"/>
      <c r="EL30" s="9"/>
      <c r="EM30" s="9"/>
      <c r="EN30" s="9"/>
      <c r="EO30" s="43"/>
    </row>
    <row r="31" spans="2:145" ht="9.9499999999999993" customHeight="1" x14ac:dyDescent="0.15">
      <c r="B31" s="35"/>
      <c r="C31" s="36"/>
      <c r="D31" s="746"/>
      <c r="E31" s="747"/>
      <c r="F31" s="747"/>
      <c r="G31" s="747"/>
      <c r="H31" s="748"/>
      <c r="I31" s="43"/>
      <c r="J31" s="43"/>
      <c r="K31" s="43"/>
      <c r="L31" s="43"/>
      <c r="M31" s="9"/>
      <c r="N31" s="9"/>
      <c r="O31" s="9"/>
      <c r="P31" s="9"/>
      <c r="Q31" s="9"/>
      <c r="R31" s="9"/>
      <c r="S31" s="50"/>
      <c r="T31" s="98" t="s">
        <v>110</v>
      </c>
      <c r="U31" s="2"/>
      <c r="V31" s="99"/>
      <c r="W31" s="99"/>
      <c r="X31" s="99"/>
      <c r="Y31" s="100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64"/>
      <c r="AN31" s="42"/>
      <c r="AO31" s="43"/>
      <c r="AP31" s="43"/>
      <c r="AQ31" s="43"/>
      <c r="AR31" s="43"/>
      <c r="AS31" s="43"/>
      <c r="AT31" s="43"/>
      <c r="AU31" s="43"/>
      <c r="AV31" s="101" t="s">
        <v>136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51"/>
      <c r="BM31" s="51"/>
      <c r="BN31" s="51"/>
      <c r="BO31" s="51"/>
      <c r="BP31" s="51"/>
      <c r="BQ31" s="51"/>
      <c r="BR31" s="51"/>
      <c r="BS31" s="51"/>
      <c r="BT31" s="52"/>
      <c r="BU31" s="78"/>
      <c r="BV31" s="78"/>
      <c r="BW31" s="78"/>
      <c r="BX31" s="78"/>
      <c r="BY31" s="78"/>
      <c r="BZ31" s="78"/>
      <c r="CA31" s="78"/>
      <c r="CB31" s="78"/>
      <c r="CC31" s="78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9"/>
      <c r="CV31" s="73"/>
      <c r="CW31" s="73"/>
      <c r="CX31" s="73"/>
      <c r="CY31" s="73"/>
      <c r="CZ31" s="73"/>
      <c r="DA31" s="73"/>
      <c r="DB31" s="66"/>
      <c r="DC31" s="66"/>
      <c r="DD31" s="66"/>
      <c r="DE31" s="66"/>
      <c r="DF31" s="67"/>
      <c r="DG31" s="42"/>
      <c r="DH31" s="43"/>
      <c r="DI31" s="9"/>
      <c r="DJ31" s="9"/>
      <c r="DK31" s="9"/>
      <c r="DL31" s="76"/>
      <c r="DM31" s="78"/>
      <c r="DN31" s="82"/>
      <c r="DO31" s="83"/>
      <c r="DP31" s="83"/>
      <c r="DQ31" s="83"/>
      <c r="DR31" s="83"/>
      <c r="DS31" s="82"/>
      <c r="DT31" s="83"/>
      <c r="DU31" s="85"/>
      <c r="DV31" s="9"/>
      <c r="DW31" s="9"/>
      <c r="DX31" s="9"/>
      <c r="DY31" s="9"/>
      <c r="DZ31" s="9"/>
      <c r="EA31" s="9"/>
      <c r="EB31" s="9"/>
      <c r="EC31" s="9"/>
      <c r="ED31" s="9"/>
      <c r="EE31" s="136"/>
      <c r="EH31" s="9"/>
      <c r="EI31" s="9"/>
      <c r="EJ31" s="9"/>
      <c r="EK31" s="9"/>
      <c r="EL31" s="9"/>
      <c r="EM31" s="9"/>
      <c r="EN31" s="9"/>
      <c r="EO31" s="43"/>
    </row>
    <row r="32" spans="2:145" ht="9.9499999999999993" customHeight="1" x14ac:dyDescent="0.15">
      <c r="B32" s="35"/>
      <c r="C32" s="36"/>
      <c r="D32" s="39"/>
      <c r="E32" s="40"/>
      <c r="F32" s="40"/>
      <c r="G32" s="40"/>
      <c r="H32" s="41"/>
      <c r="I32" s="43"/>
      <c r="J32" s="43"/>
      <c r="K32" s="43"/>
      <c r="L32" s="43"/>
      <c r="M32" s="9"/>
      <c r="N32" s="9"/>
      <c r="O32" s="9"/>
      <c r="P32" s="9"/>
      <c r="Q32" s="9"/>
      <c r="R32" s="9"/>
      <c r="S32" s="9"/>
      <c r="T32" s="102"/>
      <c r="U32" s="103"/>
      <c r="V32" s="103"/>
      <c r="W32" s="103"/>
      <c r="X32" s="103"/>
      <c r="Y32" s="104"/>
      <c r="Z32" s="105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4"/>
      <c r="BL32" s="77"/>
      <c r="BM32" s="77"/>
      <c r="BN32" s="77"/>
      <c r="BO32" s="77"/>
      <c r="BP32" s="77"/>
      <c r="BQ32" s="77"/>
      <c r="BR32" s="77"/>
      <c r="BS32" s="77"/>
      <c r="BT32" s="79"/>
      <c r="BU32" s="78"/>
      <c r="BV32" s="78"/>
      <c r="BW32" s="78"/>
      <c r="BX32" s="78"/>
      <c r="BY32" s="78"/>
      <c r="BZ32" s="78"/>
      <c r="CA32" s="78"/>
      <c r="CB32" s="78"/>
      <c r="CC32" s="78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9"/>
      <c r="CV32" s="73"/>
      <c r="CW32" s="73"/>
      <c r="CX32" s="73"/>
      <c r="CY32" s="749" t="s">
        <v>60</v>
      </c>
      <c r="CZ32" s="735"/>
      <c r="DA32" s="735"/>
      <c r="DB32" s="705"/>
      <c r="DC32" s="66"/>
      <c r="DD32" s="66"/>
      <c r="DE32" s="66"/>
      <c r="DF32" s="67"/>
      <c r="DG32" s="255"/>
      <c r="DH32" s="256"/>
      <c r="DI32" s="256"/>
      <c r="DJ32" s="256"/>
      <c r="DK32" s="256"/>
      <c r="DL32" s="76"/>
      <c r="DM32" s="78"/>
      <c r="DN32" s="70"/>
      <c r="DO32" s="71"/>
      <c r="DP32" s="71"/>
      <c r="DQ32" s="71"/>
      <c r="DR32" s="71"/>
      <c r="DS32" s="70"/>
      <c r="DT32" s="71"/>
      <c r="DU32" s="72"/>
      <c r="DV32" s="9"/>
      <c r="DW32" s="9"/>
      <c r="DX32" s="9"/>
      <c r="DY32" s="9"/>
      <c r="DZ32" s="9"/>
      <c r="EA32" s="9"/>
      <c r="EB32" s="9"/>
      <c r="EC32" s="9"/>
      <c r="ED32" s="9"/>
      <c r="EE32" s="136"/>
      <c r="EH32" s="9"/>
      <c r="EI32" s="9"/>
      <c r="EJ32" s="9"/>
      <c r="EK32" s="9"/>
      <c r="EL32" s="9"/>
      <c r="EM32" s="9"/>
      <c r="EN32" s="9"/>
      <c r="EO32" s="43"/>
    </row>
    <row r="33" spans="2:145" ht="9.9499999999999993" customHeight="1" x14ac:dyDescent="0.15">
      <c r="B33" s="35"/>
      <c r="C33" s="36"/>
      <c r="D33" s="42"/>
      <c r="E33" s="43"/>
      <c r="F33" s="43"/>
      <c r="G33" s="43"/>
      <c r="H33" s="44"/>
      <c r="I33" s="43"/>
      <c r="J33" s="43"/>
      <c r="K33" s="43"/>
      <c r="L33" s="43"/>
      <c r="M33" s="9"/>
      <c r="N33" s="9"/>
      <c r="O33" s="9"/>
      <c r="P33" s="9"/>
      <c r="Q33" s="9"/>
      <c r="R33" s="9"/>
      <c r="S33" s="93"/>
      <c r="T33" s="108"/>
      <c r="U33" s="108"/>
      <c r="V33" s="108"/>
      <c r="W33" s="108"/>
      <c r="X33" s="108"/>
      <c r="Y33" s="108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109"/>
      <c r="AN33" s="7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77"/>
      <c r="BM33" s="77"/>
      <c r="BN33" s="77"/>
      <c r="BO33" s="77"/>
      <c r="BP33" s="77"/>
      <c r="BQ33" s="77"/>
      <c r="BR33" s="77"/>
      <c r="BS33" s="77"/>
      <c r="BT33" s="79"/>
      <c r="BU33" s="78"/>
      <c r="BV33" s="78"/>
      <c r="BW33" s="78"/>
      <c r="BX33" s="78"/>
      <c r="BY33" s="78"/>
      <c r="BZ33" s="78"/>
      <c r="CA33" s="78"/>
      <c r="CB33" s="78"/>
      <c r="CC33" s="110"/>
      <c r="CD33" s="111"/>
      <c r="CE33" s="111"/>
      <c r="CF33" s="111"/>
      <c r="CG33" s="111"/>
      <c r="CH33" s="111"/>
      <c r="CI33" s="111"/>
      <c r="CJ33" s="112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9"/>
      <c r="CV33" s="73"/>
      <c r="CW33" s="73"/>
      <c r="CX33" s="73"/>
      <c r="CY33" s="735"/>
      <c r="CZ33" s="735"/>
      <c r="DA33" s="735"/>
      <c r="DB33" s="705"/>
      <c r="DC33" s="66"/>
      <c r="DD33" s="66"/>
      <c r="DE33" s="66"/>
      <c r="DF33" s="67"/>
      <c r="DG33" s="257" t="s">
        <v>249</v>
      </c>
      <c r="DH33" s="258"/>
      <c r="DI33" s="259"/>
      <c r="DJ33" s="259"/>
      <c r="DK33" s="259"/>
      <c r="DL33" s="76"/>
      <c r="DM33" s="78"/>
      <c r="DN33" s="76"/>
      <c r="DO33" s="253" t="s">
        <v>73</v>
      </c>
      <c r="DP33" s="78"/>
      <c r="DQ33" s="78"/>
      <c r="DR33" s="78"/>
      <c r="DS33" s="262" t="s">
        <v>248</v>
      </c>
      <c r="DT33" s="78"/>
      <c r="DU33" s="79"/>
      <c r="DV33" s="9"/>
      <c r="DW33" s="9"/>
      <c r="DX33" s="9"/>
      <c r="DY33" s="9"/>
      <c r="DZ33" s="9"/>
      <c r="EA33" s="9"/>
      <c r="EB33" s="9"/>
      <c r="EC33" s="9"/>
      <c r="ED33" s="9"/>
      <c r="EE33" s="136"/>
      <c r="EH33" s="9"/>
      <c r="EI33" s="9"/>
      <c r="EJ33" s="9"/>
      <c r="EK33" s="9"/>
      <c r="EL33" s="9"/>
      <c r="EM33" s="9"/>
      <c r="EN33" s="9"/>
      <c r="EO33" s="43"/>
    </row>
    <row r="34" spans="2:145" ht="9.9499999999999993" customHeight="1" x14ac:dyDescent="0.15">
      <c r="B34" s="35"/>
      <c r="C34" s="36"/>
      <c r="D34" s="42"/>
      <c r="E34" s="43"/>
      <c r="F34" s="43"/>
      <c r="G34" s="43"/>
      <c r="H34" s="44"/>
      <c r="I34" s="43"/>
      <c r="J34" s="43"/>
      <c r="K34" s="43"/>
      <c r="L34" s="43"/>
      <c r="M34" s="9"/>
      <c r="N34" s="9"/>
      <c r="O34" s="9"/>
      <c r="P34" s="9"/>
      <c r="Q34" s="9"/>
      <c r="R34" s="9"/>
      <c r="S34" s="93"/>
      <c r="T34" s="108"/>
      <c r="U34" s="108"/>
      <c r="V34" s="108"/>
      <c r="W34" s="108"/>
      <c r="X34" s="108"/>
      <c r="Y34" s="108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64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113"/>
      <c r="BF34" s="113"/>
      <c r="BG34" s="113"/>
      <c r="BH34" s="113"/>
      <c r="BI34" s="113"/>
      <c r="BJ34" s="113"/>
      <c r="BK34" s="95"/>
      <c r="BL34" s="77"/>
      <c r="BM34" s="77"/>
      <c r="BN34" s="77"/>
      <c r="BO34" s="77"/>
      <c r="BP34" s="77"/>
      <c r="BQ34" s="77"/>
      <c r="BR34" s="77"/>
      <c r="BS34" s="77"/>
      <c r="BT34" s="79"/>
      <c r="BU34" s="78"/>
      <c r="BV34" s="78"/>
      <c r="BW34" s="78"/>
      <c r="BX34" s="78"/>
      <c r="BY34" s="78"/>
      <c r="BZ34" s="78"/>
      <c r="CA34" s="78"/>
      <c r="CB34" s="78"/>
      <c r="CC34" s="114"/>
      <c r="CD34" s="115"/>
      <c r="CE34" s="115"/>
      <c r="CF34" s="115"/>
      <c r="CG34" s="115"/>
      <c r="CH34" s="115"/>
      <c r="CI34" s="115"/>
      <c r="CJ34" s="116"/>
      <c r="CK34" s="78"/>
      <c r="CL34" s="78"/>
      <c r="CM34" s="78"/>
      <c r="CN34" s="78"/>
      <c r="CO34" s="741" t="s">
        <v>111</v>
      </c>
      <c r="CP34" s="735"/>
      <c r="CQ34" s="735"/>
      <c r="CR34" s="78"/>
      <c r="CS34" s="78"/>
      <c r="CT34" s="78"/>
      <c r="CU34" s="79"/>
      <c r="CV34" s="86"/>
      <c r="CW34" s="87"/>
      <c r="CX34" s="87"/>
      <c r="CY34" s="87"/>
      <c r="CZ34" s="87"/>
      <c r="DA34" s="87"/>
      <c r="DB34" s="87"/>
      <c r="DC34" s="87"/>
      <c r="DD34" s="87"/>
      <c r="DE34" s="87"/>
      <c r="DF34" s="88"/>
      <c r="DG34" s="260"/>
      <c r="DH34" s="261"/>
      <c r="DI34" s="261"/>
      <c r="DJ34" s="261"/>
      <c r="DK34" s="261"/>
      <c r="DL34" s="76"/>
      <c r="DM34" s="78"/>
      <c r="DN34" s="82"/>
      <c r="DO34" s="83"/>
      <c r="DP34" s="83"/>
      <c r="DQ34" s="83"/>
      <c r="DR34" s="83"/>
      <c r="DS34" s="82"/>
      <c r="DT34" s="83"/>
      <c r="DU34" s="85"/>
      <c r="DV34" s="9"/>
      <c r="DW34" s="9"/>
      <c r="DX34" s="9"/>
      <c r="DY34" s="9"/>
      <c r="DZ34" s="9"/>
      <c r="EA34" s="9"/>
      <c r="EB34" s="9"/>
      <c r="EC34" s="9"/>
      <c r="ED34" s="9"/>
      <c r="EE34" s="136"/>
      <c r="EH34" s="9"/>
      <c r="EI34" s="9"/>
      <c r="EJ34" s="9"/>
      <c r="EK34" s="9"/>
      <c r="EL34" s="9"/>
      <c r="EM34" s="9"/>
      <c r="EN34" s="9"/>
      <c r="EO34" s="43"/>
    </row>
    <row r="35" spans="2:145" ht="9.9499999999999993" customHeight="1" x14ac:dyDescent="0.15">
      <c r="B35" s="35"/>
      <c r="C35" s="36"/>
      <c r="D35" s="42"/>
      <c r="E35" s="43"/>
      <c r="F35" s="43"/>
      <c r="G35" s="43"/>
      <c r="H35" s="44"/>
      <c r="I35" s="43"/>
      <c r="J35" s="43"/>
      <c r="K35" s="43"/>
      <c r="L35" s="43"/>
      <c r="M35" s="9"/>
      <c r="N35" s="9"/>
      <c r="O35" s="9"/>
      <c r="P35" s="9"/>
      <c r="Q35" s="9"/>
      <c r="R35" s="9"/>
      <c r="S35" s="93"/>
      <c r="T35" s="108"/>
      <c r="U35" s="108"/>
      <c r="V35" s="108"/>
      <c r="W35" s="108"/>
      <c r="X35" s="108"/>
      <c r="Y35" s="108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64"/>
      <c r="AN35" s="58"/>
      <c r="AO35" s="58"/>
      <c r="AP35" s="58"/>
      <c r="AQ35" s="58"/>
      <c r="AR35" s="58"/>
      <c r="AS35" s="58"/>
      <c r="AT35" s="58"/>
      <c r="AU35" s="58"/>
      <c r="AV35" s="772" t="s">
        <v>112</v>
      </c>
      <c r="AW35" s="735"/>
      <c r="AX35" s="735"/>
      <c r="AY35" s="735"/>
      <c r="AZ35" s="735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95"/>
      <c r="BL35" s="78"/>
      <c r="BM35" s="78"/>
      <c r="BN35" s="78"/>
      <c r="BO35" s="78"/>
      <c r="BP35" s="78"/>
      <c r="BQ35" s="78"/>
      <c r="BR35" s="78"/>
      <c r="BS35" s="78"/>
      <c r="BT35" s="79"/>
      <c r="BU35" s="78"/>
      <c r="BV35" s="78"/>
      <c r="BW35" s="78"/>
      <c r="BX35" s="78"/>
      <c r="BY35" s="78"/>
      <c r="BZ35" s="78"/>
      <c r="CA35" s="78"/>
      <c r="CB35" s="78"/>
      <c r="CC35" s="114"/>
      <c r="CD35" s="115"/>
      <c r="CE35" s="773" t="s">
        <v>113</v>
      </c>
      <c r="CF35" s="735"/>
      <c r="CG35" s="735"/>
      <c r="CH35" s="115"/>
      <c r="CI35" s="115"/>
      <c r="CJ35" s="116"/>
      <c r="CK35" s="78"/>
      <c r="CL35" s="78"/>
      <c r="CM35" s="78"/>
      <c r="CN35" s="78"/>
      <c r="CO35" s="735"/>
      <c r="CP35" s="735"/>
      <c r="CQ35" s="735"/>
      <c r="CR35" s="78"/>
      <c r="CS35" s="78"/>
      <c r="CT35" s="78"/>
      <c r="CU35" s="79"/>
      <c r="CV35" s="66"/>
      <c r="CW35" s="66"/>
      <c r="CX35" s="61"/>
      <c r="CY35" s="62"/>
      <c r="CZ35" s="62"/>
      <c r="DA35" s="62"/>
      <c r="DB35" s="62"/>
      <c r="DC35" s="62"/>
      <c r="DD35" s="62"/>
      <c r="DE35" s="62"/>
      <c r="DF35" s="63"/>
      <c r="DG35" s="42"/>
      <c r="DH35" s="43"/>
      <c r="DI35" s="9"/>
      <c r="DJ35" s="9"/>
      <c r="DK35" s="9"/>
      <c r="DL35" s="76"/>
      <c r="DM35" s="78"/>
      <c r="DN35" s="39"/>
      <c r="DO35" s="40"/>
      <c r="DP35" s="46"/>
      <c r="DQ35" s="46"/>
      <c r="DR35" s="46"/>
      <c r="DS35" s="46"/>
      <c r="DT35" s="46"/>
      <c r="DU35" s="47"/>
      <c r="DV35" s="9"/>
      <c r="DW35" s="9"/>
      <c r="DX35" s="9"/>
      <c r="DY35" s="9"/>
      <c r="DZ35" s="9"/>
      <c r="EA35" s="9"/>
      <c r="EB35" s="9"/>
      <c r="EC35" s="9"/>
      <c r="ED35" s="9"/>
      <c r="EE35" s="136"/>
      <c r="EH35" s="9"/>
      <c r="EI35" s="9"/>
      <c r="EJ35" s="9"/>
      <c r="EK35" s="9"/>
      <c r="EL35" s="9"/>
      <c r="EM35" s="9"/>
      <c r="EN35" s="9"/>
      <c r="EO35" s="43"/>
    </row>
    <row r="36" spans="2:145" ht="9.9499999999999993" customHeight="1" x14ac:dyDescent="0.15">
      <c r="B36" s="35"/>
      <c r="C36" s="36"/>
      <c r="D36" s="42"/>
      <c r="E36" s="770" t="s">
        <v>114</v>
      </c>
      <c r="F36" s="735"/>
      <c r="G36" s="735"/>
      <c r="H36" s="736"/>
      <c r="I36" s="43"/>
      <c r="J36" s="43"/>
      <c r="K36" s="43"/>
      <c r="L36" s="43"/>
      <c r="M36" s="9"/>
      <c r="N36" s="9"/>
      <c r="O36" s="9"/>
      <c r="P36" s="9"/>
      <c r="Q36" s="9"/>
      <c r="R36" s="9"/>
      <c r="S36" s="93"/>
      <c r="T36" s="117"/>
      <c r="U36" s="118" t="s">
        <v>115</v>
      </c>
      <c r="V36" s="117"/>
      <c r="W36" s="117"/>
      <c r="X36" s="117"/>
      <c r="Y36" s="117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64"/>
      <c r="AN36" s="58"/>
      <c r="AO36" s="58"/>
      <c r="AP36" s="58"/>
      <c r="AQ36" s="58"/>
      <c r="AR36" s="58"/>
      <c r="AS36" s="58"/>
      <c r="AT36" s="58"/>
      <c r="AU36" s="58"/>
      <c r="AV36" s="735"/>
      <c r="AW36" s="735"/>
      <c r="AX36" s="735"/>
      <c r="AY36" s="735"/>
      <c r="AZ36" s="735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95"/>
      <c r="BL36" s="78"/>
      <c r="BM36" s="78"/>
      <c r="BN36" s="78"/>
      <c r="BO36" s="78"/>
      <c r="BP36" s="78"/>
      <c r="BQ36" s="78"/>
      <c r="BR36" s="78"/>
      <c r="BS36" s="78"/>
      <c r="BT36" s="79"/>
      <c r="BU36" s="78"/>
      <c r="BV36" s="78"/>
      <c r="BW36" s="78"/>
      <c r="BX36" s="78"/>
      <c r="BY36" s="78"/>
      <c r="BZ36" s="78"/>
      <c r="CA36" s="78"/>
      <c r="CB36" s="78"/>
      <c r="CC36" s="114"/>
      <c r="CD36" s="115"/>
      <c r="CE36" s="735"/>
      <c r="CF36" s="735"/>
      <c r="CG36" s="735"/>
      <c r="CH36" s="115"/>
      <c r="CI36" s="115"/>
      <c r="CJ36" s="116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  <c r="CV36" s="66"/>
      <c r="CW36" s="66"/>
      <c r="CX36" s="65"/>
      <c r="CY36" s="66"/>
      <c r="CZ36" s="66"/>
      <c r="DA36" s="66"/>
      <c r="DB36" s="66"/>
      <c r="DC36" s="66"/>
      <c r="DD36" s="66"/>
      <c r="DE36" s="66"/>
      <c r="DF36" s="67"/>
      <c r="DG36" s="42"/>
      <c r="DH36" s="43"/>
      <c r="DI36" s="9"/>
      <c r="DJ36" s="9"/>
      <c r="DK36" s="9"/>
      <c r="DL36" s="76"/>
      <c r="DM36" s="78"/>
      <c r="DN36" s="74"/>
      <c r="DO36" s="51"/>
      <c r="DP36" s="15"/>
      <c r="DQ36" s="15"/>
      <c r="DR36" s="15"/>
      <c r="DS36" s="15"/>
      <c r="DT36" s="15"/>
      <c r="DU36" s="75"/>
      <c r="DV36" s="9"/>
      <c r="DW36" s="9"/>
      <c r="DX36" s="9"/>
      <c r="DY36" s="9"/>
      <c r="DZ36" s="9"/>
      <c r="EA36" s="9"/>
      <c r="EB36" s="9"/>
      <c r="EC36" s="9"/>
      <c r="ED36" s="9"/>
      <c r="EE36" s="136"/>
      <c r="EH36" s="9"/>
      <c r="EI36" s="9"/>
      <c r="EJ36" s="9"/>
      <c r="EK36" s="9"/>
      <c r="EL36" s="9"/>
      <c r="EM36" s="9"/>
      <c r="EN36" s="9"/>
      <c r="EO36" s="43"/>
    </row>
    <row r="37" spans="2:145" ht="9.9499999999999993" customHeight="1" x14ac:dyDescent="0.15">
      <c r="B37" s="35"/>
      <c r="C37" s="36"/>
      <c r="D37" s="42"/>
      <c r="E37" s="735"/>
      <c r="F37" s="735"/>
      <c r="G37" s="735"/>
      <c r="H37" s="736"/>
      <c r="I37" s="43"/>
      <c r="J37" s="43"/>
      <c r="K37" s="43"/>
      <c r="L37" s="43"/>
      <c r="M37" s="9"/>
      <c r="N37" s="9"/>
      <c r="O37" s="9"/>
      <c r="P37" s="9"/>
      <c r="Q37" s="9"/>
      <c r="R37" s="9"/>
      <c r="S37" s="93"/>
      <c r="T37" s="117"/>
      <c r="U37" s="118"/>
      <c r="V37" s="117"/>
      <c r="W37" s="117"/>
      <c r="X37" s="117"/>
      <c r="Y37" s="117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64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95"/>
      <c r="BL37" s="78"/>
      <c r="BM37" s="78"/>
      <c r="BN37" s="78"/>
      <c r="BO37" s="78"/>
      <c r="BP37" s="78"/>
      <c r="BQ37" s="78"/>
      <c r="BR37" s="78"/>
      <c r="BS37" s="78"/>
      <c r="BT37" s="79"/>
      <c r="BU37" s="78"/>
      <c r="BV37" s="78"/>
      <c r="BW37" s="78"/>
      <c r="BX37" s="78"/>
      <c r="BY37" s="78"/>
      <c r="BZ37" s="78"/>
      <c r="CA37" s="78"/>
      <c r="CB37" s="78"/>
      <c r="CC37" s="114"/>
      <c r="CD37" s="774" t="s">
        <v>137</v>
      </c>
      <c r="CE37" s="735"/>
      <c r="CF37" s="735"/>
      <c r="CG37" s="735"/>
      <c r="CH37" s="115"/>
      <c r="CI37" s="115"/>
      <c r="CJ37" s="116"/>
      <c r="CK37" s="119"/>
      <c r="CL37" s="120"/>
      <c r="CM37" s="120"/>
      <c r="CN37" s="120"/>
      <c r="CO37" s="120"/>
      <c r="CP37" s="120"/>
      <c r="CQ37" s="120"/>
      <c r="CR37" s="120"/>
      <c r="CS37" s="120"/>
      <c r="CT37" s="120"/>
      <c r="CU37" s="121"/>
      <c r="CV37" s="66"/>
      <c r="CW37" s="66"/>
      <c r="CX37" s="65"/>
      <c r="CY37" s="66"/>
      <c r="CZ37" s="66"/>
      <c r="DA37" s="66"/>
      <c r="DB37" s="66"/>
      <c r="DC37" s="66"/>
      <c r="DD37" s="66"/>
      <c r="DE37" s="66"/>
      <c r="DF37" s="67"/>
      <c r="DG37" s="42"/>
      <c r="DH37" s="43"/>
      <c r="DI37" s="9"/>
      <c r="DJ37" s="9"/>
      <c r="DK37" s="9"/>
      <c r="DL37" s="76"/>
      <c r="DM37" s="78"/>
      <c r="DN37" s="39"/>
      <c r="DO37" s="40"/>
      <c r="DP37" s="46"/>
      <c r="DQ37" s="46"/>
      <c r="DR37" s="46"/>
      <c r="DS37" s="46"/>
      <c r="DT37" s="46"/>
      <c r="DU37" s="47"/>
      <c r="DV37" s="9"/>
      <c r="DW37" s="9"/>
      <c r="DX37" s="9"/>
      <c r="DY37" s="9"/>
      <c r="DZ37" s="9"/>
      <c r="EA37" s="9"/>
      <c r="EB37" s="9"/>
      <c r="EC37" s="9"/>
      <c r="ED37" s="9"/>
      <c r="EE37" s="136"/>
      <c r="EH37" s="9"/>
      <c r="EI37" s="9"/>
      <c r="EJ37" s="9"/>
      <c r="EK37" s="9"/>
      <c r="EL37" s="9"/>
      <c r="EM37" s="9"/>
      <c r="EN37" s="9"/>
      <c r="EO37" s="43"/>
    </row>
    <row r="38" spans="2:145" ht="9.9499999999999993" customHeight="1" x14ac:dyDescent="0.15">
      <c r="B38" s="35"/>
      <c r="C38" s="36"/>
      <c r="D38" s="42"/>
      <c r="E38" s="43"/>
      <c r="F38" s="43"/>
      <c r="G38" s="43"/>
      <c r="H38" s="44"/>
      <c r="I38" s="43"/>
      <c r="J38" s="43"/>
      <c r="K38" s="43"/>
      <c r="L38" s="43"/>
      <c r="M38" s="9"/>
      <c r="N38" s="9"/>
      <c r="O38" s="9"/>
      <c r="P38" s="9"/>
      <c r="Q38" s="9"/>
      <c r="R38" s="9"/>
      <c r="S38" s="93"/>
      <c r="T38" s="117"/>
      <c r="U38" s="117"/>
      <c r="V38" s="117"/>
      <c r="W38" s="117"/>
      <c r="X38" s="117"/>
      <c r="Y38" s="117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64"/>
      <c r="AN38" s="58"/>
      <c r="AO38" s="58"/>
      <c r="AP38" s="58"/>
      <c r="AQ38" s="58"/>
      <c r="AR38" s="58"/>
      <c r="AS38" s="58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97"/>
      <c r="BL38" s="78"/>
      <c r="BM38" s="81"/>
      <c r="BN38" s="78"/>
      <c r="BO38" s="78"/>
      <c r="BP38" s="78"/>
      <c r="BQ38" s="78"/>
      <c r="BR38" s="78"/>
      <c r="BS38" s="78"/>
      <c r="BT38" s="79"/>
      <c r="BU38" s="78"/>
      <c r="BV38" s="78"/>
      <c r="BW38" s="81"/>
      <c r="BX38" s="78"/>
      <c r="BY38" s="78"/>
      <c r="BZ38" s="78"/>
      <c r="CA38" s="78"/>
      <c r="CB38" s="78"/>
      <c r="CC38" s="114"/>
      <c r="CD38" s="735"/>
      <c r="CE38" s="735"/>
      <c r="CF38" s="735"/>
      <c r="CG38" s="735"/>
      <c r="CH38" s="115"/>
      <c r="CI38" s="115"/>
      <c r="CJ38" s="116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4"/>
      <c r="CV38" s="66"/>
      <c r="CW38" s="66"/>
      <c r="CX38" s="65"/>
      <c r="CY38" s="742" t="s">
        <v>62</v>
      </c>
      <c r="CZ38" s="735"/>
      <c r="DA38" s="735"/>
      <c r="DB38" s="735"/>
      <c r="DC38" s="735"/>
      <c r="DD38" s="66"/>
      <c r="DE38" s="66"/>
      <c r="DF38" s="67"/>
      <c r="DG38" s="42"/>
      <c r="DH38" s="43"/>
      <c r="DI38" s="9"/>
      <c r="DJ38" s="9"/>
      <c r="DK38" s="9"/>
      <c r="DL38" s="76"/>
      <c r="DM38" s="78"/>
      <c r="DN38" s="74"/>
      <c r="DO38" s="51"/>
      <c r="DP38" s="15"/>
      <c r="DQ38" s="15"/>
      <c r="DR38" s="15"/>
      <c r="DS38" s="15"/>
      <c r="DT38" s="15"/>
      <c r="DU38" s="75"/>
      <c r="DV38" s="9"/>
      <c r="DW38" s="9"/>
      <c r="DX38" s="9"/>
      <c r="DY38" s="9"/>
      <c r="DZ38" s="9"/>
      <c r="EA38" s="9"/>
      <c r="EB38" s="9"/>
      <c r="EC38" s="9"/>
      <c r="ED38" s="9"/>
      <c r="EE38" s="136"/>
      <c r="EH38" s="9"/>
      <c r="EI38" s="9"/>
      <c r="EJ38" s="9"/>
      <c r="EK38" s="9"/>
      <c r="EL38" s="9"/>
      <c r="EM38" s="9"/>
      <c r="EN38" s="9"/>
      <c r="EO38" s="43"/>
    </row>
    <row r="39" spans="2:145" ht="9.9499999999999993" customHeight="1" x14ac:dyDescent="0.15">
      <c r="B39" s="35"/>
      <c r="C39" s="36"/>
      <c r="D39" s="42"/>
      <c r="E39" s="43"/>
      <c r="F39" s="43"/>
      <c r="G39" s="43"/>
      <c r="H39" s="44"/>
      <c r="I39" s="43"/>
      <c r="J39" s="43"/>
      <c r="K39" s="43"/>
      <c r="L39" s="43"/>
      <c r="M39" s="9"/>
      <c r="N39" s="9"/>
      <c r="O39" s="9"/>
      <c r="P39" s="9"/>
      <c r="Q39" s="9"/>
      <c r="R39" s="9"/>
      <c r="S39" s="9"/>
      <c r="T39" s="39"/>
      <c r="U39" s="40"/>
      <c r="V39" s="40"/>
      <c r="W39" s="40"/>
      <c r="X39" s="40"/>
      <c r="Y39" s="40"/>
      <c r="Z39" s="40"/>
      <c r="AA39" s="41"/>
      <c r="AB39" s="53"/>
      <c r="AC39" s="53"/>
      <c r="AD39" s="767" t="s">
        <v>116</v>
      </c>
      <c r="AE39" s="735"/>
      <c r="AF39" s="735"/>
      <c r="AG39" s="735"/>
      <c r="AH39" s="735"/>
      <c r="AI39" s="735"/>
      <c r="AJ39" s="53"/>
      <c r="AK39" s="53"/>
      <c r="AL39" s="53"/>
      <c r="AM39" s="64"/>
      <c r="AN39" s="58"/>
      <c r="AO39" s="58"/>
      <c r="AP39" s="58"/>
      <c r="AQ39" s="58"/>
      <c r="AR39" s="58"/>
      <c r="AS39" s="95"/>
      <c r="AT39" s="43"/>
      <c r="AU39" s="43"/>
      <c r="AV39" s="43"/>
      <c r="AW39" s="43"/>
      <c r="AX39" s="4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7"/>
      <c r="BL39" s="78"/>
      <c r="BM39" s="78"/>
      <c r="BN39" s="78"/>
      <c r="BO39" s="78"/>
      <c r="BP39" s="78"/>
      <c r="BQ39" s="78"/>
      <c r="BR39" s="78"/>
      <c r="BS39" s="78"/>
      <c r="BT39" s="79"/>
      <c r="BU39" s="78"/>
      <c r="BV39" s="78"/>
      <c r="BW39" s="78"/>
      <c r="BX39" s="78"/>
      <c r="BY39" s="78"/>
      <c r="BZ39" s="78"/>
      <c r="CA39" s="78"/>
      <c r="CB39" s="78"/>
      <c r="CC39" s="123"/>
      <c r="CD39" s="124"/>
      <c r="CE39" s="124"/>
      <c r="CF39" s="124"/>
      <c r="CG39" s="124"/>
      <c r="CH39" s="124"/>
      <c r="CI39" s="124"/>
      <c r="CJ39" s="125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4"/>
      <c r="CV39" s="66"/>
      <c r="CW39" s="66"/>
      <c r="CX39" s="65"/>
      <c r="CY39" s="735"/>
      <c r="CZ39" s="735"/>
      <c r="DA39" s="735"/>
      <c r="DB39" s="735"/>
      <c r="DC39" s="735"/>
      <c r="DD39" s="66"/>
      <c r="DE39" s="66"/>
      <c r="DF39" s="67"/>
      <c r="DG39" s="42"/>
      <c r="DH39" s="43"/>
      <c r="DI39" s="9"/>
      <c r="DJ39" s="9"/>
      <c r="DK39" s="9"/>
      <c r="DL39" s="76"/>
      <c r="DM39" s="78"/>
      <c r="DN39" s="70"/>
      <c r="DO39" s="71"/>
      <c r="DP39" s="71"/>
      <c r="DQ39" s="71"/>
      <c r="DR39" s="71"/>
      <c r="DS39" s="70"/>
      <c r="DT39" s="71"/>
      <c r="DU39" s="72"/>
      <c r="DV39" s="9"/>
      <c r="DW39" s="9"/>
      <c r="DX39" s="9"/>
      <c r="DY39" s="9"/>
      <c r="DZ39" s="9"/>
      <c r="EA39" s="9"/>
      <c r="EB39" s="9"/>
      <c r="EC39" s="9"/>
      <c r="ED39" s="9"/>
      <c r="EE39" s="136"/>
      <c r="EH39" s="9"/>
      <c r="EI39" s="9"/>
      <c r="EJ39" s="9"/>
      <c r="EK39" s="9"/>
      <c r="EL39" s="9"/>
      <c r="EM39" s="9"/>
      <c r="EN39" s="9"/>
      <c r="EO39" s="43"/>
    </row>
    <row r="40" spans="2:145" ht="9.9499999999999993" customHeight="1" x14ac:dyDescent="0.15">
      <c r="B40" s="35"/>
      <c r="C40" s="36"/>
      <c r="D40" s="42"/>
      <c r="E40" s="43"/>
      <c r="F40" s="43"/>
      <c r="G40" s="43"/>
      <c r="H40" s="44"/>
      <c r="I40" s="43"/>
      <c r="J40" s="43"/>
      <c r="K40" s="43"/>
      <c r="L40" s="43"/>
      <c r="M40" s="9"/>
      <c r="N40" s="9"/>
      <c r="O40" s="9"/>
      <c r="P40" s="9"/>
      <c r="Q40" s="9"/>
      <c r="R40" s="9"/>
      <c r="S40" s="9"/>
      <c r="T40" s="42"/>
      <c r="U40" s="43"/>
      <c r="V40" s="43"/>
      <c r="W40" s="43"/>
      <c r="X40" s="43"/>
      <c r="Y40" s="43"/>
      <c r="Z40" s="43"/>
      <c r="AA40" s="44"/>
      <c r="AB40" s="53"/>
      <c r="AC40" s="53"/>
      <c r="AD40" s="735"/>
      <c r="AE40" s="735"/>
      <c r="AF40" s="735"/>
      <c r="AG40" s="735"/>
      <c r="AH40" s="735"/>
      <c r="AI40" s="735"/>
      <c r="AJ40" s="53"/>
      <c r="AK40" s="53"/>
      <c r="AL40" s="53"/>
      <c r="AM40" s="64"/>
      <c r="AN40" s="58"/>
      <c r="AO40" s="58"/>
      <c r="AP40" s="58"/>
      <c r="AQ40" s="58"/>
      <c r="AR40" s="58"/>
      <c r="AS40" s="95"/>
      <c r="AT40" s="43"/>
      <c r="AU40" s="43"/>
      <c r="AV40" s="43"/>
      <c r="AW40" s="43"/>
      <c r="AX40" s="44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60"/>
      <c r="BL40" s="78"/>
      <c r="BM40" s="92" t="s">
        <v>117</v>
      </c>
      <c r="BN40" s="78"/>
      <c r="BO40" s="78"/>
      <c r="BP40" s="78"/>
      <c r="BQ40" s="78"/>
      <c r="BR40" s="78"/>
      <c r="BS40" s="78"/>
      <c r="BT40" s="79"/>
      <c r="BU40" s="78"/>
      <c r="BV40" s="78"/>
      <c r="BW40" s="741" t="s">
        <v>118</v>
      </c>
      <c r="BX40" s="735"/>
      <c r="BY40" s="735"/>
      <c r="BZ40" s="735"/>
      <c r="CA40" s="705"/>
      <c r="CB40" s="78"/>
      <c r="CC40" s="39"/>
      <c r="CD40" s="40"/>
      <c r="CE40" s="40"/>
      <c r="CF40" s="40"/>
      <c r="CG40" s="40"/>
      <c r="CH40" s="40"/>
      <c r="CI40" s="40"/>
      <c r="CJ40" s="41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4"/>
      <c r="CV40" s="66"/>
      <c r="CW40" s="66"/>
      <c r="CX40" s="65"/>
      <c r="CY40" s="66"/>
      <c r="CZ40" s="66"/>
      <c r="DA40" s="66"/>
      <c r="DB40" s="66"/>
      <c r="DC40" s="66"/>
      <c r="DD40" s="66"/>
      <c r="DE40" s="66"/>
      <c r="DF40" s="67"/>
      <c r="DG40" s="42"/>
      <c r="DH40" s="43"/>
      <c r="DI40" s="9"/>
      <c r="DJ40" s="9"/>
      <c r="DK40" s="9"/>
      <c r="DL40" s="76"/>
      <c r="DM40" s="78"/>
      <c r="DN40" s="76"/>
      <c r="DO40" s="253" t="s">
        <v>73</v>
      </c>
      <c r="DP40" s="78"/>
      <c r="DQ40" s="78"/>
      <c r="DR40" s="78"/>
      <c r="DS40" s="262" t="s">
        <v>248</v>
      </c>
      <c r="DT40" s="78"/>
      <c r="DU40" s="79"/>
      <c r="DV40" s="9"/>
      <c r="DW40" s="9"/>
      <c r="DX40" s="9"/>
      <c r="DY40" s="9"/>
      <c r="DZ40" s="9"/>
      <c r="EA40" s="9"/>
      <c r="EB40" s="9"/>
      <c r="EC40" s="9"/>
      <c r="ED40" s="9"/>
      <c r="EE40" s="136"/>
      <c r="EH40" s="9"/>
      <c r="EI40" s="9"/>
      <c r="EJ40" s="9"/>
      <c r="EK40" s="9"/>
      <c r="EL40" s="9"/>
      <c r="EM40" s="9"/>
      <c r="EN40" s="9"/>
      <c r="EO40" s="43"/>
    </row>
    <row r="41" spans="2:145" ht="9.9499999999999993" customHeight="1" x14ac:dyDescent="0.15">
      <c r="B41" s="35"/>
      <c r="C41" s="36"/>
      <c r="D41" s="74"/>
      <c r="E41" s="51"/>
      <c r="F41" s="51"/>
      <c r="G41" s="51"/>
      <c r="H41" s="52"/>
      <c r="I41" s="43"/>
      <c r="J41" s="43"/>
      <c r="K41" s="43"/>
      <c r="L41" s="43"/>
      <c r="M41" s="9"/>
      <c r="N41" s="9"/>
      <c r="O41" s="9"/>
      <c r="P41" s="9"/>
      <c r="Q41" s="9"/>
      <c r="R41" s="9"/>
      <c r="S41" s="9"/>
      <c r="T41" s="42"/>
      <c r="U41" s="43"/>
      <c r="V41" s="43"/>
      <c r="W41" s="43"/>
      <c r="X41" s="43"/>
      <c r="Y41" s="43"/>
      <c r="Z41" s="43"/>
      <c r="AA41" s="44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64"/>
      <c r="AN41" s="58"/>
      <c r="AO41" s="58"/>
      <c r="AP41" s="58"/>
      <c r="AQ41" s="122"/>
      <c r="AR41" s="122"/>
      <c r="AS41" s="97"/>
      <c r="AT41" s="43"/>
      <c r="AU41" s="43"/>
      <c r="AV41" s="43"/>
      <c r="AW41" s="43"/>
      <c r="AX41" s="44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60"/>
      <c r="BL41" s="78"/>
      <c r="BM41" s="78"/>
      <c r="BN41" s="78"/>
      <c r="BO41" s="78"/>
      <c r="BP41" s="78"/>
      <c r="BQ41" s="78"/>
      <c r="BR41" s="78"/>
      <c r="BS41" s="78"/>
      <c r="BT41" s="79"/>
      <c r="BU41" s="78"/>
      <c r="BV41" s="78"/>
      <c r="BW41" s="735"/>
      <c r="BX41" s="735"/>
      <c r="BY41" s="735"/>
      <c r="BZ41" s="735"/>
      <c r="CA41" s="705"/>
      <c r="CB41" s="78"/>
      <c r="CC41" s="42"/>
      <c r="CD41" s="43"/>
      <c r="CE41" s="43"/>
      <c r="CF41" s="43"/>
      <c r="CG41" s="43"/>
      <c r="CH41" s="43"/>
      <c r="CI41" s="43"/>
      <c r="CJ41" s="44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4"/>
      <c r="CV41" s="66"/>
      <c r="CW41" s="66"/>
      <c r="CX41" s="86"/>
      <c r="CY41" s="87"/>
      <c r="CZ41" s="87"/>
      <c r="DA41" s="87"/>
      <c r="DB41" s="87"/>
      <c r="DC41" s="87"/>
      <c r="DD41" s="87"/>
      <c r="DE41" s="87"/>
      <c r="DF41" s="88"/>
      <c r="DG41" s="42"/>
      <c r="DH41" s="43"/>
      <c r="DI41" s="9"/>
      <c r="DJ41" s="9"/>
      <c r="DK41" s="9"/>
      <c r="DL41" s="76"/>
      <c r="DM41" s="78"/>
      <c r="DN41" s="82"/>
      <c r="DO41" s="83"/>
      <c r="DP41" s="83"/>
      <c r="DQ41" s="83"/>
      <c r="DR41" s="83"/>
      <c r="DS41" s="82"/>
      <c r="DT41" s="83"/>
      <c r="DU41" s="85"/>
      <c r="DV41" s="9"/>
      <c r="DW41" s="9"/>
      <c r="DX41" s="9"/>
      <c r="DY41" s="9"/>
      <c r="DZ41" s="9"/>
      <c r="EA41" s="9"/>
      <c r="EB41" s="9"/>
      <c r="EC41" s="9"/>
      <c r="ED41" s="9"/>
      <c r="EE41" s="136"/>
      <c r="EH41" s="9"/>
      <c r="EI41" s="9"/>
      <c r="EJ41" s="9"/>
      <c r="EK41" s="9"/>
      <c r="EL41" s="9"/>
      <c r="EM41" s="9"/>
      <c r="EN41" s="9"/>
      <c r="EO41" s="43"/>
    </row>
    <row r="42" spans="2:145" ht="9.9499999999999993" customHeight="1" x14ac:dyDescent="0.15">
      <c r="B42" s="35"/>
      <c r="C42" s="36"/>
      <c r="D42" s="36"/>
      <c r="E42" s="36"/>
      <c r="F42" s="37"/>
      <c r="G42" s="43"/>
      <c r="H42" s="43"/>
      <c r="I42" s="43"/>
      <c r="J42" s="43"/>
      <c r="K42" s="43"/>
      <c r="L42" s="43"/>
      <c r="M42" s="9"/>
      <c r="N42" s="9"/>
      <c r="O42" s="9"/>
      <c r="P42" s="9"/>
      <c r="Q42" s="9"/>
      <c r="R42" s="9"/>
      <c r="S42" s="9"/>
      <c r="T42" s="734" t="s">
        <v>119</v>
      </c>
      <c r="U42" s="735"/>
      <c r="V42" s="735"/>
      <c r="W42" s="735"/>
      <c r="X42" s="735"/>
      <c r="Y42" s="735"/>
      <c r="Z42" s="735"/>
      <c r="AA42" s="755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64"/>
      <c r="AN42" s="58"/>
      <c r="AO42" s="58"/>
      <c r="AP42" s="95"/>
      <c r="AQ42" s="43"/>
      <c r="AR42" s="43"/>
      <c r="AS42" s="43"/>
      <c r="AT42" s="43"/>
      <c r="AU42" s="43"/>
      <c r="AV42" s="43"/>
      <c r="AW42" s="43"/>
      <c r="AX42" s="44"/>
      <c r="AY42" s="59"/>
      <c r="AZ42" s="59"/>
      <c r="BA42" s="59"/>
      <c r="BB42" s="769" t="s">
        <v>124</v>
      </c>
      <c r="BC42" s="735"/>
      <c r="BD42" s="735"/>
      <c r="BE42" s="735"/>
      <c r="BF42" s="735"/>
      <c r="BG42" s="735"/>
      <c r="BH42" s="705"/>
      <c r="BI42" s="59"/>
      <c r="BJ42" s="59"/>
      <c r="BK42" s="60"/>
      <c r="BL42" s="78"/>
      <c r="BM42" s="78"/>
      <c r="BN42" s="78"/>
      <c r="BO42" s="78"/>
      <c r="BP42" s="78"/>
      <c r="BQ42" s="78"/>
      <c r="BR42" s="78"/>
      <c r="BS42" s="78"/>
      <c r="BT42" s="79"/>
      <c r="BU42" s="78"/>
      <c r="BV42" s="78"/>
      <c r="BW42" s="78"/>
      <c r="BX42" s="78"/>
      <c r="BY42" s="78"/>
      <c r="BZ42" s="78"/>
      <c r="CA42" s="78"/>
      <c r="CB42" s="78"/>
      <c r="CC42" s="42"/>
      <c r="CD42" s="43"/>
      <c r="CE42" s="43"/>
      <c r="CF42" s="43"/>
      <c r="CG42" s="43"/>
      <c r="CH42" s="43"/>
      <c r="CI42" s="43"/>
      <c r="CJ42" s="44"/>
      <c r="CK42" s="43"/>
      <c r="CL42" s="43"/>
      <c r="CM42" s="43"/>
      <c r="CN42" s="101" t="s">
        <v>125</v>
      </c>
      <c r="CO42" s="126"/>
      <c r="CP42" s="43"/>
      <c r="CQ42" s="43"/>
      <c r="CR42" s="43"/>
      <c r="CS42" s="43"/>
      <c r="CT42" s="43"/>
      <c r="CU42" s="44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7"/>
      <c r="DG42" s="42"/>
      <c r="DH42" s="43"/>
      <c r="DI42" s="9"/>
      <c r="DJ42" s="9"/>
      <c r="DK42" s="9"/>
      <c r="DL42" s="76"/>
      <c r="DM42" s="78"/>
      <c r="DN42" s="70"/>
      <c r="DO42" s="71"/>
      <c r="DP42" s="71"/>
      <c r="DQ42" s="71"/>
      <c r="DR42" s="71"/>
      <c r="DS42" s="70"/>
      <c r="DT42" s="71"/>
      <c r="DU42" s="72"/>
      <c r="DV42" s="9"/>
      <c r="DW42" s="9"/>
      <c r="DX42" s="9"/>
      <c r="DY42" s="9"/>
      <c r="DZ42" s="9"/>
      <c r="EA42" s="9"/>
      <c r="EB42" s="9"/>
      <c r="EC42" s="9"/>
      <c r="ED42" s="9"/>
      <c r="EE42" s="136"/>
      <c r="EH42" s="9"/>
      <c r="EI42" s="9"/>
      <c r="EJ42" s="9"/>
      <c r="EK42" s="9"/>
      <c r="EL42" s="9"/>
      <c r="EM42" s="9"/>
      <c r="EN42" s="9"/>
      <c r="EO42" s="43"/>
    </row>
    <row r="43" spans="2:145" ht="9.9499999999999993" customHeight="1" x14ac:dyDescent="0.15">
      <c r="B43" s="35"/>
      <c r="C43" s="36"/>
      <c r="D43" s="36"/>
      <c r="E43" s="36"/>
      <c r="F43" s="37"/>
      <c r="G43" s="43"/>
      <c r="H43" s="43"/>
      <c r="I43" s="43"/>
      <c r="J43" s="43"/>
      <c r="K43" s="43"/>
      <c r="L43" s="43"/>
      <c r="M43" s="9"/>
      <c r="N43" s="9"/>
      <c r="O43" s="9"/>
      <c r="P43" s="9"/>
      <c r="Q43" s="9"/>
      <c r="R43" s="9"/>
      <c r="S43" s="9"/>
      <c r="T43" s="737"/>
      <c r="U43" s="735"/>
      <c r="V43" s="735"/>
      <c r="W43" s="735"/>
      <c r="X43" s="735"/>
      <c r="Y43" s="735"/>
      <c r="Z43" s="735"/>
      <c r="AA43" s="755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64"/>
      <c r="AN43" s="58"/>
      <c r="AO43" s="58"/>
      <c r="AP43" s="95"/>
      <c r="AQ43" s="43"/>
      <c r="AR43" s="43"/>
      <c r="AS43" s="770" t="s">
        <v>97</v>
      </c>
      <c r="AT43" s="735"/>
      <c r="AU43" s="735"/>
      <c r="AV43" s="735"/>
      <c r="AW43" s="43"/>
      <c r="AX43" s="44"/>
      <c r="AY43" s="59"/>
      <c r="AZ43" s="59"/>
      <c r="BA43" s="59"/>
      <c r="BB43" s="735"/>
      <c r="BC43" s="735"/>
      <c r="BD43" s="735"/>
      <c r="BE43" s="735"/>
      <c r="BF43" s="735"/>
      <c r="BG43" s="735"/>
      <c r="BH43" s="705"/>
      <c r="BI43" s="59"/>
      <c r="BJ43" s="59"/>
      <c r="BK43" s="60"/>
      <c r="BL43" s="78"/>
      <c r="BM43" s="78"/>
      <c r="BN43" s="78"/>
      <c r="BO43" s="78"/>
      <c r="BP43" s="78"/>
      <c r="BQ43" s="78"/>
      <c r="BR43" s="78"/>
      <c r="BS43" s="78"/>
      <c r="BT43" s="79"/>
      <c r="BU43" s="78"/>
      <c r="BV43" s="78"/>
      <c r="BW43" s="78"/>
      <c r="BX43" s="78"/>
      <c r="BY43" s="78"/>
      <c r="BZ43" s="78"/>
      <c r="CA43" s="78"/>
      <c r="CB43" s="78"/>
      <c r="CC43" s="42"/>
      <c r="CD43" s="43"/>
      <c r="CE43" s="68" t="s">
        <v>126</v>
      </c>
      <c r="CF43" s="43"/>
      <c r="CG43" s="43"/>
      <c r="CH43" s="43"/>
      <c r="CI43" s="43"/>
      <c r="CJ43" s="44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4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7"/>
      <c r="DG43" s="42"/>
      <c r="DH43" s="43"/>
      <c r="DI43" s="9"/>
      <c r="DJ43" s="9"/>
      <c r="DK43" s="9"/>
      <c r="DL43" s="76"/>
      <c r="DM43" s="78"/>
      <c r="DN43" s="76"/>
      <c r="DO43" s="253" t="s">
        <v>73</v>
      </c>
      <c r="DP43" s="78"/>
      <c r="DQ43" s="78"/>
      <c r="DR43" s="78"/>
      <c r="DS43" s="262" t="s">
        <v>248</v>
      </c>
      <c r="DT43" s="78"/>
      <c r="DU43" s="79"/>
      <c r="DV43" s="9"/>
      <c r="DW43" s="9"/>
      <c r="DX43" s="9"/>
      <c r="DY43" s="9"/>
      <c r="DZ43" s="9"/>
      <c r="EA43" s="9"/>
      <c r="EB43" s="9"/>
      <c r="EC43" s="9"/>
      <c r="ED43" s="9"/>
      <c r="EE43" s="136"/>
      <c r="EH43" s="9"/>
      <c r="EI43" s="9"/>
      <c r="EJ43" s="9"/>
      <c r="EK43" s="9"/>
      <c r="EL43" s="9"/>
      <c r="EM43" s="9"/>
      <c r="EN43" s="9"/>
      <c r="EO43" s="43"/>
    </row>
    <row r="44" spans="2:145" ht="9.9499999999999993" customHeight="1" x14ac:dyDescent="0.15">
      <c r="B44" s="35"/>
      <c r="C44" s="36"/>
      <c r="D44" s="36"/>
      <c r="E44" s="36"/>
      <c r="F44" s="37"/>
      <c r="G44" s="43"/>
      <c r="H44" s="43"/>
      <c r="I44" s="43"/>
      <c r="J44" s="43"/>
      <c r="K44" s="43"/>
      <c r="L44" s="43"/>
      <c r="M44" s="9"/>
      <c r="N44" s="9"/>
      <c r="O44" s="9"/>
      <c r="P44" s="9"/>
      <c r="Q44" s="9"/>
      <c r="R44" s="9"/>
      <c r="S44" s="9"/>
      <c r="T44" s="42"/>
      <c r="U44" s="43"/>
      <c r="V44" s="43"/>
      <c r="W44" s="43"/>
      <c r="X44" s="43"/>
      <c r="Y44" s="43"/>
      <c r="Z44" s="43"/>
      <c r="AA44" s="44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64"/>
      <c r="AN44" s="58"/>
      <c r="AO44" s="58"/>
      <c r="AP44" s="95"/>
      <c r="AQ44" s="43"/>
      <c r="AR44" s="43"/>
      <c r="AS44" s="735"/>
      <c r="AT44" s="735"/>
      <c r="AU44" s="735"/>
      <c r="AV44" s="735"/>
      <c r="AW44" s="43"/>
      <c r="AX44" s="44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L44" s="78"/>
      <c r="BM44" s="78"/>
      <c r="BN44" s="78"/>
      <c r="BO44" s="78"/>
      <c r="BP44" s="78"/>
      <c r="BQ44" s="78"/>
      <c r="BR44" s="78"/>
      <c r="BS44" s="78"/>
      <c r="BT44" s="79"/>
      <c r="BU44" s="78"/>
      <c r="BV44" s="78"/>
      <c r="BW44" s="78"/>
      <c r="BX44" s="78"/>
      <c r="BY44" s="78"/>
      <c r="BZ44" s="78"/>
      <c r="CA44" s="78"/>
      <c r="CB44" s="78"/>
      <c r="CC44" s="42"/>
      <c r="CD44" s="43"/>
      <c r="CE44" s="43"/>
      <c r="CF44" s="43"/>
      <c r="CG44" s="43"/>
      <c r="CH44" s="43"/>
      <c r="CI44" s="43"/>
      <c r="CJ44" s="44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4"/>
      <c r="CV44" s="771" t="s">
        <v>127</v>
      </c>
      <c r="CW44" s="735"/>
      <c r="CX44" s="735"/>
      <c r="CY44" s="735"/>
      <c r="CZ44" s="735"/>
      <c r="DA44" s="735"/>
      <c r="DB44" s="735"/>
      <c r="DC44" s="735"/>
      <c r="DD44" s="66"/>
      <c r="DE44" s="66"/>
      <c r="DF44" s="67"/>
      <c r="DG44" s="42"/>
      <c r="DH44" s="43"/>
      <c r="DI44" s="9"/>
      <c r="DJ44" s="9"/>
      <c r="DK44" s="9"/>
      <c r="DL44" s="76"/>
      <c r="DM44" s="78"/>
      <c r="DN44" s="82"/>
      <c r="DO44" s="83"/>
      <c r="DP44" s="83"/>
      <c r="DQ44" s="83"/>
      <c r="DR44" s="83"/>
      <c r="DS44" s="82"/>
      <c r="DT44" s="83"/>
      <c r="DU44" s="85"/>
      <c r="DV44" s="9"/>
      <c r="DW44" s="9"/>
      <c r="DX44" s="9"/>
      <c r="DY44" s="9"/>
      <c r="DZ44" s="9"/>
      <c r="EA44" s="9"/>
      <c r="EB44" s="9"/>
      <c r="EC44" s="9"/>
      <c r="ED44" s="9"/>
      <c r="EE44" s="136"/>
      <c r="EH44" s="9"/>
      <c r="EI44" s="9"/>
      <c r="EJ44" s="9"/>
      <c r="EK44" s="9"/>
      <c r="EL44" s="9"/>
      <c r="EM44" s="9"/>
      <c r="EN44" s="9"/>
      <c r="EO44" s="43"/>
    </row>
    <row r="45" spans="2:145" ht="9.9499999999999993" customHeight="1" x14ac:dyDescent="0.15">
      <c r="B45" s="35"/>
      <c r="C45" s="36"/>
      <c r="D45" s="36"/>
      <c r="E45" s="36"/>
      <c r="F45" s="37"/>
      <c r="G45" s="43"/>
      <c r="H45" s="43"/>
      <c r="I45" s="43"/>
      <c r="J45" s="43"/>
      <c r="K45" s="43"/>
      <c r="L45" s="43"/>
      <c r="M45" s="9"/>
      <c r="N45" s="9"/>
      <c r="O45" s="9"/>
      <c r="P45" s="9"/>
      <c r="Q45" s="9"/>
      <c r="R45" s="9"/>
      <c r="S45" s="9"/>
      <c r="T45" s="42"/>
      <c r="U45" s="43"/>
      <c r="V45" s="43"/>
      <c r="W45" s="43"/>
      <c r="X45" s="43"/>
      <c r="Y45" s="43"/>
      <c r="Z45" s="43"/>
      <c r="AA45" s="44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8"/>
      <c r="AO45" s="58"/>
      <c r="AP45" s="95"/>
      <c r="AQ45" s="43"/>
      <c r="AR45" s="43"/>
      <c r="AS45" s="43"/>
      <c r="AT45" s="43"/>
      <c r="AU45" s="43"/>
      <c r="AV45" s="43"/>
      <c r="AW45" s="43"/>
      <c r="AX45" s="44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60"/>
      <c r="BL45" s="78"/>
      <c r="BM45" s="78"/>
      <c r="BN45" s="78"/>
      <c r="BO45" s="78"/>
      <c r="BP45" s="78"/>
      <c r="BQ45" s="78"/>
      <c r="BR45" s="78"/>
      <c r="BS45" s="78"/>
      <c r="BT45" s="79"/>
      <c r="BU45" s="78"/>
      <c r="BV45" s="78"/>
      <c r="BW45" s="78"/>
      <c r="BX45" s="78"/>
      <c r="BY45" s="78"/>
      <c r="BZ45" s="78"/>
      <c r="CA45" s="78"/>
      <c r="CB45" s="78"/>
      <c r="CC45" s="42"/>
      <c r="CD45" s="43"/>
      <c r="CE45" s="43"/>
      <c r="CF45" s="43"/>
      <c r="CG45" s="43"/>
      <c r="CH45" s="43"/>
      <c r="CI45" s="43"/>
      <c r="CJ45" s="44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4"/>
      <c r="CV45" s="737"/>
      <c r="CW45" s="735"/>
      <c r="CX45" s="735"/>
      <c r="CY45" s="735"/>
      <c r="CZ45" s="735"/>
      <c r="DA45" s="735"/>
      <c r="DB45" s="735"/>
      <c r="DC45" s="735"/>
      <c r="DD45" s="66"/>
      <c r="DE45" s="66"/>
      <c r="DF45" s="67"/>
      <c r="DG45" s="42"/>
      <c r="DH45" s="43"/>
      <c r="DI45" s="9"/>
      <c r="DJ45" s="9"/>
      <c r="DK45" s="9"/>
      <c r="DL45" s="76"/>
      <c r="DM45" s="78"/>
      <c r="DN45" s="252"/>
      <c r="DO45" s="251"/>
      <c r="DP45" s="250"/>
      <c r="DQ45" s="250"/>
      <c r="DR45" s="250"/>
      <c r="DS45" s="250"/>
      <c r="DT45" s="250"/>
      <c r="DU45" s="246"/>
      <c r="DV45" s="9"/>
      <c r="DW45" s="9"/>
      <c r="DX45" s="9"/>
      <c r="DY45" s="9"/>
      <c r="DZ45" s="9"/>
      <c r="EA45" s="9"/>
      <c r="EB45" s="9"/>
      <c r="EC45" s="9"/>
      <c r="ED45" s="9"/>
      <c r="EE45" s="136"/>
      <c r="EH45" s="9"/>
      <c r="EI45" s="9"/>
      <c r="EJ45" s="9"/>
      <c r="EK45" s="9"/>
      <c r="EL45" s="9"/>
      <c r="EM45" s="9"/>
      <c r="EN45" s="9"/>
      <c r="EO45" s="43"/>
    </row>
    <row r="46" spans="2:145" ht="9.9499999999999993" customHeight="1" x14ac:dyDescent="0.15">
      <c r="B46" s="35"/>
      <c r="C46" s="36"/>
      <c r="D46" s="36"/>
      <c r="E46" s="38"/>
      <c r="F46" s="49"/>
      <c r="G46" s="43"/>
      <c r="H46" s="43"/>
      <c r="I46" s="43"/>
      <c r="J46" s="43"/>
      <c r="K46" s="43"/>
      <c r="L46" s="43"/>
      <c r="M46" s="9"/>
      <c r="N46" s="9"/>
      <c r="O46" s="9"/>
      <c r="P46" s="9"/>
      <c r="Q46" s="9"/>
      <c r="R46" s="9"/>
      <c r="S46" s="9"/>
      <c r="T46" s="74"/>
      <c r="U46" s="51"/>
      <c r="V46" s="51"/>
      <c r="W46" s="51"/>
      <c r="X46" s="51"/>
      <c r="Y46" s="51"/>
      <c r="Z46" s="51"/>
      <c r="AA46" s="52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22"/>
      <c r="AO46" s="122"/>
      <c r="AP46" s="97"/>
      <c r="AQ46" s="51"/>
      <c r="AR46" s="51"/>
      <c r="AS46" s="51"/>
      <c r="AT46" s="51"/>
      <c r="AU46" s="51"/>
      <c r="AV46" s="51"/>
      <c r="AW46" s="51"/>
      <c r="AX46" s="52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1"/>
      <c r="BL46" s="83"/>
      <c r="BM46" s="83"/>
      <c r="BN46" s="83"/>
      <c r="BO46" s="83"/>
      <c r="BP46" s="83"/>
      <c r="BQ46" s="83"/>
      <c r="BR46" s="83"/>
      <c r="BS46" s="83"/>
      <c r="BT46" s="85"/>
      <c r="BU46" s="83"/>
      <c r="BV46" s="83"/>
      <c r="BW46" s="83"/>
      <c r="BX46" s="83"/>
      <c r="BY46" s="83"/>
      <c r="BZ46" s="83"/>
      <c r="CA46" s="83"/>
      <c r="CB46" s="83"/>
      <c r="CC46" s="74"/>
      <c r="CD46" s="51"/>
      <c r="CE46" s="51"/>
      <c r="CF46" s="51"/>
      <c r="CG46" s="51"/>
      <c r="CH46" s="51"/>
      <c r="CI46" s="51"/>
      <c r="CJ46" s="52"/>
      <c r="CK46" s="42"/>
      <c r="CL46" s="43"/>
      <c r="CM46" s="43"/>
      <c r="CN46" s="43"/>
      <c r="CO46" s="43"/>
      <c r="CP46" s="43"/>
      <c r="CQ46" s="43"/>
      <c r="CR46" s="43"/>
      <c r="CS46" s="43"/>
      <c r="CT46" s="43"/>
      <c r="CU46" s="44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9"/>
      <c r="DG46" s="42"/>
      <c r="DH46" s="43"/>
      <c r="DI46" s="9"/>
      <c r="DJ46" s="9"/>
      <c r="DK46" s="9"/>
      <c r="DL46" s="76"/>
      <c r="DM46" s="78"/>
      <c r="DN46" s="252"/>
      <c r="DO46" s="251"/>
      <c r="DP46" s="250"/>
      <c r="DQ46" s="250"/>
      <c r="DR46" s="250"/>
      <c r="DS46" s="250"/>
      <c r="DT46" s="250"/>
      <c r="DU46" s="246"/>
      <c r="DV46" s="9"/>
      <c r="DW46" s="9"/>
      <c r="DX46" s="9"/>
      <c r="DY46" s="9"/>
      <c r="DZ46" s="9"/>
      <c r="EA46" s="9"/>
      <c r="EB46" s="9"/>
      <c r="EC46" s="9"/>
      <c r="ED46" s="9"/>
      <c r="EE46" s="136"/>
      <c r="EH46" s="9"/>
      <c r="EI46" s="9"/>
      <c r="EJ46" s="9"/>
      <c r="EK46" s="9"/>
      <c r="EL46" s="9"/>
      <c r="EM46" s="9"/>
      <c r="EN46" s="9"/>
      <c r="EO46" s="43"/>
    </row>
    <row r="47" spans="2:145" ht="9.9499999999999993" customHeight="1" x14ac:dyDescent="0.15">
      <c r="B47" s="35"/>
      <c r="C47" s="36"/>
      <c r="D47" s="37"/>
      <c r="E47" s="43"/>
      <c r="F47" s="43"/>
      <c r="G47" s="43"/>
      <c r="H47" s="43"/>
      <c r="I47" s="43"/>
      <c r="J47" s="43"/>
      <c r="K47" s="43"/>
      <c r="L47" s="43"/>
      <c r="M47" s="9"/>
      <c r="N47" s="9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186"/>
      <c r="CL47" s="127"/>
      <c r="CM47" s="127"/>
      <c r="CN47" s="127"/>
      <c r="CO47" s="127"/>
      <c r="CP47" s="127"/>
      <c r="CQ47" s="127"/>
      <c r="CR47" s="127"/>
      <c r="CS47" s="127"/>
      <c r="CT47" s="127"/>
      <c r="CU47" s="187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9"/>
      <c r="DJ47" s="9"/>
      <c r="DK47" s="9"/>
      <c r="DL47" s="76"/>
      <c r="DM47" s="78"/>
      <c r="DN47" s="74"/>
      <c r="DO47" s="51"/>
      <c r="DP47" s="15"/>
      <c r="DQ47" s="15"/>
      <c r="DR47" s="15"/>
      <c r="DS47" s="161"/>
      <c r="DT47" s="15"/>
      <c r="DU47" s="75"/>
      <c r="DV47" s="9"/>
      <c r="DW47" s="9"/>
      <c r="DX47" s="9"/>
      <c r="DY47" s="9"/>
      <c r="DZ47" s="9"/>
      <c r="EA47" s="9"/>
      <c r="EB47" s="9"/>
      <c r="EC47" s="9"/>
      <c r="ED47" s="9"/>
      <c r="EE47" s="136"/>
      <c r="EH47" s="9"/>
      <c r="EI47" s="9"/>
      <c r="EJ47" s="9"/>
      <c r="EK47" s="9"/>
      <c r="EL47" s="9"/>
      <c r="EM47" s="9"/>
      <c r="EN47" s="9"/>
      <c r="EO47" s="43"/>
    </row>
    <row r="48" spans="2:145" ht="9.9499999999999993" customHeight="1" x14ac:dyDescent="0.15">
      <c r="B48" s="35"/>
      <c r="C48" s="36"/>
      <c r="D48" s="37"/>
      <c r="E48" s="43"/>
      <c r="F48" s="43"/>
      <c r="G48" s="43"/>
      <c r="H48" s="43"/>
      <c r="I48" s="43"/>
      <c r="J48" s="43"/>
      <c r="K48" s="43"/>
      <c r="L48" s="43"/>
      <c r="M48" s="9"/>
      <c r="N48" s="9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9"/>
      <c r="DJ48" s="9"/>
      <c r="DK48" s="9"/>
      <c r="DL48" s="76"/>
      <c r="DM48" s="78"/>
      <c r="DN48" s="70"/>
      <c r="DO48" s="71"/>
      <c r="DP48" s="71"/>
      <c r="DQ48" s="71"/>
      <c r="DR48" s="71"/>
      <c r="DS48" s="70"/>
      <c r="DT48" s="71"/>
      <c r="DU48" s="72"/>
      <c r="DV48" s="9"/>
      <c r="DW48" s="9"/>
      <c r="DX48" s="9"/>
      <c r="DY48" s="9"/>
      <c r="DZ48" s="9"/>
      <c r="EA48" s="9"/>
      <c r="EB48" s="9"/>
      <c r="EC48" s="9"/>
      <c r="ED48" s="9"/>
      <c r="EE48" s="152"/>
      <c r="EH48" s="9"/>
      <c r="EI48" s="9"/>
      <c r="EJ48" s="9"/>
      <c r="EK48" s="9"/>
      <c r="EL48" s="9"/>
      <c r="EM48" s="9"/>
      <c r="EN48" s="9"/>
      <c r="EO48" s="43"/>
    </row>
    <row r="49" spans="2:146" ht="9.9499999999999993" customHeight="1" x14ac:dyDescent="0.15">
      <c r="B49" s="45"/>
      <c r="C49" s="38"/>
      <c r="D49" s="49"/>
      <c r="E49" s="9"/>
      <c r="F49" s="9"/>
      <c r="G49" s="9"/>
      <c r="H49" s="9"/>
      <c r="I49" s="9"/>
      <c r="J49" s="9"/>
      <c r="K49" s="9"/>
      <c r="L49" s="9"/>
      <c r="M49" s="9"/>
      <c r="N49" s="9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7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775"/>
      <c r="BS49" s="776"/>
      <c r="BT49" s="775"/>
      <c r="BU49" s="776"/>
      <c r="BV49" s="775"/>
      <c r="BW49" s="776"/>
      <c r="BX49" s="775"/>
      <c r="BY49" s="779"/>
      <c r="BZ49" s="130"/>
      <c r="CA49" s="130"/>
      <c r="CB49" s="775"/>
      <c r="CC49" s="776"/>
      <c r="CD49" s="775"/>
      <c r="CE49" s="776"/>
      <c r="CF49" s="775"/>
      <c r="CG49" s="776"/>
      <c r="CH49" s="775"/>
      <c r="CI49" s="779"/>
      <c r="CJ49" s="130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9"/>
      <c r="DJ49" s="9"/>
      <c r="DK49" s="9"/>
      <c r="DL49" s="76"/>
      <c r="DM49" s="78"/>
      <c r="DN49" s="76"/>
      <c r="DO49" s="253" t="s">
        <v>73</v>
      </c>
      <c r="DP49" s="78"/>
      <c r="DQ49" s="78"/>
      <c r="DR49" s="78"/>
      <c r="DS49" s="262" t="s">
        <v>248</v>
      </c>
      <c r="DT49" s="78"/>
      <c r="DU49" s="79"/>
      <c r="DV49" s="9"/>
      <c r="DW49" s="9"/>
      <c r="DX49" s="9"/>
      <c r="DY49" s="9"/>
      <c r="DZ49" s="9"/>
      <c r="EA49" s="9"/>
      <c r="EB49" s="9"/>
      <c r="EC49" s="9"/>
      <c r="ED49" s="9"/>
      <c r="EE49" s="9"/>
      <c r="EG49" s="9"/>
      <c r="EH49" s="9"/>
      <c r="EI49" s="9"/>
      <c r="EJ49" s="9"/>
      <c r="EK49" s="9"/>
      <c r="EL49" s="9"/>
      <c r="EM49" s="9"/>
      <c r="EN49" s="9"/>
      <c r="EO49" s="43"/>
    </row>
    <row r="50" spans="2:146" ht="9.9499999999999993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5"/>
      <c r="P50" s="37"/>
      <c r="Q50" s="131"/>
      <c r="R50" s="719"/>
      <c r="S50" s="719"/>
      <c r="T50" s="719"/>
      <c r="U50" s="719"/>
      <c r="V50" s="719"/>
      <c r="W50" s="719"/>
      <c r="X50" s="719"/>
      <c r="Y50" s="719"/>
      <c r="Z50" s="719"/>
      <c r="AA50" s="719"/>
      <c r="AB50" s="719"/>
      <c r="AC50" s="719"/>
      <c r="AD50" s="719"/>
      <c r="AE50" s="719"/>
      <c r="AF50" s="719"/>
      <c r="AG50" s="719"/>
      <c r="AH50" s="719"/>
      <c r="AI50" s="719"/>
      <c r="AJ50" s="719"/>
      <c r="AK50" s="719"/>
      <c r="AL50" s="719"/>
      <c r="AM50" s="47"/>
      <c r="AN50" s="36"/>
      <c r="AO50" s="36"/>
      <c r="AP50" s="36"/>
      <c r="AQ50" s="36"/>
      <c r="AR50" s="37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777"/>
      <c r="BS50" s="778"/>
      <c r="BT50" s="777"/>
      <c r="BU50" s="778"/>
      <c r="BV50" s="777"/>
      <c r="BW50" s="778"/>
      <c r="BX50" s="777"/>
      <c r="BY50" s="780"/>
      <c r="BZ50" s="130"/>
      <c r="CA50" s="130"/>
      <c r="CB50" s="777"/>
      <c r="CC50" s="778"/>
      <c r="CD50" s="777"/>
      <c r="CE50" s="778"/>
      <c r="CF50" s="777"/>
      <c r="CG50" s="778"/>
      <c r="CH50" s="777"/>
      <c r="CI50" s="780"/>
      <c r="CJ50" s="130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9"/>
      <c r="DJ50" s="9"/>
      <c r="DK50" s="9"/>
      <c r="DL50" s="76"/>
      <c r="DM50" s="78"/>
      <c r="DN50" s="82"/>
      <c r="DO50" s="83"/>
      <c r="DP50" s="83"/>
      <c r="DQ50" s="83"/>
      <c r="DR50" s="83"/>
      <c r="DS50" s="82"/>
      <c r="DT50" s="83"/>
      <c r="DU50" s="85"/>
      <c r="DV50" s="9"/>
      <c r="DW50" s="9"/>
      <c r="DX50" s="9"/>
      <c r="DY50" s="9"/>
      <c r="DZ50" s="9"/>
      <c r="EA50" s="9"/>
      <c r="EB50" s="9"/>
      <c r="EC50" s="9"/>
      <c r="ED50" s="9"/>
      <c r="EE50" s="9"/>
      <c r="EG50" s="9"/>
      <c r="EH50" s="9"/>
      <c r="EI50" s="9"/>
      <c r="EJ50" s="9"/>
      <c r="EK50" s="9"/>
      <c r="EL50" s="9"/>
      <c r="EM50" s="9"/>
      <c r="EN50" s="9"/>
      <c r="EO50" s="43"/>
    </row>
    <row r="51" spans="2:146" ht="9.9499999999999993" customHeight="1" x14ac:dyDescent="0.15">
      <c r="B51" s="132" t="s">
        <v>128</v>
      </c>
      <c r="C51" s="132"/>
      <c r="D51" s="132"/>
      <c r="E51" s="132"/>
      <c r="F51" s="132"/>
      <c r="G51" s="132"/>
      <c r="H51" s="132"/>
      <c r="I51" s="9"/>
      <c r="J51" s="9"/>
      <c r="K51" s="9"/>
      <c r="L51" s="9"/>
      <c r="M51" s="9"/>
      <c r="N51" s="9"/>
      <c r="O51" s="35"/>
      <c r="P51" s="37"/>
      <c r="Q51" s="9"/>
      <c r="R51" s="720"/>
      <c r="S51" s="720"/>
      <c r="T51" s="720"/>
      <c r="U51" s="720"/>
      <c r="V51" s="720"/>
      <c r="W51" s="720"/>
      <c r="X51" s="720"/>
      <c r="Y51" s="720"/>
      <c r="Z51" s="720"/>
      <c r="AA51" s="720"/>
      <c r="AB51" s="720"/>
      <c r="AC51" s="720"/>
      <c r="AD51" s="720"/>
      <c r="AE51" s="720"/>
      <c r="AF51" s="720"/>
      <c r="AG51" s="720"/>
      <c r="AH51" s="720"/>
      <c r="AI51" s="720"/>
      <c r="AJ51" s="720"/>
      <c r="AK51" s="720"/>
      <c r="AL51" s="720"/>
      <c r="AM51" s="50"/>
      <c r="AN51" s="36"/>
      <c r="AO51" s="36"/>
      <c r="AP51" s="36"/>
      <c r="AQ51" s="36"/>
      <c r="AR51" s="37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777"/>
      <c r="BS51" s="778"/>
      <c r="BT51" s="777"/>
      <c r="BU51" s="778"/>
      <c r="BV51" s="777"/>
      <c r="BW51" s="778"/>
      <c r="BX51" s="777"/>
      <c r="BY51" s="780"/>
      <c r="BZ51" s="130"/>
      <c r="CA51" s="130"/>
      <c r="CB51" s="777"/>
      <c r="CC51" s="778"/>
      <c r="CD51" s="777"/>
      <c r="CE51" s="778"/>
      <c r="CF51" s="777"/>
      <c r="CG51" s="778"/>
      <c r="CH51" s="777"/>
      <c r="CI51" s="780"/>
      <c r="CJ51" s="130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9"/>
      <c r="DJ51" s="9"/>
      <c r="DK51" s="9"/>
      <c r="DL51" s="76"/>
      <c r="DM51" s="77"/>
      <c r="DN51" s="70"/>
      <c r="DO51" s="71"/>
      <c r="DP51" s="71"/>
      <c r="DQ51" s="71"/>
      <c r="DR51" s="71"/>
      <c r="DS51" s="70"/>
      <c r="DT51" s="71"/>
      <c r="DU51" s="72"/>
      <c r="DV51" s="9"/>
      <c r="DW51" s="9"/>
      <c r="DX51" s="9"/>
      <c r="DY51" s="9"/>
      <c r="DZ51" s="9"/>
      <c r="EA51" s="9"/>
      <c r="EB51" s="9"/>
      <c r="EC51" s="9"/>
      <c r="EE51" s="9"/>
      <c r="EG51" s="9"/>
      <c r="EH51" s="9"/>
      <c r="EI51" s="9"/>
      <c r="EJ51" s="9"/>
      <c r="EK51" s="9"/>
      <c r="EL51" s="9"/>
      <c r="EM51" s="9"/>
      <c r="EN51" s="9"/>
      <c r="EO51" s="43"/>
    </row>
    <row r="52" spans="2:146" ht="9.9499999999999993" customHeight="1" x14ac:dyDescent="0.15">
      <c r="B52" s="132" t="s">
        <v>129</v>
      </c>
      <c r="C52" s="132"/>
      <c r="D52" s="132"/>
      <c r="E52" s="132"/>
      <c r="F52" s="132"/>
      <c r="G52" s="132"/>
      <c r="H52" s="132"/>
      <c r="I52" s="9"/>
      <c r="J52" s="9"/>
      <c r="K52" s="9"/>
      <c r="L52" s="9"/>
      <c r="M52" s="9"/>
      <c r="N52" s="9"/>
      <c r="O52" s="35"/>
      <c r="P52" s="37"/>
      <c r="Q52" s="9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50"/>
      <c r="AN52" s="38"/>
      <c r="AO52" s="38"/>
      <c r="AP52" s="38"/>
      <c r="AQ52" s="38"/>
      <c r="AR52" s="49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777"/>
      <c r="BS52" s="778"/>
      <c r="BT52" s="777"/>
      <c r="BU52" s="778"/>
      <c r="BV52" s="777"/>
      <c r="BW52" s="778"/>
      <c r="BX52" s="777"/>
      <c r="BY52" s="780"/>
      <c r="BZ52" s="130"/>
      <c r="CA52" s="130"/>
      <c r="CB52" s="777"/>
      <c r="CC52" s="778"/>
      <c r="CD52" s="777"/>
      <c r="CE52" s="778"/>
      <c r="CF52" s="777"/>
      <c r="CG52" s="778"/>
      <c r="CH52" s="777"/>
      <c r="CI52" s="780"/>
      <c r="CJ52" s="130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9"/>
      <c r="DJ52" s="9"/>
      <c r="DK52" s="9"/>
      <c r="DL52" s="76"/>
      <c r="DM52" s="77"/>
      <c r="DN52" s="76"/>
      <c r="DO52" s="253" t="s">
        <v>73</v>
      </c>
      <c r="DP52" s="78"/>
      <c r="DQ52" s="78"/>
      <c r="DR52" s="78"/>
      <c r="DS52" s="262" t="s">
        <v>248</v>
      </c>
      <c r="DT52" s="78"/>
      <c r="DU52" s="79"/>
      <c r="DV52" s="9"/>
      <c r="DW52" s="9"/>
      <c r="DX52" s="9"/>
      <c r="DY52" s="9"/>
      <c r="DZ52" s="9"/>
      <c r="EA52" s="9"/>
      <c r="EB52" s="9"/>
      <c r="EC52" s="9"/>
      <c r="ED52" s="132" t="s">
        <v>250</v>
      </c>
      <c r="EE52" s="9"/>
      <c r="EG52" s="9"/>
      <c r="EH52" s="9"/>
      <c r="EI52" s="9"/>
      <c r="EJ52" s="9"/>
      <c r="EK52" s="9"/>
      <c r="EL52" s="9"/>
      <c r="EM52" s="9"/>
      <c r="EN52" s="9"/>
      <c r="EO52" s="43"/>
    </row>
    <row r="53" spans="2:146" ht="9.9499999999999993" customHeight="1" x14ac:dyDescent="0.15"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45"/>
      <c r="P53" s="49"/>
      <c r="Q53" s="9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R53" s="133"/>
      <c r="BS53" s="133"/>
      <c r="BT53" s="133"/>
      <c r="BU53" s="133"/>
      <c r="BV53" s="133"/>
      <c r="BW53" s="133"/>
      <c r="BX53" s="133"/>
      <c r="BY53" s="133"/>
      <c r="BZ53" s="130"/>
      <c r="CA53" s="130"/>
      <c r="CB53" s="133"/>
      <c r="CC53" s="133"/>
      <c r="CD53" s="133"/>
      <c r="CE53" s="133"/>
      <c r="CF53" s="133"/>
      <c r="CG53" s="133"/>
      <c r="CH53" s="133"/>
      <c r="CI53" s="133"/>
      <c r="CJ53" s="134"/>
      <c r="CK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82"/>
      <c r="DM53" s="78"/>
      <c r="DN53" s="82"/>
      <c r="DO53" s="83"/>
      <c r="DP53" s="83"/>
      <c r="DQ53" s="83"/>
      <c r="DR53" s="83"/>
      <c r="DS53" s="82"/>
      <c r="DT53" s="83"/>
      <c r="DU53" s="85"/>
      <c r="DV53" s="9"/>
      <c r="DW53" s="9"/>
      <c r="DX53" s="9"/>
      <c r="DY53" s="9"/>
      <c r="DZ53" s="9"/>
      <c r="EA53" s="9"/>
      <c r="EB53" s="9"/>
      <c r="EC53" s="9"/>
      <c r="ED53" s="9"/>
      <c r="EE53" s="9"/>
      <c r="EG53" s="9"/>
      <c r="EH53" s="9"/>
      <c r="EI53" s="9"/>
      <c r="EJ53" s="9"/>
      <c r="EK53" s="9"/>
      <c r="EL53" s="9"/>
      <c r="EM53" s="9"/>
      <c r="EN53" s="9"/>
      <c r="EO53" s="43"/>
      <c r="EP53" s="9"/>
    </row>
    <row r="54" spans="2:146" ht="9.9499999999999993" customHeight="1" x14ac:dyDescent="0.15">
      <c r="B54" s="135"/>
      <c r="C54" s="43"/>
      <c r="D54" s="44"/>
      <c r="E54" s="33"/>
      <c r="F54" s="33"/>
      <c r="G54" s="33"/>
      <c r="H54" s="33"/>
      <c r="I54" s="33"/>
      <c r="J54" s="33"/>
      <c r="K54" s="33"/>
      <c r="L54" s="34"/>
      <c r="M54" s="9"/>
      <c r="N54" s="9"/>
      <c r="O54" s="9"/>
      <c r="P54" s="9"/>
      <c r="Q54" s="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R54" s="9"/>
      <c r="BS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159"/>
      <c r="DM54" s="47"/>
      <c r="DN54" s="39"/>
      <c r="DO54" s="40"/>
      <c r="DP54" s="46"/>
      <c r="DQ54" s="46"/>
      <c r="DR54" s="46"/>
      <c r="DS54" s="46"/>
      <c r="DT54" s="46"/>
      <c r="DU54" s="47"/>
      <c r="DV54" s="9"/>
      <c r="DW54" s="9"/>
      <c r="DX54" s="9"/>
      <c r="DY54" s="9"/>
      <c r="DZ54" s="9"/>
      <c r="EA54" s="9"/>
      <c r="EB54" s="9"/>
      <c r="EC54" s="9"/>
      <c r="ED54" s="9"/>
      <c r="EE54" s="9"/>
      <c r="EG54" s="9"/>
      <c r="EH54" s="9"/>
      <c r="EI54" s="9"/>
      <c r="EJ54" s="9"/>
      <c r="EK54" s="9"/>
      <c r="EL54" s="9"/>
      <c r="EM54" s="9"/>
      <c r="EN54" s="9"/>
      <c r="EO54" s="43"/>
      <c r="EP54" s="9"/>
    </row>
    <row r="55" spans="2:146" ht="9.9499999999999993" customHeight="1" x14ac:dyDescent="0.15">
      <c r="B55" s="136"/>
      <c r="C55" s="43"/>
      <c r="D55" s="44"/>
      <c r="E55" s="36"/>
      <c r="F55" s="36"/>
      <c r="G55" s="36"/>
      <c r="H55" s="36"/>
      <c r="I55" s="36"/>
      <c r="J55" s="36"/>
      <c r="K55" s="36"/>
      <c r="L55" s="37"/>
      <c r="M55" s="9"/>
      <c r="N55" s="9"/>
      <c r="O55" s="9"/>
      <c r="P55" s="9"/>
      <c r="Q55" s="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161"/>
      <c r="DM55" s="75"/>
      <c r="DN55" s="74"/>
      <c r="DO55" s="51"/>
      <c r="DP55" s="15"/>
      <c r="DQ55" s="15"/>
      <c r="DR55" s="15"/>
      <c r="DS55" s="15"/>
      <c r="DT55" s="15"/>
      <c r="DU55" s="75"/>
      <c r="DV55" s="9"/>
      <c r="DW55" s="9"/>
      <c r="DX55" s="9"/>
      <c r="DY55" s="9"/>
      <c r="DZ55" s="9"/>
      <c r="EA55" s="9"/>
      <c r="EB55" s="9"/>
      <c r="EC55" s="9"/>
      <c r="ED55" s="43"/>
      <c r="EE55" s="135"/>
      <c r="EH55" s="43"/>
      <c r="EI55" s="43"/>
      <c r="EJ55" s="43"/>
      <c r="EK55" s="43"/>
      <c r="EL55" s="43"/>
      <c r="EM55" s="43"/>
      <c r="EN55" s="43"/>
      <c r="EO55" s="43"/>
      <c r="EP55" s="9"/>
    </row>
    <row r="56" spans="2:146" ht="9.9499999999999993" customHeight="1" x14ac:dyDescent="0.15">
      <c r="B56" s="136"/>
      <c r="C56" s="43"/>
      <c r="D56" s="44"/>
      <c r="E56" s="36"/>
      <c r="F56" s="36"/>
      <c r="G56" s="36"/>
      <c r="H56" s="36"/>
      <c r="I56" s="36"/>
      <c r="J56" s="36"/>
      <c r="K56" s="36"/>
      <c r="L56" s="37"/>
      <c r="M56" s="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82"/>
      <c r="AE56" s="782"/>
      <c r="AF56" s="782"/>
      <c r="AG56" s="782"/>
      <c r="AH56" s="782"/>
      <c r="AI56" s="782"/>
      <c r="AJ56" s="719"/>
      <c r="AK56" s="719"/>
      <c r="AL56" s="71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43"/>
      <c r="DO56" s="43"/>
      <c r="DP56" s="43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43"/>
      <c r="EE56" s="136"/>
      <c r="EH56" s="43"/>
      <c r="EI56" s="43"/>
      <c r="EJ56" s="43"/>
      <c r="EK56" s="43"/>
      <c r="EL56" s="43"/>
      <c r="EM56" s="43"/>
      <c r="EN56" s="43"/>
      <c r="EO56" s="43"/>
      <c r="EP56" s="9"/>
    </row>
    <row r="57" spans="2:146" ht="9.9499999999999993" customHeight="1" x14ac:dyDescent="0.15">
      <c r="B57" s="136"/>
      <c r="C57" s="43"/>
      <c r="D57" s="44"/>
      <c r="E57" s="38"/>
      <c r="F57" s="38"/>
      <c r="G57" s="36"/>
      <c r="H57" s="36"/>
      <c r="I57" s="36"/>
      <c r="J57" s="36"/>
      <c r="K57" s="36"/>
      <c r="L57" s="37"/>
      <c r="M57" s="9"/>
      <c r="N57" s="781"/>
      <c r="O57" s="781"/>
      <c r="P57" s="781"/>
      <c r="Q57" s="781"/>
      <c r="R57" s="781"/>
      <c r="S57" s="781"/>
      <c r="T57" s="781"/>
      <c r="U57" s="781"/>
      <c r="V57" s="781"/>
      <c r="W57" s="781"/>
      <c r="X57" s="781"/>
      <c r="Y57" s="781"/>
      <c r="Z57" s="781"/>
      <c r="AA57" s="781"/>
      <c r="AB57" s="781"/>
      <c r="AC57" s="781"/>
      <c r="AD57" s="783"/>
      <c r="AE57" s="783"/>
      <c r="AF57" s="783"/>
      <c r="AG57" s="783"/>
      <c r="AH57" s="783"/>
      <c r="AI57" s="783"/>
      <c r="AJ57" s="781"/>
      <c r="AK57" s="781"/>
      <c r="AL57" s="781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43"/>
      <c r="DO57" s="43"/>
      <c r="DP57" s="43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43"/>
      <c r="EE57" s="136"/>
      <c r="EH57" s="43"/>
      <c r="EI57" s="43"/>
      <c r="EJ57" s="43"/>
      <c r="EK57" s="43"/>
      <c r="EL57" s="43"/>
      <c r="EM57" s="43"/>
      <c r="EN57" s="43"/>
      <c r="EO57" s="43"/>
      <c r="EP57" s="9"/>
    </row>
    <row r="58" spans="2:146" ht="9.9499999999999993" customHeight="1" x14ac:dyDescent="0.15">
      <c r="B58" s="136"/>
      <c r="C58" s="9"/>
      <c r="D58" s="9"/>
      <c r="E58" s="9"/>
      <c r="F58" s="9"/>
      <c r="G58" s="35"/>
      <c r="H58" s="36"/>
      <c r="I58" s="36"/>
      <c r="J58" s="36"/>
      <c r="K58" s="36"/>
      <c r="L58" s="36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4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43"/>
      <c r="BM58" s="43"/>
      <c r="BN58" s="43"/>
      <c r="BO58" s="43"/>
      <c r="BP58" s="43"/>
      <c r="BQ58" s="4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9"/>
      <c r="DE58" s="9"/>
      <c r="DF58" s="138"/>
      <c r="DG58" s="134"/>
      <c r="DH58" s="9"/>
      <c r="DI58" s="9"/>
      <c r="DJ58" s="9"/>
      <c r="DK58" s="9"/>
      <c r="DL58" s="9"/>
      <c r="DM58" s="9"/>
      <c r="DN58" s="43"/>
      <c r="DO58" s="43"/>
      <c r="DP58" s="43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43"/>
      <c r="EE58" s="136"/>
      <c r="EH58" s="43"/>
      <c r="EI58" s="43"/>
      <c r="EJ58" s="43"/>
      <c r="EK58" s="43"/>
      <c r="EL58" s="43"/>
      <c r="EM58" s="43"/>
      <c r="EN58" s="43"/>
      <c r="EO58" s="43"/>
      <c r="EP58" s="9"/>
    </row>
    <row r="59" spans="2:146" ht="9.9499999999999993" customHeight="1" x14ac:dyDescent="0.15">
      <c r="B59" s="136"/>
      <c r="C59" s="9"/>
      <c r="D59" s="9"/>
      <c r="E59" s="9"/>
      <c r="F59" s="9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3"/>
      <c r="BC59" s="786"/>
      <c r="BD59" s="763"/>
      <c r="BE59" s="786"/>
      <c r="BF59" s="763"/>
      <c r="BG59" s="786"/>
      <c r="BH59" s="763"/>
      <c r="BI59" s="786"/>
      <c r="BJ59" s="787"/>
      <c r="BK59" s="786"/>
      <c r="BL59" s="787"/>
      <c r="BM59" s="43"/>
      <c r="BN59" s="43"/>
      <c r="BO59" s="43"/>
      <c r="BP59" s="43"/>
      <c r="BQ59" s="43"/>
      <c r="BR59" s="133"/>
      <c r="BS59" s="133"/>
      <c r="BT59" s="777"/>
      <c r="BU59" s="780"/>
      <c r="BV59" s="777"/>
      <c r="BW59" s="780"/>
      <c r="BX59" s="777"/>
      <c r="BY59" s="780"/>
      <c r="BZ59" s="777"/>
      <c r="CA59" s="780"/>
      <c r="CB59" s="777"/>
      <c r="CC59" s="780"/>
      <c r="CD59" s="777"/>
      <c r="CE59" s="780"/>
      <c r="CF59" s="777"/>
      <c r="CG59" s="780"/>
      <c r="CH59" s="777"/>
      <c r="CI59" s="780"/>
      <c r="CJ59" s="777"/>
      <c r="CK59" s="780"/>
      <c r="CL59" s="777"/>
      <c r="CM59" s="780"/>
      <c r="CN59" s="777"/>
      <c r="CO59" s="780"/>
      <c r="CP59" s="777"/>
      <c r="CQ59" s="780"/>
      <c r="CR59" s="777"/>
      <c r="CS59" s="780"/>
      <c r="CT59" s="777"/>
      <c r="CU59" s="780"/>
      <c r="CV59" s="777"/>
      <c r="CW59" s="780"/>
      <c r="CX59" s="777"/>
      <c r="CY59" s="780"/>
      <c r="CZ59" s="777"/>
      <c r="DA59" s="780"/>
      <c r="DB59" s="777"/>
      <c r="DC59" s="780"/>
      <c r="DD59" s="786"/>
      <c r="DE59" s="787"/>
      <c r="DF59" s="786"/>
      <c r="DG59" s="787"/>
      <c r="DH59" s="9"/>
      <c r="DI59" s="9"/>
      <c r="DJ59" s="9"/>
      <c r="DK59" s="9"/>
      <c r="DL59" s="9"/>
      <c r="DM59" s="9"/>
      <c r="DN59" s="43"/>
      <c r="DO59" s="43"/>
      <c r="DP59" s="43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43"/>
      <c r="EE59" s="136"/>
      <c r="EH59" s="43"/>
      <c r="EI59" s="43"/>
      <c r="EJ59" s="43"/>
      <c r="EK59" s="43"/>
      <c r="EL59" s="43"/>
      <c r="EM59" s="43"/>
      <c r="EN59" s="43"/>
      <c r="EO59" s="43"/>
    </row>
    <row r="60" spans="2:146" ht="9.9499999999999993" customHeight="1" x14ac:dyDescent="0.15">
      <c r="B60" s="136"/>
      <c r="C60" s="9"/>
      <c r="D60" s="9"/>
      <c r="E60" s="9"/>
      <c r="F60" s="9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4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3"/>
      <c r="BC60" s="761"/>
      <c r="BD60" s="763"/>
      <c r="BE60" s="761"/>
      <c r="BF60" s="763"/>
      <c r="BG60" s="761"/>
      <c r="BH60" s="763"/>
      <c r="BI60" s="786"/>
      <c r="BJ60" s="787"/>
      <c r="BK60" s="786"/>
      <c r="BL60" s="787"/>
      <c r="BM60" s="43"/>
      <c r="BN60" s="43"/>
      <c r="BO60" s="43"/>
      <c r="BP60" s="43"/>
      <c r="BQ60" s="43"/>
      <c r="BR60" s="133"/>
      <c r="BS60" s="137"/>
      <c r="BT60" s="777"/>
      <c r="BU60" s="780"/>
      <c r="BV60" s="777"/>
      <c r="BW60" s="780"/>
      <c r="BX60" s="777"/>
      <c r="BY60" s="780"/>
      <c r="BZ60" s="777"/>
      <c r="CA60" s="780"/>
      <c r="CB60" s="777"/>
      <c r="CC60" s="780"/>
      <c r="CD60" s="777"/>
      <c r="CE60" s="780"/>
      <c r="CF60" s="777"/>
      <c r="CG60" s="780"/>
      <c r="CH60" s="777"/>
      <c r="CI60" s="780"/>
      <c r="CJ60" s="777"/>
      <c r="CK60" s="780"/>
      <c r="CL60" s="777"/>
      <c r="CM60" s="780"/>
      <c r="CN60" s="777"/>
      <c r="CO60" s="780"/>
      <c r="CP60" s="777"/>
      <c r="CQ60" s="780"/>
      <c r="CR60" s="777"/>
      <c r="CS60" s="780"/>
      <c r="CT60" s="777"/>
      <c r="CU60" s="780"/>
      <c r="CV60" s="777"/>
      <c r="CW60" s="780"/>
      <c r="CX60" s="777"/>
      <c r="CY60" s="780"/>
      <c r="CZ60" s="777"/>
      <c r="DA60" s="780"/>
      <c r="DB60" s="777"/>
      <c r="DC60" s="780"/>
      <c r="DD60" s="786"/>
      <c r="DE60" s="787"/>
      <c r="DF60" s="786"/>
      <c r="DG60" s="787"/>
      <c r="DH60" s="9"/>
      <c r="DI60" s="9"/>
      <c r="DJ60" s="9"/>
      <c r="DK60" s="9"/>
      <c r="DL60" s="9"/>
      <c r="DM60" s="9"/>
      <c r="DN60" s="43"/>
      <c r="DO60" s="51"/>
      <c r="DP60" s="43"/>
      <c r="DQ60" s="9"/>
      <c r="DR60" s="9"/>
      <c r="DS60" s="159"/>
      <c r="DT60" s="46"/>
      <c r="DU60" s="46"/>
      <c r="DV60" s="46"/>
      <c r="DW60" s="47"/>
      <c r="DX60" s="159"/>
      <c r="DY60" s="46"/>
      <c r="DZ60" s="159"/>
      <c r="EA60" s="47"/>
      <c r="EB60" s="46"/>
      <c r="EC60" s="47"/>
      <c r="ED60" s="43"/>
      <c r="EE60" s="136"/>
      <c r="EH60" s="43"/>
      <c r="EI60" s="43"/>
      <c r="EJ60" s="43"/>
      <c r="EK60" s="43"/>
      <c r="EL60" s="43"/>
      <c r="EM60" s="43"/>
      <c r="EN60" s="43"/>
      <c r="EO60" s="43"/>
    </row>
    <row r="61" spans="2:146" ht="9.9499999999999993" customHeight="1" x14ac:dyDescent="0.15">
      <c r="B61" s="13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3"/>
      <c r="BC61" s="761"/>
      <c r="BD61" s="763"/>
      <c r="BE61" s="761"/>
      <c r="BF61" s="763"/>
      <c r="BG61" s="761"/>
      <c r="BH61" s="763"/>
      <c r="BI61" s="786"/>
      <c r="BJ61" s="787"/>
      <c r="BK61" s="786"/>
      <c r="BL61" s="787"/>
      <c r="BM61" s="43"/>
      <c r="BN61" s="43"/>
      <c r="BO61" s="43"/>
      <c r="BP61" s="43"/>
      <c r="BQ61" s="43"/>
      <c r="BR61" s="133"/>
      <c r="BS61" s="137"/>
      <c r="BT61" s="777"/>
      <c r="BU61" s="780"/>
      <c r="BV61" s="777"/>
      <c r="BW61" s="780"/>
      <c r="BX61" s="777"/>
      <c r="BY61" s="780"/>
      <c r="BZ61" s="777"/>
      <c r="CA61" s="780"/>
      <c r="CB61" s="777"/>
      <c r="CC61" s="780"/>
      <c r="CD61" s="777"/>
      <c r="CE61" s="780"/>
      <c r="CF61" s="777"/>
      <c r="CG61" s="780"/>
      <c r="CH61" s="777"/>
      <c r="CI61" s="780"/>
      <c r="CJ61" s="777"/>
      <c r="CK61" s="780"/>
      <c r="CL61" s="777"/>
      <c r="CM61" s="780"/>
      <c r="CN61" s="777"/>
      <c r="CO61" s="780"/>
      <c r="CP61" s="777"/>
      <c r="CQ61" s="780"/>
      <c r="CR61" s="777"/>
      <c r="CS61" s="780"/>
      <c r="CT61" s="777"/>
      <c r="CU61" s="780"/>
      <c r="CV61" s="777"/>
      <c r="CW61" s="780"/>
      <c r="CX61" s="777"/>
      <c r="CY61" s="780"/>
      <c r="CZ61" s="777"/>
      <c r="DA61" s="780"/>
      <c r="DB61" s="777"/>
      <c r="DC61" s="780"/>
      <c r="DD61" s="786"/>
      <c r="DE61" s="787"/>
      <c r="DF61" s="786"/>
      <c r="DG61" s="787"/>
      <c r="DH61" s="34"/>
      <c r="DI61" s="9"/>
      <c r="DJ61" s="9"/>
      <c r="DK61" s="9"/>
      <c r="DL61" s="9"/>
      <c r="DM61" s="9"/>
      <c r="DO61" s="136"/>
      <c r="DP61" s="43"/>
      <c r="DQ61" s="9"/>
      <c r="DR61" s="9"/>
      <c r="DS61" s="161"/>
      <c r="DT61" s="15"/>
      <c r="DU61" s="15"/>
      <c r="DV61" s="15"/>
      <c r="DW61" s="75"/>
      <c r="DX61" s="233"/>
      <c r="DY61" s="234"/>
      <c r="DZ61" s="237"/>
      <c r="EA61" s="238"/>
      <c r="EB61" s="237"/>
      <c r="EC61" s="238"/>
      <c r="ED61" s="43"/>
      <c r="EE61" s="136"/>
      <c r="EH61" s="43"/>
      <c r="EI61" s="43"/>
      <c r="EJ61" s="43"/>
      <c r="EK61" s="43"/>
      <c r="EL61" s="43"/>
      <c r="EM61" s="43"/>
      <c r="EN61" s="43"/>
      <c r="EO61" s="43"/>
    </row>
    <row r="62" spans="2:146" ht="9.9499999999999993" customHeight="1" x14ac:dyDescent="0.15">
      <c r="B62" s="13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3"/>
      <c r="BC62" s="764"/>
      <c r="BD62" s="766"/>
      <c r="BE62" s="764"/>
      <c r="BF62" s="766"/>
      <c r="BG62" s="764"/>
      <c r="BH62" s="766"/>
      <c r="BI62" s="788"/>
      <c r="BJ62" s="723"/>
      <c r="BK62" s="788"/>
      <c r="BL62" s="723"/>
      <c r="BM62" s="43"/>
      <c r="BN62" s="43"/>
      <c r="BO62" s="43"/>
      <c r="BP62" s="43"/>
      <c r="BQ62" s="43"/>
      <c r="BR62" s="133"/>
      <c r="BS62" s="137"/>
      <c r="BT62" s="784"/>
      <c r="BU62" s="785"/>
      <c r="BV62" s="784"/>
      <c r="BW62" s="785"/>
      <c r="BX62" s="784"/>
      <c r="BY62" s="785"/>
      <c r="BZ62" s="784"/>
      <c r="CA62" s="785"/>
      <c r="CB62" s="784"/>
      <c r="CC62" s="785"/>
      <c r="CD62" s="784"/>
      <c r="CE62" s="785"/>
      <c r="CF62" s="784"/>
      <c r="CG62" s="785"/>
      <c r="CH62" s="784"/>
      <c r="CI62" s="785"/>
      <c r="CJ62" s="784"/>
      <c r="CK62" s="785"/>
      <c r="CL62" s="784"/>
      <c r="CM62" s="785"/>
      <c r="CN62" s="784"/>
      <c r="CO62" s="785"/>
      <c r="CP62" s="784"/>
      <c r="CQ62" s="785"/>
      <c r="CR62" s="784"/>
      <c r="CS62" s="785"/>
      <c r="CT62" s="777"/>
      <c r="CU62" s="780"/>
      <c r="CV62" s="777"/>
      <c r="CW62" s="780"/>
      <c r="CX62" s="777"/>
      <c r="CY62" s="780"/>
      <c r="CZ62" s="777"/>
      <c r="DA62" s="780"/>
      <c r="DB62" s="777"/>
      <c r="DC62" s="780"/>
      <c r="DD62" s="786"/>
      <c r="DE62" s="787"/>
      <c r="DF62" s="786"/>
      <c r="DG62" s="787"/>
      <c r="DH62" s="37"/>
      <c r="DI62" s="9"/>
      <c r="DJ62" s="9"/>
      <c r="DK62" s="9"/>
      <c r="DL62" s="9"/>
      <c r="DM62" s="9"/>
      <c r="DO62" s="136"/>
      <c r="DP62" s="43"/>
      <c r="DQ62" s="9"/>
      <c r="DR62" s="9"/>
      <c r="DS62" s="159"/>
      <c r="DT62" s="46"/>
      <c r="DU62" s="46"/>
      <c r="DV62" s="46"/>
      <c r="DW62" s="47"/>
      <c r="DX62" s="233"/>
      <c r="DY62" s="234"/>
      <c r="DZ62" s="237"/>
      <c r="EA62" s="238"/>
      <c r="EB62" s="237"/>
      <c r="EC62" s="238"/>
      <c r="ED62" s="43"/>
      <c r="EE62" s="136"/>
      <c r="EH62" s="43"/>
      <c r="EI62" s="43"/>
      <c r="EJ62" s="43"/>
      <c r="EK62" s="43"/>
      <c r="EL62" s="43"/>
      <c r="EM62" s="43"/>
      <c r="EN62" s="43"/>
      <c r="EO62" s="43"/>
    </row>
    <row r="63" spans="2:146" ht="9.9499999999999993" customHeight="1" x14ac:dyDescent="0.15">
      <c r="B63" s="35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32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4"/>
      <c r="BO63" s="9"/>
      <c r="BP63" s="9"/>
      <c r="BQ63" s="9"/>
      <c r="BR63" s="9"/>
      <c r="BS63" s="32"/>
      <c r="BT63" s="36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4"/>
      <c r="CG63" s="9"/>
      <c r="CH63" s="9"/>
      <c r="CI63" s="758"/>
      <c r="CJ63" s="789"/>
      <c r="CK63" s="789"/>
      <c r="CL63" s="792" t="s">
        <v>130</v>
      </c>
      <c r="CM63" s="793"/>
      <c r="CN63" s="793"/>
      <c r="CO63" s="793"/>
      <c r="CP63" s="793"/>
      <c r="CQ63" s="793"/>
      <c r="CR63" s="793"/>
      <c r="CS63" s="794"/>
      <c r="CT63" s="801"/>
      <c r="CU63" s="802"/>
      <c r="CV63" s="801"/>
      <c r="CW63" s="802"/>
      <c r="CX63" s="801"/>
      <c r="CY63" s="802"/>
      <c r="CZ63" s="801"/>
      <c r="DA63" s="802"/>
      <c r="DB63" s="801"/>
      <c r="DC63" s="802"/>
      <c r="DD63" s="788"/>
      <c r="DE63" s="723"/>
      <c r="DF63" s="788"/>
      <c r="DG63" s="723"/>
      <c r="DH63" s="37"/>
      <c r="DI63" s="9"/>
      <c r="DJ63" s="9"/>
      <c r="DK63" s="9"/>
      <c r="DL63" s="9"/>
      <c r="DM63" s="9"/>
      <c r="DO63" s="136"/>
      <c r="DP63" s="43"/>
      <c r="DQ63" s="9"/>
      <c r="DR63" s="9"/>
      <c r="DS63" s="161"/>
      <c r="DT63" s="15"/>
      <c r="DU63" s="15"/>
      <c r="DV63" s="15"/>
      <c r="DW63" s="75"/>
      <c r="DX63" s="233"/>
      <c r="DY63" s="234"/>
      <c r="DZ63" s="237"/>
      <c r="EA63" s="238"/>
      <c r="EB63" s="237"/>
      <c r="EC63" s="238"/>
      <c r="ED63" s="43"/>
      <c r="EE63" s="136"/>
      <c r="EH63" s="43"/>
      <c r="EI63" s="43"/>
      <c r="EJ63" s="43"/>
      <c r="EK63" s="43"/>
      <c r="EL63" s="43"/>
      <c r="EM63" s="43"/>
      <c r="EN63" s="43"/>
      <c r="EO63" s="43"/>
    </row>
    <row r="64" spans="2:146" ht="9.9499999999999993" customHeight="1" x14ac:dyDescent="0.15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35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43"/>
      <c r="BP64" s="43"/>
      <c r="BQ64" s="43"/>
      <c r="BR64" s="43"/>
      <c r="BS64" s="35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7"/>
      <c r="CG64" s="9"/>
      <c r="CH64" s="9"/>
      <c r="CI64" s="786"/>
      <c r="CJ64" s="790"/>
      <c r="CK64" s="790"/>
      <c r="CL64" s="795"/>
      <c r="CM64" s="796"/>
      <c r="CN64" s="796"/>
      <c r="CO64" s="796"/>
      <c r="CP64" s="796"/>
      <c r="CQ64" s="796"/>
      <c r="CR64" s="796"/>
      <c r="CS64" s="797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33"/>
      <c r="DE64" s="33"/>
      <c r="DF64" s="140"/>
      <c r="DG64" s="140"/>
      <c r="DH64" s="37"/>
      <c r="DI64" s="9"/>
      <c r="DJ64" s="9"/>
      <c r="DK64" s="9"/>
      <c r="DL64" s="9"/>
      <c r="DM64" s="9"/>
      <c r="DO64" s="136"/>
      <c r="DP64" s="43"/>
      <c r="DQ64" s="9"/>
      <c r="DR64" s="9"/>
      <c r="DS64" s="159"/>
      <c r="DT64" s="46"/>
      <c r="DU64" s="46"/>
      <c r="DV64" s="46"/>
      <c r="DW64" s="47"/>
      <c r="DX64" s="233"/>
      <c r="DY64" s="234"/>
      <c r="DZ64" s="237"/>
      <c r="EA64" s="238"/>
      <c r="EB64" s="237"/>
      <c r="EC64" s="238"/>
      <c r="ED64" s="43"/>
      <c r="EE64" s="136"/>
      <c r="EH64" s="43"/>
      <c r="EI64" s="43"/>
      <c r="EJ64" s="43"/>
      <c r="EK64" s="43"/>
      <c r="EL64" s="43"/>
      <c r="EM64" s="43"/>
      <c r="EN64" s="43"/>
      <c r="EO64" s="43"/>
    </row>
    <row r="65" spans="2:145" ht="9.9499999999999993" customHeight="1" x14ac:dyDescent="0.15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777"/>
      <c r="N65" s="780"/>
      <c r="O65" s="777"/>
      <c r="P65" s="780"/>
      <c r="Q65" s="777"/>
      <c r="R65" s="780"/>
      <c r="S65" s="777"/>
      <c r="T65" s="780"/>
      <c r="U65" s="777"/>
      <c r="V65" s="780"/>
      <c r="W65" s="777"/>
      <c r="X65" s="780"/>
      <c r="Y65" s="777"/>
      <c r="Z65" s="780"/>
      <c r="AA65" s="777"/>
      <c r="AB65" s="780"/>
      <c r="AC65" s="13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45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49"/>
      <c r="BO65" s="43"/>
      <c r="BP65" s="43"/>
      <c r="BQ65" s="43"/>
      <c r="BR65" s="43"/>
      <c r="BS65" s="45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49"/>
      <c r="CG65" s="9"/>
      <c r="CH65" s="9"/>
      <c r="CI65" s="788"/>
      <c r="CJ65" s="791"/>
      <c r="CK65" s="791"/>
      <c r="CL65" s="795"/>
      <c r="CM65" s="796"/>
      <c r="CN65" s="796"/>
      <c r="CO65" s="796"/>
      <c r="CP65" s="796"/>
      <c r="CQ65" s="796"/>
      <c r="CR65" s="796"/>
      <c r="CS65" s="797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36"/>
      <c r="DE65" s="36"/>
      <c r="DF65" s="141"/>
      <c r="DG65" s="141"/>
      <c r="DH65" s="37"/>
      <c r="DI65" s="9"/>
      <c r="DJ65" s="9"/>
      <c r="DK65" s="9"/>
      <c r="DL65" s="9"/>
      <c r="DM65" s="9"/>
      <c r="DO65" s="136"/>
      <c r="DP65" s="43"/>
      <c r="DQ65" s="9"/>
      <c r="DR65" s="9"/>
      <c r="DS65" s="161"/>
      <c r="DT65" s="15"/>
      <c r="DU65" s="15"/>
      <c r="DV65" s="15"/>
      <c r="DW65" s="75"/>
      <c r="DX65" s="235"/>
      <c r="DY65" s="236"/>
      <c r="DZ65" s="239"/>
      <c r="EA65" s="240"/>
      <c r="EB65" s="239"/>
      <c r="EC65" s="240"/>
      <c r="ED65" s="43"/>
      <c r="EE65" s="136"/>
      <c r="EH65" s="43"/>
      <c r="EI65" s="43"/>
      <c r="EJ65" s="43"/>
      <c r="EK65" s="43"/>
      <c r="EL65" s="43"/>
      <c r="EM65" s="43"/>
      <c r="EN65" s="43"/>
      <c r="EO65" s="43"/>
    </row>
    <row r="66" spans="2:145" ht="9.9499999999999993" customHeight="1" x14ac:dyDescent="0.15">
      <c r="B66" s="35"/>
      <c r="C66" s="36"/>
      <c r="D66" s="36"/>
      <c r="E66" s="36"/>
      <c r="F66" s="36"/>
      <c r="G66" s="36"/>
      <c r="H66" s="36"/>
      <c r="I66" s="36"/>
      <c r="J66" s="829"/>
      <c r="K66" s="830"/>
      <c r="L66" s="37"/>
      <c r="M66" s="777"/>
      <c r="N66" s="780"/>
      <c r="O66" s="777"/>
      <c r="P66" s="780"/>
      <c r="Q66" s="777"/>
      <c r="R66" s="780"/>
      <c r="S66" s="777"/>
      <c r="T66" s="780"/>
      <c r="U66" s="777"/>
      <c r="V66" s="780"/>
      <c r="W66" s="777"/>
      <c r="X66" s="780"/>
      <c r="Y66" s="777"/>
      <c r="Z66" s="780"/>
      <c r="AA66" s="777"/>
      <c r="AB66" s="780"/>
      <c r="AC66" s="136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32"/>
      <c r="CJ66" s="33"/>
      <c r="CK66" s="33"/>
      <c r="CL66" s="798"/>
      <c r="CM66" s="799"/>
      <c r="CN66" s="799"/>
      <c r="CO66" s="799"/>
      <c r="CP66" s="799"/>
      <c r="CQ66" s="799"/>
      <c r="CR66" s="799"/>
      <c r="CS66" s="800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7"/>
      <c r="DI66" s="9"/>
      <c r="DJ66" s="9"/>
      <c r="DK66" s="9"/>
      <c r="DL66" s="9"/>
      <c r="DM66" s="9"/>
      <c r="DO66" s="136"/>
      <c r="DP66" s="43"/>
      <c r="DQ66" s="9"/>
      <c r="DR66" s="9"/>
      <c r="DS66" s="719"/>
      <c r="DT66" s="719"/>
      <c r="DU66" s="231"/>
      <c r="DV66" s="231"/>
      <c r="DW66" s="231"/>
      <c r="DX66" s="231"/>
      <c r="DY66" s="231"/>
      <c r="DZ66" s="231"/>
      <c r="EA66" s="231"/>
      <c r="EB66" s="231"/>
      <c r="EC66" s="242"/>
      <c r="ED66" s="43"/>
      <c r="EE66" s="136"/>
      <c r="EH66" s="43"/>
      <c r="EI66" s="43"/>
      <c r="EJ66" s="43"/>
      <c r="EK66" s="43"/>
      <c r="EL66" s="43"/>
      <c r="EM66" s="43"/>
      <c r="EN66" s="43"/>
      <c r="EO66" s="43"/>
    </row>
    <row r="67" spans="2:145" ht="9.9499999999999993" customHeight="1" x14ac:dyDescent="0.15">
      <c r="B67" s="35"/>
      <c r="C67" s="36"/>
      <c r="D67" s="36"/>
      <c r="E67" s="36"/>
      <c r="F67" s="36"/>
      <c r="G67" s="36"/>
      <c r="H67" s="36"/>
      <c r="I67" s="36"/>
      <c r="J67" s="831"/>
      <c r="K67" s="832"/>
      <c r="L67" s="37"/>
      <c r="M67" s="777"/>
      <c r="N67" s="780"/>
      <c r="O67" s="777"/>
      <c r="P67" s="780"/>
      <c r="Q67" s="777"/>
      <c r="R67" s="780"/>
      <c r="S67" s="777"/>
      <c r="T67" s="780"/>
      <c r="U67" s="777"/>
      <c r="V67" s="780"/>
      <c r="W67" s="777"/>
      <c r="X67" s="780"/>
      <c r="Y67" s="777"/>
      <c r="Z67" s="780"/>
      <c r="AA67" s="777"/>
      <c r="AB67" s="780"/>
      <c r="AC67" s="136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43"/>
      <c r="AP67" s="43"/>
      <c r="AQ67" s="43"/>
      <c r="AR67" s="43"/>
      <c r="AS67" s="43"/>
      <c r="AT67" s="142"/>
      <c r="AU67" s="143"/>
      <c r="AV67" s="143"/>
      <c r="AW67" s="143"/>
      <c r="AX67" s="144"/>
      <c r="AY67" s="43"/>
      <c r="AZ67" s="43"/>
      <c r="BA67" s="43"/>
      <c r="BB67" s="803" t="s">
        <v>131</v>
      </c>
      <c r="BC67" s="804"/>
      <c r="BD67" s="804"/>
      <c r="BE67" s="804"/>
      <c r="BF67" s="804"/>
      <c r="BG67" s="804"/>
      <c r="BH67" s="804"/>
      <c r="BI67" s="804"/>
      <c r="BJ67" s="804"/>
      <c r="BK67" s="804"/>
      <c r="BL67" s="804"/>
      <c r="BM67" s="804"/>
      <c r="BN67" s="804"/>
      <c r="BO67" s="804"/>
      <c r="BP67" s="804"/>
      <c r="BQ67" s="804"/>
      <c r="BR67" s="804"/>
      <c r="BS67" s="804"/>
      <c r="BT67" s="804"/>
      <c r="BU67" s="804"/>
      <c r="BV67" s="804"/>
      <c r="BW67" s="804"/>
      <c r="BX67" s="804"/>
      <c r="BY67" s="804"/>
      <c r="BZ67" s="804"/>
      <c r="CA67" s="804"/>
      <c r="CB67" s="804"/>
      <c r="CC67" s="804"/>
      <c r="CD67" s="804"/>
      <c r="CE67" s="805"/>
      <c r="CF67" s="9"/>
      <c r="CG67" s="9"/>
      <c r="CH67" s="9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7"/>
      <c r="DI67" s="9"/>
      <c r="DJ67" s="9"/>
      <c r="DK67" s="9"/>
      <c r="DL67" s="9"/>
      <c r="DM67" s="9"/>
      <c r="DO67" s="136"/>
      <c r="DP67" s="43"/>
      <c r="DQ67" s="9"/>
      <c r="DR67" s="9"/>
      <c r="DS67" s="720"/>
      <c r="DT67" s="720"/>
      <c r="DU67" s="232"/>
      <c r="DV67" s="232"/>
      <c r="DW67" s="232"/>
      <c r="DX67" s="232"/>
      <c r="DY67" s="232"/>
      <c r="DZ67" s="232"/>
      <c r="EA67" s="232"/>
      <c r="EB67" s="232"/>
      <c r="EC67" s="239"/>
      <c r="ED67" s="43"/>
      <c r="EE67" s="136"/>
      <c r="EH67" s="43"/>
      <c r="EI67" s="43"/>
      <c r="EJ67" s="43"/>
      <c r="EK67" s="43"/>
      <c r="EL67" s="43"/>
      <c r="EM67" s="43"/>
      <c r="EN67" s="43"/>
      <c r="EO67" s="43"/>
    </row>
    <row r="68" spans="2:145" ht="9.9499999999999993" customHeight="1" x14ac:dyDescent="0.15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777"/>
      <c r="N68" s="780"/>
      <c r="O68" s="777"/>
      <c r="P68" s="780"/>
      <c r="Q68" s="777"/>
      <c r="R68" s="780"/>
      <c r="S68" s="777"/>
      <c r="T68" s="780"/>
      <c r="U68" s="777"/>
      <c r="V68" s="780"/>
      <c r="W68" s="777"/>
      <c r="X68" s="780"/>
      <c r="Y68" s="777"/>
      <c r="Z68" s="780"/>
      <c r="AA68" s="777"/>
      <c r="AB68" s="780"/>
      <c r="AC68" s="136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812"/>
      <c r="AP68" s="813"/>
      <c r="AQ68" s="813"/>
      <c r="AR68" s="813"/>
      <c r="AS68" s="813"/>
      <c r="AT68" s="145"/>
      <c r="AU68" s="146"/>
      <c r="AV68" s="146"/>
      <c r="AW68" s="146"/>
      <c r="AX68" s="147"/>
      <c r="AY68" s="43"/>
      <c r="AZ68" s="148"/>
      <c r="BA68" s="149"/>
      <c r="BB68" s="806"/>
      <c r="BC68" s="807"/>
      <c r="BD68" s="807"/>
      <c r="BE68" s="807"/>
      <c r="BF68" s="807"/>
      <c r="BG68" s="807"/>
      <c r="BH68" s="807"/>
      <c r="BI68" s="807"/>
      <c r="BJ68" s="807"/>
      <c r="BK68" s="807"/>
      <c r="BL68" s="807"/>
      <c r="BM68" s="807"/>
      <c r="BN68" s="807"/>
      <c r="BO68" s="807"/>
      <c r="BP68" s="807"/>
      <c r="BQ68" s="807"/>
      <c r="BR68" s="807"/>
      <c r="BS68" s="807"/>
      <c r="BT68" s="807"/>
      <c r="BU68" s="807"/>
      <c r="BV68" s="807"/>
      <c r="BW68" s="807"/>
      <c r="BX68" s="807"/>
      <c r="BY68" s="807"/>
      <c r="BZ68" s="807"/>
      <c r="CA68" s="807"/>
      <c r="CB68" s="807"/>
      <c r="CC68" s="807"/>
      <c r="CD68" s="807"/>
      <c r="CE68" s="808"/>
      <c r="CF68" s="9"/>
      <c r="CG68" s="9"/>
      <c r="CH68" s="9"/>
      <c r="CI68" s="35"/>
      <c r="CJ68" s="782"/>
      <c r="CK68" s="719"/>
      <c r="CL68" s="782"/>
      <c r="CM68" s="782"/>
      <c r="CN68" s="782"/>
      <c r="CO68" s="782"/>
      <c r="CP68" s="782"/>
      <c r="CQ68" s="782"/>
      <c r="CR68" s="782"/>
      <c r="CS68" s="782"/>
      <c r="CT68" s="782"/>
      <c r="CU68" s="782"/>
      <c r="CV68" s="782"/>
      <c r="CW68" s="782"/>
      <c r="CX68" s="818"/>
      <c r="CY68" s="719"/>
      <c r="CZ68" s="719"/>
      <c r="DA68" s="719"/>
      <c r="DB68" s="719"/>
      <c r="DC68" s="719"/>
      <c r="DD68" s="719"/>
      <c r="DE68" s="719"/>
      <c r="DF68" s="719"/>
      <c r="DG68" s="719"/>
      <c r="DH68" s="136"/>
      <c r="DI68" s="9"/>
      <c r="DJ68" s="9"/>
      <c r="DK68" s="9"/>
      <c r="DL68" s="9"/>
      <c r="DM68" s="9"/>
      <c r="DO68" s="136"/>
      <c r="DP68" s="43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43"/>
      <c r="EE68" s="136"/>
      <c r="EH68" s="43"/>
      <c r="EI68" s="43"/>
      <c r="EJ68" s="43"/>
      <c r="EK68" s="43"/>
      <c r="EL68" s="43"/>
      <c r="EM68" s="43"/>
      <c r="EN68" s="43"/>
      <c r="EO68" s="43"/>
    </row>
    <row r="69" spans="2:145" ht="9.9499999999999993" customHeight="1" x14ac:dyDescent="0.15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784"/>
      <c r="N69" s="785"/>
      <c r="O69" s="784"/>
      <c r="P69" s="785"/>
      <c r="Q69" s="784"/>
      <c r="R69" s="785"/>
      <c r="S69" s="784"/>
      <c r="T69" s="785"/>
      <c r="U69" s="784"/>
      <c r="V69" s="785"/>
      <c r="W69" s="784"/>
      <c r="X69" s="785"/>
      <c r="Y69" s="784"/>
      <c r="Z69" s="785"/>
      <c r="AA69" s="784"/>
      <c r="AB69" s="785"/>
      <c r="AC69" s="136"/>
      <c r="AD69" s="777"/>
      <c r="AE69" s="780"/>
      <c r="AF69" s="777"/>
      <c r="AG69" s="780"/>
      <c r="AH69" s="777"/>
      <c r="AI69" s="780"/>
      <c r="AJ69" s="135"/>
      <c r="AK69" s="9"/>
      <c r="AL69" s="9"/>
      <c r="AM69" s="9"/>
      <c r="AN69" s="43"/>
      <c r="AO69" s="814"/>
      <c r="AP69" s="815"/>
      <c r="AQ69" s="815"/>
      <c r="AR69" s="815"/>
      <c r="AS69" s="816"/>
      <c r="AT69" s="146"/>
      <c r="AU69" s="146"/>
      <c r="AV69" s="146"/>
      <c r="AW69" s="146"/>
      <c r="AX69" s="147"/>
      <c r="AY69" s="43"/>
      <c r="AZ69" s="150"/>
      <c r="BA69" s="151"/>
      <c r="BB69" s="806"/>
      <c r="BC69" s="807"/>
      <c r="BD69" s="807"/>
      <c r="BE69" s="807"/>
      <c r="BF69" s="807"/>
      <c r="BG69" s="807"/>
      <c r="BH69" s="807"/>
      <c r="BI69" s="807"/>
      <c r="BJ69" s="807"/>
      <c r="BK69" s="807"/>
      <c r="BL69" s="807"/>
      <c r="BM69" s="807"/>
      <c r="BN69" s="807"/>
      <c r="BO69" s="807"/>
      <c r="BP69" s="807"/>
      <c r="BQ69" s="807"/>
      <c r="BR69" s="807"/>
      <c r="BS69" s="807"/>
      <c r="BT69" s="807"/>
      <c r="BU69" s="807"/>
      <c r="BV69" s="807"/>
      <c r="BW69" s="807"/>
      <c r="BX69" s="807"/>
      <c r="BY69" s="807"/>
      <c r="BZ69" s="807"/>
      <c r="CA69" s="807"/>
      <c r="CB69" s="807"/>
      <c r="CC69" s="807"/>
      <c r="CD69" s="807"/>
      <c r="CE69" s="808"/>
      <c r="CF69" s="9"/>
      <c r="CG69" s="9"/>
      <c r="CH69" s="9"/>
      <c r="CI69" s="45"/>
      <c r="CJ69" s="817"/>
      <c r="CK69" s="720"/>
      <c r="CL69" s="817"/>
      <c r="CM69" s="817"/>
      <c r="CN69" s="817"/>
      <c r="CO69" s="817"/>
      <c r="CP69" s="817"/>
      <c r="CQ69" s="817"/>
      <c r="CR69" s="817"/>
      <c r="CS69" s="817"/>
      <c r="CT69" s="817"/>
      <c r="CU69" s="817"/>
      <c r="CV69" s="817"/>
      <c r="CW69" s="817"/>
      <c r="CX69" s="819"/>
      <c r="CY69" s="720"/>
      <c r="CZ69" s="720"/>
      <c r="DA69" s="720"/>
      <c r="DB69" s="720"/>
      <c r="DC69" s="720"/>
      <c r="DD69" s="720"/>
      <c r="DE69" s="720"/>
      <c r="DF69" s="720"/>
      <c r="DG69" s="720"/>
      <c r="DH69" s="152"/>
      <c r="DI69" s="9"/>
      <c r="DJ69" s="9"/>
      <c r="DK69" s="9"/>
      <c r="DL69" s="9"/>
      <c r="DM69" s="9"/>
      <c r="DO69" s="136"/>
      <c r="DP69" s="43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43"/>
      <c r="EE69" s="136"/>
      <c r="EH69" s="43"/>
      <c r="EI69" s="43"/>
      <c r="EJ69" s="43"/>
      <c r="EK69" s="43"/>
      <c r="EL69" s="43"/>
      <c r="EM69" s="43"/>
      <c r="EN69" s="43"/>
      <c r="EO69" s="43"/>
    </row>
    <row r="70" spans="2:145" ht="9.9499999999999993" customHeight="1" x14ac:dyDescent="0.15">
      <c r="B70" s="35"/>
      <c r="C70" s="820" t="s">
        <v>132</v>
      </c>
      <c r="D70" s="821"/>
      <c r="E70" s="821"/>
      <c r="F70" s="821"/>
      <c r="G70" s="821"/>
      <c r="H70" s="821"/>
      <c r="I70" s="821"/>
      <c r="J70" s="821"/>
      <c r="K70" s="821"/>
      <c r="L70" s="821"/>
      <c r="M70" s="821"/>
      <c r="N70" s="821"/>
      <c r="O70" s="821"/>
      <c r="P70" s="821"/>
      <c r="Q70" s="821"/>
      <c r="R70" s="822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777"/>
      <c r="AE70" s="780"/>
      <c r="AF70" s="777"/>
      <c r="AG70" s="780"/>
      <c r="AH70" s="777"/>
      <c r="AI70" s="780"/>
      <c r="AJ70" s="136"/>
      <c r="AK70" s="9"/>
      <c r="AL70" s="9"/>
      <c r="AM70" s="9"/>
      <c r="AN70" s="44"/>
      <c r="AO70" s="146"/>
      <c r="AP70" s="146"/>
      <c r="AQ70" s="146"/>
      <c r="AR70" s="146"/>
      <c r="AS70" s="146"/>
      <c r="AT70" s="146"/>
      <c r="AU70" s="146"/>
      <c r="AV70" s="146"/>
      <c r="AW70" s="146"/>
      <c r="AX70" s="147"/>
      <c r="AY70" s="43"/>
      <c r="AZ70" s="153"/>
      <c r="BA70" s="154"/>
      <c r="BB70" s="806"/>
      <c r="BC70" s="807"/>
      <c r="BD70" s="807"/>
      <c r="BE70" s="807"/>
      <c r="BF70" s="807"/>
      <c r="BG70" s="807"/>
      <c r="BH70" s="807"/>
      <c r="BI70" s="807"/>
      <c r="BJ70" s="807"/>
      <c r="BK70" s="807"/>
      <c r="BL70" s="807"/>
      <c r="BM70" s="807"/>
      <c r="BN70" s="807"/>
      <c r="BO70" s="807"/>
      <c r="BP70" s="807"/>
      <c r="BQ70" s="807"/>
      <c r="BR70" s="807"/>
      <c r="BS70" s="807"/>
      <c r="BT70" s="807"/>
      <c r="BU70" s="807"/>
      <c r="BV70" s="807"/>
      <c r="BW70" s="807"/>
      <c r="BX70" s="807"/>
      <c r="BY70" s="807"/>
      <c r="BZ70" s="807"/>
      <c r="CA70" s="807"/>
      <c r="CB70" s="807"/>
      <c r="CC70" s="807"/>
      <c r="CD70" s="807"/>
      <c r="CE70" s="808"/>
      <c r="CF70" s="9"/>
      <c r="CG70" s="9"/>
      <c r="CH70" s="9"/>
      <c r="CI70" s="9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O70" s="136"/>
      <c r="DP70" s="43"/>
      <c r="DQ70" s="9"/>
      <c r="DR70" s="9"/>
      <c r="DS70" s="719"/>
      <c r="DT70" s="719"/>
      <c r="DU70" s="231"/>
      <c r="DV70" s="231"/>
      <c r="DW70" s="231"/>
      <c r="DX70" s="231"/>
      <c r="DY70" s="231"/>
      <c r="DZ70" s="231"/>
      <c r="EA70" s="231"/>
      <c r="EB70" s="231"/>
      <c r="EC70" s="242"/>
      <c r="ED70" s="43"/>
      <c r="EE70" s="136"/>
      <c r="EH70" s="43"/>
      <c r="EI70" s="43"/>
      <c r="EJ70" s="43"/>
      <c r="EK70" s="43"/>
      <c r="EL70" s="43"/>
      <c r="EM70" s="43"/>
      <c r="EN70" s="43"/>
      <c r="EO70" s="43"/>
    </row>
    <row r="71" spans="2:145" ht="9.9499999999999993" customHeight="1" x14ac:dyDescent="0.15">
      <c r="B71" s="35"/>
      <c r="C71" s="823"/>
      <c r="D71" s="824"/>
      <c r="E71" s="824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5"/>
      <c r="S71" s="36"/>
      <c r="T71" s="36"/>
      <c r="U71" s="792" t="s">
        <v>138</v>
      </c>
      <c r="V71" s="793"/>
      <c r="W71" s="794"/>
      <c r="X71" s="36"/>
      <c r="Y71" s="36"/>
      <c r="Z71" s="36"/>
      <c r="AA71" s="36"/>
      <c r="AB71" s="36"/>
      <c r="AC71" s="36"/>
      <c r="AD71" s="777"/>
      <c r="AE71" s="780"/>
      <c r="AF71" s="777"/>
      <c r="AG71" s="780"/>
      <c r="AH71" s="777"/>
      <c r="AI71" s="780"/>
      <c r="AJ71" s="136"/>
      <c r="AK71" s="9"/>
      <c r="AL71" s="9"/>
      <c r="AM71" s="9"/>
      <c r="AN71" s="44"/>
      <c r="AO71" s="146"/>
      <c r="AP71" s="146"/>
      <c r="AQ71" s="146"/>
      <c r="AR71" s="146"/>
      <c r="AS71" s="146"/>
      <c r="AT71" s="146"/>
      <c r="AU71" s="146"/>
      <c r="AV71" s="146"/>
      <c r="AW71" s="146"/>
      <c r="AX71" s="147"/>
      <c r="AY71" s="43"/>
      <c r="AZ71" s="43"/>
      <c r="BA71" s="43"/>
      <c r="BB71" s="806"/>
      <c r="BC71" s="807"/>
      <c r="BD71" s="807"/>
      <c r="BE71" s="807"/>
      <c r="BF71" s="807"/>
      <c r="BG71" s="807"/>
      <c r="BH71" s="807"/>
      <c r="BI71" s="807"/>
      <c r="BJ71" s="807"/>
      <c r="BK71" s="807"/>
      <c r="BL71" s="807"/>
      <c r="BM71" s="807"/>
      <c r="BN71" s="807"/>
      <c r="BO71" s="807"/>
      <c r="BP71" s="807"/>
      <c r="BQ71" s="807"/>
      <c r="BR71" s="807"/>
      <c r="BS71" s="807"/>
      <c r="BT71" s="807"/>
      <c r="BU71" s="807"/>
      <c r="BV71" s="807"/>
      <c r="BW71" s="807"/>
      <c r="BX71" s="807"/>
      <c r="BY71" s="807"/>
      <c r="BZ71" s="807"/>
      <c r="CA71" s="807"/>
      <c r="CB71" s="807"/>
      <c r="CC71" s="807"/>
      <c r="CD71" s="807"/>
      <c r="CE71" s="808"/>
      <c r="CF71" s="9"/>
      <c r="CG71" s="9"/>
      <c r="CH71" s="9"/>
      <c r="CI71" s="9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O71" s="136"/>
      <c r="DP71" s="43"/>
      <c r="DQ71" s="9"/>
      <c r="DR71" s="9"/>
      <c r="DS71" s="720"/>
      <c r="DT71" s="720"/>
      <c r="DU71" s="232"/>
      <c r="DV71" s="232"/>
      <c r="DW71" s="232"/>
      <c r="DX71" s="232"/>
      <c r="DY71" s="232"/>
      <c r="DZ71" s="232"/>
      <c r="EA71" s="232"/>
      <c r="EB71" s="232"/>
      <c r="EC71" s="239"/>
      <c r="ED71" s="43"/>
      <c r="EE71" s="136"/>
      <c r="EH71" s="43"/>
      <c r="EI71" s="43"/>
      <c r="EJ71" s="43"/>
      <c r="EK71" s="43"/>
      <c r="EL71" s="43"/>
      <c r="EM71" s="43"/>
      <c r="EN71" s="43"/>
      <c r="EO71" s="43"/>
    </row>
    <row r="72" spans="2:145" ht="9.9499999999999993" customHeight="1" x14ac:dyDescent="0.15">
      <c r="B72" s="35"/>
      <c r="C72" s="823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824"/>
      <c r="Q72" s="824"/>
      <c r="R72" s="825"/>
      <c r="S72" s="36"/>
      <c r="T72" s="36"/>
      <c r="U72" s="795"/>
      <c r="V72" s="796"/>
      <c r="W72" s="797"/>
      <c r="X72" s="36"/>
      <c r="Y72" s="36"/>
      <c r="Z72" s="36"/>
      <c r="AA72" s="36"/>
      <c r="AB72" s="36"/>
      <c r="AC72" s="36"/>
      <c r="AD72" s="777"/>
      <c r="AE72" s="780"/>
      <c r="AF72" s="777"/>
      <c r="AG72" s="780"/>
      <c r="AH72" s="777"/>
      <c r="AI72" s="780"/>
      <c r="AJ72" s="136"/>
      <c r="AK72" s="9"/>
      <c r="AL72" s="9"/>
      <c r="AM72" s="9"/>
      <c r="AN72" s="44"/>
      <c r="AO72" s="146"/>
      <c r="AP72" s="146"/>
      <c r="AQ72" s="146"/>
      <c r="AR72" s="146"/>
      <c r="AS72" s="146"/>
      <c r="AT72" s="146"/>
      <c r="AU72" s="146"/>
      <c r="AV72" s="146"/>
      <c r="AW72" s="146"/>
      <c r="AX72" s="147"/>
      <c r="AY72" s="43"/>
      <c r="AZ72" s="43"/>
      <c r="BA72" s="43"/>
      <c r="BB72" s="806"/>
      <c r="BC72" s="807"/>
      <c r="BD72" s="807"/>
      <c r="BE72" s="807"/>
      <c r="BF72" s="807"/>
      <c r="BG72" s="807"/>
      <c r="BH72" s="807"/>
      <c r="BI72" s="807"/>
      <c r="BJ72" s="807"/>
      <c r="BK72" s="807"/>
      <c r="BL72" s="807"/>
      <c r="BM72" s="807"/>
      <c r="BN72" s="807"/>
      <c r="BO72" s="807"/>
      <c r="BP72" s="807"/>
      <c r="BQ72" s="807"/>
      <c r="BR72" s="807"/>
      <c r="BS72" s="807"/>
      <c r="BT72" s="807"/>
      <c r="BU72" s="807"/>
      <c r="BV72" s="807"/>
      <c r="BW72" s="807"/>
      <c r="BX72" s="807"/>
      <c r="BY72" s="807"/>
      <c r="BZ72" s="807"/>
      <c r="CA72" s="807"/>
      <c r="CB72" s="807"/>
      <c r="CC72" s="807"/>
      <c r="CD72" s="807"/>
      <c r="CE72" s="808"/>
      <c r="CF72" s="9"/>
      <c r="CG72" s="9"/>
      <c r="CH72" s="9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DH72" s="134"/>
      <c r="DI72" s="134"/>
      <c r="DJ72" s="134"/>
      <c r="DK72" s="134"/>
      <c r="DL72" s="9"/>
      <c r="DM72" s="9"/>
      <c r="DO72" s="136"/>
      <c r="DP72" s="51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43"/>
      <c r="EE72" s="136"/>
      <c r="EH72" s="43"/>
      <c r="EI72" s="43"/>
      <c r="EJ72" s="43"/>
      <c r="EK72" s="43"/>
      <c r="EL72" s="43"/>
      <c r="EM72" s="43"/>
      <c r="EN72" s="43"/>
      <c r="EO72" s="43"/>
    </row>
    <row r="73" spans="2:145" ht="9.9499999999999993" customHeight="1" x14ac:dyDescent="0.15">
      <c r="B73" s="35"/>
      <c r="C73" s="823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4"/>
      <c r="Q73" s="824"/>
      <c r="R73" s="825"/>
      <c r="S73" s="36"/>
      <c r="T73" s="36"/>
      <c r="U73" s="833"/>
      <c r="V73" s="834"/>
      <c r="W73" s="835"/>
      <c r="X73" s="36"/>
      <c r="Y73" s="36"/>
      <c r="Z73" s="36"/>
      <c r="AA73" s="36"/>
      <c r="AB73" s="36"/>
      <c r="AC73" s="36"/>
      <c r="AD73" s="777"/>
      <c r="AE73" s="780"/>
      <c r="AF73" s="777"/>
      <c r="AG73" s="780"/>
      <c r="AH73" s="777"/>
      <c r="AI73" s="780"/>
      <c r="AJ73" s="136"/>
      <c r="AK73" s="9"/>
      <c r="AL73" s="9"/>
      <c r="AM73" s="9"/>
      <c r="AN73" s="44"/>
      <c r="AO73" s="146"/>
      <c r="AP73" s="719"/>
      <c r="AQ73" s="719"/>
      <c r="AR73" s="836"/>
      <c r="AS73" s="719"/>
      <c r="AT73" s="719"/>
      <c r="AU73" s="838"/>
      <c r="AV73" s="719"/>
      <c r="AW73" s="719"/>
      <c r="AX73" s="147"/>
      <c r="AY73" s="43"/>
      <c r="AZ73" s="43"/>
      <c r="BA73" s="43"/>
      <c r="BB73" s="806"/>
      <c r="BC73" s="807"/>
      <c r="BD73" s="807"/>
      <c r="BE73" s="807"/>
      <c r="BF73" s="807"/>
      <c r="BG73" s="807"/>
      <c r="BH73" s="807"/>
      <c r="BI73" s="807"/>
      <c r="BJ73" s="807"/>
      <c r="BK73" s="807"/>
      <c r="BL73" s="807"/>
      <c r="BM73" s="807"/>
      <c r="BN73" s="807"/>
      <c r="BO73" s="807"/>
      <c r="BP73" s="807"/>
      <c r="BQ73" s="807"/>
      <c r="BR73" s="807"/>
      <c r="BS73" s="807"/>
      <c r="BT73" s="807"/>
      <c r="BU73" s="807"/>
      <c r="BV73" s="807"/>
      <c r="BW73" s="807"/>
      <c r="BX73" s="807"/>
      <c r="BY73" s="807"/>
      <c r="BZ73" s="807"/>
      <c r="CA73" s="807"/>
      <c r="CB73" s="807"/>
      <c r="CC73" s="807"/>
      <c r="CD73" s="807"/>
      <c r="CE73" s="808"/>
      <c r="CF73" s="32"/>
      <c r="CG73" s="33"/>
      <c r="CH73" s="34"/>
      <c r="CI73" s="719"/>
      <c r="CJ73" s="782"/>
      <c r="CK73" s="782"/>
      <c r="CL73" s="782"/>
      <c r="CM73" s="719"/>
      <c r="CN73" s="719"/>
      <c r="CO73" s="719"/>
      <c r="CP73" s="719"/>
      <c r="CQ73" s="719"/>
      <c r="CR73" s="719"/>
      <c r="CS73" s="719"/>
      <c r="CT73" s="719"/>
      <c r="CU73" s="719"/>
      <c r="CV73" s="719"/>
      <c r="CW73" s="719"/>
      <c r="CX73" s="719"/>
      <c r="CY73" s="719"/>
      <c r="CZ73" s="719"/>
      <c r="DA73" s="719"/>
      <c r="DB73" s="719"/>
      <c r="DC73" s="719"/>
      <c r="DD73" s="719"/>
      <c r="DE73" s="719"/>
      <c r="DF73" s="719"/>
      <c r="DG73" s="719"/>
      <c r="DH73" s="155"/>
      <c r="DI73" s="134"/>
      <c r="DJ73" s="134"/>
      <c r="DK73" s="134"/>
      <c r="DL73" s="9"/>
      <c r="DM73" s="9"/>
      <c r="DO73" s="35"/>
      <c r="DP73" s="37"/>
      <c r="DQ73" s="48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43"/>
      <c r="EE73" s="136"/>
      <c r="EH73" s="43"/>
      <c r="EI73" s="43"/>
      <c r="EJ73" s="43"/>
      <c r="EK73" s="43"/>
      <c r="EL73" s="43"/>
      <c r="EM73" s="43"/>
      <c r="EN73" s="43"/>
      <c r="EO73" s="43"/>
    </row>
    <row r="74" spans="2:145" ht="9.9499999999999993" customHeight="1" x14ac:dyDescent="0.15">
      <c r="B74" s="35"/>
      <c r="C74" s="826"/>
      <c r="D74" s="827"/>
      <c r="E74" s="827"/>
      <c r="F74" s="827"/>
      <c r="G74" s="827"/>
      <c r="H74" s="827"/>
      <c r="I74" s="827"/>
      <c r="J74" s="827"/>
      <c r="K74" s="827"/>
      <c r="L74" s="827"/>
      <c r="M74" s="827"/>
      <c r="N74" s="827"/>
      <c r="O74" s="827"/>
      <c r="P74" s="827"/>
      <c r="Q74" s="827"/>
      <c r="R74" s="82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784"/>
      <c r="AE74" s="785"/>
      <c r="AF74" s="784"/>
      <c r="AG74" s="785"/>
      <c r="AH74" s="784"/>
      <c r="AI74" s="785"/>
      <c r="AJ74" s="136"/>
      <c r="AK74" s="9"/>
      <c r="AL74" s="9"/>
      <c r="AM74" s="9"/>
      <c r="AN74" s="44"/>
      <c r="AO74" s="156"/>
      <c r="AP74" s="720"/>
      <c r="AQ74" s="720"/>
      <c r="AR74" s="837"/>
      <c r="AS74" s="720"/>
      <c r="AT74" s="720"/>
      <c r="AU74" s="839"/>
      <c r="AV74" s="720"/>
      <c r="AW74" s="720"/>
      <c r="AX74" s="157"/>
      <c r="AY74" s="43"/>
      <c r="AZ74" s="43"/>
      <c r="BA74" s="43"/>
      <c r="BB74" s="809"/>
      <c r="BC74" s="810"/>
      <c r="BD74" s="810"/>
      <c r="BE74" s="810"/>
      <c r="BF74" s="810"/>
      <c r="BG74" s="810"/>
      <c r="BH74" s="810"/>
      <c r="BI74" s="810"/>
      <c r="BJ74" s="810"/>
      <c r="BK74" s="810"/>
      <c r="BL74" s="810"/>
      <c r="BM74" s="810"/>
      <c r="BN74" s="810"/>
      <c r="BO74" s="810"/>
      <c r="BP74" s="810"/>
      <c r="BQ74" s="810"/>
      <c r="BR74" s="810"/>
      <c r="BS74" s="810"/>
      <c r="BT74" s="810"/>
      <c r="BU74" s="810"/>
      <c r="BV74" s="810"/>
      <c r="BW74" s="810"/>
      <c r="BX74" s="810"/>
      <c r="BY74" s="810"/>
      <c r="BZ74" s="810"/>
      <c r="CA74" s="810"/>
      <c r="CB74" s="810"/>
      <c r="CC74" s="810"/>
      <c r="CD74" s="810"/>
      <c r="CE74" s="811"/>
      <c r="CF74" s="35"/>
      <c r="CG74" s="36"/>
      <c r="CH74" s="37"/>
      <c r="CI74" s="720"/>
      <c r="CJ74" s="817"/>
      <c r="CK74" s="817"/>
      <c r="CL74" s="817"/>
      <c r="CM74" s="720"/>
      <c r="CN74" s="720"/>
      <c r="CO74" s="720"/>
      <c r="CP74" s="720"/>
      <c r="CQ74" s="720"/>
      <c r="CR74" s="720"/>
      <c r="CS74" s="720"/>
      <c r="CT74" s="720"/>
      <c r="CU74" s="720"/>
      <c r="CV74" s="720"/>
      <c r="CW74" s="720"/>
      <c r="CX74" s="720"/>
      <c r="CY74" s="720"/>
      <c r="CZ74" s="720"/>
      <c r="DA74" s="720"/>
      <c r="DB74" s="720"/>
      <c r="DC74" s="720"/>
      <c r="DD74" s="720"/>
      <c r="DE74" s="720"/>
      <c r="DF74" s="720"/>
      <c r="DG74" s="720"/>
      <c r="DH74" s="158"/>
      <c r="DI74" s="134"/>
      <c r="DJ74" s="134"/>
      <c r="DK74" s="134"/>
      <c r="DL74" s="9"/>
      <c r="DM74" s="9"/>
      <c r="DO74" s="35"/>
      <c r="DP74" s="37"/>
      <c r="DR74" s="9"/>
      <c r="DS74" s="719"/>
      <c r="DT74" s="719"/>
      <c r="DU74" s="231"/>
      <c r="DV74" s="231"/>
      <c r="DW74" s="231"/>
      <c r="DX74" s="231"/>
      <c r="DY74" s="231"/>
      <c r="DZ74" s="231"/>
      <c r="EA74" s="231"/>
      <c r="EB74" s="231"/>
      <c r="EC74" s="242"/>
      <c r="ED74" s="43"/>
      <c r="EE74" s="136"/>
      <c r="EH74" s="43"/>
      <c r="EI74" s="43"/>
      <c r="EJ74" s="43"/>
      <c r="EK74" s="43"/>
      <c r="EL74" s="43"/>
      <c r="EM74" s="43"/>
      <c r="EN74" s="43"/>
      <c r="EO74" s="43"/>
    </row>
    <row r="75" spans="2:145" ht="9.9499999999999993" customHeight="1" x14ac:dyDescent="0.1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43"/>
      <c r="AL75" s="43"/>
      <c r="AM75" s="43"/>
      <c r="AN75" s="44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3"/>
      <c r="AZ75" s="33"/>
      <c r="BA75" s="33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7"/>
      <c r="DI75" s="42"/>
      <c r="DJ75" s="9"/>
      <c r="DK75" s="9"/>
      <c r="DL75" s="9"/>
      <c r="DM75" s="9"/>
      <c r="DO75" s="35"/>
      <c r="DP75" s="37"/>
      <c r="DR75" s="15"/>
      <c r="DS75" s="720"/>
      <c r="DT75" s="720"/>
      <c r="DU75" s="232"/>
      <c r="DV75" s="232"/>
      <c r="DW75" s="232"/>
      <c r="DX75" s="232"/>
      <c r="DY75" s="232"/>
      <c r="DZ75" s="232"/>
      <c r="EA75" s="232"/>
      <c r="EB75" s="232"/>
      <c r="EC75" s="239"/>
      <c r="ED75" s="52"/>
      <c r="EE75" s="136"/>
      <c r="EH75" s="43"/>
      <c r="EI75" s="43"/>
      <c r="EJ75" s="43"/>
      <c r="EK75" s="43"/>
      <c r="EL75" s="43"/>
      <c r="EM75" s="43"/>
      <c r="EN75" s="43"/>
      <c r="EO75" s="43"/>
    </row>
    <row r="76" spans="2:145" ht="9.9499999999999993" customHeight="1" x14ac:dyDescent="0.1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43"/>
      <c r="AL76" s="43"/>
      <c r="AM76" s="43"/>
      <c r="AN76" s="44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7"/>
      <c r="DI76" s="42"/>
      <c r="DJ76" s="9"/>
      <c r="DK76" s="9"/>
      <c r="DL76" s="9"/>
      <c r="DM76" s="9"/>
      <c r="DO76" s="35"/>
      <c r="DP76" s="36"/>
      <c r="DQ76" s="33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7"/>
      <c r="EH76" s="43"/>
      <c r="EI76" s="43"/>
      <c r="EJ76" s="43"/>
      <c r="EK76" s="43"/>
      <c r="EL76" s="43"/>
      <c r="EM76" s="43"/>
      <c r="EN76" s="43"/>
      <c r="EO76" s="43"/>
    </row>
    <row r="77" spans="2:145" ht="9.9499999999999993" customHeight="1" x14ac:dyDescent="0.15">
      <c r="B77" s="4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9"/>
      <c r="AK77" s="43"/>
      <c r="AL77" s="68" t="s">
        <v>133</v>
      </c>
      <c r="AM77" s="43"/>
      <c r="AN77" s="44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42"/>
      <c r="DK77" s="132" t="s">
        <v>134</v>
      </c>
      <c r="DL77" s="9"/>
      <c r="DM77" s="9"/>
      <c r="DO77" s="45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49"/>
      <c r="EH77" s="43"/>
      <c r="EI77" s="43"/>
      <c r="EJ77" s="43"/>
      <c r="EK77" s="43"/>
      <c r="EL77" s="43"/>
      <c r="EM77" s="43"/>
      <c r="EN77" s="43"/>
      <c r="EO77" s="43"/>
    </row>
  </sheetData>
  <mergeCells count="295"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4"/>
  <sheetViews>
    <sheetView view="pageBreakPreview" zoomScaleNormal="100" zoomScaleSheetLayoutView="100" workbookViewId="0">
      <selection activeCell="E8" sqref="E8"/>
    </sheetView>
  </sheetViews>
  <sheetFormatPr defaultRowHeight="23.25" customHeight="1" x14ac:dyDescent="0.15"/>
  <cols>
    <col min="1" max="16384" width="9" style="376"/>
  </cols>
  <sheetData>
    <row r="1" spans="1:9" ht="23.25" customHeight="1" x14ac:dyDescent="0.15">
      <c r="A1" s="395"/>
      <c r="B1" s="395"/>
      <c r="C1" s="395"/>
      <c r="D1" s="395"/>
      <c r="E1" s="395"/>
      <c r="F1" s="395"/>
      <c r="G1" s="395"/>
      <c r="H1" s="395"/>
      <c r="I1" s="395"/>
    </row>
    <row r="2" spans="1:9" ht="23.25" customHeight="1" x14ac:dyDescent="0.15">
      <c r="A2" s="395"/>
      <c r="B2" s="652" t="s">
        <v>361</v>
      </c>
      <c r="C2" s="652"/>
      <c r="D2" s="652"/>
      <c r="E2" s="652"/>
      <c r="F2" s="652"/>
      <c r="G2" s="652"/>
      <c r="H2" s="652"/>
      <c r="I2" s="395"/>
    </row>
    <row r="3" spans="1:9" ht="23.25" customHeight="1" x14ac:dyDescent="0.15">
      <c r="A3" s="395"/>
      <c r="B3" s="395"/>
      <c r="C3" s="395"/>
      <c r="D3" s="395"/>
      <c r="E3" s="395"/>
      <c r="F3" s="395"/>
      <c r="G3" s="395"/>
      <c r="H3" s="395"/>
      <c r="I3" s="395"/>
    </row>
    <row r="4" spans="1:9" s="400" customFormat="1" ht="23.25" customHeight="1" x14ac:dyDescent="0.15">
      <c r="A4" s="398"/>
      <c r="B4" s="399" t="s">
        <v>339</v>
      </c>
      <c r="C4" s="398"/>
      <c r="D4" s="398"/>
      <c r="E4" s="398"/>
      <c r="F4" s="398"/>
      <c r="G4" s="398"/>
      <c r="H4" s="398"/>
      <c r="I4" s="398"/>
    </row>
    <row r="5" spans="1:9" s="400" customFormat="1" ht="23.25" customHeight="1" x14ac:dyDescent="0.15">
      <c r="A5" s="398"/>
      <c r="B5" s="398" t="s">
        <v>340</v>
      </c>
      <c r="C5" s="398"/>
      <c r="D5" s="398"/>
      <c r="E5" s="398"/>
      <c r="F5" s="398"/>
      <c r="G5" s="398"/>
      <c r="H5" s="398"/>
      <c r="I5" s="398"/>
    </row>
    <row r="6" spans="1:9" s="400" customFormat="1" ht="23.25" customHeight="1" x14ac:dyDescent="0.15">
      <c r="A6" s="398"/>
      <c r="B6" s="398"/>
      <c r="C6" s="398"/>
      <c r="D6" s="398"/>
      <c r="E6" s="398"/>
      <c r="F6" s="398"/>
      <c r="G6" s="398"/>
      <c r="H6" s="398"/>
      <c r="I6" s="398"/>
    </row>
    <row r="7" spans="1:9" s="400" customFormat="1" ht="23.25" customHeight="1" x14ac:dyDescent="0.15">
      <c r="A7" s="398"/>
      <c r="B7" s="399" t="s">
        <v>341</v>
      </c>
      <c r="C7" s="398"/>
      <c r="D7" s="398"/>
      <c r="E7" s="398"/>
      <c r="F7" s="398"/>
      <c r="G7" s="398"/>
      <c r="H7" s="398"/>
      <c r="I7" s="398"/>
    </row>
    <row r="8" spans="1:9" s="400" customFormat="1" ht="23.25" customHeight="1" x14ac:dyDescent="0.15">
      <c r="A8" s="398"/>
      <c r="B8" s="398" t="s">
        <v>352</v>
      </c>
      <c r="C8" s="398"/>
      <c r="D8" s="398"/>
      <c r="E8" s="398"/>
      <c r="F8" s="398"/>
      <c r="G8" s="398"/>
      <c r="H8" s="398"/>
      <c r="I8" s="398"/>
    </row>
    <row r="9" spans="1:9" s="400" customFormat="1" ht="23.25" customHeight="1" x14ac:dyDescent="0.15">
      <c r="A9" s="398"/>
      <c r="B9" s="398" t="s">
        <v>342</v>
      </c>
      <c r="C9" s="398"/>
      <c r="D9" s="398"/>
      <c r="E9" s="398"/>
      <c r="F9" s="398"/>
      <c r="G9" s="398"/>
      <c r="H9" s="398"/>
      <c r="I9" s="398"/>
    </row>
    <row r="10" spans="1:9" s="400" customFormat="1" ht="23.25" customHeight="1" x14ac:dyDescent="0.15">
      <c r="A10" s="398"/>
      <c r="B10" s="398"/>
      <c r="C10" s="398"/>
      <c r="D10" s="398"/>
      <c r="E10" s="398"/>
      <c r="F10" s="398"/>
      <c r="G10" s="398"/>
      <c r="H10" s="398"/>
      <c r="I10" s="398"/>
    </row>
    <row r="11" spans="1:9" s="400" customFormat="1" ht="23.25" customHeight="1" x14ac:dyDescent="0.15">
      <c r="A11" s="398"/>
      <c r="B11" s="399" t="s">
        <v>343</v>
      </c>
      <c r="C11" s="398"/>
      <c r="D11" s="398"/>
      <c r="E11" s="398"/>
      <c r="F11" s="398"/>
      <c r="G11" s="398"/>
      <c r="H11" s="398"/>
      <c r="I11" s="398"/>
    </row>
    <row r="12" spans="1:9" s="400" customFormat="1" ht="23.25" customHeight="1" x14ac:dyDescent="0.15">
      <c r="A12" s="398"/>
      <c r="B12" s="398" t="s">
        <v>344</v>
      </c>
      <c r="C12" s="398"/>
      <c r="D12" s="398"/>
      <c r="E12" s="398"/>
      <c r="F12" s="398"/>
      <c r="G12" s="398"/>
      <c r="H12" s="398"/>
      <c r="I12" s="398"/>
    </row>
    <row r="13" spans="1:9" s="400" customFormat="1" ht="23.25" customHeight="1" x14ac:dyDescent="0.15">
      <c r="A13" s="398"/>
      <c r="B13" s="398" t="s">
        <v>345</v>
      </c>
      <c r="C13" s="398"/>
      <c r="D13" s="398"/>
      <c r="E13" s="398"/>
      <c r="F13" s="398"/>
      <c r="G13" s="398"/>
      <c r="H13" s="398"/>
      <c r="I13" s="398"/>
    </row>
    <row r="14" spans="1:9" s="400" customFormat="1" ht="23.25" customHeight="1" x14ac:dyDescent="0.15">
      <c r="A14" s="398"/>
      <c r="B14" s="398"/>
      <c r="C14" s="398"/>
      <c r="D14" s="398"/>
      <c r="E14" s="398"/>
      <c r="F14" s="398"/>
      <c r="G14" s="398"/>
      <c r="H14" s="398"/>
      <c r="I14" s="398"/>
    </row>
    <row r="15" spans="1:9" s="400" customFormat="1" ht="23.25" customHeight="1" x14ac:dyDescent="0.15">
      <c r="A15" s="398"/>
      <c r="B15" s="399" t="s">
        <v>347</v>
      </c>
      <c r="C15" s="398"/>
      <c r="D15" s="398"/>
      <c r="E15" s="398"/>
      <c r="F15" s="398"/>
      <c r="G15" s="398"/>
      <c r="H15" s="398"/>
      <c r="I15" s="398"/>
    </row>
    <row r="16" spans="1:9" s="400" customFormat="1" ht="23.25" customHeight="1" x14ac:dyDescent="0.15">
      <c r="A16" s="398"/>
      <c r="B16" s="398" t="s">
        <v>346</v>
      </c>
      <c r="C16" s="398"/>
      <c r="D16" s="398"/>
      <c r="E16" s="398"/>
      <c r="F16" s="398"/>
      <c r="G16" s="398"/>
      <c r="H16" s="398"/>
      <c r="I16" s="398"/>
    </row>
    <row r="17" spans="1:9" s="400" customFormat="1" ht="23.25" customHeight="1" x14ac:dyDescent="0.15">
      <c r="A17" s="398"/>
      <c r="B17" s="398"/>
      <c r="C17" s="398"/>
      <c r="D17" s="398"/>
      <c r="E17" s="398"/>
      <c r="F17" s="398"/>
      <c r="G17" s="398"/>
      <c r="H17" s="398"/>
      <c r="I17" s="398"/>
    </row>
    <row r="18" spans="1:9" s="400" customFormat="1" ht="23.25" customHeight="1" x14ac:dyDescent="0.15">
      <c r="A18" s="398"/>
      <c r="B18" s="399" t="s">
        <v>348</v>
      </c>
      <c r="C18" s="398"/>
      <c r="D18" s="398"/>
      <c r="E18" s="398"/>
      <c r="F18" s="398"/>
      <c r="G18" s="398"/>
      <c r="H18" s="398"/>
      <c r="I18" s="398"/>
    </row>
    <row r="19" spans="1:9" s="400" customFormat="1" ht="23.25" customHeight="1" x14ac:dyDescent="0.15">
      <c r="A19" s="398"/>
      <c r="B19" s="398" t="s">
        <v>362</v>
      </c>
      <c r="C19" s="398"/>
      <c r="D19" s="398"/>
      <c r="E19" s="398"/>
      <c r="F19" s="398"/>
      <c r="G19" s="398"/>
      <c r="H19" s="398"/>
      <c r="I19" s="398"/>
    </row>
    <row r="20" spans="1:9" s="400" customFormat="1" ht="23.25" customHeight="1" x14ac:dyDescent="0.15">
      <c r="A20" s="398"/>
      <c r="B20" s="398"/>
      <c r="C20" s="398"/>
      <c r="D20" s="398"/>
      <c r="E20" s="398"/>
      <c r="F20" s="398"/>
      <c r="G20" s="398"/>
      <c r="H20" s="398"/>
      <c r="I20" s="398"/>
    </row>
    <row r="21" spans="1:9" s="400" customFormat="1" ht="23.25" customHeight="1" x14ac:dyDescent="0.15">
      <c r="A21" s="398"/>
      <c r="B21" s="399" t="s">
        <v>349</v>
      </c>
      <c r="C21" s="398"/>
      <c r="D21" s="398"/>
      <c r="E21" s="398"/>
      <c r="F21" s="398"/>
      <c r="G21" s="398"/>
      <c r="H21" s="398"/>
      <c r="I21" s="398"/>
    </row>
    <row r="22" spans="1:9" s="400" customFormat="1" ht="23.25" customHeight="1" x14ac:dyDescent="0.15">
      <c r="A22" s="398"/>
      <c r="B22" s="398" t="s">
        <v>350</v>
      </c>
      <c r="C22" s="398"/>
      <c r="D22" s="398"/>
      <c r="E22" s="398"/>
      <c r="F22" s="398"/>
      <c r="G22" s="398"/>
      <c r="H22" s="398"/>
      <c r="I22" s="398"/>
    </row>
    <row r="23" spans="1:9" s="400" customFormat="1" ht="23.25" customHeight="1" x14ac:dyDescent="0.15">
      <c r="A23" s="398"/>
      <c r="B23" s="398"/>
      <c r="C23" s="398"/>
      <c r="D23" s="398"/>
      <c r="E23" s="398"/>
      <c r="F23" s="398"/>
      <c r="G23" s="398"/>
      <c r="H23" s="398"/>
      <c r="I23" s="398"/>
    </row>
    <row r="24" spans="1:9" s="400" customFormat="1" ht="23.25" customHeight="1" x14ac:dyDescent="0.15">
      <c r="A24" s="398"/>
      <c r="B24" s="399" t="s">
        <v>351</v>
      </c>
      <c r="C24" s="398"/>
      <c r="D24" s="398"/>
      <c r="E24" s="398"/>
      <c r="F24" s="398"/>
      <c r="G24" s="398"/>
      <c r="H24" s="398"/>
      <c r="I24" s="398"/>
    </row>
    <row r="25" spans="1:9" s="400" customFormat="1" ht="23.25" customHeight="1" x14ac:dyDescent="0.15">
      <c r="A25" s="398"/>
      <c r="B25" s="401" t="s">
        <v>444</v>
      </c>
      <c r="C25" s="401"/>
      <c r="D25" s="401"/>
      <c r="E25" s="401"/>
      <c r="F25" s="401" t="s">
        <v>445</v>
      </c>
      <c r="G25" s="401"/>
      <c r="H25" s="401"/>
      <c r="I25" s="398"/>
    </row>
    <row r="26" spans="1:9" s="400" customFormat="1" ht="23.25" customHeight="1" x14ac:dyDescent="0.15">
      <c r="A26" s="398"/>
      <c r="B26" s="401" t="s">
        <v>375</v>
      </c>
      <c r="C26" s="401"/>
      <c r="D26" s="401"/>
      <c r="E26" s="401"/>
      <c r="F26" s="401" t="s">
        <v>376</v>
      </c>
      <c r="G26" s="401"/>
      <c r="H26" s="401"/>
      <c r="I26" s="398"/>
    </row>
    <row r="27" spans="1:9" s="400" customFormat="1" ht="23.25" customHeight="1" x14ac:dyDescent="0.15">
      <c r="A27" s="398"/>
      <c r="B27" s="401" t="s">
        <v>448</v>
      </c>
      <c r="C27" s="401"/>
      <c r="D27" s="401"/>
      <c r="E27" s="401"/>
      <c r="F27" s="401" t="s">
        <v>377</v>
      </c>
      <c r="G27" s="401"/>
      <c r="H27" s="401"/>
      <c r="I27" s="398"/>
    </row>
    <row r="28" spans="1:9" s="400" customFormat="1" ht="23.25" customHeight="1" x14ac:dyDescent="0.15">
      <c r="A28" s="398"/>
      <c r="B28" s="401" t="s">
        <v>449</v>
      </c>
      <c r="C28" s="401"/>
      <c r="D28" s="401"/>
      <c r="E28" s="401"/>
      <c r="F28" s="401"/>
      <c r="G28" s="401"/>
      <c r="H28" s="401"/>
      <c r="I28" s="398"/>
    </row>
    <row r="29" spans="1:9" s="400" customFormat="1" ht="23.25" customHeight="1" x14ac:dyDescent="0.15">
      <c r="A29" s="398"/>
      <c r="B29" s="401"/>
      <c r="C29" s="401"/>
      <c r="D29" s="401"/>
      <c r="E29" s="401"/>
      <c r="F29" s="401"/>
      <c r="G29" s="401"/>
      <c r="H29" s="401"/>
      <c r="I29" s="398"/>
    </row>
    <row r="30" spans="1:9" s="400" customFormat="1" ht="23.25" customHeight="1" x14ac:dyDescent="0.15">
      <c r="A30" s="398"/>
      <c r="B30" s="401" t="s">
        <v>446</v>
      </c>
      <c r="C30" s="401"/>
      <c r="D30" s="401"/>
      <c r="E30" s="401"/>
      <c r="F30" s="401" t="s">
        <v>447</v>
      </c>
      <c r="G30" s="401"/>
      <c r="H30" s="401"/>
      <c r="I30" s="398"/>
    </row>
    <row r="31" spans="1:9" s="400" customFormat="1" ht="23.25" customHeight="1" x14ac:dyDescent="0.15">
      <c r="A31" s="398"/>
      <c r="B31" s="401" t="s">
        <v>450</v>
      </c>
      <c r="C31" s="401"/>
      <c r="D31" s="401"/>
      <c r="E31" s="401"/>
      <c r="F31" s="401" t="s">
        <v>378</v>
      </c>
      <c r="G31" s="401"/>
      <c r="H31" s="401"/>
      <c r="I31" s="398"/>
    </row>
    <row r="32" spans="1:9" s="400" customFormat="1" ht="23.25" customHeight="1" x14ac:dyDescent="0.15">
      <c r="A32" s="398"/>
      <c r="B32" s="401" t="s">
        <v>451</v>
      </c>
      <c r="C32" s="401"/>
      <c r="D32" s="401"/>
      <c r="E32" s="401"/>
      <c r="F32" s="401" t="s">
        <v>452</v>
      </c>
      <c r="G32" s="401"/>
      <c r="H32" s="401"/>
      <c r="I32" s="398"/>
    </row>
    <row r="33" spans="1:9" ht="23.25" customHeight="1" x14ac:dyDescent="0.15">
      <c r="A33" s="395"/>
      <c r="B33" s="396"/>
      <c r="C33" s="396"/>
      <c r="D33" s="396"/>
      <c r="E33" s="396"/>
      <c r="F33" s="396"/>
      <c r="G33" s="396"/>
      <c r="H33" s="396"/>
      <c r="I33" s="395"/>
    </row>
    <row r="34" spans="1:9" ht="23.25" customHeight="1" x14ac:dyDescent="0.15">
      <c r="A34" s="397"/>
      <c r="B34" s="397"/>
      <c r="C34" s="397"/>
      <c r="D34" s="397"/>
      <c r="E34" s="397"/>
      <c r="F34" s="397"/>
      <c r="G34" s="397"/>
      <c r="H34" s="397"/>
      <c r="I34" s="397"/>
    </row>
  </sheetData>
  <mergeCells count="1">
    <mergeCell ref="B2:H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scaleWithDoc="0">
    <oddFooter>&amp;C&amp;"游ゴシック,標準"１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65"/>
  <sheetViews>
    <sheetView view="pageBreakPreview" topLeftCell="A19" zoomScaleNormal="100" zoomScaleSheetLayoutView="100" workbookViewId="0">
      <selection activeCell="A51" sqref="A51"/>
    </sheetView>
  </sheetViews>
  <sheetFormatPr defaultRowHeight="18.75" x14ac:dyDescent="0.4"/>
  <cols>
    <col min="1" max="1" width="4.875" style="374" customWidth="1"/>
    <col min="2" max="10" width="9" style="374"/>
    <col min="11" max="11" width="4.5" style="374" customWidth="1"/>
    <col min="12" max="12" width="9.5" style="374" bestFit="1" customWidth="1"/>
    <col min="13" max="16384" width="9" style="374"/>
  </cols>
  <sheetData>
    <row r="1" spans="1:12" s="384" customFormat="1" ht="21" x14ac:dyDescent="0.25">
      <c r="A1" s="660" t="s">
        <v>496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384" t="s">
        <v>495</v>
      </c>
    </row>
    <row r="2" spans="1:12" s="384" customFormat="1" ht="15" x14ac:dyDescent="0.25"/>
    <row r="3" spans="1:12" s="384" customFormat="1" ht="20.100000000000001" customHeight="1" x14ac:dyDescent="0.3">
      <c r="A3" s="657" t="s">
        <v>497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</row>
    <row r="4" spans="1:12" s="384" customFormat="1" ht="7.5" customHeight="1" x14ac:dyDescent="0.25"/>
    <row r="5" spans="1:12" s="384" customFormat="1" ht="18.75" customHeight="1" x14ac:dyDescent="0.25">
      <c r="A5" s="659" t="s">
        <v>483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</row>
    <row r="6" spans="1:12" s="384" customFormat="1" ht="18.75" customHeight="1" x14ac:dyDescent="0.25">
      <c r="A6" s="659"/>
      <c r="B6" s="659"/>
      <c r="C6" s="659"/>
      <c r="D6" s="659"/>
      <c r="E6" s="659"/>
      <c r="F6" s="659"/>
      <c r="G6" s="659"/>
      <c r="H6" s="659"/>
      <c r="I6" s="659"/>
      <c r="J6" s="659"/>
      <c r="K6" s="659"/>
    </row>
    <row r="7" spans="1:12" s="384" customFormat="1" ht="7.5" customHeight="1" x14ac:dyDescent="0.25"/>
    <row r="8" spans="1:12" s="384" customFormat="1" ht="15.75" x14ac:dyDescent="0.25">
      <c r="A8" s="654" t="s">
        <v>355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</row>
    <row r="9" spans="1:12" s="405" customFormat="1" ht="15.75" x14ac:dyDescent="0.25">
      <c r="A9" s="653" t="s">
        <v>453</v>
      </c>
      <c r="B9" s="653"/>
      <c r="C9" s="653"/>
      <c r="D9" s="653"/>
      <c r="E9" s="653"/>
      <c r="F9" s="653"/>
      <c r="G9" s="653"/>
      <c r="H9" s="653"/>
      <c r="I9" s="653"/>
      <c r="J9" s="653"/>
      <c r="K9" s="653"/>
    </row>
    <row r="10" spans="1:12" s="405" customFormat="1" ht="15" customHeight="1" x14ac:dyDescent="0.25">
      <c r="A10" s="405" t="s">
        <v>382</v>
      </c>
    </row>
    <row r="11" spans="1:12" s="384" customFormat="1" ht="12" customHeight="1" x14ac:dyDescent="0.25">
      <c r="A11" s="385"/>
      <c r="B11" s="385"/>
      <c r="C11" s="385"/>
      <c r="D11" s="385"/>
      <c r="E11" s="385"/>
      <c r="F11" s="385"/>
      <c r="G11" s="385"/>
      <c r="H11" s="385"/>
      <c r="I11" s="385"/>
      <c r="J11" s="541" t="s">
        <v>475</v>
      </c>
    </row>
    <row r="12" spans="1:12" s="384" customFormat="1" ht="17.100000000000001" customHeight="1" x14ac:dyDescent="0.25">
      <c r="A12" s="386"/>
      <c r="B12" s="411" t="s">
        <v>456</v>
      </c>
      <c r="C12" s="387" t="s">
        <v>363</v>
      </c>
      <c r="D12" s="388" t="s">
        <v>364</v>
      </c>
      <c r="E12" s="411" t="s">
        <v>456</v>
      </c>
      <c r="F12" s="387" t="s">
        <v>363</v>
      </c>
      <c r="G12" s="388" t="s">
        <v>364</v>
      </c>
      <c r="H12" s="411" t="s">
        <v>456</v>
      </c>
      <c r="I12" s="387" t="s">
        <v>363</v>
      </c>
      <c r="J12" s="388" t="s">
        <v>364</v>
      </c>
      <c r="K12" s="386"/>
    </row>
    <row r="13" spans="1:12" s="384" customFormat="1" ht="17.100000000000001" customHeight="1" x14ac:dyDescent="0.25">
      <c r="A13" s="386"/>
      <c r="B13" s="412" t="s">
        <v>365</v>
      </c>
      <c r="C13" s="603">
        <v>6076</v>
      </c>
      <c r="D13" s="604">
        <v>0.218</v>
      </c>
      <c r="E13" s="412" t="s">
        <v>369</v>
      </c>
      <c r="F13" s="603">
        <v>3578</v>
      </c>
      <c r="G13" s="604">
        <v>0.128</v>
      </c>
      <c r="H13" s="412" t="s">
        <v>371</v>
      </c>
      <c r="I13" s="603">
        <v>2143</v>
      </c>
      <c r="J13" s="604">
        <v>7.6999999999999999E-2</v>
      </c>
      <c r="K13" s="386"/>
    </row>
    <row r="14" spans="1:12" s="384" customFormat="1" ht="17.100000000000001" customHeight="1" x14ac:dyDescent="0.25">
      <c r="A14" s="386"/>
      <c r="B14" s="413" t="s">
        <v>366</v>
      </c>
      <c r="C14" s="605">
        <v>5357</v>
      </c>
      <c r="D14" s="606">
        <v>0.192</v>
      </c>
      <c r="E14" s="413" t="s">
        <v>368</v>
      </c>
      <c r="F14" s="605">
        <v>3134</v>
      </c>
      <c r="G14" s="606">
        <v>0.112</v>
      </c>
      <c r="H14" s="413" t="s">
        <v>372</v>
      </c>
      <c r="I14" s="605">
        <v>595</v>
      </c>
      <c r="J14" s="606">
        <v>2.1000000000000001E-2</v>
      </c>
      <c r="K14" s="386"/>
    </row>
    <row r="15" spans="1:12" s="384" customFormat="1" ht="17.100000000000001" customHeight="1" x14ac:dyDescent="0.25">
      <c r="A15" s="386"/>
      <c r="B15" s="414" t="s">
        <v>367</v>
      </c>
      <c r="C15" s="607">
        <v>3807</v>
      </c>
      <c r="D15" s="608">
        <v>0.13600000000000001</v>
      </c>
      <c r="E15" s="414" t="s">
        <v>370</v>
      </c>
      <c r="F15" s="607">
        <v>2748</v>
      </c>
      <c r="G15" s="608">
        <v>9.8000000000000004E-2</v>
      </c>
      <c r="H15" s="414" t="s">
        <v>373</v>
      </c>
      <c r="I15" s="607">
        <v>486</v>
      </c>
      <c r="J15" s="608">
        <v>1.7000000000000001E-2</v>
      </c>
      <c r="K15" s="386"/>
    </row>
    <row r="16" spans="1:12" s="384" customFormat="1" ht="15" x14ac:dyDescent="0.25">
      <c r="A16" s="386"/>
      <c r="B16" s="386"/>
      <c r="C16" s="386"/>
      <c r="D16" s="386"/>
      <c r="E16" s="386"/>
      <c r="F16" s="386"/>
      <c r="G16" s="386"/>
      <c r="H16" s="409" t="s">
        <v>384</v>
      </c>
      <c r="I16" s="410">
        <f>C13+C14+C15+F13+F14+F15+I13+I14+I15</f>
        <v>27924</v>
      </c>
      <c r="J16" s="609">
        <v>1</v>
      </c>
      <c r="K16" s="386"/>
    </row>
    <row r="17" spans="1:12" s="384" customFormat="1" ht="15.75" x14ac:dyDescent="0.25">
      <c r="A17" s="655" t="s">
        <v>356</v>
      </c>
      <c r="B17" s="655"/>
      <c r="C17" s="655"/>
      <c r="D17" s="655"/>
      <c r="E17" s="655"/>
      <c r="F17" s="655"/>
      <c r="G17" s="655"/>
      <c r="H17" s="655"/>
      <c r="I17" s="655"/>
      <c r="J17" s="655"/>
      <c r="K17" s="655"/>
    </row>
    <row r="18" spans="1:12" s="405" customFormat="1" ht="15.75" x14ac:dyDescent="0.25">
      <c r="A18" s="653" t="s">
        <v>454</v>
      </c>
      <c r="B18" s="653"/>
      <c r="C18" s="653"/>
      <c r="D18" s="653"/>
      <c r="E18" s="653"/>
      <c r="F18" s="653"/>
      <c r="G18" s="653"/>
      <c r="H18" s="653"/>
      <c r="I18" s="653"/>
      <c r="J18" s="653"/>
      <c r="K18" s="653"/>
    </row>
    <row r="19" spans="1:12" s="405" customFormat="1" ht="15" customHeight="1" x14ac:dyDescent="0.25">
      <c r="A19" s="405" t="s">
        <v>383</v>
      </c>
    </row>
    <row r="20" spans="1:12" s="384" customFormat="1" ht="12" customHeight="1" x14ac:dyDescent="0.25">
      <c r="A20" s="385"/>
      <c r="B20" s="385"/>
      <c r="C20" s="385"/>
      <c r="D20" s="385"/>
      <c r="E20" s="385"/>
      <c r="F20" s="385"/>
      <c r="G20" s="385"/>
      <c r="H20" s="385"/>
      <c r="I20" s="385"/>
      <c r="J20" s="541" t="s">
        <v>475</v>
      </c>
    </row>
    <row r="21" spans="1:12" s="384" customFormat="1" ht="17.100000000000001" customHeight="1" x14ac:dyDescent="0.25">
      <c r="A21" s="386"/>
      <c r="B21" s="411" t="s">
        <v>456</v>
      </c>
      <c r="C21" s="387" t="s">
        <v>363</v>
      </c>
      <c r="D21" s="388" t="s">
        <v>364</v>
      </c>
      <c r="E21" s="411" t="s">
        <v>456</v>
      </c>
      <c r="F21" s="387" t="s">
        <v>363</v>
      </c>
      <c r="G21" s="388" t="s">
        <v>364</v>
      </c>
      <c r="H21" s="411" t="s">
        <v>456</v>
      </c>
      <c r="I21" s="387" t="s">
        <v>363</v>
      </c>
      <c r="J21" s="388" t="s">
        <v>364</v>
      </c>
      <c r="K21" s="386"/>
      <c r="L21" s="389"/>
    </row>
    <row r="22" spans="1:12" s="384" customFormat="1" ht="17.100000000000001" customHeight="1" x14ac:dyDescent="0.25">
      <c r="A22" s="386"/>
      <c r="B22" s="412" t="s">
        <v>365</v>
      </c>
      <c r="C22" s="603">
        <v>60397</v>
      </c>
      <c r="D22" s="604">
        <v>0.51300000000000001</v>
      </c>
      <c r="E22" s="412" t="s">
        <v>368</v>
      </c>
      <c r="F22" s="603">
        <v>12875</v>
      </c>
      <c r="G22" s="604">
        <v>0.109</v>
      </c>
      <c r="H22" s="412" t="s">
        <v>367</v>
      </c>
      <c r="I22" s="603">
        <v>96</v>
      </c>
      <c r="J22" s="604">
        <v>1E-3</v>
      </c>
      <c r="K22" s="386"/>
    </row>
    <row r="23" spans="1:12" s="384" customFormat="1" ht="17.100000000000001" customHeight="1" x14ac:dyDescent="0.25">
      <c r="A23" s="386"/>
      <c r="B23" s="413" t="s">
        <v>371</v>
      </c>
      <c r="C23" s="605">
        <v>21685</v>
      </c>
      <c r="D23" s="606">
        <v>0.184</v>
      </c>
      <c r="E23" s="413" t="s">
        <v>370</v>
      </c>
      <c r="F23" s="605">
        <v>6845</v>
      </c>
      <c r="G23" s="606">
        <v>5.8000000000000003E-2</v>
      </c>
      <c r="H23" s="413" t="s">
        <v>366</v>
      </c>
      <c r="I23" s="605">
        <v>32</v>
      </c>
      <c r="J23" s="606">
        <v>0</v>
      </c>
      <c r="K23" s="386"/>
    </row>
    <row r="24" spans="1:12" s="384" customFormat="1" ht="17.100000000000001" customHeight="1" x14ac:dyDescent="0.25">
      <c r="A24" s="386"/>
      <c r="B24" s="414" t="s">
        <v>372</v>
      </c>
      <c r="C24" s="607">
        <v>15529</v>
      </c>
      <c r="D24" s="608">
        <v>0.13200000000000001</v>
      </c>
      <c r="E24" s="414" t="s">
        <v>369</v>
      </c>
      <c r="F24" s="607">
        <v>275</v>
      </c>
      <c r="G24" s="608">
        <v>2E-3</v>
      </c>
      <c r="H24" s="414" t="s">
        <v>373</v>
      </c>
      <c r="I24" s="607" t="s">
        <v>374</v>
      </c>
      <c r="J24" s="608" t="s">
        <v>374</v>
      </c>
      <c r="K24" s="386"/>
    </row>
    <row r="25" spans="1:12" s="384" customFormat="1" ht="15" x14ac:dyDescent="0.25">
      <c r="A25" s="386"/>
      <c r="B25" s="386"/>
      <c r="C25" s="386"/>
      <c r="D25" s="386"/>
      <c r="E25" s="386"/>
      <c r="F25" s="386"/>
      <c r="G25" s="386"/>
      <c r="H25" s="409" t="s">
        <v>384</v>
      </c>
      <c r="I25" s="610">
        <f>C22+C23+C24+F22+F23+F24+I22+I23</f>
        <v>117734</v>
      </c>
      <c r="J25" s="609">
        <v>1</v>
      </c>
      <c r="K25" s="386"/>
    </row>
    <row r="26" spans="1:12" s="384" customFormat="1" ht="12.75" customHeight="1" x14ac:dyDescent="0.25">
      <c r="A26" s="385"/>
      <c r="B26" s="385"/>
      <c r="C26" s="385"/>
      <c r="D26" s="385"/>
      <c r="E26" s="385"/>
      <c r="F26" s="385"/>
      <c r="G26" s="385"/>
      <c r="H26" s="385"/>
      <c r="I26" s="385"/>
    </row>
    <row r="27" spans="1:12" s="384" customFormat="1" ht="20.100000000000001" customHeight="1" x14ac:dyDescent="0.25">
      <c r="A27" s="658" t="s">
        <v>498</v>
      </c>
      <c r="B27" s="658"/>
      <c r="C27" s="658"/>
      <c r="D27" s="658"/>
      <c r="E27" s="658"/>
      <c r="F27" s="658"/>
      <c r="G27" s="658"/>
      <c r="H27" s="658"/>
      <c r="I27" s="658"/>
      <c r="J27" s="658"/>
      <c r="K27" s="658"/>
    </row>
    <row r="28" spans="1:12" s="384" customFormat="1" ht="7.5" customHeight="1" x14ac:dyDescent="0.25"/>
    <row r="29" spans="1:12" s="405" customFormat="1" ht="18.75" customHeight="1" x14ac:dyDescent="0.25">
      <c r="A29" s="659" t="s">
        <v>484</v>
      </c>
      <c r="B29" s="659"/>
      <c r="C29" s="659"/>
      <c r="D29" s="659"/>
      <c r="E29" s="659"/>
      <c r="F29" s="659"/>
      <c r="G29" s="659"/>
      <c r="H29" s="659"/>
      <c r="I29" s="659"/>
      <c r="J29" s="659"/>
      <c r="K29" s="659"/>
    </row>
    <row r="30" spans="1:12" s="405" customFormat="1" ht="18.75" customHeight="1" x14ac:dyDescent="0.25">
      <c r="A30" s="659"/>
      <c r="B30" s="659"/>
      <c r="C30" s="659"/>
      <c r="D30" s="659"/>
      <c r="E30" s="659"/>
      <c r="F30" s="659"/>
      <c r="G30" s="659"/>
      <c r="H30" s="659"/>
      <c r="I30" s="659"/>
      <c r="J30" s="659"/>
      <c r="K30" s="659"/>
    </row>
    <row r="31" spans="1:12" s="405" customFormat="1" ht="15.75" x14ac:dyDescent="0.25">
      <c r="A31" s="659"/>
      <c r="B31" s="659"/>
      <c r="C31" s="659"/>
      <c r="D31" s="659"/>
      <c r="E31" s="659"/>
      <c r="F31" s="659"/>
      <c r="G31" s="659"/>
      <c r="H31" s="659"/>
      <c r="I31" s="659"/>
      <c r="J31" s="659"/>
      <c r="K31" s="659"/>
    </row>
    <row r="32" spans="1:12" s="405" customFormat="1" ht="7.5" customHeight="1" x14ac:dyDescent="0.25"/>
    <row r="33" spans="1:15" s="405" customFormat="1" ht="15.75" x14ac:dyDescent="0.25">
      <c r="A33" s="654" t="s">
        <v>357</v>
      </c>
      <c r="B33" s="654"/>
      <c r="C33" s="654"/>
      <c r="D33" s="654"/>
      <c r="E33" s="654"/>
      <c r="F33" s="654"/>
      <c r="G33" s="654"/>
      <c r="H33" s="654"/>
      <c r="I33" s="654"/>
      <c r="J33" s="654"/>
      <c r="K33" s="654"/>
      <c r="O33" s="406"/>
    </row>
    <row r="34" spans="1:15" s="405" customFormat="1" ht="18.75" customHeight="1" x14ac:dyDescent="0.25">
      <c r="A34" s="659" t="s">
        <v>485</v>
      </c>
      <c r="B34" s="659"/>
      <c r="C34" s="659"/>
      <c r="D34" s="659"/>
      <c r="E34" s="659"/>
      <c r="F34" s="659"/>
      <c r="G34" s="659"/>
      <c r="H34" s="659"/>
      <c r="I34" s="659"/>
      <c r="J34" s="659"/>
      <c r="K34" s="659"/>
    </row>
    <row r="35" spans="1:15" s="405" customFormat="1" ht="15.75" x14ac:dyDescent="0.25">
      <c r="A35" s="659"/>
      <c r="B35" s="659"/>
      <c r="C35" s="659"/>
      <c r="D35" s="659"/>
      <c r="E35" s="659"/>
      <c r="F35" s="659"/>
      <c r="G35" s="659"/>
      <c r="H35" s="659"/>
      <c r="I35" s="659"/>
      <c r="J35" s="659"/>
      <c r="K35" s="659"/>
    </row>
    <row r="36" spans="1:15" s="405" customFormat="1" ht="15.75" x14ac:dyDescent="0.25">
      <c r="A36" s="654" t="s">
        <v>358</v>
      </c>
      <c r="B36" s="654"/>
      <c r="C36" s="654"/>
      <c r="D36" s="654"/>
      <c r="E36" s="654"/>
      <c r="F36" s="654"/>
      <c r="G36" s="654"/>
      <c r="H36" s="654"/>
      <c r="I36" s="654"/>
      <c r="J36" s="654"/>
      <c r="K36" s="654"/>
    </row>
    <row r="37" spans="1:15" s="405" customFormat="1" ht="18.75" customHeight="1" x14ac:dyDescent="0.25">
      <c r="A37" s="659" t="s">
        <v>457</v>
      </c>
      <c r="B37" s="659"/>
      <c r="C37" s="659"/>
      <c r="D37" s="659"/>
      <c r="E37" s="659"/>
      <c r="F37" s="659"/>
      <c r="G37" s="659"/>
      <c r="H37" s="659"/>
      <c r="I37" s="659"/>
      <c r="J37" s="659"/>
      <c r="K37" s="659"/>
    </row>
    <row r="38" spans="1:15" s="405" customFormat="1" ht="15.75" x14ac:dyDescent="0.25">
      <c r="A38" s="659"/>
      <c r="B38" s="659"/>
      <c r="C38" s="659"/>
      <c r="D38" s="659"/>
      <c r="E38" s="659"/>
      <c r="F38" s="659"/>
      <c r="G38" s="659"/>
      <c r="H38" s="659"/>
      <c r="I38" s="659"/>
      <c r="J38" s="659"/>
      <c r="K38" s="659"/>
    </row>
    <row r="39" spans="1:15" s="405" customFormat="1" ht="15.75" x14ac:dyDescent="0.25">
      <c r="A39" s="654" t="s">
        <v>359</v>
      </c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N39" s="407"/>
    </row>
    <row r="40" spans="1:15" s="405" customFormat="1" ht="18.75" customHeight="1" x14ac:dyDescent="0.25">
      <c r="A40" s="659" t="s">
        <v>455</v>
      </c>
      <c r="B40" s="659"/>
      <c r="C40" s="659"/>
      <c r="D40" s="659"/>
      <c r="E40" s="659"/>
      <c r="F40" s="659"/>
      <c r="G40" s="659"/>
      <c r="H40" s="659"/>
      <c r="I40" s="659"/>
      <c r="J40" s="659"/>
      <c r="K40" s="659"/>
    </row>
    <row r="41" spans="1:15" s="405" customFormat="1" ht="15.75" x14ac:dyDescent="0.25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</row>
    <row r="42" spans="1:15" s="384" customFormat="1" ht="20.100000000000001" customHeight="1" x14ac:dyDescent="0.25"/>
    <row r="43" spans="1:15" s="384" customFormat="1" ht="20.100000000000001" customHeight="1" x14ac:dyDescent="0.3">
      <c r="A43" s="657" t="s">
        <v>499</v>
      </c>
      <c r="B43" s="657"/>
      <c r="C43" s="657"/>
      <c r="D43" s="657"/>
      <c r="E43" s="657"/>
      <c r="F43" s="657"/>
      <c r="G43" s="657"/>
      <c r="H43" s="657"/>
      <c r="I43" s="657"/>
      <c r="J43" s="657"/>
      <c r="K43" s="657"/>
    </row>
    <row r="44" spans="1:15" s="384" customFormat="1" ht="7.5" customHeight="1" x14ac:dyDescent="0.25"/>
    <row r="45" spans="1:15" s="405" customFormat="1" ht="15.75" x14ac:dyDescent="0.25">
      <c r="A45" s="654" t="s">
        <v>357</v>
      </c>
      <c r="B45" s="654"/>
      <c r="C45" s="654"/>
      <c r="D45" s="654"/>
      <c r="E45" s="654"/>
      <c r="F45" s="654"/>
      <c r="G45" s="654"/>
      <c r="H45" s="654"/>
      <c r="I45" s="654"/>
      <c r="J45" s="654"/>
      <c r="K45" s="654"/>
    </row>
    <row r="46" spans="1:15" s="405" customFormat="1" ht="18.75" customHeight="1" x14ac:dyDescent="0.25">
      <c r="A46" s="659" t="s">
        <v>486</v>
      </c>
      <c r="B46" s="659"/>
      <c r="C46" s="659"/>
      <c r="D46" s="659"/>
      <c r="E46" s="659"/>
      <c r="F46" s="659"/>
      <c r="G46" s="659"/>
      <c r="H46" s="659"/>
      <c r="I46" s="659"/>
      <c r="J46" s="659"/>
      <c r="K46" s="659"/>
    </row>
    <row r="47" spans="1:15" s="405" customFormat="1" ht="18.75" customHeight="1" x14ac:dyDescent="0.25">
      <c r="A47" s="659"/>
      <c r="B47" s="659"/>
      <c r="C47" s="659"/>
      <c r="D47" s="659"/>
      <c r="E47" s="659"/>
      <c r="F47" s="659"/>
      <c r="G47" s="659"/>
      <c r="H47" s="659"/>
      <c r="I47" s="659"/>
      <c r="J47" s="659"/>
      <c r="K47" s="659"/>
    </row>
    <row r="48" spans="1:15" s="405" customFormat="1" ht="18.75" customHeight="1" x14ac:dyDescent="0.25">
      <c r="A48" s="659"/>
      <c r="B48" s="659"/>
      <c r="C48" s="659"/>
      <c r="D48" s="659"/>
      <c r="E48" s="659"/>
      <c r="F48" s="659"/>
      <c r="G48" s="659"/>
      <c r="H48" s="659"/>
      <c r="I48" s="659"/>
      <c r="J48" s="659"/>
      <c r="K48" s="659"/>
    </row>
    <row r="49" spans="1:15" s="405" customFormat="1" ht="15.75" x14ac:dyDescent="0.25">
      <c r="A49" s="656" t="s">
        <v>358</v>
      </c>
      <c r="B49" s="656"/>
      <c r="C49" s="656"/>
      <c r="D49" s="656"/>
      <c r="E49" s="656"/>
      <c r="F49" s="656"/>
      <c r="G49" s="656"/>
      <c r="H49" s="656"/>
      <c r="I49" s="656"/>
      <c r="J49" s="656"/>
      <c r="K49" s="656"/>
    </row>
    <row r="50" spans="1:15" s="405" customFormat="1" ht="15.75" x14ac:dyDescent="0.25">
      <c r="A50" s="653" t="s">
        <v>501</v>
      </c>
      <c r="B50" s="653"/>
      <c r="C50" s="653"/>
      <c r="D50" s="653"/>
      <c r="E50" s="653"/>
      <c r="F50" s="653"/>
      <c r="G50" s="653"/>
      <c r="H50" s="653"/>
      <c r="I50" s="653"/>
      <c r="J50" s="653"/>
      <c r="K50" s="653"/>
    </row>
    <row r="51" spans="1:15" s="405" customFormat="1" ht="15" customHeight="1" x14ac:dyDescent="0.25">
      <c r="O51" s="408"/>
    </row>
    <row r="52" spans="1:15" s="384" customFormat="1" ht="15" x14ac:dyDescent="0.25"/>
    <row r="53" spans="1:15" s="384" customFormat="1" ht="15" x14ac:dyDescent="0.25"/>
    <row r="54" spans="1:15" ht="31.5" customHeight="1" x14ac:dyDescent="0.4"/>
    <row r="65" ht="21" customHeight="1" x14ac:dyDescent="0.4"/>
  </sheetData>
  <mergeCells count="20">
    <mergeCell ref="A1:K1"/>
    <mergeCell ref="A3:K3"/>
    <mergeCell ref="A5:K6"/>
    <mergeCell ref="A9:K9"/>
    <mergeCell ref="A46:K48"/>
    <mergeCell ref="A50:K50"/>
    <mergeCell ref="A8:K8"/>
    <mergeCell ref="A17:K17"/>
    <mergeCell ref="A33:K33"/>
    <mergeCell ref="A36:K36"/>
    <mergeCell ref="A39:K39"/>
    <mergeCell ref="A45:K45"/>
    <mergeCell ref="A49:K49"/>
    <mergeCell ref="A18:K18"/>
    <mergeCell ref="A43:K43"/>
    <mergeCell ref="A27:K27"/>
    <mergeCell ref="A29:K31"/>
    <mergeCell ref="A34:K35"/>
    <mergeCell ref="A37:K38"/>
    <mergeCell ref="A40:K41"/>
  </mergeCells>
  <phoneticPr fontId="2"/>
  <pageMargins left="0.74803149606299213" right="0.35433070866141736" top="0.98425196850393704" bottom="0" header="0.51181102362204722" footer="0.31496062992125984"/>
  <pageSetup paperSize="9" firstPageNumber="5" orientation="portrait" useFirstPageNumber="1" r:id="rId1"/>
  <headerFooter scaleWithDoc="0">
    <oddFooter>&amp;C&amp;"游ゴシック,標準"２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80"/>
  <sheetViews>
    <sheetView showGridLines="0" view="pageBreakPreview" topLeftCell="A10" zoomScaleNormal="100" zoomScaleSheetLayoutView="100" workbookViewId="0">
      <selection activeCell="C16" sqref="C16"/>
    </sheetView>
  </sheetViews>
  <sheetFormatPr defaultRowHeight="26.25" customHeight="1" x14ac:dyDescent="0.15"/>
  <cols>
    <col min="1" max="1" width="12.625" style="351" customWidth="1"/>
    <col min="2" max="6" width="11.625" style="351" customWidth="1"/>
    <col min="7" max="7" width="10.625" style="351" customWidth="1"/>
    <col min="8" max="9" width="8.75" style="351" customWidth="1"/>
    <col min="10" max="237" width="9" style="351"/>
    <col min="238" max="238" width="7" style="351" customWidth="1"/>
    <col min="239" max="239" width="8.875" style="351" customWidth="1"/>
    <col min="240" max="493" width="9" style="351"/>
    <col min="494" max="494" width="7" style="351" customWidth="1"/>
    <col min="495" max="495" width="8.875" style="351" customWidth="1"/>
    <col min="496" max="749" width="9" style="351"/>
    <col min="750" max="750" width="7" style="351" customWidth="1"/>
    <col min="751" max="751" width="8.875" style="351" customWidth="1"/>
    <col min="752" max="1005" width="9" style="351"/>
    <col min="1006" max="1006" width="7" style="351" customWidth="1"/>
    <col min="1007" max="1007" width="8.875" style="351" customWidth="1"/>
    <col min="1008" max="1261" width="9" style="351"/>
    <col min="1262" max="1262" width="7" style="351" customWidth="1"/>
    <col min="1263" max="1263" width="8.875" style="351" customWidth="1"/>
    <col min="1264" max="1517" width="9" style="351"/>
    <col min="1518" max="1518" width="7" style="351" customWidth="1"/>
    <col min="1519" max="1519" width="8.875" style="351" customWidth="1"/>
    <col min="1520" max="1773" width="9" style="351"/>
    <col min="1774" max="1774" width="7" style="351" customWidth="1"/>
    <col min="1775" max="1775" width="8.875" style="351" customWidth="1"/>
    <col min="1776" max="2029" width="9" style="351"/>
    <col min="2030" max="2030" width="7" style="351" customWidth="1"/>
    <col min="2031" max="2031" width="8.875" style="351" customWidth="1"/>
    <col min="2032" max="2285" width="9" style="351"/>
    <col min="2286" max="2286" width="7" style="351" customWidth="1"/>
    <col min="2287" max="2287" width="8.875" style="351" customWidth="1"/>
    <col min="2288" max="2541" width="9" style="351"/>
    <col min="2542" max="2542" width="7" style="351" customWidth="1"/>
    <col min="2543" max="2543" width="8.875" style="351" customWidth="1"/>
    <col min="2544" max="2797" width="9" style="351"/>
    <col min="2798" max="2798" width="7" style="351" customWidth="1"/>
    <col min="2799" max="2799" width="8.875" style="351" customWidth="1"/>
    <col min="2800" max="3053" width="9" style="351"/>
    <col min="3054" max="3054" width="7" style="351" customWidth="1"/>
    <col min="3055" max="3055" width="8.875" style="351" customWidth="1"/>
    <col min="3056" max="3309" width="9" style="351"/>
    <col min="3310" max="3310" width="7" style="351" customWidth="1"/>
    <col min="3311" max="3311" width="8.875" style="351" customWidth="1"/>
    <col min="3312" max="3565" width="9" style="351"/>
    <col min="3566" max="3566" width="7" style="351" customWidth="1"/>
    <col min="3567" max="3567" width="8.875" style="351" customWidth="1"/>
    <col min="3568" max="3821" width="9" style="351"/>
    <col min="3822" max="3822" width="7" style="351" customWidth="1"/>
    <col min="3823" max="3823" width="8.875" style="351" customWidth="1"/>
    <col min="3824" max="4077" width="9" style="351"/>
    <col min="4078" max="4078" width="7" style="351" customWidth="1"/>
    <col min="4079" max="4079" width="8.875" style="351" customWidth="1"/>
    <col min="4080" max="4333" width="9" style="351"/>
    <col min="4334" max="4334" width="7" style="351" customWidth="1"/>
    <col min="4335" max="4335" width="8.875" style="351" customWidth="1"/>
    <col min="4336" max="4589" width="9" style="351"/>
    <col min="4590" max="4590" width="7" style="351" customWidth="1"/>
    <col min="4591" max="4591" width="8.875" style="351" customWidth="1"/>
    <col min="4592" max="4845" width="9" style="351"/>
    <col min="4846" max="4846" width="7" style="351" customWidth="1"/>
    <col min="4847" max="4847" width="8.875" style="351" customWidth="1"/>
    <col min="4848" max="5101" width="9" style="351"/>
    <col min="5102" max="5102" width="7" style="351" customWidth="1"/>
    <col min="5103" max="5103" width="8.875" style="351" customWidth="1"/>
    <col min="5104" max="5357" width="9" style="351"/>
    <col min="5358" max="5358" width="7" style="351" customWidth="1"/>
    <col min="5359" max="5359" width="8.875" style="351" customWidth="1"/>
    <col min="5360" max="5613" width="9" style="351"/>
    <col min="5614" max="5614" width="7" style="351" customWidth="1"/>
    <col min="5615" max="5615" width="8.875" style="351" customWidth="1"/>
    <col min="5616" max="5869" width="9" style="351"/>
    <col min="5870" max="5870" width="7" style="351" customWidth="1"/>
    <col min="5871" max="5871" width="8.875" style="351" customWidth="1"/>
    <col min="5872" max="6125" width="9" style="351"/>
    <col min="6126" max="6126" width="7" style="351" customWidth="1"/>
    <col min="6127" max="6127" width="8.875" style="351" customWidth="1"/>
    <col min="6128" max="6381" width="9" style="351"/>
    <col min="6382" max="6382" width="7" style="351" customWidth="1"/>
    <col min="6383" max="6383" width="8.875" style="351" customWidth="1"/>
    <col min="6384" max="6637" width="9" style="351"/>
    <col min="6638" max="6638" width="7" style="351" customWidth="1"/>
    <col min="6639" max="6639" width="8.875" style="351" customWidth="1"/>
    <col min="6640" max="6893" width="9" style="351"/>
    <col min="6894" max="6894" width="7" style="351" customWidth="1"/>
    <col min="6895" max="6895" width="8.875" style="351" customWidth="1"/>
    <col min="6896" max="7149" width="9" style="351"/>
    <col min="7150" max="7150" width="7" style="351" customWidth="1"/>
    <col min="7151" max="7151" width="8.875" style="351" customWidth="1"/>
    <col min="7152" max="7405" width="9" style="351"/>
    <col min="7406" max="7406" width="7" style="351" customWidth="1"/>
    <col min="7407" max="7407" width="8.875" style="351" customWidth="1"/>
    <col min="7408" max="7661" width="9" style="351"/>
    <col min="7662" max="7662" width="7" style="351" customWidth="1"/>
    <col min="7663" max="7663" width="8.875" style="351" customWidth="1"/>
    <col min="7664" max="7917" width="9" style="351"/>
    <col min="7918" max="7918" width="7" style="351" customWidth="1"/>
    <col min="7919" max="7919" width="8.875" style="351" customWidth="1"/>
    <col min="7920" max="8173" width="9" style="351"/>
    <col min="8174" max="8174" width="7" style="351" customWidth="1"/>
    <col min="8175" max="8175" width="8.875" style="351" customWidth="1"/>
    <col min="8176" max="8429" width="9" style="351"/>
    <col min="8430" max="8430" width="7" style="351" customWidth="1"/>
    <col min="8431" max="8431" width="8.875" style="351" customWidth="1"/>
    <col min="8432" max="8685" width="9" style="351"/>
    <col min="8686" max="8686" width="7" style="351" customWidth="1"/>
    <col min="8687" max="8687" width="8.875" style="351" customWidth="1"/>
    <col min="8688" max="8941" width="9" style="351"/>
    <col min="8942" max="8942" width="7" style="351" customWidth="1"/>
    <col min="8943" max="8943" width="8.875" style="351" customWidth="1"/>
    <col min="8944" max="9197" width="9" style="351"/>
    <col min="9198" max="9198" width="7" style="351" customWidth="1"/>
    <col min="9199" max="9199" width="8.875" style="351" customWidth="1"/>
    <col min="9200" max="9453" width="9" style="351"/>
    <col min="9454" max="9454" width="7" style="351" customWidth="1"/>
    <col min="9455" max="9455" width="8.875" style="351" customWidth="1"/>
    <col min="9456" max="9709" width="9" style="351"/>
    <col min="9710" max="9710" width="7" style="351" customWidth="1"/>
    <col min="9711" max="9711" width="8.875" style="351" customWidth="1"/>
    <col min="9712" max="9965" width="9" style="351"/>
    <col min="9966" max="9966" width="7" style="351" customWidth="1"/>
    <col min="9967" max="9967" width="8.875" style="351" customWidth="1"/>
    <col min="9968" max="10221" width="9" style="351"/>
    <col min="10222" max="10222" width="7" style="351" customWidth="1"/>
    <col min="10223" max="10223" width="8.875" style="351" customWidth="1"/>
    <col min="10224" max="10477" width="9" style="351"/>
    <col min="10478" max="10478" width="7" style="351" customWidth="1"/>
    <col min="10479" max="10479" width="8.875" style="351" customWidth="1"/>
    <col min="10480" max="10733" width="9" style="351"/>
    <col min="10734" max="10734" width="7" style="351" customWidth="1"/>
    <col min="10735" max="10735" width="8.875" style="351" customWidth="1"/>
    <col min="10736" max="10989" width="9" style="351"/>
    <col min="10990" max="10990" width="7" style="351" customWidth="1"/>
    <col min="10991" max="10991" width="8.875" style="351" customWidth="1"/>
    <col min="10992" max="11245" width="9" style="351"/>
    <col min="11246" max="11246" width="7" style="351" customWidth="1"/>
    <col min="11247" max="11247" width="8.875" style="351" customWidth="1"/>
    <col min="11248" max="11501" width="9" style="351"/>
    <col min="11502" max="11502" width="7" style="351" customWidth="1"/>
    <col min="11503" max="11503" width="8.875" style="351" customWidth="1"/>
    <col min="11504" max="11757" width="9" style="351"/>
    <col min="11758" max="11758" width="7" style="351" customWidth="1"/>
    <col min="11759" max="11759" width="8.875" style="351" customWidth="1"/>
    <col min="11760" max="12013" width="9" style="351"/>
    <col min="12014" max="12014" width="7" style="351" customWidth="1"/>
    <col min="12015" max="12015" width="8.875" style="351" customWidth="1"/>
    <col min="12016" max="12269" width="9" style="351"/>
    <col min="12270" max="12270" width="7" style="351" customWidth="1"/>
    <col min="12271" max="12271" width="8.875" style="351" customWidth="1"/>
    <col min="12272" max="12525" width="9" style="351"/>
    <col min="12526" max="12526" width="7" style="351" customWidth="1"/>
    <col min="12527" max="12527" width="8.875" style="351" customWidth="1"/>
    <col min="12528" max="12781" width="9" style="351"/>
    <col min="12782" max="12782" width="7" style="351" customWidth="1"/>
    <col min="12783" max="12783" width="8.875" style="351" customWidth="1"/>
    <col min="12784" max="13037" width="9" style="351"/>
    <col min="13038" max="13038" width="7" style="351" customWidth="1"/>
    <col min="13039" max="13039" width="8.875" style="351" customWidth="1"/>
    <col min="13040" max="13293" width="9" style="351"/>
    <col min="13294" max="13294" width="7" style="351" customWidth="1"/>
    <col min="13295" max="13295" width="8.875" style="351" customWidth="1"/>
    <col min="13296" max="13549" width="9" style="351"/>
    <col min="13550" max="13550" width="7" style="351" customWidth="1"/>
    <col min="13551" max="13551" width="8.875" style="351" customWidth="1"/>
    <col min="13552" max="13805" width="9" style="351"/>
    <col min="13806" max="13806" width="7" style="351" customWidth="1"/>
    <col min="13807" max="13807" width="8.875" style="351" customWidth="1"/>
    <col min="13808" max="14061" width="9" style="351"/>
    <col min="14062" max="14062" width="7" style="351" customWidth="1"/>
    <col min="14063" max="14063" width="8.875" style="351" customWidth="1"/>
    <col min="14064" max="14317" width="9" style="351"/>
    <col min="14318" max="14318" width="7" style="351" customWidth="1"/>
    <col min="14319" max="14319" width="8.875" style="351" customWidth="1"/>
    <col min="14320" max="14573" width="9" style="351"/>
    <col min="14574" max="14574" width="7" style="351" customWidth="1"/>
    <col min="14575" max="14575" width="8.875" style="351" customWidth="1"/>
    <col min="14576" max="14829" width="9" style="351"/>
    <col min="14830" max="14830" width="7" style="351" customWidth="1"/>
    <col min="14831" max="14831" width="8.875" style="351" customWidth="1"/>
    <col min="14832" max="15085" width="9" style="351"/>
    <col min="15086" max="15086" width="7" style="351" customWidth="1"/>
    <col min="15087" max="15087" width="8.875" style="351" customWidth="1"/>
    <col min="15088" max="15341" width="9" style="351"/>
    <col min="15342" max="15342" width="7" style="351" customWidth="1"/>
    <col min="15343" max="15343" width="8.875" style="351" customWidth="1"/>
    <col min="15344" max="15597" width="9" style="351"/>
    <col min="15598" max="15598" width="7" style="351" customWidth="1"/>
    <col min="15599" max="15599" width="8.875" style="351" customWidth="1"/>
    <col min="15600" max="15853" width="9" style="351"/>
    <col min="15854" max="15854" width="7" style="351" customWidth="1"/>
    <col min="15855" max="15855" width="8.875" style="351" customWidth="1"/>
    <col min="15856" max="16109" width="9" style="351"/>
    <col min="16110" max="16110" width="7" style="351" customWidth="1"/>
    <col min="16111" max="16111" width="8.875" style="351" customWidth="1"/>
    <col min="16112" max="16384" width="9" style="351"/>
  </cols>
  <sheetData>
    <row r="1" spans="1:7" s="402" customFormat="1" ht="30" customHeight="1" x14ac:dyDescent="0.15">
      <c r="A1" s="545" t="s">
        <v>487</v>
      </c>
    </row>
    <row r="2" spans="1:7" s="402" customFormat="1" ht="9.9499999999999993" customHeight="1" x14ac:dyDescent="0.15">
      <c r="A2" s="393"/>
    </row>
    <row r="3" spans="1:7" s="402" customFormat="1" ht="20.100000000000001" customHeight="1" x14ac:dyDescent="0.15">
      <c r="A3" s="498" t="s">
        <v>421</v>
      </c>
    </row>
    <row r="4" spans="1:7" s="392" customFormat="1" ht="20.100000000000001" customHeight="1" x14ac:dyDescent="0.15">
      <c r="E4" s="661" t="s">
        <v>468</v>
      </c>
      <c r="F4" s="661"/>
      <c r="G4" s="662"/>
    </row>
    <row r="5" spans="1:7" s="392" customFormat="1" ht="20.100000000000001" customHeight="1" thickBot="1" x14ac:dyDescent="0.2">
      <c r="B5" s="460" t="s">
        <v>315</v>
      </c>
      <c r="C5" s="461" t="s">
        <v>307</v>
      </c>
      <c r="D5" s="461" t="s">
        <v>308</v>
      </c>
      <c r="E5" s="461" t="s">
        <v>309</v>
      </c>
      <c r="F5" s="461" t="s">
        <v>379</v>
      </c>
      <c r="G5" s="535" t="s">
        <v>466</v>
      </c>
    </row>
    <row r="6" spans="1:7" s="392" customFormat="1" ht="20.100000000000001" customHeight="1" x14ac:dyDescent="0.15">
      <c r="A6" s="549" t="s">
        <v>386</v>
      </c>
      <c r="B6" s="556">
        <v>14467</v>
      </c>
      <c r="C6" s="556">
        <v>14745</v>
      </c>
      <c r="D6" s="556">
        <v>18732</v>
      </c>
      <c r="E6" s="556">
        <v>20078</v>
      </c>
      <c r="F6" s="556">
        <v>20143</v>
      </c>
      <c r="G6" s="557">
        <f>(F6/E6)*100</f>
        <v>100.32373742404621</v>
      </c>
    </row>
    <row r="7" spans="1:7" s="392" customFormat="1" ht="20.100000000000001" customHeight="1" x14ac:dyDescent="0.15">
      <c r="A7" s="456" t="s">
        <v>45</v>
      </c>
      <c r="B7" s="446">
        <v>6240</v>
      </c>
      <c r="C7" s="446">
        <v>6148</v>
      </c>
      <c r="D7" s="446">
        <v>4912</v>
      </c>
      <c r="E7" s="446">
        <v>5888</v>
      </c>
      <c r="F7" s="446">
        <v>5901</v>
      </c>
      <c r="G7" s="534">
        <f t="shared" ref="G7:G11" si="0">(F7/E7)*100</f>
        <v>100.22078804347827</v>
      </c>
    </row>
    <row r="8" spans="1:7" s="392" customFormat="1" ht="20.100000000000001" customHeight="1" thickBot="1" x14ac:dyDescent="0.2">
      <c r="A8" s="549" t="s">
        <v>387</v>
      </c>
      <c r="B8" s="554">
        <v>2593</v>
      </c>
      <c r="C8" s="554">
        <v>2427</v>
      </c>
      <c r="D8" s="554">
        <v>2201</v>
      </c>
      <c r="E8" s="554">
        <v>1851</v>
      </c>
      <c r="F8" s="554">
        <v>1880</v>
      </c>
      <c r="G8" s="553">
        <f t="shared" si="0"/>
        <v>101.56672069151811</v>
      </c>
    </row>
    <row r="9" spans="1:7" s="392" customFormat="1" ht="20.100000000000001" customHeight="1" thickTop="1" x14ac:dyDescent="0.15">
      <c r="A9" s="456" t="s">
        <v>392</v>
      </c>
      <c r="B9" s="558">
        <f t="shared" ref="B9:E9" si="1">SUM(B6:B8)</f>
        <v>23300</v>
      </c>
      <c r="C9" s="558">
        <f t="shared" si="1"/>
        <v>23320</v>
      </c>
      <c r="D9" s="558">
        <f t="shared" si="1"/>
        <v>25845</v>
      </c>
      <c r="E9" s="558">
        <f t="shared" si="1"/>
        <v>27817</v>
      </c>
      <c r="F9" s="558">
        <f t="shared" ref="F9" si="2">SUM(F6:F8)</f>
        <v>27924</v>
      </c>
      <c r="G9" s="559">
        <f t="shared" si="0"/>
        <v>100.38465686450732</v>
      </c>
    </row>
    <row r="10" spans="1:7" s="392" customFormat="1" ht="20.100000000000001" customHeight="1" thickBot="1" x14ac:dyDescent="0.2">
      <c r="A10" s="550" t="s">
        <v>317</v>
      </c>
      <c r="B10" s="554">
        <v>124184</v>
      </c>
      <c r="C10" s="554">
        <v>128877</v>
      </c>
      <c r="D10" s="554">
        <v>125986</v>
      </c>
      <c r="E10" s="554">
        <v>123589</v>
      </c>
      <c r="F10" s="554">
        <v>117734</v>
      </c>
      <c r="G10" s="560">
        <f t="shared" si="0"/>
        <v>95.262523363729784</v>
      </c>
    </row>
    <row r="11" spans="1:7" s="392" customFormat="1" ht="20.100000000000001" customHeight="1" thickTop="1" x14ac:dyDescent="0.15">
      <c r="A11" s="456" t="s">
        <v>384</v>
      </c>
      <c r="B11" s="561">
        <f>B9+B10</f>
        <v>147484</v>
      </c>
      <c r="C11" s="561">
        <f>C9+C10</f>
        <v>152197</v>
      </c>
      <c r="D11" s="561">
        <f>D9+D10</f>
        <v>151831</v>
      </c>
      <c r="E11" s="561">
        <f>E9+E10</f>
        <v>151406</v>
      </c>
      <c r="F11" s="561">
        <f>F9+F10</f>
        <v>145658</v>
      </c>
      <c r="G11" s="534">
        <f t="shared" si="0"/>
        <v>96.203585062679153</v>
      </c>
    </row>
    <row r="12" spans="1:7" s="392" customFormat="1" ht="20.100000000000001" customHeight="1" x14ac:dyDescent="0.15"/>
    <row r="13" spans="1:7" s="392" customFormat="1" ht="20.100000000000001" customHeight="1" x14ac:dyDescent="0.15">
      <c r="A13" s="498" t="s">
        <v>422</v>
      </c>
      <c r="B13" s="507"/>
    </row>
    <row r="14" spans="1:7" s="392" customFormat="1" ht="20.100000000000001" customHeight="1" x14ac:dyDescent="0.25">
      <c r="A14" s="505" t="s">
        <v>388</v>
      </c>
      <c r="E14" s="663" t="s">
        <v>468</v>
      </c>
      <c r="F14" s="663"/>
      <c r="G14" s="664"/>
    </row>
    <row r="15" spans="1:7" s="392" customFormat="1" ht="20.100000000000001" customHeight="1" thickBot="1" x14ac:dyDescent="0.2">
      <c r="A15" s="505"/>
      <c r="B15" s="460" t="s">
        <v>315</v>
      </c>
      <c r="C15" s="461" t="s">
        <v>307</v>
      </c>
      <c r="D15" s="461" t="s">
        <v>308</v>
      </c>
      <c r="E15" s="461" t="s">
        <v>309</v>
      </c>
      <c r="F15" s="461" t="s">
        <v>379</v>
      </c>
      <c r="G15" s="535" t="s">
        <v>466</v>
      </c>
    </row>
    <row r="16" spans="1:7" s="392" customFormat="1" ht="20.100000000000001" customHeight="1" x14ac:dyDescent="0.15">
      <c r="A16" s="548" t="s">
        <v>16</v>
      </c>
      <c r="B16" s="640">
        <v>3573</v>
      </c>
      <c r="C16" s="641">
        <v>3639</v>
      </c>
      <c r="D16" s="641">
        <v>3514</v>
      </c>
      <c r="E16" s="641">
        <v>3640</v>
      </c>
      <c r="F16" s="641">
        <v>3134</v>
      </c>
      <c r="G16" s="618">
        <f>(F16/E16)*100</f>
        <v>86.098901098901109</v>
      </c>
    </row>
    <row r="17" spans="1:7" s="392" customFormat="1" ht="20.100000000000001" customHeight="1" x14ac:dyDescent="0.15">
      <c r="A17" s="456" t="s">
        <v>17</v>
      </c>
      <c r="B17" s="562">
        <v>5046</v>
      </c>
      <c r="C17" s="563">
        <v>4113</v>
      </c>
      <c r="D17" s="563">
        <v>5040</v>
      </c>
      <c r="E17" s="563">
        <v>5782</v>
      </c>
      <c r="F17" s="563">
        <v>6076</v>
      </c>
      <c r="G17" s="534">
        <f t="shared" ref="G17:G25" si="3">(F17/E17)*100</f>
        <v>105.08474576271188</v>
      </c>
    </row>
    <row r="18" spans="1:7" s="392" customFormat="1" ht="20.100000000000001" customHeight="1" x14ac:dyDescent="0.15">
      <c r="A18" s="548" t="s">
        <v>18</v>
      </c>
      <c r="B18" s="642">
        <v>2872</v>
      </c>
      <c r="C18" s="643">
        <v>2745</v>
      </c>
      <c r="D18" s="643">
        <v>3707</v>
      </c>
      <c r="E18" s="643">
        <v>3302</v>
      </c>
      <c r="F18" s="643">
        <v>3578</v>
      </c>
      <c r="G18" s="620">
        <f t="shared" si="3"/>
        <v>108.35857056329496</v>
      </c>
    </row>
    <row r="19" spans="1:7" s="392" customFormat="1" ht="20.100000000000001" customHeight="1" x14ac:dyDescent="0.15">
      <c r="A19" s="456" t="s">
        <v>19</v>
      </c>
      <c r="B19" s="562">
        <v>2686</v>
      </c>
      <c r="C19" s="563">
        <v>2866</v>
      </c>
      <c r="D19" s="563">
        <v>2506</v>
      </c>
      <c r="E19" s="563">
        <v>3012</v>
      </c>
      <c r="F19" s="563">
        <v>2748</v>
      </c>
      <c r="G19" s="534">
        <f t="shared" si="3"/>
        <v>91.235059760956176</v>
      </c>
    </row>
    <row r="20" spans="1:7" s="392" customFormat="1" ht="20.100000000000001" customHeight="1" x14ac:dyDescent="0.15">
      <c r="A20" s="548" t="s">
        <v>20</v>
      </c>
      <c r="B20" s="642">
        <v>2678</v>
      </c>
      <c r="C20" s="643">
        <v>2261</v>
      </c>
      <c r="D20" s="643">
        <v>2260</v>
      </c>
      <c r="E20" s="643">
        <v>2285</v>
      </c>
      <c r="F20" s="643">
        <v>2143</v>
      </c>
      <c r="G20" s="620">
        <f t="shared" si="3"/>
        <v>93.785557986870899</v>
      </c>
    </row>
    <row r="21" spans="1:7" s="392" customFormat="1" ht="20.100000000000001" customHeight="1" x14ac:dyDescent="0.15">
      <c r="A21" s="456" t="s">
        <v>21</v>
      </c>
      <c r="B21" s="562">
        <v>2962</v>
      </c>
      <c r="C21" s="563">
        <v>3677</v>
      </c>
      <c r="D21" s="563">
        <v>3697</v>
      </c>
      <c r="E21" s="563">
        <v>3726</v>
      </c>
      <c r="F21" s="563">
        <v>3807</v>
      </c>
      <c r="G21" s="534">
        <f t="shared" si="3"/>
        <v>102.17391304347827</v>
      </c>
    </row>
    <row r="22" spans="1:7" s="392" customFormat="1" ht="20.100000000000001" customHeight="1" x14ac:dyDescent="0.15">
      <c r="A22" s="548" t="s">
        <v>12</v>
      </c>
      <c r="B22" s="642">
        <v>2466</v>
      </c>
      <c r="C22" s="643">
        <v>2972</v>
      </c>
      <c r="D22" s="643">
        <v>4115</v>
      </c>
      <c r="E22" s="643">
        <v>4975</v>
      </c>
      <c r="F22" s="643">
        <v>5357</v>
      </c>
      <c r="G22" s="620">
        <f t="shared" si="3"/>
        <v>107.678391959799</v>
      </c>
    </row>
    <row r="23" spans="1:7" s="392" customFormat="1" ht="20.100000000000001" customHeight="1" x14ac:dyDescent="0.15">
      <c r="A23" s="456" t="s">
        <v>22</v>
      </c>
      <c r="B23" s="562">
        <v>543</v>
      </c>
      <c r="C23" s="563">
        <v>520</v>
      </c>
      <c r="D23" s="563">
        <v>549</v>
      </c>
      <c r="E23" s="563">
        <v>570</v>
      </c>
      <c r="F23" s="563">
        <v>595</v>
      </c>
      <c r="G23" s="534">
        <f t="shared" si="3"/>
        <v>104.3859649122807</v>
      </c>
    </row>
    <row r="24" spans="1:7" s="392" customFormat="1" ht="20.100000000000001" customHeight="1" thickBot="1" x14ac:dyDescent="0.2">
      <c r="A24" s="548" t="s">
        <v>10</v>
      </c>
      <c r="B24" s="644">
        <v>474</v>
      </c>
      <c r="C24" s="645">
        <v>527</v>
      </c>
      <c r="D24" s="645">
        <v>457</v>
      </c>
      <c r="E24" s="645">
        <v>525</v>
      </c>
      <c r="F24" s="645">
        <v>486</v>
      </c>
      <c r="G24" s="620">
        <f t="shared" si="3"/>
        <v>92.571428571428569</v>
      </c>
    </row>
    <row r="25" spans="1:7" s="392" customFormat="1" ht="20.100000000000001" customHeight="1" thickTop="1" x14ac:dyDescent="0.15">
      <c r="A25" s="456" t="s">
        <v>5</v>
      </c>
      <c r="B25" s="564">
        <f>SUM(B16:B24)</f>
        <v>23300</v>
      </c>
      <c r="C25" s="565">
        <f>SUM(C16:C24)</f>
        <v>23320</v>
      </c>
      <c r="D25" s="565">
        <f>SUM(D16:D24)</f>
        <v>25845</v>
      </c>
      <c r="E25" s="565">
        <f>SUM(E16:E24)</f>
        <v>27817</v>
      </c>
      <c r="F25" s="565">
        <f>SUM(F16:F24)</f>
        <v>27924</v>
      </c>
      <c r="G25" s="559">
        <f t="shared" si="3"/>
        <v>100.38465686450732</v>
      </c>
    </row>
    <row r="26" spans="1:7" s="392" customFormat="1" ht="20.100000000000001" customHeight="1" x14ac:dyDescent="0.15">
      <c r="A26" s="456"/>
      <c r="B26" s="524"/>
      <c r="C26" s="525"/>
      <c r="D26" s="525"/>
      <c r="E26" s="526"/>
      <c r="F26" s="526"/>
      <c r="G26" s="526"/>
    </row>
    <row r="27" spans="1:7" s="392" customFormat="1" ht="20.100000000000001" customHeight="1" x14ac:dyDescent="0.25">
      <c r="A27" s="505" t="s">
        <v>389</v>
      </c>
      <c r="E27" s="663" t="s">
        <v>468</v>
      </c>
      <c r="F27" s="663"/>
      <c r="G27" s="664"/>
    </row>
    <row r="28" spans="1:7" s="392" customFormat="1" ht="20.100000000000001" customHeight="1" thickBot="1" x14ac:dyDescent="0.2">
      <c r="A28" s="523"/>
      <c r="B28" s="460" t="s">
        <v>315</v>
      </c>
      <c r="C28" s="461" t="s">
        <v>307</v>
      </c>
      <c r="D28" s="461" t="s">
        <v>308</v>
      </c>
      <c r="E28" s="461" t="s">
        <v>309</v>
      </c>
      <c r="F28" s="461" t="s">
        <v>379</v>
      </c>
      <c r="G28" s="535" t="s">
        <v>466</v>
      </c>
    </row>
    <row r="29" spans="1:7" s="392" customFormat="1" ht="20.100000000000001" customHeight="1" x14ac:dyDescent="0.15">
      <c r="A29" s="549" t="s">
        <v>16</v>
      </c>
      <c r="B29" s="638">
        <v>14932</v>
      </c>
      <c r="C29" s="556">
        <v>15947</v>
      </c>
      <c r="D29" s="556">
        <v>15698</v>
      </c>
      <c r="E29" s="556">
        <v>13547</v>
      </c>
      <c r="F29" s="556">
        <v>12875</v>
      </c>
      <c r="G29" s="557">
        <f>(F29/E29)*100</f>
        <v>95.039492138480838</v>
      </c>
    </row>
    <row r="30" spans="1:7" s="392" customFormat="1" ht="20.100000000000001" customHeight="1" x14ac:dyDescent="0.15">
      <c r="A30" s="456" t="s">
        <v>17</v>
      </c>
      <c r="B30" s="566">
        <v>58059</v>
      </c>
      <c r="C30" s="428">
        <v>61794</v>
      </c>
      <c r="D30" s="428">
        <v>60058</v>
      </c>
      <c r="E30" s="428">
        <v>59865</v>
      </c>
      <c r="F30" s="428">
        <v>60397</v>
      </c>
      <c r="G30" s="534">
        <f t="shared" ref="G30:G38" si="4">(F30/E30)*100</f>
        <v>100.88866616553914</v>
      </c>
    </row>
    <row r="31" spans="1:7" s="392" customFormat="1" ht="20.100000000000001" customHeight="1" x14ac:dyDescent="0.15">
      <c r="A31" s="549" t="s">
        <v>18</v>
      </c>
      <c r="B31" s="639">
        <v>623</v>
      </c>
      <c r="C31" s="552">
        <v>60</v>
      </c>
      <c r="D31" s="552">
        <v>405</v>
      </c>
      <c r="E31" s="552">
        <v>90</v>
      </c>
      <c r="F31" s="552">
        <v>275</v>
      </c>
      <c r="G31" s="553">
        <f>(F31/E31)*100</f>
        <v>305.55555555555554</v>
      </c>
    </row>
    <row r="32" spans="1:7" s="392" customFormat="1" ht="20.100000000000001" customHeight="1" x14ac:dyDescent="0.15">
      <c r="A32" s="456" t="s">
        <v>19</v>
      </c>
      <c r="B32" s="566">
        <v>8649</v>
      </c>
      <c r="C32" s="428">
        <v>8806</v>
      </c>
      <c r="D32" s="428">
        <v>7202</v>
      </c>
      <c r="E32" s="428">
        <v>7087</v>
      </c>
      <c r="F32" s="428">
        <v>6845</v>
      </c>
      <c r="G32" s="534">
        <f t="shared" si="4"/>
        <v>96.585297022717654</v>
      </c>
    </row>
    <row r="33" spans="1:9" s="392" customFormat="1" ht="20.100000000000001" customHeight="1" x14ac:dyDescent="0.15">
      <c r="A33" s="549" t="s">
        <v>20</v>
      </c>
      <c r="B33" s="639">
        <v>25316</v>
      </c>
      <c r="C33" s="552">
        <v>24798</v>
      </c>
      <c r="D33" s="552">
        <v>24404</v>
      </c>
      <c r="E33" s="552">
        <v>24826</v>
      </c>
      <c r="F33" s="552">
        <v>21685</v>
      </c>
      <c r="G33" s="553">
        <f t="shared" si="4"/>
        <v>87.347941674051398</v>
      </c>
    </row>
    <row r="34" spans="1:9" s="392" customFormat="1" ht="20.100000000000001" customHeight="1" x14ac:dyDescent="0.15">
      <c r="A34" s="456" t="s">
        <v>21</v>
      </c>
      <c r="B34" s="566">
        <v>232</v>
      </c>
      <c r="C34" s="428">
        <v>95</v>
      </c>
      <c r="D34" s="428">
        <v>279</v>
      </c>
      <c r="E34" s="428">
        <v>144</v>
      </c>
      <c r="F34" s="428">
        <v>96</v>
      </c>
      <c r="G34" s="534">
        <f t="shared" si="4"/>
        <v>66.666666666666657</v>
      </c>
    </row>
    <row r="35" spans="1:9" s="392" customFormat="1" ht="20.100000000000001" customHeight="1" x14ac:dyDescent="0.15">
      <c r="A35" s="549" t="s">
        <v>12</v>
      </c>
      <c r="B35" s="552" t="s">
        <v>385</v>
      </c>
      <c r="C35" s="552" t="s">
        <v>385</v>
      </c>
      <c r="D35" s="552" t="s">
        <v>385</v>
      </c>
      <c r="E35" s="552" t="s">
        <v>385</v>
      </c>
      <c r="F35" s="552">
        <v>32</v>
      </c>
      <c r="G35" s="553" t="s">
        <v>467</v>
      </c>
    </row>
    <row r="36" spans="1:9" s="392" customFormat="1" ht="20.100000000000001" customHeight="1" x14ac:dyDescent="0.15">
      <c r="A36" s="456" t="s">
        <v>22</v>
      </c>
      <c r="B36" s="566">
        <v>16373</v>
      </c>
      <c r="C36" s="428">
        <v>17377</v>
      </c>
      <c r="D36" s="428">
        <v>17740</v>
      </c>
      <c r="E36" s="428">
        <v>18030</v>
      </c>
      <c r="F36" s="428">
        <v>15529</v>
      </c>
      <c r="G36" s="534">
        <f t="shared" si="4"/>
        <v>86.128674431503043</v>
      </c>
    </row>
    <row r="37" spans="1:9" s="392" customFormat="1" ht="20.100000000000001" customHeight="1" thickBot="1" x14ac:dyDescent="0.2">
      <c r="A37" s="549" t="s">
        <v>10</v>
      </c>
      <c r="B37" s="554" t="s">
        <v>385</v>
      </c>
      <c r="C37" s="554" t="s">
        <v>385</v>
      </c>
      <c r="D37" s="554">
        <v>200</v>
      </c>
      <c r="E37" s="554" t="s">
        <v>385</v>
      </c>
      <c r="F37" s="554" t="s">
        <v>385</v>
      </c>
      <c r="G37" s="554" t="s">
        <v>374</v>
      </c>
    </row>
    <row r="38" spans="1:9" s="392" customFormat="1" ht="20.100000000000001" customHeight="1" thickTop="1" x14ac:dyDescent="0.15">
      <c r="A38" s="456" t="s">
        <v>5</v>
      </c>
      <c r="B38" s="566">
        <f>SUM(B29:B37)</f>
        <v>124184</v>
      </c>
      <c r="C38" s="428">
        <f>SUM(C29:C37)</f>
        <v>128877</v>
      </c>
      <c r="D38" s="428">
        <f>SUM(D29:D37)</f>
        <v>125986</v>
      </c>
      <c r="E38" s="428">
        <f>SUM(E29:E37)</f>
        <v>123589</v>
      </c>
      <c r="F38" s="428">
        <f>SUM(F29:F37)</f>
        <v>117734</v>
      </c>
      <c r="G38" s="534">
        <f t="shared" si="4"/>
        <v>95.262523363729784</v>
      </c>
    </row>
    <row r="39" spans="1:9" ht="26.25" customHeight="1" x14ac:dyDescent="0.15">
      <c r="A39" s="358"/>
      <c r="B39" s="361"/>
      <c r="C39" s="360"/>
      <c r="D39" s="360"/>
      <c r="E39" s="360"/>
      <c r="F39" s="360"/>
      <c r="G39" s="360"/>
    </row>
    <row r="40" spans="1:9" ht="26.25" customHeight="1" x14ac:dyDescent="0.15">
      <c r="A40" s="364"/>
      <c r="B40" s="364"/>
      <c r="C40" s="364"/>
      <c r="D40" s="364"/>
      <c r="E40" s="364"/>
      <c r="F40" s="364"/>
      <c r="G40" s="364"/>
    </row>
    <row r="41" spans="1:9" ht="26.25" customHeight="1" x14ac:dyDescent="0.15">
      <c r="A41" s="358"/>
      <c r="B41" s="361"/>
      <c r="C41" s="360"/>
      <c r="D41" s="360"/>
      <c r="E41" s="360"/>
      <c r="F41" s="360"/>
      <c r="G41" s="360"/>
    </row>
    <row r="42" spans="1:9" ht="26.25" customHeight="1" x14ac:dyDescent="0.15">
      <c r="A42" s="358"/>
      <c r="B42" s="365"/>
      <c r="C42" s="362"/>
      <c r="D42" s="362"/>
      <c r="E42" s="362"/>
      <c r="F42" s="362"/>
      <c r="G42" s="362"/>
      <c r="H42" s="366"/>
      <c r="I42" s="366"/>
    </row>
    <row r="43" spans="1:9" ht="26.25" customHeight="1" x14ac:dyDescent="0.15">
      <c r="A43" s="358"/>
      <c r="B43" s="361"/>
      <c r="C43" s="360"/>
      <c r="D43" s="360"/>
      <c r="E43" s="360"/>
      <c r="F43" s="360"/>
      <c r="G43" s="360"/>
    </row>
    <row r="44" spans="1:9" ht="26.25" customHeight="1" x14ac:dyDescent="0.15">
      <c r="A44" s="358"/>
      <c r="B44" s="361"/>
      <c r="C44" s="360"/>
      <c r="D44" s="360"/>
      <c r="E44" s="360"/>
      <c r="F44" s="360"/>
      <c r="G44" s="360"/>
    </row>
    <row r="45" spans="1:9" ht="26.25" customHeight="1" x14ac:dyDescent="0.15">
      <c r="A45" s="358"/>
      <c r="B45" s="361"/>
      <c r="C45" s="360"/>
      <c r="D45" s="360"/>
      <c r="E45" s="360"/>
      <c r="F45" s="360"/>
      <c r="G45" s="360"/>
    </row>
    <row r="46" spans="1:9" ht="26.25" customHeight="1" x14ac:dyDescent="0.15">
      <c r="A46" s="358"/>
      <c r="B46" s="361"/>
      <c r="C46" s="360"/>
      <c r="D46" s="360"/>
      <c r="E46" s="360"/>
      <c r="F46" s="360"/>
      <c r="G46" s="360"/>
    </row>
    <row r="47" spans="1:9" ht="26.25" customHeight="1" x14ac:dyDescent="0.15">
      <c r="A47" s="358"/>
      <c r="B47" s="361"/>
      <c r="C47" s="360"/>
      <c r="D47" s="360"/>
      <c r="E47" s="360"/>
      <c r="F47" s="360"/>
      <c r="G47" s="360"/>
    </row>
    <row r="48" spans="1:9" ht="26.25" customHeight="1" x14ac:dyDescent="0.15">
      <c r="B48" s="367"/>
      <c r="C48" s="367"/>
      <c r="D48" s="367"/>
      <c r="E48" s="367"/>
      <c r="F48" s="367"/>
      <c r="G48" s="367"/>
      <c r="H48" s="366"/>
      <c r="I48" s="366"/>
    </row>
    <row r="49" spans="1:7" ht="26.25" customHeight="1" x14ac:dyDescent="0.15">
      <c r="A49" s="357"/>
      <c r="B49" s="363"/>
      <c r="C49" s="363"/>
      <c r="D49" s="363"/>
      <c r="E49" s="363"/>
      <c r="F49" s="363"/>
      <c r="G49" s="363"/>
    </row>
    <row r="51" spans="1:7" ht="26.25" customHeight="1" x14ac:dyDescent="0.15">
      <c r="A51" s="368"/>
      <c r="B51" s="368"/>
      <c r="C51" s="368"/>
      <c r="D51" s="368"/>
      <c r="E51" s="368"/>
      <c r="F51" s="368"/>
      <c r="G51" s="368"/>
    </row>
    <row r="56" spans="1:7" ht="26.25" customHeight="1" x14ac:dyDescent="0.15">
      <c r="A56" s="353"/>
      <c r="B56" s="353"/>
      <c r="C56" s="353"/>
      <c r="D56" s="353"/>
    </row>
    <row r="68" spans="1:7" ht="26.25" customHeight="1" x14ac:dyDescent="0.15">
      <c r="D68" s="354"/>
    </row>
    <row r="69" spans="1:7" ht="26.25" customHeight="1" x14ac:dyDescent="0.15">
      <c r="A69" s="353" t="s">
        <v>316</v>
      </c>
      <c r="D69" s="354"/>
    </row>
    <row r="70" spans="1:7" ht="26.25" customHeight="1" x14ac:dyDescent="0.15">
      <c r="A70" s="352"/>
      <c r="B70" s="352" t="s">
        <v>310</v>
      </c>
      <c r="C70" s="355" t="s">
        <v>307</v>
      </c>
      <c r="D70" s="355" t="s">
        <v>308</v>
      </c>
      <c r="E70" s="356" t="s">
        <v>309</v>
      </c>
      <c r="F70" s="356" t="s">
        <v>309</v>
      </c>
      <c r="G70" s="356" t="s">
        <v>309</v>
      </c>
    </row>
    <row r="71" spans="1:7" ht="26.25" customHeight="1" x14ac:dyDescent="0.15">
      <c r="A71" s="350"/>
      <c r="B71" s="348">
        <v>14932</v>
      </c>
      <c r="C71" s="347">
        <v>15947</v>
      </c>
      <c r="D71" s="347">
        <v>15698</v>
      </c>
      <c r="E71" s="349">
        <v>13547</v>
      </c>
      <c r="F71" s="349">
        <v>13547</v>
      </c>
      <c r="G71" s="349">
        <v>13547</v>
      </c>
    </row>
    <row r="72" spans="1:7" ht="26.25" customHeight="1" x14ac:dyDescent="0.15">
      <c r="A72" s="350"/>
      <c r="B72" s="348">
        <v>58059</v>
      </c>
      <c r="C72" s="347">
        <v>61794</v>
      </c>
      <c r="D72" s="347">
        <v>60058</v>
      </c>
      <c r="E72" s="349">
        <v>59865</v>
      </c>
      <c r="F72" s="349">
        <v>59865</v>
      </c>
      <c r="G72" s="349">
        <v>59865</v>
      </c>
    </row>
    <row r="73" spans="1:7" ht="26.25" customHeight="1" x14ac:dyDescent="0.15">
      <c r="A73" s="350"/>
      <c r="B73" s="348">
        <v>623</v>
      </c>
      <c r="C73" s="347">
        <v>60</v>
      </c>
      <c r="D73" s="347">
        <v>405</v>
      </c>
      <c r="E73" s="349">
        <v>90</v>
      </c>
      <c r="F73" s="349">
        <v>90</v>
      </c>
      <c r="G73" s="349">
        <v>90</v>
      </c>
    </row>
    <row r="74" spans="1:7" ht="26.25" customHeight="1" x14ac:dyDescent="0.15">
      <c r="A74" s="350"/>
      <c r="B74" s="348">
        <v>8649</v>
      </c>
      <c r="C74" s="347">
        <v>8806</v>
      </c>
      <c r="D74" s="347">
        <v>7202</v>
      </c>
      <c r="E74" s="349">
        <v>7087</v>
      </c>
      <c r="F74" s="349">
        <v>7087</v>
      </c>
      <c r="G74" s="349">
        <v>7087</v>
      </c>
    </row>
    <row r="75" spans="1:7" ht="26.25" customHeight="1" x14ac:dyDescent="0.15">
      <c r="A75" s="350"/>
      <c r="B75" s="348">
        <v>25316</v>
      </c>
      <c r="C75" s="347">
        <v>24798</v>
      </c>
      <c r="D75" s="347">
        <v>24404</v>
      </c>
      <c r="E75" s="349">
        <v>24826</v>
      </c>
      <c r="F75" s="349">
        <v>24826</v>
      </c>
      <c r="G75" s="349">
        <v>24826</v>
      </c>
    </row>
    <row r="76" spans="1:7" ht="26.25" customHeight="1" x14ac:dyDescent="0.15">
      <c r="A76" s="350"/>
      <c r="B76" s="348">
        <v>232</v>
      </c>
      <c r="C76" s="347">
        <v>95</v>
      </c>
      <c r="D76" s="347">
        <v>279</v>
      </c>
      <c r="E76" s="349">
        <v>144</v>
      </c>
      <c r="F76" s="349">
        <v>144</v>
      </c>
      <c r="G76" s="349">
        <v>144</v>
      </c>
    </row>
    <row r="77" spans="1:7" ht="26.25" customHeight="1" x14ac:dyDescent="0.15">
      <c r="A77" s="350"/>
      <c r="B77" s="348">
        <v>0</v>
      </c>
      <c r="C77" s="347">
        <v>0</v>
      </c>
      <c r="D77" s="347">
        <v>0</v>
      </c>
      <c r="E77" s="349">
        <v>0</v>
      </c>
      <c r="F77" s="349">
        <v>0</v>
      </c>
      <c r="G77" s="349">
        <v>0</v>
      </c>
    </row>
    <row r="78" spans="1:7" ht="26.25" customHeight="1" x14ac:dyDescent="0.15">
      <c r="A78" s="350"/>
      <c r="B78" s="348">
        <v>16373</v>
      </c>
      <c r="C78" s="347">
        <v>17377</v>
      </c>
      <c r="D78" s="347">
        <v>17740</v>
      </c>
      <c r="E78" s="349">
        <v>18030</v>
      </c>
      <c r="F78" s="349">
        <v>18030</v>
      </c>
      <c r="G78" s="349">
        <v>18030</v>
      </c>
    </row>
    <row r="79" spans="1:7" ht="26.25" customHeight="1" x14ac:dyDescent="0.15">
      <c r="A79" s="350"/>
      <c r="B79" s="348">
        <v>0</v>
      </c>
      <c r="C79" s="347">
        <v>0</v>
      </c>
      <c r="D79" s="347">
        <v>200</v>
      </c>
      <c r="E79" s="349">
        <v>0</v>
      </c>
      <c r="F79" s="349">
        <v>0</v>
      </c>
      <c r="G79" s="349">
        <v>0</v>
      </c>
    </row>
    <row r="80" spans="1:7" ht="26.25" customHeight="1" x14ac:dyDescent="0.15">
      <c r="A80" s="344"/>
      <c r="B80" s="345">
        <f t="shared" ref="B80:G80" si="5">SUM(B71:B79)</f>
        <v>124184</v>
      </c>
      <c r="C80" s="344">
        <f t="shared" si="5"/>
        <v>128877</v>
      </c>
      <c r="D80" s="344">
        <f t="shared" si="5"/>
        <v>125986</v>
      </c>
      <c r="E80" s="346">
        <f t="shared" si="5"/>
        <v>123589</v>
      </c>
      <c r="F80" s="346">
        <f t="shared" si="5"/>
        <v>123589</v>
      </c>
      <c r="G80" s="346">
        <f t="shared" si="5"/>
        <v>123589</v>
      </c>
    </row>
  </sheetData>
  <mergeCells count="3">
    <mergeCell ref="E4:G4"/>
    <mergeCell ref="E14:G14"/>
    <mergeCell ref="E27:G27"/>
  </mergeCells>
  <phoneticPr fontId="2"/>
  <pageMargins left="0.9055118110236221" right="0.39370078740157483" top="0.59055118110236227" bottom="7.874015748031496E-2" header="0.31496062992125984" footer="0.35433070866141736"/>
  <pageSetup paperSize="9" fitToHeight="0" orientation="portrait" r:id="rId1"/>
  <headerFooter scaleWithDoc="0">
    <oddFooter>&amp;C&amp;"游ゴシック,標準"３</oddFooter>
  </headerFooter>
  <rowBreaks count="1" manualBreakCount="1">
    <brk id="4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65"/>
  <sheetViews>
    <sheetView showGridLines="0" view="pageBreakPreview" zoomScaleNormal="100" zoomScaleSheetLayoutView="100" workbookViewId="0">
      <selection activeCell="F2" sqref="F2"/>
    </sheetView>
  </sheetViews>
  <sheetFormatPr defaultRowHeight="26.25" customHeight="1" x14ac:dyDescent="0.15"/>
  <cols>
    <col min="1" max="1" width="10.625" style="369" customWidth="1"/>
    <col min="2" max="2" width="14.625" style="497" customWidth="1"/>
    <col min="3" max="7" width="11.625" style="416" customWidth="1"/>
    <col min="8" max="8" width="13.375" style="416" customWidth="1"/>
    <col min="9" max="10" width="8.75" style="369" customWidth="1"/>
    <col min="11" max="238" width="9" style="369"/>
    <col min="239" max="239" width="7" style="369" customWidth="1"/>
    <col min="240" max="240" width="8.875" style="369" customWidth="1"/>
    <col min="241" max="494" width="9" style="369"/>
    <col min="495" max="495" width="7" style="369" customWidth="1"/>
    <col min="496" max="496" width="8.875" style="369" customWidth="1"/>
    <col min="497" max="750" width="9" style="369"/>
    <col min="751" max="751" width="7" style="369" customWidth="1"/>
    <col min="752" max="752" width="8.875" style="369" customWidth="1"/>
    <col min="753" max="1006" width="9" style="369"/>
    <col min="1007" max="1007" width="7" style="369" customWidth="1"/>
    <col min="1008" max="1008" width="8.875" style="369" customWidth="1"/>
    <col min="1009" max="1262" width="9" style="369"/>
    <col min="1263" max="1263" width="7" style="369" customWidth="1"/>
    <col min="1264" max="1264" width="8.875" style="369" customWidth="1"/>
    <col min="1265" max="1518" width="9" style="369"/>
    <col min="1519" max="1519" width="7" style="369" customWidth="1"/>
    <col min="1520" max="1520" width="8.875" style="369" customWidth="1"/>
    <col min="1521" max="1774" width="9" style="369"/>
    <col min="1775" max="1775" width="7" style="369" customWidth="1"/>
    <col min="1776" max="1776" width="8.875" style="369" customWidth="1"/>
    <col min="1777" max="2030" width="9" style="369"/>
    <col min="2031" max="2031" width="7" style="369" customWidth="1"/>
    <col min="2032" max="2032" width="8.875" style="369" customWidth="1"/>
    <col min="2033" max="2286" width="9" style="369"/>
    <col min="2287" max="2287" width="7" style="369" customWidth="1"/>
    <col min="2288" max="2288" width="8.875" style="369" customWidth="1"/>
    <col min="2289" max="2542" width="9" style="369"/>
    <col min="2543" max="2543" width="7" style="369" customWidth="1"/>
    <col min="2544" max="2544" width="8.875" style="369" customWidth="1"/>
    <col min="2545" max="2798" width="9" style="369"/>
    <col min="2799" max="2799" width="7" style="369" customWidth="1"/>
    <col min="2800" max="2800" width="8.875" style="369" customWidth="1"/>
    <col min="2801" max="3054" width="9" style="369"/>
    <col min="3055" max="3055" width="7" style="369" customWidth="1"/>
    <col min="3056" max="3056" width="8.875" style="369" customWidth="1"/>
    <col min="3057" max="3310" width="9" style="369"/>
    <col min="3311" max="3311" width="7" style="369" customWidth="1"/>
    <col min="3312" max="3312" width="8.875" style="369" customWidth="1"/>
    <col min="3313" max="3566" width="9" style="369"/>
    <col min="3567" max="3567" width="7" style="369" customWidth="1"/>
    <col min="3568" max="3568" width="8.875" style="369" customWidth="1"/>
    <col min="3569" max="3822" width="9" style="369"/>
    <col min="3823" max="3823" width="7" style="369" customWidth="1"/>
    <col min="3824" max="3824" width="8.875" style="369" customWidth="1"/>
    <col min="3825" max="4078" width="9" style="369"/>
    <col min="4079" max="4079" width="7" style="369" customWidth="1"/>
    <col min="4080" max="4080" width="8.875" style="369" customWidth="1"/>
    <col min="4081" max="4334" width="9" style="369"/>
    <col min="4335" max="4335" width="7" style="369" customWidth="1"/>
    <col min="4336" max="4336" width="8.875" style="369" customWidth="1"/>
    <col min="4337" max="4590" width="9" style="369"/>
    <col min="4591" max="4591" width="7" style="369" customWidth="1"/>
    <col min="4592" max="4592" width="8.875" style="369" customWidth="1"/>
    <col min="4593" max="4846" width="9" style="369"/>
    <col min="4847" max="4847" width="7" style="369" customWidth="1"/>
    <col min="4848" max="4848" width="8.875" style="369" customWidth="1"/>
    <col min="4849" max="5102" width="9" style="369"/>
    <col min="5103" max="5103" width="7" style="369" customWidth="1"/>
    <col min="5104" max="5104" width="8.875" style="369" customWidth="1"/>
    <col min="5105" max="5358" width="9" style="369"/>
    <col min="5359" max="5359" width="7" style="369" customWidth="1"/>
    <col min="5360" max="5360" width="8.875" style="369" customWidth="1"/>
    <col min="5361" max="5614" width="9" style="369"/>
    <col min="5615" max="5615" width="7" style="369" customWidth="1"/>
    <col min="5616" max="5616" width="8.875" style="369" customWidth="1"/>
    <col min="5617" max="5870" width="9" style="369"/>
    <col min="5871" max="5871" width="7" style="369" customWidth="1"/>
    <col min="5872" max="5872" width="8.875" style="369" customWidth="1"/>
    <col min="5873" max="6126" width="9" style="369"/>
    <col min="6127" max="6127" width="7" style="369" customWidth="1"/>
    <col min="6128" max="6128" width="8.875" style="369" customWidth="1"/>
    <col min="6129" max="6382" width="9" style="369"/>
    <col min="6383" max="6383" width="7" style="369" customWidth="1"/>
    <col min="6384" max="6384" width="8.875" style="369" customWidth="1"/>
    <col min="6385" max="6638" width="9" style="369"/>
    <col min="6639" max="6639" width="7" style="369" customWidth="1"/>
    <col min="6640" max="6640" width="8.875" style="369" customWidth="1"/>
    <col min="6641" max="6894" width="9" style="369"/>
    <col min="6895" max="6895" width="7" style="369" customWidth="1"/>
    <col min="6896" max="6896" width="8.875" style="369" customWidth="1"/>
    <col min="6897" max="7150" width="9" style="369"/>
    <col min="7151" max="7151" width="7" style="369" customWidth="1"/>
    <col min="7152" max="7152" width="8.875" style="369" customWidth="1"/>
    <col min="7153" max="7406" width="9" style="369"/>
    <col min="7407" max="7407" width="7" style="369" customWidth="1"/>
    <col min="7408" max="7408" width="8.875" style="369" customWidth="1"/>
    <col min="7409" max="7662" width="9" style="369"/>
    <col min="7663" max="7663" width="7" style="369" customWidth="1"/>
    <col min="7664" max="7664" width="8.875" style="369" customWidth="1"/>
    <col min="7665" max="7918" width="9" style="369"/>
    <col min="7919" max="7919" width="7" style="369" customWidth="1"/>
    <col min="7920" max="7920" width="8.875" style="369" customWidth="1"/>
    <col min="7921" max="8174" width="9" style="369"/>
    <col min="8175" max="8175" width="7" style="369" customWidth="1"/>
    <col min="8176" max="8176" width="8.875" style="369" customWidth="1"/>
    <col min="8177" max="8430" width="9" style="369"/>
    <col min="8431" max="8431" width="7" style="369" customWidth="1"/>
    <col min="8432" max="8432" width="8.875" style="369" customWidth="1"/>
    <col min="8433" max="8686" width="9" style="369"/>
    <col min="8687" max="8687" width="7" style="369" customWidth="1"/>
    <col min="8688" max="8688" width="8.875" style="369" customWidth="1"/>
    <col min="8689" max="8942" width="9" style="369"/>
    <col min="8943" max="8943" width="7" style="369" customWidth="1"/>
    <col min="8944" max="8944" width="8.875" style="369" customWidth="1"/>
    <col min="8945" max="9198" width="9" style="369"/>
    <col min="9199" max="9199" width="7" style="369" customWidth="1"/>
    <col min="9200" max="9200" width="8.875" style="369" customWidth="1"/>
    <col min="9201" max="9454" width="9" style="369"/>
    <col min="9455" max="9455" width="7" style="369" customWidth="1"/>
    <col min="9456" max="9456" width="8.875" style="369" customWidth="1"/>
    <col min="9457" max="9710" width="9" style="369"/>
    <col min="9711" max="9711" width="7" style="369" customWidth="1"/>
    <col min="9712" max="9712" width="8.875" style="369" customWidth="1"/>
    <col min="9713" max="9966" width="9" style="369"/>
    <col min="9967" max="9967" width="7" style="369" customWidth="1"/>
    <col min="9968" max="9968" width="8.875" style="369" customWidth="1"/>
    <col min="9969" max="10222" width="9" style="369"/>
    <col min="10223" max="10223" width="7" style="369" customWidth="1"/>
    <col min="10224" max="10224" width="8.875" style="369" customWidth="1"/>
    <col min="10225" max="10478" width="9" style="369"/>
    <col min="10479" max="10479" width="7" style="369" customWidth="1"/>
    <col min="10480" max="10480" width="8.875" style="369" customWidth="1"/>
    <col min="10481" max="10734" width="9" style="369"/>
    <col min="10735" max="10735" width="7" style="369" customWidth="1"/>
    <col min="10736" max="10736" width="8.875" style="369" customWidth="1"/>
    <col min="10737" max="10990" width="9" style="369"/>
    <col min="10991" max="10991" width="7" style="369" customWidth="1"/>
    <col min="10992" max="10992" width="8.875" style="369" customWidth="1"/>
    <col min="10993" max="11246" width="9" style="369"/>
    <col min="11247" max="11247" width="7" style="369" customWidth="1"/>
    <col min="11248" max="11248" width="8.875" style="369" customWidth="1"/>
    <col min="11249" max="11502" width="9" style="369"/>
    <col min="11503" max="11503" width="7" style="369" customWidth="1"/>
    <col min="11504" max="11504" width="8.875" style="369" customWidth="1"/>
    <col min="11505" max="11758" width="9" style="369"/>
    <col min="11759" max="11759" width="7" style="369" customWidth="1"/>
    <col min="11760" max="11760" width="8.875" style="369" customWidth="1"/>
    <col min="11761" max="12014" width="9" style="369"/>
    <col min="12015" max="12015" width="7" style="369" customWidth="1"/>
    <col min="12016" max="12016" width="8.875" style="369" customWidth="1"/>
    <col min="12017" max="12270" width="9" style="369"/>
    <col min="12271" max="12271" width="7" style="369" customWidth="1"/>
    <col min="12272" max="12272" width="8.875" style="369" customWidth="1"/>
    <col min="12273" max="12526" width="9" style="369"/>
    <col min="12527" max="12527" width="7" style="369" customWidth="1"/>
    <col min="12528" max="12528" width="8.875" style="369" customWidth="1"/>
    <col min="12529" max="12782" width="9" style="369"/>
    <col min="12783" max="12783" width="7" style="369" customWidth="1"/>
    <col min="12784" max="12784" width="8.875" style="369" customWidth="1"/>
    <col min="12785" max="13038" width="9" style="369"/>
    <col min="13039" max="13039" width="7" style="369" customWidth="1"/>
    <col min="13040" max="13040" width="8.875" style="369" customWidth="1"/>
    <col min="13041" max="13294" width="9" style="369"/>
    <col min="13295" max="13295" width="7" style="369" customWidth="1"/>
    <col min="13296" max="13296" width="8.875" style="369" customWidth="1"/>
    <col min="13297" max="13550" width="9" style="369"/>
    <col min="13551" max="13551" width="7" style="369" customWidth="1"/>
    <col min="13552" max="13552" width="8.875" style="369" customWidth="1"/>
    <col min="13553" max="13806" width="9" style="369"/>
    <col min="13807" max="13807" width="7" style="369" customWidth="1"/>
    <col min="13808" max="13808" width="8.875" style="369" customWidth="1"/>
    <col min="13809" max="14062" width="9" style="369"/>
    <col min="14063" max="14063" width="7" style="369" customWidth="1"/>
    <col min="14064" max="14064" width="8.875" style="369" customWidth="1"/>
    <col min="14065" max="14318" width="9" style="369"/>
    <col min="14319" max="14319" width="7" style="369" customWidth="1"/>
    <col min="14320" max="14320" width="8.875" style="369" customWidth="1"/>
    <col min="14321" max="14574" width="9" style="369"/>
    <col min="14575" max="14575" width="7" style="369" customWidth="1"/>
    <col min="14576" max="14576" width="8.875" style="369" customWidth="1"/>
    <col min="14577" max="14830" width="9" style="369"/>
    <col min="14831" max="14831" width="7" style="369" customWidth="1"/>
    <col min="14832" max="14832" width="8.875" style="369" customWidth="1"/>
    <col min="14833" max="15086" width="9" style="369"/>
    <col min="15087" max="15087" width="7" style="369" customWidth="1"/>
    <col min="15088" max="15088" width="8.875" style="369" customWidth="1"/>
    <col min="15089" max="15342" width="9" style="369"/>
    <col min="15343" max="15343" width="7" style="369" customWidth="1"/>
    <col min="15344" max="15344" width="8.875" style="369" customWidth="1"/>
    <col min="15345" max="15598" width="9" style="369"/>
    <col min="15599" max="15599" width="7" style="369" customWidth="1"/>
    <col min="15600" max="15600" width="8.875" style="369" customWidth="1"/>
    <col min="15601" max="15854" width="9" style="369"/>
    <col min="15855" max="15855" width="7" style="369" customWidth="1"/>
    <col min="15856" max="15856" width="8.875" style="369" customWidth="1"/>
    <col min="15857" max="16110" width="9" style="369"/>
    <col min="16111" max="16111" width="7" style="369" customWidth="1"/>
    <col min="16112" max="16112" width="8.875" style="369" customWidth="1"/>
    <col min="16113" max="16384" width="9" style="369"/>
  </cols>
  <sheetData>
    <row r="1" spans="1:8" s="544" customFormat="1" ht="26.25" customHeight="1" x14ac:dyDescent="0.15">
      <c r="A1" s="546" t="s">
        <v>488</v>
      </c>
      <c r="B1" s="542"/>
      <c r="C1" s="543"/>
      <c r="D1" s="543"/>
      <c r="E1" s="543"/>
      <c r="F1" s="543"/>
      <c r="G1" s="543"/>
      <c r="H1" s="543"/>
    </row>
    <row r="2" spans="1:8" s="423" customFormat="1" ht="26.25" customHeight="1" x14ac:dyDescent="0.15">
      <c r="A2" s="423" t="s">
        <v>321</v>
      </c>
      <c r="B2" s="493"/>
      <c r="C2" s="475"/>
      <c r="D2" s="475"/>
      <c r="E2" s="475"/>
      <c r="F2" s="475"/>
      <c r="G2" s="475"/>
      <c r="H2" s="475"/>
    </row>
    <row r="3" spans="1:8" s="423" customFormat="1" ht="20.100000000000001" customHeight="1" thickBot="1" x14ac:dyDescent="0.2">
      <c r="A3" s="502"/>
      <c r="B3" s="494"/>
      <c r="C3" s="427" t="s">
        <v>315</v>
      </c>
      <c r="D3" s="612" t="s">
        <v>307</v>
      </c>
      <c r="E3" s="612" t="s">
        <v>308</v>
      </c>
      <c r="F3" s="612" t="s">
        <v>309</v>
      </c>
      <c r="G3" s="612" t="s">
        <v>379</v>
      </c>
      <c r="H3" s="613" t="s">
        <v>469</v>
      </c>
    </row>
    <row r="4" spans="1:8" s="423" customFormat="1" ht="20.100000000000001" customHeight="1" x14ac:dyDescent="0.15">
      <c r="A4" s="668" t="s">
        <v>390</v>
      </c>
      <c r="B4" s="555" t="s">
        <v>322</v>
      </c>
      <c r="C4" s="575">
        <v>14456</v>
      </c>
      <c r="D4" s="567">
        <v>14721</v>
      </c>
      <c r="E4" s="567">
        <v>18594</v>
      </c>
      <c r="F4" s="567">
        <v>20043</v>
      </c>
      <c r="G4" s="567">
        <v>20100</v>
      </c>
      <c r="H4" s="557">
        <f>(G4/F4)*100</f>
        <v>100.28438856458615</v>
      </c>
    </row>
    <row r="5" spans="1:8" s="423" customFormat="1" ht="20.100000000000001" customHeight="1" x14ac:dyDescent="0.15">
      <c r="A5" s="668"/>
      <c r="B5" s="494" t="s">
        <v>459</v>
      </c>
      <c r="C5" s="431">
        <v>6405205.4000000004</v>
      </c>
      <c r="D5" s="432">
        <v>6502789.0999999996</v>
      </c>
      <c r="E5" s="432">
        <v>8250186.2000000002</v>
      </c>
      <c r="F5" s="432">
        <v>8921232.0999999996</v>
      </c>
      <c r="G5" s="432">
        <v>8998565.4000000004</v>
      </c>
      <c r="H5" s="568">
        <f t="shared" ref="H5:H37" si="0">(G5/F5)*100</f>
        <v>100.86684551117105</v>
      </c>
    </row>
    <row r="6" spans="1:8" s="423" customFormat="1" ht="20.100000000000001" customHeight="1" x14ac:dyDescent="0.15">
      <c r="A6" s="668"/>
      <c r="B6" s="555" t="s">
        <v>381</v>
      </c>
      <c r="C6" s="569">
        <v>14005824298</v>
      </c>
      <c r="D6" s="569">
        <v>13198208186</v>
      </c>
      <c r="E6" s="569">
        <v>16485427753</v>
      </c>
      <c r="F6" s="569">
        <v>19751996488</v>
      </c>
      <c r="G6" s="569">
        <v>18876562803</v>
      </c>
      <c r="H6" s="570">
        <f t="shared" si="0"/>
        <v>95.567872414660187</v>
      </c>
    </row>
    <row r="7" spans="1:8" s="423" customFormat="1" ht="20.100000000000001" customHeight="1" x14ac:dyDescent="0.15">
      <c r="A7" s="668"/>
      <c r="B7" s="495" t="s">
        <v>353</v>
      </c>
      <c r="C7" s="435">
        <f t="shared" ref="C7:G7" si="1">C6/C5</f>
        <v>2186.6315634468178</v>
      </c>
      <c r="D7" s="435">
        <f t="shared" si="1"/>
        <v>2029.6226716010212</v>
      </c>
      <c r="E7" s="435">
        <f t="shared" si="1"/>
        <v>1998.1885685198231</v>
      </c>
      <c r="F7" s="435">
        <f t="shared" si="1"/>
        <v>2214.0435610906256</v>
      </c>
      <c r="G7" s="435">
        <f t="shared" si="1"/>
        <v>2097.7302452010849</v>
      </c>
      <c r="H7" s="568">
        <f t="shared" si="0"/>
        <v>94.746566059782239</v>
      </c>
    </row>
    <row r="8" spans="1:8" s="423" customFormat="1" ht="20.100000000000001" customHeight="1" x14ac:dyDescent="0.15">
      <c r="A8" s="668" t="s">
        <v>45</v>
      </c>
      <c r="B8" s="555" t="s">
        <v>322</v>
      </c>
      <c r="C8" s="567">
        <v>6231</v>
      </c>
      <c r="D8" s="567">
        <v>6156</v>
      </c>
      <c r="E8" s="567">
        <v>4922</v>
      </c>
      <c r="F8" s="567">
        <v>5875</v>
      </c>
      <c r="G8" s="567">
        <v>5887</v>
      </c>
      <c r="H8" s="571">
        <f t="shared" si="0"/>
        <v>100.20425531914894</v>
      </c>
    </row>
    <row r="9" spans="1:8" s="423" customFormat="1" ht="20.100000000000001" customHeight="1" x14ac:dyDescent="0.15">
      <c r="A9" s="668"/>
      <c r="B9" s="494" t="s">
        <v>459</v>
      </c>
      <c r="C9" s="611">
        <v>3038316.7</v>
      </c>
      <c r="D9" s="432">
        <v>3018718</v>
      </c>
      <c r="E9" s="432">
        <v>2462106.6</v>
      </c>
      <c r="F9" s="432">
        <v>2920885.5</v>
      </c>
      <c r="G9" s="432">
        <v>2929066.2</v>
      </c>
      <c r="H9" s="568">
        <f t="shared" si="0"/>
        <v>100.28007602489039</v>
      </c>
    </row>
    <row r="10" spans="1:8" s="423" customFormat="1" ht="20.100000000000001" customHeight="1" x14ac:dyDescent="0.15">
      <c r="A10" s="668"/>
      <c r="B10" s="555" t="s">
        <v>381</v>
      </c>
      <c r="C10" s="572">
        <v>4710731866</v>
      </c>
      <c r="D10" s="569">
        <v>4734101254</v>
      </c>
      <c r="E10" s="569">
        <v>3714496888</v>
      </c>
      <c r="F10" s="569">
        <v>4483353965</v>
      </c>
      <c r="G10" s="569">
        <v>4288044881</v>
      </c>
      <c r="H10" s="570">
        <f t="shared" si="0"/>
        <v>95.643683601056026</v>
      </c>
    </row>
    <row r="11" spans="1:8" s="423" customFormat="1" ht="20.100000000000001" customHeight="1" x14ac:dyDescent="0.15">
      <c r="A11" s="668"/>
      <c r="B11" s="495" t="s">
        <v>353</v>
      </c>
      <c r="C11" s="448">
        <f t="shared" ref="C11:G11" si="2">C10/C9</f>
        <v>1550.4413565577281</v>
      </c>
      <c r="D11" s="448">
        <f t="shared" si="2"/>
        <v>1568.2489235496657</v>
      </c>
      <c r="E11" s="448">
        <f t="shared" si="2"/>
        <v>1508.6661511731456</v>
      </c>
      <c r="F11" s="448">
        <f t="shared" si="2"/>
        <v>1534.9297207987099</v>
      </c>
      <c r="G11" s="448">
        <f t="shared" si="2"/>
        <v>1463.9631159582532</v>
      </c>
      <c r="H11" s="568">
        <f t="shared" si="0"/>
        <v>95.376556732282907</v>
      </c>
    </row>
    <row r="12" spans="1:8" s="423" customFormat="1" ht="20.100000000000001" customHeight="1" x14ac:dyDescent="0.15">
      <c r="A12" s="668" t="s">
        <v>391</v>
      </c>
      <c r="B12" s="555" t="s">
        <v>322</v>
      </c>
      <c r="C12" s="573">
        <v>2559</v>
      </c>
      <c r="D12" s="567">
        <v>2358</v>
      </c>
      <c r="E12" s="567">
        <v>2177</v>
      </c>
      <c r="F12" s="567">
        <v>1803</v>
      </c>
      <c r="G12" s="567">
        <v>1836</v>
      </c>
      <c r="H12" s="571">
        <f t="shared" si="0"/>
        <v>101.83028286189683</v>
      </c>
    </row>
    <row r="13" spans="1:8" s="423" customFormat="1" ht="20.100000000000001" customHeight="1" x14ac:dyDescent="0.15">
      <c r="A13" s="668"/>
      <c r="B13" s="494" t="s">
        <v>459</v>
      </c>
      <c r="C13" s="611">
        <v>900410.5</v>
      </c>
      <c r="D13" s="432">
        <v>820526.8</v>
      </c>
      <c r="E13" s="432">
        <v>754270.2</v>
      </c>
      <c r="F13" s="432">
        <v>609468.30000000005</v>
      </c>
      <c r="G13" s="432">
        <v>573803</v>
      </c>
      <c r="H13" s="568">
        <f t="shared" si="0"/>
        <v>94.148128787009924</v>
      </c>
    </row>
    <row r="14" spans="1:8" s="423" customFormat="1" ht="20.100000000000001" customHeight="1" x14ac:dyDescent="0.15">
      <c r="A14" s="668"/>
      <c r="B14" s="555" t="s">
        <v>381</v>
      </c>
      <c r="C14" s="572">
        <v>698431206</v>
      </c>
      <c r="D14" s="569">
        <v>628953200</v>
      </c>
      <c r="E14" s="569">
        <v>543219829</v>
      </c>
      <c r="F14" s="569">
        <v>419007252</v>
      </c>
      <c r="G14" s="569">
        <v>374815039</v>
      </c>
      <c r="H14" s="570">
        <f t="shared" si="0"/>
        <v>89.453115002410513</v>
      </c>
    </row>
    <row r="15" spans="1:8" s="423" customFormat="1" ht="20.100000000000001" customHeight="1" thickBot="1" x14ac:dyDescent="0.2">
      <c r="A15" s="668"/>
      <c r="B15" s="527" t="s">
        <v>353</v>
      </c>
      <c r="C15" s="449">
        <f t="shared" ref="C15:G15" si="3">C14/C13</f>
        <v>775.68087666680924</v>
      </c>
      <c r="D15" s="449">
        <f t="shared" si="3"/>
        <v>766.52365285326448</v>
      </c>
      <c r="E15" s="449">
        <f t="shared" si="3"/>
        <v>720.19261665116824</v>
      </c>
      <c r="F15" s="449">
        <f t="shared" si="3"/>
        <v>687.49638332297184</v>
      </c>
      <c r="G15" s="449">
        <f t="shared" si="3"/>
        <v>653.21205884249468</v>
      </c>
      <c r="H15" s="568">
        <f t="shared" si="0"/>
        <v>95.013162932615586</v>
      </c>
    </row>
    <row r="16" spans="1:8" s="423" customFormat="1" ht="20.100000000000001" customHeight="1" thickTop="1" x14ac:dyDescent="0.15">
      <c r="A16" s="668" t="s">
        <v>392</v>
      </c>
      <c r="B16" s="555" t="s">
        <v>322</v>
      </c>
      <c r="C16" s="567">
        <f t="shared" ref="C16:F16" si="4">SUM(C4,C8,C12)</f>
        <v>23246</v>
      </c>
      <c r="D16" s="567">
        <f t="shared" si="4"/>
        <v>23235</v>
      </c>
      <c r="E16" s="567">
        <f t="shared" si="4"/>
        <v>25693</v>
      </c>
      <c r="F16" s="567">
        <f t="shared" si="4"/>
        <v>27721</v>
      </c>
      <c r="G16" s="567">
        <f t="shared" ref="G16" si="5">SUM(G4,G8,G12)</f>
        <v>27823</v>
      </c>
      <c r="H16" s="574">
        <f t="shared" si="0"/>
        <v>100.36795209408029</v>
      </c>
    </row>
    <row r="17" spans="1:8" s="423" customFormat="1" ht="20.100000000000001" customHeight="1" x14ac:dyDescent="0.15">
      <c r="A17" s="668"/>
      <c r="B17" s="494" t="s">
        <v>459</v>
      </c>
      <c r="C17" s="432">
        <f t="shared" ref="C17:F17" si="6">SUM(C5,C9,C13)</f>
        <v>10343932.600000001</v>
      </c>
      <c r="D17" s="432">
        <f t="shared" si="6"/>
        <v>10342033.9</v>
      </c>
      <c r="E17" s="432">
        <f t="shared" si="6"/>
        <v>11466563</v>
      </c>
      <c r="F17" s="432">
        <f t="shared" si="6"/>
        <v>12451585.9</v>
      </c>
      <c r="G17" s="432">
        <f t="shared" ref="G17" si="7">SUM(G5,G9,G13)</f>
        <v>12501434.600000001</v>
      </c>
      <c r="H17" s="568">
        <f t="shared" si="0"/>
        <v>100.40034016871699</v>
      </c>
    </row>
    <row r="18" spans="1:8" s="423" customFormat="1" ht="20.100000000000001" customHeight="1" x14ac:dyDescent="0.15">
      <c r="A18" s="668"/>
      <c r="B18" s="555" t="s">
        <v>381</v>
      </c>
      <c r="C18" s="569">
        <f t="shared" ref="C18:F18" si="8">SUM(C6,C10,C14)</f>
        <v>19414987370</v>
      </c>
      <c r="D18" s="569">
        <f t="shared" si="8"/>
        <v>18561262640</v>
      </c>
      <c r="E18" s="569">
        <f t="shared" si="8"/>
        <v>20743144470</v>
      </c>
      <c r="F18" s="569">
        <f t="shared" si="8"/>
        <v>24654357705</v>
      </c>
      <c r="G18" s="569">
        <f t="shared" ref="G18" si="9">SUM(G6,G10,G14)</f>
        <v>23539422723</v>
      </c>
      <c r="H18" s="570">
        <f t="shared" si="0"/>
        <v>95.477736652722101</v>
      </c>
    </row>
    <row r="19" spans="1:8" s="423" customFormat="1" ht="20.100000000000001" customHeight="1" x14ac:dyDescent="0.15">
      <c r="A19" s="668"/>
      <c r="B19" s="494" t="s">
        <v>353</v>
      </c>
      <c r="C19" s="429">
        <f t="shared" ref="C19:F19" si="10">C18/C17</f>
        <v>1876.9444969121316</v>
      </c>
      <c r="D19" s="429">
        <f t="shared" si="10"/>
        <v>1794.7400694557768</v>
      </c>
      <c r="E19" s="429">
        <f t="shared" si="10"/>
        <v>1809.0115119936113</v>
      </c>
      <c r="F19" s="429">
        <f t="shared" si="10"/>
        <v>1980.0174775327214</v>
      </c>
      <c r="G19" s="429">
        <f t="shared" ref="G19" si="11">G18/G17</f>
        <v>1882.9377168441131</v>
      </c>
      <c r="H19" s="568">
        <f t="shared" si="0"/>
        <v>95.097025062143473</v>
      </c>
    </row>
    <row r="20" spans="1:8" s="423" customFormat="1" ht="20.100000000000001" customHeight="1" x14ac:dyDescent="0.15">
      <c r="A20" s="502"/>
      <c r="B20" s="494"/>
      <c r="C20" s="528"/>
      <c r="D20" s="529"/>
      <c r="E20" s="529"/>
      <c r="F20" s="529"/>
      <c r="G20" s="529"/>
      <c r="H20" s="536"/>
    </row>
    <row r="21" spans="1:8" s="423" customFormat="1" ht="20.100000000000001" customHeight="1" thickBot="1" x14ac:dyDescent="0.2">
      <c r="A21" s="502"/>
      <c r="B21" s="494"/>
      <c r="C21" s="427" t="s">
        <v>315</v>
      </c>
      <c r="D21" s="612" t="s">
        <v>307</v>
      </c>
      <c r="E21" s="612" t="s">
        <v>308</v>
      </c>
      <c r="F21" s="612" t="s">
        <v>309</v>
      </c>
      <c r="G21" s="612" t="s">
        <v>379</v>
      </c>
      <c r="H21" s="613" t="s">
        <v>469</v>
      </c>
    </row>
    <row r="22" spans="1:8" s="423" customFormat="1" ht="20.100000000000001" customHeight="1" x14ac:dyDescent="0.15">
      <c r="A22" s="669" t="s">
        <v>3</v>
      </c>
      <c r="B22" s="621" t="s">
        <v>322</v>
      </c>
      <c r="C22" s="619">
        <v>124018</v>
      </c>
      <c r="D22" s="619">
        <v>128781</v>
      </c>
      <c r="E22" s="619">
        <v>125903</v>
      </c>
      <c r="F22" s="619">
        <v>123422</v>
      </c>
      <c r="G22" s="619">
        <v>117420</v>
      </c>
      <c r="H22" s="618">
        <f t="shared" si="0"/>
        <v>95.137009609307896</v>
      </c>
    </row>
    <row r="23" spans="1:8" s="423" customFormat="1" ht="20.100000000000001" customHeight="1" x14ac:dyDescent="0.15">
      <c r="A23" s="669"/>
      <c r="B23" s="494" t="s">
        <v>459</v>
      </c>
      <c r="C23" s="611">
        <v>9546545.6999999993</v>
      </c>
      <c r="D23" s="432">
        <v>9968427.9000000004</v>
      </c>
      <c r="E23" s="432">
        <v>9657195.9000000004</v>
      </c>
      <c r="F23" s="432">
        <v>9488492.5</v>
      </c>
      <c r="G23" s="432">
        <v>9027469.0999999996</v>
      </c>
      <c r="H23" s="568">
        <f t="shared" si="0"/>
        <v>95.14123660844966</v>
      </c>
    </row>
    <row r="24" spans="1:8" s="423" customFormat="1" ht="20.100000000000001" customHeight="1" x14ac:dyDescent="0.15">
      <c r="A24" s="669"/>
      <c r="B24" s="621" t="s">
        <v>381</v>
      </c>
      <c r="C24" s="622">
        <v>4586759908</v>
      </c>
      <c r="D24" s="623">
        <v>4811415014</v>
      </c>
      <c r="E24" s="623">
        <v>5089077902</v>
      </c>
      <c r="F24" s="623">
        <v>4703976004</v>
      </c>
      <c r="G24" s="623">
        <v>5002884410</v>
      </c>
      <c r="H24" s="624">
        <f t="shared" si="0"/>
        <v>106.35437778053767</v>
      </c>
    </row>
    <row r="25" spans="1:8" s="423" customFormat="1" ht="20.100000000000001" customHeight="1" x14ac:dyDescent="0.15">
      <c r="A25" s="669"/>
      <c r="B25" s="494" t="s">
        <v>353</v>
      </c>
      <c r="C25" s="439">
        <f t="shared" ref="C25:G25" si="12">C24/C23</f>
        <v>480.46278226060349</v>
      </c>
      <c r="D25" s="439">
        <f t="shared" si="12"/>
        <v>482.66537735604226</v>
      </c>
      <c r="E25" s="439">
        <f t="shared" si="12"/>
        <v>526.97262794472249</v>
      </c>
      <c r="F25" s="439">
        <f t="shared" si="12"/>
        <v>495.75588577426817</v>
      </c>
      <c r="G25" s="439">
        <f t="shared" si="12"/>
        <v>554.18460640313913</v>
      </c>
      <c r="H25" s="568">
        <f t="shared" si="0"/>
        <v>111.78578455757867</v>
      </c>
    </row>
    <row r="26" spans="1:8" s="423" customFormat="1" ht="20.100000000000001" customHeight="1" x14ac:dyDescent="0.15">
      <c r="A26" s="504"/>
      <c r="B26" s="494"/>
      <c r="C26" s="528"/>
      <c r="D26" s="529"/>
      <c r="E26" s="529"/>
      <c r="F26" s="529"/>
      <c r="G26" s="529"/>
      <c r="H26" s="536"/>
    </row>
    <row r="27" spans="1:8" s="423" customFormat="1" ht="20.100000000000001" customHeight="1" thickBot="1" x14ac:dyDescent="0.2">
      <c r="A27" s="504"/>
      <c r="B27" s="494"/>
      <c r="C27" s="427" t="s">
        <v>315</v>
      </c>
      <c r="D27" s="612" t="s">
        <v>307</v>
      </c>
      <c r="E27" s="612" t="s">
        <v>308</v>
      </c>
      <c r="F27" s="612" t="s">
        <v>309</v>
      </c>
      <c r="G27" s="612" t="s">
        <v>379</v>
      </c>
      <c r="H27" s="613" t="s">
        <v>469</v>
      </c>
    </row>
    <row r="28" spans="1:8" s="423" customFormat="1" ht="20.100000000000001" customHeight="1" x14ac:dyDescent="0.15">
      <c r="A28" s="666" t="s">
        <v>401</v>
      </c>
      <c r="B28" s="555" t="s">
        <v>459</v>
      </c>
      <c r="C28" s="614">
        <v>3273492.9</v>
      </c>
      <c r="D28" s="615">
        <v>3057350.6</v>
      </c>
      <c r="E28" s="615">
        <v>3120784.6999999997</v>
      </c>
      <c r="F28" s="615">
        <v>3203529.9</v>
      </c>
      <c r="G28" s="615">
        <v>3241985.9</v>
      </c>
      <c r="H28" s="557">
        <f t="shared" si="0"/>
        <v>101.20042581778306</v>
      </c>
    </row>
    <row r="29" spans="1:8" s="423" customFormat="1" ht="20.100000000000001" customHeight="1" x14ac:dyDescent="0.15">
      <c r="A29" s="668"/>
      <c r="B29" s="494" t="s">
        <v>381</v>
      </c>
      <c r="C29" s="434">
        <v>713579516</v>
      </c>
      <c r="D29" s="434">
        <v>705001394</v>
      </c>
      <c r="E29" s="434">
        <v>623918581</v>
      </c>
      <c r="F29" s="434">
        <v>581900790</v>
      </c>
      <c r="G29" s="434">
        <v>709935651</v>
      </c>
      <c r="H29" s="568">
        <f t="shared" si="0"/>
        <v>122.00286770533512</v>
      </c>
    </row>
    <row r="30" spans="1:8" s="423" customFormat="1" ht="20.100000000000001" customHeight="1" x14ac:dyDescent="0.15">
      <c r="A30" s="668"/>
      <c r="B30" s="555" t="s">
        <v>353</v>
      </c>
      <c r="C30" s="552">
        <f t="shared" ref="C30:G30" si="13">C29/C28</f>
        <v>217.98718915810082</v>
      </c>
      <c r="D30" s="552">
        <f t="shared" si="13"/>
        <v>230.59226311826978</v>
      </c>
      <c r="E30" s="552">
        <f t="shared" si="13"/>
        <v>199.92362209414833</v>
      </c>
      <c r="F30" s="552">
        <f t="shared" si="13"/>
        <v>181.64362692541124</v>
      </c>
      <c r="G30" s="552">
        <f t="shared" si="13"/>
        <v>218.98172074098164</v>
      </c>
      <c r="H30" s="570">
        <f t="shared" si="0"/>
        <v>120.55568612429362</v>
      </c>
    </row>
    <row r="31" spans="1:8" s="423" customFormat="1" ht="20.100000000000001" customHeight="1" x14ac:dyDescent="0.15">
      <c r="A31" s="502"/>
      <c r="B31" s="494"/>
      <c r="C31" s="530"/>
      <c r="D31" s="502"/>
      <c r="E31" s="502"/>
      <c r="F31" s="665" t="s">
        <v>354</v>
      </c>
      <c r="G31" s="665"/>
      <c r="H31" s="665"/>
    </row>
    <row r="32" spans="1:8" s="423" customFormat="1" ht="20.100000000000001" customHeight="1" x14ac:dyDescent="0.15">
      <c r="A32" s="504"/>
      <c r="B32" s="494"/>
      <c r="C32" s="528"/>
      <c r="D32" s="529"/>
      <c r="E32" s="529"/>
      <c r="F32" s="529"/>
      <c r="G32" s="529"/>
      <c r="H32" s="536"/>
    </row>
    <row r="33" spans="1:8" s="423" customFormat="1" ht="20.100000000000001" customHeight="1" thickBot="1" x14ac:dyDescent="0.2">
      <c r="A33" s="504"/>
      <c r="B33" s="494"/>
      <c r="C33" s="427" t="s">
        <v>315</v>
      </c>
      <c r="D33" s="612" t="s">
        <v>307</v>
      </c>
      <c r="E33" s="612" t="s">
        <v>308</v>
      </c>
      <c r="F33" s="612" t="s">
        <v>309</v>
      </c>
      <c r="G33" s="612" t="s">
        <v>379</v>
      </c>
      <c r="H33" s="613" t="s">
        <v>469</v>
      </c>
    </row>
    <row r="34" spans="1:8" s="423" customFormat="1" ht="20.100000000000001" customHeight="1" x14ac:dyDescent="0.15">
      <c r="A34" s="666" t="s">
        <v>423</v>
      </c>
      <c r="B34" s="621" t="s">
        <v>322</v>
      </c>
      <c r="C34" s="619">
        <f>C16+C22</f>
        <v>147264</v>
      </c>
      <c r="D34" s="619">
        <f t="shared" ref="D34:G34" si="14">D16+D22</f>
        <v>152016</v>
      </c>
      <c r="E34" s="619">
        <f t="shared" si="14"/>
        <v>151596</v>
      </c>
      <c r="F34" s="619">
        <f t="shared" si="14"/>
        <v>151143</v>
      </c>
      <c r="G34" s="619">
        <f t="shared" si="14"/>
        <v>145243</v>
      </c>
      <c r="H34" s="618">
        <f t="shared" si="0"/>
        <v>96.09641200717202</v>
      </c>
    </row>
    <row r="35" spans="1:8" s="423" customFormat="1" ht="20.100000000000001" customHeight="1" x14ac:dyDescent="0.15">
      <c r="A35" s="667"/>
      <c r="B35" s="494" t="s">
        <v>459</v>
      </c>
      <c r="C35" s="616">
        <f>C17+C23+C28</f>
        <v>23163971.199999999</v>
      </c>
      <c r="D35" s="616">
        <f t="shared" ref="D35:G35" si="15">D17+D23+D28</f>
        <v>23367812.400000002</v>
      </c>
      <c r="E35" s="616">
        <f t="shared" si="15"/>
        <v>24244543.599999998</v>
      </c>
      <c r="F35" s="616">
        <f t="shared" si="15"/>
        <v>25143608.299999997</v>
      </c>
      <c r="G35" s="616">
        <f t="shared" si="15"/>
        <v>24770889.600000001</v>
      </c>
      <c r="H35" s="568">
        <f t="shared" si="0"/>
        <v>98.517640365881789</v>
      </c>
    </row>
    <row r="36" spans="1:8" s="423" customFormat="1" ht="20.100000000000001" customHeight="1" x14ac:dyDescent="0.15">
      <c r="A36" s="667"/>
      <c r="B36" s="621" t="s">
        <v>381</v>
      </c>
      <c r="C36" s="623">
        <f>C18+C24+C29</f>
        <v>24715326794</v>
      </c>
      <c r="D36" s="623">
        <f t="shared" ref="D36:G36" si="16">D18+D24+D29</f>
        <v>24077679048</v>
      </c>
      <c r="E36" s="623">
        <f t="shared" si="16"/>
        <v>26456140953</v>
      </c>
      <c r="F36" s="623">
        <f t="shared" si="16"/>
        <v>29940234499</v>
      </c>
      <c r="G36" s="623">
        <f t="shared" si="16"/>
        <v>29252242784</v>
      </c>
      <c r="H36" s="624">
        <f t="shared" si="0"/>
        <v>97.702116478002281</v>
      </c>
    </row>
    <row r="37" spans="1:8" s="423" customFormat="1" ht="20.100000000000001" customHeight="1" x14ac:dyDescent="0.15">
      <c r="A37" s="667"/>
      <c r="B37" s="494" t="s">
        <v>353</v>
      </c>
      <c r="C37" s="439">
        <f t="shared" ref="C37:G37" si="17">C36/C35</f>
        <v>1066.9727820245262</v>
      </c>
      <c r="D37" s="439">
        <f t="shared" si="17"/>
        <v>1030.3779676012803</v>
      </c>
      <c r="E37" s="439">
        <f t="shared" si="17"/>
        <v>1091.2204160032115</v>
      </c>
      <c r="F37" s="439">
        <f t="shared" si="17"/>
        <v>1190.7692063036156</v>
      </c>
      <c r="G37" s="439">
        <f t="shared" si="17"/>
        <v>1180.9120809290596</v>
      </c>
      <c r="H37" s="568">
        <f t="shared" si="0"/>
        <v>99.172205216395</v>
      </c>
    </row>
    <row r="38" spans="1:8" s="423" customFormat="1" ht="20.100000000000001" customHeight="1" x14ac:dyDescent="0.15">
      <c r="A38" s="502"/>
      <c r="B38" s="494"/>
      <c r="C38" s="530"/>
      <c r="D38" s="502"/>
      <c r="E38" s="502"/>
      <c r="F38" s="502"/>
      <c r="G38" s="502"/>
      <c r="H38" s="533"/>
    </row>
    <row r="39" spans="1:8" s="418" customFormat="1" ht="26.25" customHeight="1" x14ac:dyDescent="0.15">
      <c r="A39" s="419"/>
      <c r="B39" s="508"/>
      <c r="C39" s="420"/>
      <c r="D39" s="419"/>
      <c r="E39" s="419"/>
      <c r="F39" s="419"/>
      <c r="G39" s="419"/>
      <c r="H39" s="419"/>
    </row>
    <row r="40" spans="1:8" s="418" customFormat="1" ht="26.25" customHeight="1" x14ac:dyDescent="0.15">
      <c r="A40" s="419"/>
      <c r="B40" s="508"/>
      <c r="C40" s="420"/>
      <c r="D40" s="419"/>
      <c r="E40" s="419"/>
      <c r="F40" s="419"/>
      <c r="G40" s="419"/>
      <c r="H40" s="419"/>
    </row>
    <row r="41" spans="1:8" s="418" customFormat="1" ht="26.25" customHeight="1" x14ac:dyDescent="0.15">
      <c r="A41" s="419"/>
      <c r="B41" s="508"/>
      <c r="C41" s="420"/>
      <c r="D41" s="419"/>
      <c r="E41" s="419"/>
      <c r="F41" s="419"/>
      <c r="G41" s="419"/>
      <c r="H41" s="419"/>
    </row>
    <row r="42" spans="1:8" s="418" customFormat="1" ht="26.25" customHeight="1" x14ac:dyDescent="0.15">
      <c r="A42" s="419"/>
      <c r="B42" s="508"/>
      <c r="C42" s="420"/>
      <c r="D42" s="419"/>
      <c r="E42" s="419"/>
      <c r="F42" s="419"/>
      <c r="G42" s="419"/>
      <c r="H42" s="419"/>
    </row>
    <row r="43" spans="1:8" s="418" customFormat="1" ht="26.25" customHeight="1" x14ac:dyDescent="0.15">
      <c r="A43" s="419"/>
      <c r="B43" s="508"/>
      <c r="C43" s="420"/>
      <c r="D43" s="419"/>
      <c r="E43" s="419"/>
      <c r="F43" s="419"/>
      <c r="G43" s="419"/>
      <c r="H43" s="419"/>
    </row>
    <row r="44" spans="1:8" s="418" customFormat="1" ht="26.25" customHeight="1" x14ac:dyDescent="0.15">
      <c r="A44" s="419"/>
      <c r="B44" s="508"/>
      <c r="C44" s="420"/>
      <c r="D44" s="419"/>
      <c r="E44" s="419"/>
      <c r="F44" s="419"/>
      <c r="G44" s="419"/>
      <c r="H44" s="419"/>
    </row>
    <row r="45" spans="1:8" ht="26.25" customHeight="1" x14ac:dyDescent="0.15">
      <c r="A45" s="370"/>
      <c r="B45" s="496"/>
      <c r="C45" s="421"/>
      <c r="D45" s="415"/>
      <c r="E45" s="415"/>
      <c r="F45" s="415"/>
      <c r="G45" s="415"/>
      <c r="H45" s="415"/>
    </row>
    <row r="46" spans="1:8" ht="26.25" customHeight="1" x14ac:dyDescent="0.15">
      <c r="A46" s="370"/>
      <c r="B46" s="496"/>
      <c r="C46" s="421"/>
      <c r="D46" s="415"/>
      <c r="E46" s="415"/>
      <c r="F46" s="415"/>
      <c r="G46" s="415"/>
      <c r="H46" s="415"/>
    </row>
    <row r="47" spans="1:8" ht="26.25" customHeight="1" x14ac:dyDescent="0.15">
      <c r="A47" s="370"/>
      <c r="B47" s="496"/>
      <c r="C47" s="421"/>
      <c r="D47" s="415"/>
      <c r="E47" s="415"/>
      <c r="F47" s="415"/>
      <c r="G47" s="415"/>
      <c r="H47" s="415"/>
    </row>
    <row r="48" spans="1:8" ht="26.25" customHeight="1" x14ac:dyDescent="0.15">
      <c r="A48" s="371"/>
      <c r="B48" s="509"/>
      <c r="C48" s="421"/>
      <c r="D48" s="415"/>
      <c r="E48" s="415"/>
      <c r="F48" s="415"/>
      <c r="G48" s="415"/>
      <c r="H48" s="415"/>
    </row>
    <row r="49" spans="1:10" ht="26.25" customHeight="1" x14ac:dyDescent="0.15">
      <c r="A49" s="370"/>
      <c r="B49" s="496"/>
      <c r="C49" s="421"/>
      <c r="D49" s="415"/>
      <c r="E49" s="415"/>
      <c r="F49" s="415"/>
      <c r="G49" s="415"/>
      <c r="H49" s="415"/>
    </row>
    <row r="50" spans="1:10" ht="26.25" customHeight="1" x14ac:dyDescent="0.15">
      <c r="A50" s="370"/>
      <c r="B50" s="496"/>
      <c r="C50" s="421"/>
      <c r="D50" s="415"/>
      <c r="E50" s="415"/>
      <c r="F50" s="415"/>
      <c r="G50" s="415"/>
      <c r="H50" s="415"/>
      <c r="I50" s="372"/>
      <c r="J50" s="372"/>
    </row>
    <row r="51" spans="1:10" ht="26.25" customHeight="1" x14ac:dyDescent="0.15">
      <c r="A51" s="370"/>
      <c r="B51" s="496"/>
      <c r="C51" s="421"/>
      <c r="D51" s="415"/>
      <c r="E51" s="415"/>
      <c r="F51" s="415"/>
      <c r="G51" s="415"/>
      <c r="H51" s="415"/>
    </row>
    <row r="52" spans="1:10" ht="26.25" customHeight="1" x14ac:dyDescent="0.15">
      <c r="A52" s="370"/>
      <c r="B52" s="496"/>
      <c r="C52" s="421"/>
      <c r="D52" s="415"/>
      <c r="E52" s="415"/>
      <c r="F52" s="415"/>
      <c r="G52" s="415"/>
      <c r="H52" s="415"/>
    </row>
    <row r="53" spans="1:10" ht="26.25" customHeight="1" x14ac:dyDescent="0.15">
      <c r="A53" s="370"/>
      <c r="B53" s="496"/>
      <c r="C53" s="421"/>
      <c r="D53" s="415"/>
      <c r="E53" s="415"/>
      <c r="F53" s="415"/>
      <c r="G53" s="415"/>
      <c r="H53" s="415"/>
    </row>
    <row r="54" spans="1:10" ht="26.25" customHeight="1" x14ac:dyDescent="0.15">
      <c r="A54" s="370"/>
      <c r="B54" s="496"/>
      <c r="C54" s="421"/>
      <c r="D54" s="415"/>
      <c r="E54" s="415"/>
      <c r="F54" s="415"/>
      <c r="G54" s="415"/>
      <c r="H54" s="415"/>
    </row>
    <row r="55" spans="1:10" ht="26.25" customHeight="1" x14ac:dyDescent="0.15">
      <c r="A55" s="370"/>
      <c r="B55" s="496"/>
      <c r="C55" s="421"/>
      <c r="D55" s="415"/>
      <c r="E55" s="415"/>
      <c r="F55" s="415"/>
      <c r="G55" s="415"/>
      <c r="H55" s="415"/>
    </row>
    <row r="56" spans="1:10" ht="26.25" customHeight="1" x14ac:dyDescent="0.15">
      <c r="A56" s="370"/>
      <c r="B56" s="496"/>
      <c r="C56" s="421"/>
      <c r="D56" s="415"/>
      <c r="E56" s="415"/>
      <c r="F56" s="415"/>
      <c r="G56" s="415"/>
      <c r="H56" s="415"/>
    </row>
    <row r="57" spans="1:10" ht="26.25" customHeight="1" x14ac:dyDescent="0.15">
      <c r="A57" s="370"/>
      <c r="B57" s="496"/>
      <c r="C57" s="421"/>
      <c r="D57" s="415"/>
      <c r="E57" s="415"/>
      <c r="F57" s="415"/>
      <c r="G57" s="415"/>
      <c r="H57" s="415"/>
    </row>
    <row r="58" spans="1:10" ht="26.25" customHeight="1" x14ac:dyDescent="0.15">
      <c r="A58" s="370"/>
      <c r="B58" s="496"/>
      <c r="C58" s="421"/>
      <c r="D58" s="415"/>
      <c r="E58" s="415"/>
      <c r="F58" s="415"/>
      <c r="G58" s="415"/>
      <c r="H58" s="415"/>
    </row>
    <row r="59" spans="1:10" ht="26.25" customHeight="1" x14ac:dyDescent="0.15">
      <c r="A59" s="370"/>
      <c r="B59" s="496"/>
      <c r="C59" s="421"/>
      <c r="D59" s="415"/>
      <c r="E59" s="415"/>
      <c r="F59" s="415"/>
      <c r="G59" s="415"/>
      <c r="H59" s="415"/>
    </row>
    <row r="60" spans="1:10" ht="26.25" customHeight="1" x14ac:dyDescent="0.15">
      <c r="A60" s="370"/>
      <c r="B60" s="496"/>
      <c r="C60" s="421"/>
      <c r="D60" s="415"/>
      <c r="E60" s="415"/>
      <c r="F60" s="415"/>
      <c r="G60" s="415"/>
      <c r="H60" s="415"/>
    </row>
    <row r="61" spans="1:10" ht="26.25" customHeight="1" x14ac:dyDescent="0.15">
      <c r="A61" s="370"/>
      <c r="B61" s="496"/>
      <c r="C61" s="421"/>
      <c r="D61" s="415"/>
      <c r="E61" s="415"/>
      <c r="F61" s="415"/>
      <c r="G61" s="415"/>
      <c r="H61" s="415"/>
    </row>
    <row r="62" spans="1:10" ht="26.25" customHeight="1" x14ac:dyDescent="0.15">
      <c r="A62" s="370"/>
      <c r="B62" s="496"/>
      <c r="C62" s="421"/>
      <c r="D62" s="415"/>
      <c r="E62" s="415"/>
      <c r="F62" s="415"/>
      <c r="G62" s="415"/>
      <c r="H62" s="415"/>
    </row>
    <row r="63" spans="1:10" ht="26.25" customHeight="1" x14ac:dyDescent="0.15">
      <c r="A63" s="370"/>
      <c r="B63" s="496"/>
      <c r="C63" s="421"/>
      <c r="D63" s="415"/>
      <c r="E63" s="415"/>
      <c r="F63" s="415"/>
      <c r="G63" s="415"/>
      <c r="H63" s="415"/>
    </row>
    <row r="64" spans="1:10" ht="26.25" customHeight="1" x14ac:dyDescent="0.15">
      <c r="C64" s="415"/>
      <c r="D64" s="415"/>
      <c r="E64" s="415"/>
      <c r="F64" s="415"/>
      <c r="G64" s="415"/>
      <c r="H64" s="415"/>
      <c r="I64" s="372"/>
      <c r="J64" s="372"/>
    </row>
    <row r="65" spans="1:8" ht="26.25" customHeight="1" x14ac:dyDescent="0.15">
      <c r="A65" s="373"/>
      <c r="C65" s="415"/>
      <c r="D65" s="415"/>
      <c r="E65" s="415"/>
      <c r="F65" s="415"/>
      <c r="G65" s="415"/>
      <c r="H65" s="415"/>
    </row>
  </sheetData>
  <mergeCells count="8">
    <mergeCell ref="F31:H31"/>
    <mergeCell ref="A34:A37"/>
    <mergeCell ref="A4:A7"/>
    <mergeCell ref="A8:A11"/>
    <mergeCell ref="A12:A15"/>
    <mergeCell ref="A16:A19"/>
    <mergeCell ref="A22:A25"/>
    <mergeCell ref="A28:A30"/>
  </mergeCells>
  <phoneticPr fontId="2"/>
  <pageMargins left="0.70866141732283472" right="0.19685039370078741" top="0.94488188976377963" bottom="0.35433070866141736" header="0.31496062992125984" footer="0.31496062992125984"/>
  <pageSetup paperSize="9" scale="98" orientation="portrait" r:id="rId1"/>
  <headerFooter scaleWithDoc="0">
    <oddFooter>&amp;C&amp;"游ゴシック,標準"４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73"/>
  <sheetViews>
    <sheetView showGridLines="0" view="pageBreakPreview" topLeftCell="A28" zoomScale="110" zoomScaleNormal="100" zoomScaleSheetLayoutView="110" workbookViewId="0">
      <selection activeCell="O26" sqref="O26"/>
    </sheetView>
  </sheetViews>
  <sheetFormatPr defaultRowHeight="25.5" customHeight="1" x14ac:dyDescent="0.15"/>
  <cols>
    <col min="1" max="1" width="7.625" style="369" customWidth="1"/>
    <col min="2" max="2" width="12.375" style="497" customWidth="1"/>
    <col min="3" max="14" width="8.375" style="369" customWidth="1"/>
    <col min="15" max="15" width="9.625" style="517" customWidth="1"/>
    <col min="16" max="16" width="5.625" style="369" customWidth="1"/>
    <col min="17" max="17" width="3.125" style="369" customWidth="1"/>
    <col min="18" max="18" width="14.75" style="369" customWidth="1"/>
    <col min="19" max="244" width="9" style="369"/>
    <col min="245" max="245" width="7" style="369" customWidth="1"/>
    <col min="246" max="246" width="8.875" style="369" customWidth="1"/>
    <col min="247" max="500" width="9" style="369"/>
    <col min="501" max="501" width="7" style="369" customWidth="1"/>
    <col min="502" max="502" width="8.875" style="369" customWidth="1"/>
    <col min="503" max="756" width="9" style="369"/>
    <col min="757" max="757" width="7" style="369" customWidth="1"/>
    <col min="758" max="758" width="8.875" style="369" customWidth="1"/>
    <col min="759" max="1012" width="9" style="369"/>
    <col min="1013" max="1013" width="7" style="369" customWidth="1"/>
    <col min="1014" max="1014" width="8.875" style="369" customWidth="1"/>
    <col min="1015" max="1268" width="9" style="369"/>
    <col min="1269" max="1269" width="7" style="369" customWidth="1"/>
    <col min="1270" max="1270" width="8.875" style="369" customWidth="1"/>
    <col min="1271" max="1524" width="9" style="369"/>
    <col min="1525" max="1525" width="7" style="369" customWidth="1"/>
    <col min="1526" max="1526" width="8.875" style="369" customWidth="1"/>
    <col min="1527" max="1780" width="9" style="369"/>
    <col min="1781" max="1781" width="7" style="369" customWidth="1"/>
    <col min="1782" max="1782" width="8.875" style="369" customWidth="1"/>
    <col min="1783" max="2036" width="9" style="369"/>
    <col min="2037" max="2037" width="7" style="369" customWidth="1"/>
    <col min="2038" max="2038" width="8.875" style="369" customWidth="1"/>
    <col min="2039" max="2292" width="9" style="369"/>
    <col min="2293" max="2293" width="7" style="369" customWidth="1"/>
    <col min="2294" max="2294" width="8.875" style="369" customWidth="1"/>
    <col min="2295" max="2548" width="9" style="369"/>
    <col min="2549" max="2549" width="7" style="369" customWidth="1"/>
    <col min="2550" max="2550" width="8.875" style="369" customWidth="1"/>
    <col min="2551" max="2804" width="9" style="369"/>
    <col min="2805" max="2805" width="7" style="369" customWidth="1"/>
    <col min="2806" max="2806" width="8.875" style="369" customWidth="1"/>
    <col min="2807" max="3060" width="9" style="369"/>
    <col min="3061" max="3061" width="7" style="369" customWidth="1"/>
    <col min="3062" max="3062" width="8.875" style="369" customWidth="1"/>
    <col min="3063" max="3316" width="9" style="369"/>
    <col min="3317" max="3317" width="7" style="369" customWidth="1"/>
    <col min="3318" max="3318" width="8.875" style="369" customWidth="1"/>
    <col min="3319" max="3572" width="9" style="369"/>
    <col min="3573" max="3573" width="7" style="369" customWidth="1"/>
    <col min="3574" max="3574" width="8.875" style="369" customWidth="1"/>
    <col min="3575" max="3828" width="9" style="369"/>
    <col min="3829" max="3829" width="7" style="369" customWidth="1"/>
    <col min="3830" max="3830" width="8.875" style="369" customWidth="1"/>
    <col min="3831" max="4084" width="9" style="369"/>
    <col min="4085" max="4085" width="7" style="369" customWidth="1"/>
    <col min="4086" max="4086" width="8.875" style="369" customWidth="1"/>
    <col min="4087" max="4340" width="9" style="369"/>
    <col min="4341" max="4341" width="7" style="369" customWidth="1"/>
    <col min="4342" max="4342" width="8.875" style="369" customWidth="1"/>
    <col min="4343" max="4596" width="9" style="369"/>
    <col min="4597" max="4597" width="7" style="369" customWidth="1"/>
    <col min="4598" max="4598" width="8.875" style="369" customWidth="1"/>
    <col min="4599" max="4852" width="9" style="369"/>
    <col min="4853" max="4853" width="7" style="369" customWidth="1"/>
    <col min="4854" max="4854" width="8.875" style="369" customWidth="1"/>
    <col min="4855" max="5108" width="9" style="369"/>
    <col min="5109" max="5109" width="7" style="369" customWidth="1"/>
    <col min="5110" max="5110" width="8.875" style="369" customWidth="1"/>
    <col min="5111" max="5364" width="9" style="369"/>
    <col min="5365" max="5365" width="7" style="369" customWidth="1"/>
    <col min="5366" max="5366" width="8.875" style="369" customWidth="1"/>
    <col min="5367" max="5620" width="9" style="369"/>
    <col min="5621" max="5621" width="7" style="369" customWidth="1"/>
    <col min="5622" max="5622" width="8.875" style="369" customWidth="1"/>
    <col min="5623" max="5876" width="9" style="369"/>
    <col min="5877" max="5877" width="7" style="369" customWidth="1"/>
    <col min="5878" max="5878" width="8.875" style="369" customWidth="1"/>
    <col min="5879" max="6132" width="9" style="369"/>
    <col min="6133" max="6133" width="7" style="369" customWidth="1"/>
    <col min="6134" max="6134" width="8.875" style="369" customWidth="1"/>
    <col min="6135" max="6388" width="9" style="369"/>
    <col min="6389" max="6389" width="7" style="369" customWidth="1"/>
    <col min="6390" max="6390" width="8.875" style="369" customWidth="1"/>
    <col min="6391" max="6644" width="9" style="369"/>
    <col min="6645" max="6645" width="7" style="369" customWidth="1"/>
    <col min="6646" max="6646" width="8.875" style="369" customWidth="1"/>
    <col min="6647" max="6900" width="9" style="369"/>
    <col min="6901" max="6901" width="7" style="369" customWidth="1"/>
    <col min="6902" max="6902" width="8.875" style="369" customWidth="1"/>
    <col min="6903" max="7156" width="9" style="369"/>
    <col min="7157" max="7157" width="7" style="369" customWidth="1"/>
    <col min="7158" max="7158" width="8.875" style="369" customWidth="1"/>
    <col min="7159" max="7412" width="9" style="369"/>
    <col min="7413" max="7413" width="7" style="369" customWidth="1"/>
    <col min="7414" max="7414" width="8.875" style="369" customWidth="1"/>
    <col min="7415" max="7668" width="9" style="369"/>
    <col min="7669" max="7669" width="7" style="369" customWidth="1"/>
    <col min="7670" max="7670" width="8.875" style="369" customWidth="1"/>
    <col min="7671" max="7924" width="9" style="369"/>
    <col min="7925" max="7925" width="7" style="369" customWidth="1"/>
    <col min="7926" max="7926" width="8.875" style="369" customWidth="1"/>
    <col min="7927" max="8180" width="9" style="369"/>
    <col min="8181" max="8181" width="7" style="369" customWidth="1"/>
    <col min="8182" max="8182" width="8.875" style="369" customWidth="1"/>
    <col min="8183" max="8436" width="9" style="369"/>
    <col min="8437" max="8437" width="7" style="369" customWidth="1"/>
    <col min="8438" max="8438" width="8.875" style="369" customWidth="1"/>
    <col min="8439" max="8692" width="9" style="369"/>
    <col min="8693" max="8693" width="7" style="369" customWidth="1"/>
    <col min="8694" max="8694" width="8.875" style="369" customWidth="1"/>
    <col min="8695" max="8948" width="9" style="369"/>
    <col min="8949" max="8949" width="7" style="369" customWidth="1"/>
    <col min="8950" max="8950" width="8.875" style="369" customWidth="1"/>
    <col min="8951" max="9204" width="9" style="369"/>
    <col min="9205" max="9205" width="7" style="369" customWidth="1"/>
    <col min="9206" max="9206" width="8.875" style="369" customWidth="1"/>
    <col min="9207" max="9460" width="9" style="369"/>
    <col min="9461" max="9461" width="7" style="369" customWidth="1"/>
    <col min="9462" max="9462" width="8.875" style="369" customWidth="1"/>
    <col min="9463" max="9716" width="9" style="369"/>
    <col min="9717" max="9717" width="7" style="369" customWidth="1"/>
    <col min="9718" max="9718" width="8.875" style="369" customWidth="1"/>
    <col min="9719" max="9972" width="9" style="369"/>
    <col min="9973" max="9973" width="7" style="369" customWidth="1"/>
    <col min="9974" max="9974" width="8.875" style="369" customWidth="1"/>
    <col min="9975" max="10228" width="9" style="369"/>
    <col min="10229" max="10229" width="7" style="369" customWidth="1"/>
    <col min="10230" max="10230" width="8.875" style="369" customWidth="1"/>
    <col min="10231" max="10484" width="9" style="369"/>
    <col min="10485" max="10485" width="7" style="369" customWidth="1"/>
    <col min="10486" max="10486" width="8.875" style="369" customWidth="1"/>
    <col min="10487" max="10740" width="9" style="369"/>
    <col min="10741" max="10741" width="7" style="369" customWidth="1"/>
    <col min="10742" max="10742" width="8.875" style="369" customWidth="1"/>
    <col min="10743" max="10996" width="9" style="369"/>
    <col min="10997" max="10997" width="7" style="369" customWidth="1"/>
    <col min="10998" max="10998" width="8.875" style="369" customWidth="1"/>
    <col min="10999" max="11252" width="9" style="369"/>
    <col min="11253" max="11253" width="7" style="369" customWidth="1"/>
    <col min="11254" max="11254" width="8.875" style="369" customWidth="1"/>
    <col min="11255" max="11508" width="9" style="369"/>
    <col min="11509" max="11509" width="7" style="369" customWidth="1"/>
    <col min="11510" max="11510" width="8.875" style="369" customWidth="1"/>
    <col min="11511" max="11764" width="9" style="369"/>
    <col min="11765" max="11765" width="7" style="369" customWidth="1"/>
    <col min="11766" max="11766" width="8.875" style="369" customWidth="1"/>
    <col min="11767" max="12020" width="9" style="369"/>
    <col min="12021" max="12021" width="7" style="369" customWidth="1"/>
    <col min="12022" max="12022" width="8.875" style="369" customWidth="1"/>
    <col min="12023" max="12276" width="9" style="369"/>
    <col min="12277" max="12277" width="7" style="369" customWidth="1"/>
    <col min="12278" max="12278" width="8.875" style="369" customWidth="1"/>
    <col min="12279" max="12532" width="9" style="369"/>
    <col min="12533" max="12533" width="7" style="369" customWidth="1"/>
    <col min="12534" max="12534" width="8.875" style="369" customWidth="1"/>
    <col min="12535" max="12788" width="9" style="369"/>
    <col min="12789" max="12789" width="7" style="369" customWidth="1"/>
    <col min="12790" max="12790" width="8.875" style="369" customWidth="1"/>
    <col min="12791" max="13044" width="9" style="369"/>
    <col min="13045" max="13045" width="7" style="369" customWidth="1"/>
    <col min="13046" max="13046" width="8.875" style="369" customWidth="1"/>
    <col min="13047" max="13300" width="9" style="369"/>
    <col min="13301" max="13301" width="7" style="369" customWidth="1"/>
    <col min="13302" max="13302" width="8.875" style="369" customWidth="1"/>
    <col min="13303" max="13556" width="9" style="369"/>
    <col min="13557" max="13557" width="7" style="369" customWidth="1"/>
    <col min="13558" max="13558" width="8.875" style="369" customWidth="1"/>
    <col min="13559" max="13812" width="9" style="369"/>
    <col min="13813" max="13813" width="7" style="369" customWidth="1"/>
    <col min="13814" max="13814" width="8.875" style="369" customWidth="1"/>
    <col min="13815" max="14068" width="9" style="369"/>
    <col min="14069" max="14069" width="7" style="369" customWidth="1"/>
    <col min="14070" max="14070" width="8.875" style="369" customWidth="1"/>
    <col min="14071" max="14324" width="9" style="369"/>
    <col min="14325" max="14325" width="7" style="369" customWidth="1"/>
    <col min="14326" max="14326" width="8.875" style="369" customWidth="1"/>
    <col min="14327" max="14580" width="9" style="369"/>
    <col min="14581" max="14581" width="7" style="369" customWidth="1"/>
    <col min="14582" max="14582" width="8.875" style="369" customWidth="1"/>
    <col min="14583" max="14836" width="9" style="369"/>
    <col min="14837" max="14837" width="7" style="369" customWidth="1"/>
    <col min="14838" max="14838" width="8.875" style="369" customWidth="1"/>
    <col min="14839" max="15092" width="9" style="369"/>
    <col min="15093" max="15093" width="7" style="369" customWidth="1"/>
    <col min="15094" max="15094" width="8.875" style="369" customWidth="1"/>
    <col min="15095" max="15348" width="9" style="369"/>
    <col min="15349" max="15349" width="7" style="369" customWidth="1"/>
    <col min="15350" max="15350" width="8.875" style="369" customWidth="1"/>
    <col min="15351" max="15604" width="9" style="369"/>
    <col min="15605" max="15605" width="7" style="369" customWidth="1"/>
    <col min="15606" max="15606" width="8.875" style="369" customWidth="1"/>
    <col min="15607" max="15860" width="9" style="369"/>
    <col min="15861" max="15861" width="7" style="369" customWidth="1"/>
    <col min="15862" max="15862" width="8.875" style="369" customWidth="1"/>
    <col min="15863" max="16116" width="9" style="369"/>
    <col min="16117" max="16117" width="7" style="369" customWidth="1"/>
    <col min="16118" max="16118" width="8.875" style="369" customWidth="1"/>
    <col min="16119" max="16384" width="9" style="369"/>
  </cols>
  <sheetData>
    <row r="1" spans="1:18" s="404" customFormat="1" ht="25.5" customHeight="1" x14ac:dyDescent="0.15">
      <c r="A1" s="546" t="s">
        <v>489</v>
      </c>
      <c r="B1" s="492"/>
      <c r="D1" s="422"/>
      <c r="O1" s="510"/>
    </row>
    <row r="2" spans="1:18" s="423" customFormat="1" ht="21.95" customHeight="1" x14ac:dyDescent="0.25">
      <c r="A2" s="423" t="s">
        <v>321</v>
      </c>
      <c r="B2" s="493"/>
      <c r="C2" s="425"/>
      <c r="L2" s="425"/>
      <c r="O2" s="488"/>
    </row>
    <row r="3" spans="1:18" s="423" customFormat="1" ht="21.95" customHeight="1" x14ac:dyDescent="0.25">
      <c r="A3" s="423" t="s">
        <v>321</v>
      </c>
      <c r="B3" s="493"/>
      <c r="C3" s="425" t="s">
        <v>394</v>
      </c>
      <c r="L3" s="425" t="s">
        <v>400</v>
      </c>
      <c r="O3" s="488"/>
    </row>
    <row r="4" spans="1:18" s="423" customFormat="1" ht="21.95" customHeight="1" thickBot="1" x14ac:dyDescent="0.2">
      <c r="A4" s="426"/>
      <c r="B4" s="494"/>
      <c r="C4" s="427" t="s">
        <v>148</v>
      </c>
      <c r="D4" s="427" t="s">
        <v>149</v>
      </c>
      <c r="E4" s="427" t="s">
        <v>38</v>
      </c>
      <c r="F4" s="427" t="s">
        <v>39</v>
      </c>
      <c r="G4" s="427" t="s">
        <v>40</v>
      </c>
      <c r="H4" s="427" t="s">
        <v>41</v>
      </c>
      <c r="I4" s="427" t="s">
        <v>395</v>
      </c>
      <c r="J4" s="427" t="s">
        <v>396</v>
      </c>
      <c r="K4" s="427" t="s">
        <v>397</v>
      </c>
      <c r="L4" s="427" t="s">
        <v>398</v>
      </c>
      <c r="M4" s="427" t="s">
        <v>151</v>
      </c>
      <c r="N4" s="427" t="s">
        <v>152</v>
      </c>
      <c r="O4" s="511" t="s">
        <v>500</v>
      </c>
      <c r="P4" s="428"/>
      <c r="R4" s="475" t="s">
        <v>407</v>
      </c>
    </row>
    <row r="5" spans="1:18" s="423" customFormat="1" ht="21.95" customHeight="1" x14ac:dyDescent="0.15">
      <c r="A5" s="668" t="s">
        <v>390</v>
      </c>
      <c r="B5" s="555" t="s">
        <v>322</v>
      </c>
      <c r="C5" s="567">
        <v>1941</v>
      </c>
      <c r="D5" s="567">
        <v>1648</v>
      </c>
      <c r="E5" s="567">
        <v>1633</v>
      </c>
      <c r="F5" s="567">
        <v>1857</v>
      </c>
      <c r="G5" s="567">
        <v>1500</v>
      </c>
      <c r="H5" s="567">
        <v>1633</v>
      </c>
      <c r="I5" s="567">
        <v>1659</v>
      </c>
      <c r="J5" s="567">
        <v>2089</v>
      </c>
      <c r="K5" s="567">
        <v>1607</v>
      </c>
      <c r="L5" s="567">
        <v>1480</v>
      </c>
      <c r="M5" s="576">
        <v>1367</v>
      </c>
      <c r="N5" s="576">
        <v>1686</v>
      </c>
      <c r="O5" s="577">
        <f>SUM(C5:N5)</f>
        <v>20100</v>
      </c>
      <c r="P5" s="430"/>
      <c r="R5" s="423">
        <f>SUM(C5:P5)</f>
        <v>40200</v>
      </c>
    </row>
    <row r="6" spans="1:18" s="423" customFormat="1" ht="21.95" customHeight="1" x14ac:dyDescent="0.15">
      <c r="A6" s="668"/>
      <c r="B6" s="494" t="s">
        <v>459</v>
      </c>
      <c r="C6" s="431">
        <v>894931.8</v>
      </c>
      <c r="D6" s="431">
        <v>739003.5</v>
      </c>
      <c r="E6" s="431">
        <v>717592</v>
      </c>
      <c r="F6" s="431">
        <v>847984.9</v>
      </c>
      <c r="G6" s="431">
        <v>663614.1</v>
      </c>
      <c r="H6" s="431">
        <v>716125.9</v>
      </c>
      <c r="I6" s="431">
        <v>726139.6</v>
      </c>
      <c r="J6" s="432">
        <v>944220.7</v>
      </c>
      <c r="K6" s="432">
        <v>741377.9</v>
      </c>
      <c r="L6" s="432">
        <v>660276</v>
      </c>
      <c r="M6" s="447">
        <v>607024.5</v>
      </c>
      <c r="N6" s="447">
        <v>740274.5</v>
      </c>
      <c r="O6" s="519">
        <f t="shared" ref="O6:O7" si="0">SUM(C6:N6)</f>
        <v>8998565.4000000004</v>
      </c>
      <c r="P6" s="433"/>
      <c r="R6" s="489">
        <f>SUM(C6:P6)</f>
        <v>17997130.800000001</v>
      </c>
    </row>
    <row r="7" spans="1:18" s="423" customFormat="1" ht="21.95" customHeight="1" x14ac:dyDescent="0.15">
      <c r="A7" s="668"/>
      <c r="B7" s="555" t="s">
        <v>381</v>
      </c>
      <c r="C7" s="569">
        <v>2021236601</v>
      </c>
      <c r="D7" s="569">
        <v>1562642445</v>
      </c>
      <c r="E7" s="569">
        <v>1443011966</v>
      </c>
      <c r="F7" s="569">
        <v>1825592885</v>
      </c>
      <c r="G7" s="569">
        <v>1309134351</v>
      </c>
      <c r="H7" s="569">
        <v>1465211950</v>
      </c>
      <c r="I7" s="569">
        <v>1495625469</v>
      </c>
      <c r="J7" s="569">
        <v>2079568464</v>
      </c>
      <c r="K7" s="569">
        <v>1671933184</v>
      </c>
      <c r="L7" s="569">
        <v>1349882643</v>
      </c>
      <c r="M7" s="578">
        <v>1217278060</v>
      </c>
      <c r="N7" s="578">
        <v>1435444785</v>
      </c>
      <c r="O7" s="579">
        <f t="shared" si="0"/>
        <v>18876562803</v>
      </c>
      <c r="P7" s="430"/>
      <c r="R7" s="488">
        <f>SUM(C7:P7)</f>
        <v>37753125606</v>
      </c>
    </row>
    <row r="8" spans="1:18" s="423" customFormat="1" ht="21.95" customHeight="1" x14ac:dyDescent="0.15">
      <c r="A8" s="426"/>
      <c r="B8" s="495" t="s">
        <v>353</v>
      </c>
      <c r="C8" s="435">
        <f>C7/C6</f>
        <v>2258.5370203628922</v>
      </c>
      <c r="D8" s="435">
        <f t="shared" ref="D8:N8" si="1">D7/D6</f>
        <v>2114.5264467624306</v>
      </c>
      <c r="E8" s="435">
        <f t="shared" si="1"/>
        <v>2010.908658401989</v>
      </c>
      <c r="F8" s="435">
        <f t="shared" si="1"/>
        <v>2152.8601334764335</v>
      </c>
      <c r="G8" s="435">
        <f t="shared" si="1"/>
        <v>1972.7343813219159</v>
      </c>
      <c r="H8" s="435">
        <f t="shared" si="1"/>
        <v>2046.0256359950115</v>
      </c>
      <c r="I8" s="435">
        <f t="shared" si="1"/>
        <v>2059.694126308495</v>
      </c>
      <c r="J8" s="435">
        <f t="shared" si="1"/>
        <v>2202.4177864348876</v>
      </c>
      <c r="K8" s="435">
        <f t="shared" si="1"/>
        <v>2255.1699801140553</v>
      </c>
      <c r="L8" s="435">
        <f t="shared" si="1"/>
        <v>2044.421791796158</v>
      </c>
      <c r="M8" s="435">
        <f t="shared" si="1"/>
        <v>2005.3194887521015</v>
      </c>
      <c r="N8" s="435">
        <f t="shared" si="1"/>
        <v>1939.0709594886762</v>
      </c>
      <c r="O8" s="512">
        <f t="shared" ref="O8" si="2">O7/O6</f>
        <v>2097.7302452010849</v>
      </c>
      <c r="P8" s="430"/>
    </row>
    <row r="9" spans="1:18" s="423" customFormat="1" ht="21.95" customHeight="1" x14ac:dyDescent="0.15">
      <c r="A9" s="668" t="s">
        <v>45</v>
      </c>
      <c r="B9" s="555" t="s">
        <v>322</v>
      </c>
      <c r="C9" s="567">
        <v>417</v>
      </c>
      <c r="D9" s="567">
        <v>496</v>
      </c>
      <c r="E9" s="567">
        <v>491</v>
      </c>
      <c r="F9" s="567">
        <v>501</v>
      </c>
      <c r="G9" s="567">
        <v>504</v>
      </c>
      <c r="H9" s="567">
        <v>466</v>
      </c>
      <c r="I9" s="567">
        <v>498</v>
      </c>
      <c r="J9" s="567">
        <v>548</v>
      </c>
      <c r="K9" s="567">
        <v>468</v>
      </c>
      <c r="L9" s="567">
        <v>465</v>
      </c>
      <c r="M9" s="576">
        <v>495</v>
      </c>
      <c r="N9" s="576">
        <v>538</v>
      </c>
      <c r="O9" s="577">
        <f>SUM(C9:N9)</f>
        <v>5887</v>
      </c>
      <c r="R9" s="423">
        <f>SUM(C9:P9)</f>
        <v>11774</v>
      </c>
    </row>
    <row r="10" spans="1:18" s="423" customFormat="1" ht="21.95" customHeight="1" x14ac:dyDescent="0.15">
      <c r="A10" s="668"/>
      <c r="B10" s="494" t="s">
        <v>459</v>
      </c>
      <c r="C10" s="432">
        <v>214380.7</v>
      </c>
      <c r="D10" s="432">
        <v>244902</v>
      </c>
      <c r="E10" s="432">
        <v>240063</v>
      </c>
      <c r="F10" s="432">
        <v>249220.2</v>
      </c>
      <c r="G10" s="432">
        <v>248620.3</v>
      </c>
      <c r="H10" s="432">
        <v>235347.7</v>
      </c>
      <c r="I10" s="611">
        <v>242984.7</v>
      </c>
      <c r="J10" s="432">
        <v>272241.3</v>
      </c>
      <c r="K10" s="432">
        <v>232552.9</v>
      </c>
      <c r="L10" s="432">
        <v>234402.2</v>
      </c>
      <c r="M10" s="447">
        <v>245689.2</v>
      </c>
      <c r="N10" s="447">
        <v>268662</v>
      </c>
      <c r="O10" s="519">
        <f t="shared" ref="O10:O11" si="3">SUM(C10:N10)</f>
        <v>2929066.2</v>
      </c>
      <c r="P10" s="436"/>
      <c r="R10" s="489">
        <f>SUM(C10:P10)</f>
        <v>5858132.4000000004</v>
      </c>
    </row>
    <row r="11" spans="1:18" s="423" customFormat="1" ht="21.95" customHeight="1" x14ac:dyDescent="0.15">
      <c r="A11" s="668"/>
      <c r="B11" s="555" t="s">
        <v>381</v>
      </c>
      <c r="C11" s="569">
        <v>359240952</v>
      </c>
      <c r="D11" s="569">
        <v>366926809</v>
      </c>
      <c r="E11" s="569">
        <v>343713613</v>
      </c>
      <c r="F11" s="569">
        <v>368327578</v>
      </c>
      <c r="G11" s="569">
        <v>352091306</v>
      </c>
      <c r="H11" s="569">
        <v>343058761</v>
      </c>
      <c r="I11" s="572">
        <v>350902686</v>
      </c>
      <c r="J11" s="569">
        <v>411079798</v>
      </c>
      <c r="K11" s="569">
        <v>359630160</v>
      </c>
      <c r="L11" s="569">
        <v>339241601</v>
      </c>
      <c r="M11" s="578">
        <v>329700886</v>
      </c>
      <c r="N11" s="578">
        <v>364130731</v>
      </c>
      <c r="O11" s="579">
        <f t="shared" si="3"/>
        <v>4288044881</v>
      </c>
      <c r="R11" s="488">
        <f>SUM(C11:P11)</f>
        <v>8576089762</v>
      </c>
    </row>
    <row r="12" spans="1:18" s="423" customFormat="1" ht="21.95" customHeight="1" x14ac:dyDescent="0.15">
      <c r="A12" s="426"/>
      <c r="B12" s="495" t="s">
        <v>353</v>
      </c>
      <c r="C12" s="448">
        <f>C11/C10</f>
        <v>1675.7149874032502</v>
      </c>
      <c r="D12" s="448">
        <f t="shared" ref="D12:O12" si="4">D11/D10</f>
        <v>1498.2597487974781</v>
      </c>
      <c r="E12" s="448">
        <f t="shared" si="4"/>
        <v>1431.764216059951</v>
      </c>
      <c r="F12" s="448">
        <f t="shared" si="4"/>
        <v>1477.9202408151505</v>
      </c>
      <c r="G12" s="448">
        <f t="shared" si="4"/>
        <v>1416.1808428354402</v>
      </c>
      <c r="H12" s="448">
        <f t="shared" si="4"/>
        <v>1457.6677868532388</v>
      </c>
      <c r="I12" s="448">
        <f t="shared" si="4"/>
        <v>1444.1349023210103</v>
      </c>
      <c r="J12" s="448">
        <f t="shared" si="4"/>
        <v>1509.9832317873886</v>
      </c>
      <c r="K12" s="448">
        <f t="shared" si="4"/>
        <v>1546.4445293952474</v>
      </c>
      <c r="L12" s="448">
        <f t="shared" si="4"/>
        <v>1447.2628712529147</v>
      </c>
      <c r="M12" s="448">
        <f t="shared" si="4"/>
        <v>1341.9429344065591</v>
      </c>
      <c r="N12" s="448">
        <f t="shared" si="4"/>
        <v>1355.3488435282995</v>
      </c>
      <c r="O12" s="512">
        <f t="shared" si="4"/>
        <v>1463.9631159582532</v>
      </c>
    </row>
    <row r="13" spans="1:18" s="423" customFormat="1" ht="21.95" customHeight="1" x14ac:dyDescent="0.15">
      <c r="A13" s="668" t="s">
        <v>391</v>
      </c>
      <c r="B13" s="555" t="s">
        <v>322</v>
      </c>
      <c r="C13" s="567">
        <v>130</v>
      </c>
      <c r="D13" s="567">
        <v>102</v>
      </c>
      <c r="E13" s="567">
        <v>152</v>
      </c>
      <c r="F13" s="567">
        <v>121</v>
      </c>
      <c r="G13" s="567">
        <v>133</v>
      </c>
      <c r="H13" s="567">
        <v>171</v>
      </c>
      <c r="I13" s="573">
        <v>187</v>
      </c>
      <c r="J13" s="567">
        <v>175</v>
      </c>
      <c r="K13" s="567">
        <v>195</v>
      </c>
      <c r="L13" s="567">
        <v>118</v>
      </c>
      <c r="M13" s="576">
        <v>150</v>
      </c>
      <c r="N13" s="576">
        <v>202</v>
      </c>
      <c r="O13" s="577">
        <f>SUM(C13:N13)</f>
        <v>1836</v>
      </c>
      <c r="R13" s="423">
        <f>SUM(C13:P13)</f>
        <v>3672</v>
      </c>
    </row>
    <row r="14" spans="1:18" s="423" customFormat="1" ht="21.95" customHeight="1" x14ac:dyDescent="0.15">
      <c r="A14" s="668"/>
      <c r="B14" s="494" t="s">
        <v>459</v>
      </c>
      <c r="C14" s="432">
        <v>41101.599999999999</v>
      </c>
      <c r="D14" s="432">
        <v>31850.7</v>
      </c>
      <c r="E14" s="432">
        <v>49094.2</v>
      </c>
      <c r="F14" s="432">
        <v>38839.199999999997</v>
      </c>
      <c r="G14" s="432">
        <v>38594.1</v>
      </c>
      <c r="H14" s="432">
        <v>53627.1</v>
      </c>
      <c r="I14" s="611">
        <v>55784.1</v>
      </c>
      <c r="J14" s="432">
        <v>53916.7</v>
      </c>
      <c r="K14" s="432">
        <v>60862.6</v>
      </c>
      <c r="L14" s="432">
        <v>35803.1</v>
      </c>
      <c r="M14" s="447">
        <v>49347.8</v>
      </c>
      <c r="N14" s="447">
        <v>64981.8</v>
      </c>
      <c r="O14" s="519">
        <f t="shared" ref="O14:O15" si="5">SUM(C14:N14)</f>
        <v>573803</v>
      </c>
      <c r="P14" s="443"/>
      <c r="R14" s="489">
        <f>SUM(C14:P14)</f>
        <v>1147606</v>
      </c>
    </row>
    <row r="15" spans="1:18" s="423" customFormat="1" ht="21.95" customHeight="1" x14ac:dyDescent="0.15">
      <c r="A15" s="668"/>
      <c r="B15" s="555" t="s">
        <v>381</v>
      </c>
      <c r="C15" s="569">
        <v>27738385</v>
      </c>
      <c r="D15" s="569">
        <v>20457485</v>
      </c>
      <c r="E15" s="569">
        <v>35289154</v>
      </c>
      <c r="F15" s="569">
        <v>28584443</v>
      </c>
      <c r="G15" s="569">
        <v>24280993</v>
      </c>
      <c r="H15" s="569">
        <v>38649175</v>
      </c>
      <c r="I15" s="572">
        <v>38594138</v>
      </c>
      <c r="J15" s="569">
        <v>36732014</v>
      </c>
      <c r="K15" s="569">
        <v>38191839</v>
      </c>
      <c r="L15" s="569">
        <v>20258581</v>
      </c>
      <c r="M15" s="578">
        <v>29003412</v>
      </c>
      <c r="N15" s="578">
        <v>37035420</v>
      </c>
      <c r="O15" s="579">
        <f t="shared" si="5"/>
        <v>374815039</v>
      </c>
      <c r="R15" s="488">
        <f>SUM(C15:P15)</f>
        <v>749630078</v>
      </c>
    </row>
    <row r="16" spans="1:18" s="423" customFormat="1" ht="21.95" customHeight="1" thickBot="1" x14ac:dyDescent="0.2">
      <c r="A16" s="426"/>
      <c r="B16" s="494" t="s">
        <v>353</v>
      </c>
      <c r="C16" s="449">
        <f>C15/C14</f>
        <v>674.87360589368791</v>
      </c>
      <c r="D16" s="449">
        <f t="shared" ref="D16:O16" si="6">D15/D14</f>
        <v>642.29310501810005</v>
      </c>
      <c r="E16" s="449">
        <f t="shared" si="6"/>
        <v>718.80495048294915</v>
      </c>
      <c r="F16" s="449">
        <f t="shared" si="6"/>
        <v>735.96889225318751</v>
      </c>
      <c r="G16" s="449">
        <f t="shared" si="6"/>
        <v>629.1374329236852</v>
      </c>
      <c r="H16" s="449">
        <f t="shared" si="6"/>
        <v>720.70231282318082</v>
      </c>
      <c r="I16" s="449">
        <f t="shared" si="6"/>
        <v>691.84835822393836</v>
      </c>
      <c r="J16" s="449">
        <f t="shared" si="6"/>
        <v>681.27340879541964</v>
      </c>
      <c r="K16" s="449">
        <f t="shared" si="6"/>
        <v>627.50915997673451</v>
      </c>
      <c r="L16" s="449">
        <f t="shared" si="6"/>
        <v>565.83315411235344</v>
      </c>
      <c r="M16" s="449">
        <f t="shared" si="6"/>
        <v>587.73465078483741</v>
      </c>
      <c r="N16" s="449">
        <f t="shared" si="6"/>
        <v>569.93527418446388</v>
      </c>
      <c r="O16" s="520">
        <f t="shared" si="6"/>
        <v>653.21205884249468</v>
      </c>
    </row>
    <row r="17" spans="1:18" s="423" customFormat="1" ht="21.95" customHeight="1" thickTop="1" x14ac:dyDescent="0.15">
      <c r="A17" s="668" t="s">
        <v>392</v>
      </c>
      <c r="B17" s="580" t="s">
        <v>322</v>
      </c>
      <c r="C17" s="567">
        <f t="shared" ref="C17:M17" si="7">SUM(C5,C9,C13)</f>
        <v>2488</v>
      </c>
      <c r="D17" s="567">
        <f t="shared" si="7"/>
        <v>2246</v>
      </c>
      <c r="E17" s="567">
        <f t="shared" si="7"/>
        <v>2276</v>
      </c>
      <c r="F17" s="567">
        <f t="shared" si="7"/>
        <v>2479</v>
      </c>
      <c r="G17" s="567">
        <f t="shared" si="7"/>
        <v>2137</v>
      </c>
      <c r="H17" s="567">
        <f t="shared" si="7"/>
        <v>2270</v>
      </c>
      <c r="I17" s="567">
        <f t="shared" si="7"/>
        <v>2344</v>
      </c>
      <c r="J17" s="567">
        <f t="shared" si="7"/>
        <v>2812</v>
      </c>
      <c r="K17" s="567">
        <f t="shared" si="7"/>
        <v>2270</v>
      </c>
      <c r="L17" s="567">
        <f t="shared" si="7"/>
        <v>2063</v>
      </c>
      <c r="M17" s="567">
        <f t="shared" si="7"/>
        <v>2012</v>
      </c>
      <c r="N17" s="567">
        <f t="shared" ref="N17" si="8">SUM(N5,N9,N13)</f>
        <v>2426</v>
      </c>
      <c r="O17" s="581">
        <f>SUM(C17:N17)</f>
        <v>27823</v>
      </c>
      <c r="R17" s="423">
        <f>SUM(C17:P17)</f>
        <v>55646</v>
      </c>
    </row>
    <row r="18" spans="1:18" s="423" customFormat="1" ht="21.95" customHeight="1" x14ac:dyDescent="0.15">
      <c r="A18" s="668"/>
      <c r="B18" s="494" t="s">
        <v>459</v>
      </c>
      <c r="C18" s="432">
        <f t="shared" ref="C18:M18" si="9">SUM(C6,C10,C14)</f>
        <v>1150414.1000000001</v>
      </c>
      <c r="D18" s="432">
        <f t="shared" si="9"/>
        <v>1015756.2</v>
      </c>
      <c r="E18" s="432">
        <f t="shared" si="9"/>
        <v>1006749.2</v>
      </c>
      <c r="F18" s="432">
        <f t="shared" si="9"/>
        <v>1136044.3</v>
      </c>
      <c r="G18" s="432">
        <f t="shared" si="9"/>
        <v>950828.49999999988</v>
      </c>
      <c r="H18" s="432">
        <f t="shared" si="9"/>
        <v>1005100.7000000001</v>
      </c>
      <c r="I18" s="432">
        <f t="shared" si="9"/>
        <v>1024908.4</v>
      </c>
      <c r="J18" s="432">
        <f t="shared" si="9"/>
        <v>1270378.7</v>
      </c>
      <c r="K18" s="432">
        <f t="shared" si="9"/>
        <v>1034793.4</v>
      </c>
      <c r="L18" s="432">
        <f t="shared" si="9"/>
        <v>930481.29999999993</v>
      </c>
      <c r="M18" s="432">
        <f t="shared" si="9"/>
        <v>902061.5</v>
      </c>
      <c r="N18" s="432">
        <f t="shared" ref="N18" si="10">SUM(N6,N10,N14)</f>
        <v>1073918.3</v>
      </c>
      <c r="O18" s="519">
        <f t="shared" ref="O18:O19" si="11">SUM(C18:N18)</f>
        <v>12501434.600000001</v>
      </c>
      <c r="P18" s="436"/>
      <c r="R18" s="489">
        <f>SUM(C18:P18)</f>
        <v>25002869.200000003</v>
      </c>
    </row>
    <row r="19" spans="1:18" s="423" customFormat="1" ht="21.95" customHeight="1" x14ac:dyDescent="0.15">
      <c r="A19" s="668"/>
      <c r="B19" s="555" t="s">
        <v>381</v>
      </c>
      <c r="C19" s="569">
        <f t="shared" ref="C19:M19" si="12">SUM(C7,C11,C15)</f>
        <v>2408215938</v>
      </c>
      <c r="D19" s="569">
        <f t="shared" si="12"/>
        <v>1950026739</v>
      </c>
      <c r="E19" s="569">
        <f t="shared" si="12"/>
        <v>1822014733</v>
      </c>
      <c r="F19" s="569">
        <f t="shared" si="12"/>
        <v>2222504906</v>
      </c>
      <c r="G19" s="569">
        <f t="shared" si="12"/>
        <v>1685506650</v>
      </c>
      <c r="H19" s="569">
        <f t="shared" si="12"/>
        <v>1846919886</v>
      </c>
      <c r="I19" s="569">
        <f t="shared" si="12"/>
        <v>1885122293</v>
      </c>
      <c r="J19" s="569">
        <f t="shared" si="12"/>
        <v>2527380276</v>
      </c>
      <c r="K19" s="569">
        <f t="shared" si="12"/>
        <v>2069755183</v>
      </c>
      <c r="L19" s="569">
        <f t="shared" si="12"/>
        <v>1709382825</v>
      </c>
      <c r="M19" s="569">
        <f t="shared" si="12"/>
        <v>1575982358</v>
      </c>
      <c r="N19" s="569">
        <f t="shared" ref="N19" si="13">SUM(N7,N11,N15)</f>
        <v>1836610936</v>
      </c>
      <c r="O19" s="579">
        <f t="shared" si="11"/>
        <v>23539422723</v>
      </c>
      <c r="R19" s="488">
        <f>SUM(C19:P19)</f>
        <v>47078845446</v>
      </c>
    </row>
    <row r="20" spans="1:18" s="423" customFormat="1" ht="21.95" customHeight="1" x14ac:dyDescent="0.15">
      <c r="A20" s="426"/>
      <c r="B20" s="494" t="s">
        <v>353</v>
      </c>
      <c r="C20" s="439">
        <f>C19/C18</f>
        <v>2093.3470286916681</v>
      </c>
      <c r="D20" s="439">
        <f t="shared" ref="D20:O20" si="14">D19/D18</f>
        <v>1919.7783277128904</v>
      </c>
      <c r="E20" s="439">
        <f t="shared" si="14"/>
        <v>1809.8000306332501</v>
      </c>
      <c r="F20" s="439">
        <f t="shared" si="14"/>
        <v>1956.3540840792916</v>
      </c>
      <c r="G20" s="439">
        <f t="shared" si="14"/>
        <v>1772.6715701096466</v>
      </c>
      <c r="H20" s="439">
        <f t="shared" si="14"/>
        <v>1837.5471094587836</v>
      </c>
      <c r="I20" s="439">
        <f t="shared" si="14"/>
        <v>1839.3080718237843</v>
      </c>
      <c r="J20" s="439">
        <f t="shared" si="14"/>
        <v>1989.4699714345022</v>
      </c>
      <c r="K20" s="439">
        <f t="shared" si="14"/>
        <v>2000.1627213702754</v>
      </c>
      <c r="L20" s="439">
        <f t="shared" si="14"/>
        <v>1837.0953021839343</v>
      </c>
      <c r="M20" s="439">
        <f t="shared" si="14"/>
        <v>1747.0897028639399</v>
      </c>
      <c r="N20" s="439">
        <f t="shared" si="14"/>
        <v>1710.1961443435687</v>
      </c>
      <c r="O20" s="520">
        <f t="shared" si="14"/>
        <v>1882.9377168441131</v>
      </c>
    </row>
    <row r="21" spans="1:18" s="423" customFormat="1" ht="21.95" customHeight="1" x14ac:dyDescent="0.15">
      <c r="A21" s="426"/>
      <c r="B21" s="494"/>
      <c r="C21" s="437"/>
      <c r="D21" s="437"/>
      <c r="E21" s="437"/>
      <c r="F21" s="437"/>
      <c r="G21" s="437"/>
      <c r="H21" s="437"/>
      <c r="I21" s="438"/>
      <c r="J21" s="437"/>
      <c r="K21" s="437"/>
      <c r="L21" s="437"/>
      <c r="O21" s="488"/>
    </row>
    <row r="22" spans="1:18" s="423" customFormat="1" ht="21.95" customHeight="1" x14ac:dyDescent="0.25">
      <c r="A22" s="423" t="s">
        <v>321</v>
      </c>
      <c r="B22" s="493"/>
      <c r="C22" s="425" t="s">
        <v>394</v>
      </c>
      <c r="L22" s="425" t="s">
        <v>400</v>
      </c>
      <c r="O22" s="488"/>
    </row>
    <row r="23" spans="1:18" s="423" customFormat="1" ht="21.95" customHeight="1" thickBot="1" x14ac:dyDescent="0.2">
      <c r="A23" s="426"/>
      <c r="B23" s="494"/>
      <c r="C23" s="427" t="s">
        <v>148</v>
      </c>
      <c r="D23" s="427" t="s">
        <v>149</v>
      </c>
      <c r="E23" s="427" t="s">
        <v>38</v>
      </c>
      <c r="F23" s="427" t="s">
        <v>39</v>
      </c>
      <c r="G23" s="427" t="s">
        <v>40</v>
      </c>
      <c r="H23" s="427" t="s">
        <v>41</v>
      </c>
      <c r="I23" s="427" t="s">
        <v>395</v>
      </c>
      <c r="J23" s="427" t="s">
        <v>396</v>
      </c>
      <c r="K23" s="427" t="s">
        <v>397</v>
      </c>
      <c r="L23" s="427" t="s">
        <v>398</v>
      </c>
      <c r="M23" s="427" t="s">
        <v>151</v>
      </c>
      <c r="N23" s="427" t="s">
        <v>152</v>
      </c>
      <c r="O23" s="511" t="s">
        <v>500</v>
      </c>
      <c r="P23" s="428"/>
    </row>
    <row r="24" spans="1:18" s="423" customFormat="1" ht="21.95" customHeight="1" x14ac:dyDescent="0.15">
      <c r="A24" s="669" t="s">
        <v>3</v>
      </c>
      <c r="B24" s="621" t="s">
        <v>322</v>
      </c>
      <c r="C24" s="619">
        <v>9576</v>
      </c>
      <c r="D24" s="619">
        <v>9049</v>
      </c>
      <c r="E24" s="619">
        <v>8533</v>
      </c>
      <c r="F24" s="619">
        <v>8608</v>
      </c>
      <c r="G24" s="619">
        <v>9510</v>
      </c>
      <c r="H24" s="619">
        <v>10078</v>
      </c>
      <c r="I24" s="619">
        <v>9973</v>
      </c>
      <c r="J24" s="619">
        <v>10924</v>
      </c>
      <c r="K24" s="619">
        <v>10901</v>
      </c>
      <c r="L24" s="619">
        <v>10019</v>
      </c>
      <c r="M24" s="625">
        <v>9428</v>
      </c>
      <c r="N24" s="625">
        <v>10821</v>
      </c>
      <c r="O24" s="626">
        <f>SUM(C24:N24)</f>
        <v>117420</v>
      </c>
      <c r="P24" s="430"/>
      <c r="R24" s="423">
        <f>SUM(C24:P24)</f>
        <v>234840</v>
      </c>
    </row>
    <row r="25" spans="1:18" s="423" customFormat="1" ht="21.95" customHeight="1" x14ac:dyDescent="0.15">
      <c r="A25" s="669"/>
      <c r="B25" s="494" t="s">
        <v>459</v>
      </c>
      <c r="C25" s="432">
        <v>727199.2</v>
      </c>
      <c r="D25" s="432">
        <v>692454.1</v>
      </c>
      <c r="E25" s="432">
        <v>646968.5</v>
      </c>
      <c r="F25" s="432">
        <v>654131.80000000005</v>
      </c>
      <c r="G25" s="432">
        <v>720020.4</v>
      </c>
      <c r="H25" s="432">
        <v>762970.2</v>
      </c>
      <c r="I25" s="611">
        <v>768992.4</v>
      </c>
      <c r="J25" s="432">
        <v>841888.5</v>
      </c>
      <c r="K25" s="432">
        <v>837578.6</v>
      </c>
      <c r="L25" s="432">
        <v>798339.9</v>
      </c>
      <c r="M25" s="447">
        <v>734543.8</v>
      </c>
      <c r="N25" s="447">
        <v>842381.7</v>
      </c>
      <c r="O25" s="521">
        <f t="shared" ref="O25:O26" si="15">SUM(C25:N25)</f>
        <v>9027469.0999999996</v>
      </c>
      <c r="P25" s="433"/>
      <c r="R25" s="489">
        <f>SUM(C25:P25)</f>
        <v>18054938.199999999</v>
      </c>
    </row>
    <row r="26" spans="1:18" s="423" customFormat="1" ht="21.95" customHeight="1" x14ac:dyDescent="0.15">
      <c r="A26" s="669"/>
      <c r="B26" s="621" t="s">
        <v>381</v>
      </c>
      <c r="C26" s="623">
        <v>348000439</v>
      </c>
      <c r="D26" s="623">
        <v>383603747</v>
      </c>
      <c r="E26" s="623">
        <v>371002261</v>
      </c>
      <c r="F26" s="623">
        <v>408199129</v>
      </c>
      <c r="G26" s="623">
        <v>420514259</v>
      </c>
      <c r="H26" s="623">
        <v>454149822</v>
      </c>
      <c r="I26" s="622">
        <v>446109074</v>
      </c>
      <c r="J26" s="623">
        <v>459871050</v>
      </c>
      <c r="K26" s="623">
        <v>462778664</v>
      </c>
      <c r="L26" s="623">
        <v>399274791</v>
      </c>
      <c r="M26" s="627">
        <v>392772622</v>
      </c>
      <c r="N26" s="627">
        <v>456608552</v>
      </c>
      <c r="O26" s="628">
        <f t="shared" si="15"/>
        <v>5002884410</v>
      </c>
      <c r="P26" s="430"/>
      <c r="R26" s="488">
        <f>SUM(C26:P26)</f>
        <v>10005768820</v>
      </c>
    </row>
    <row r="27" spans="1:18" s="423" customFormat="1" ht="21.95" customHeight="1" x14ac:dyDescent="0.15">
      <c r="A27" s="424"/>
      <c r="B27" s="494" t="s">
        <v>353</v>
      </c>
      <c r="C27" s="439">
        <f>C26/C25</f>
        <v>478.54898492737618</v>
      </c>
      <c r="D27" s="439">
        <f t="shared" ref="D27:N27" si="16">D26/D25</f>
        <v>553.97714736615762</v>
      </c>
      <c r="E27" s="439">
        <f t="shared" si="16"/>
        <v>573.44717864934694</v>
      </c>
      <c r="F27" s="439">
        <f t="shared" si="16"/>
        <v>624.03192903937702</v>
      </c>
      <c r="G27" s="439">
        <f t="shared" si="16"/>
        <v>584.03103439846984</v>
      </c>
      <c r="H27" s="439">
        <f t="shared" si="16"/>
        <v>595.239266225601</v>
      </c>
      <c r="I27" s="439">
        <f t="shared" si="16"/>
        <v>580.12156427033608</v>
      </c>
      <c r="J27" s="439">
        <f t="shared" si="16"/>
        <v>546.23747681551652</v>
      </c>
      <c r="K27" s="439">
        <f t="shared" si="16"/>
        <v>552.51968471973851</v>
      </c>
      <c r="L27" s="439">
        <f t="shared" si="16"/>
        <v>500.13132376322415</v>
      </c>
      <c r="M27" s="439">
        <f t="shared" si="16"/>
        <v>534.71640765329448</v>
      </c>
      <c r="N27" s="439">
        <f t="shared" si="16"/>
        <v>542.04471915759802</v>
      </c>
      <c r="O27" s="503">
        <f t="shared" ref="O27" si="17">O26/O25</f>
        <v>554.18460640313913</v>
      </c>
      <c r="P27" s="430"/>
    </row>
    <row r="28" spans="1:18" s="423" customFormat="1" ht="21.95" customHeight="1" x14ac:dyDescent="0.15">
      <c r="A28" s="426"/>
      <c r="B28" s="494"/>
      <c r="C28" s="430"/>
      <c r="D28" s="437"/>
      <c r="E28" s="437"/>
      <c r="F28" s="437"/>
      <c r="G28" s="437"/>
      <c r="H28" s="437"/>
      <c r="I28" s="438"/>
      <c r="J28" s="437"/>
      <c r="K28" s="437"/>
      <c r="L28" s="437"/>
      <c r="O28" s="488"/>
      <c r="P28" s="430"/>
    </row>
    <row r="29" spans="1:18" s="423" customFormat="1" ht="21.95" customHeight="1" x14ac:dyDescent="0.25">
      <c r="A29" s="423" t="s">
        <v>321</v>
      </c>
      <c r="B29" s="493"/>
      <c r="C29" s="425" t="s">
        <v>394</v>
      </c>
      <c r="L29" s="425" t="s">
        <v>400</v>
      </c>
      <c r="O29" s="488"/>
    </row>
    <row r="30" spans="1:18" s="423" customFormat="1" ht="21.95" customHeight="1" thickBot="1" x14ac:dyDescent="0.2">
      <c r="A30" s="426"/>
      <c r="B30" s="494"/>
      <c r="C30" s="427" t="s">
        <v>148</v>
      </c>
      <c r="D30" s="427" t="s">
        <v>149</v>
      </c>
      <c r="E30" s="427" t="s">
        <v>38</v>
      </c>
      <c r="F30" s="427" t="s">
        <v>39</v>
      </c>
      <c r="G30" s="427" t="s">
        <v>40</v>
      </c>
      <c r="H30" s="427" t="s">
        <v>41</v>
      </c>
      <c r="I30" s="427" t="s">
        <v>395</v>
      </c>
      <c r="J30" s="427" t="s">
        <v>396</v>
      </c>
      <c r="K30" s="427" t="s">
        <v>397</v>
      </c>
      <c r="L30" s="427" t="s">
        <v>398</v>
      </c>
      <c r="M30" s="427" t="s">
        <v>151</v>
      </c>
      <c r="N30" s="427" t="s">
        <v>152</v>
      </c>
      <c r="O30" s="511" t="s">
        <v>500</v>
      </c>
      <c r="P30" s="428"/>
    </row>
    <row r="31" spans="1:18" s="423" customFormat="1" ht="21.95" customHeight="1" x14ac:dyDescent="0.15">
      <c r="A31" s="668" t="s">
        <v>399</v>
      </c>
      <c r="B31" s="555" t="s">
        <v>459</v>
      </c>
      <c r="C31" s="617">
        <f>C59</f>
        <v>284244.59999999998</v>
      </c>
      <c r="D31" s="617">
        <f t="shared" ref="D31:N31" si="18">D59</f>
        <v>260149.9</v>
      </c>
      <c r="E31" s="617">
        <f t="shared" si="18"/>
        <v>260327.5</v>
      </c>
      <c r="F31" s="617">
        <f t="shared" si="18"/>
        <v>284812.3</v>
      </c>
      <c r="G31" s="617">
        <f t="shared" si="18"/>
        <v>256236.90000000002</v>
      </c>
      <c r="H31" s="617">
        <f t="shared" si="18"/>
        <v>264878.2</v>
      </c>
      <c r="I31" s="617">
        <f t="shared" si="18"/>
        <v>268919.5</v>
      </c>
      <c r="J31" s="617">
        <f t="shared" si="18"/>
        <v>316191.2</v>
      </c>
      <c r="K31" s="617">
        <f t="shared" si="18"/>
        <v>270538.60000000003</v>
      </c>
      <c r="L31" s="617">
        <f t="shared" si="18"/>
        <v>250971.6</v>
      </c>
      <c r="M31" s="617">
        <f t="shared" si="18"/>
        <v>241782.99999999997</v>
      </c>
      <c r="N31" s="617">
        <f t="shared" si="18"/>
        <v>282932.59999999998</v>
      </c>
      <c r="O31" s="582">
        <f t="shared" ref="O31:O32" si="19">SUM(C31:N31)</f>
        <v>3241985.9000000004</v>
      </c>
      <c r="P31" s="436"/>
      <c r="R31" s="489">
        <f>SUM(C31:P31)</f>
        <v>6483971.8000000007</v>
      </c>
    </row>
    <row r="32" spans="1:18" s="423" customFormat="1" ht="21.95" customHeight="1" x14ac:dyDescent="0.15">
      <c r="A32" s="668"/>
      <c r="B32" s="494" t="s">
        <v>381</v>
      </c>
      <c r="C32" s="434">
        <f>C60</f>
        <v>58077340</v>
      </c>
      <c r="D32" s="434">
        <f t="shared" ref="D32:N32" si="20">D60</f>
        <v>53050786</v>
      </c>
      <c r="E32" s="434">
        <f t="shared" si="20"/>
        <v>48275900</v>
      </c>
      <c r="F32" s="434">
        <f t="shared" si="20"/>
        <v>56189041</v>
      </c>
      <c r="G32" s="434">
        <f t="shared" si="20"/>
        <v>54264356</v>
      </c>
      <c r="H32" s="434">
        <f t="shared" si="20"/>
        <v>56840718</v>
      </c>
      <c r="I32" s="434">
        <f t="shared" si="20"/>
        <v>59494980</v>
      </c>
      <c r="J32" s="434">
        <f t="shared" si="20"/>
        <v>77598879</v>
      </c>
      <c r="K32" s="434">
        <f t="shared" si="20"/>
        <v>64776026</v>
      </c>
      <c r="L32" s="434">
        <f t="shared" si="20"/>
        <v>58762890</v>
      </c>
      <c r="M32" s="434">
        <f t="shared" si="20"/>
        <v>59268514</v>
      </c>
      <c r="N32" s="434">
        <f t="shared" si="20"/>
        <v>63336221</v>
      </c>
      <c r="O32" s="514">
        <f t="shared" si="19"/>
        <v>709935651</v>
      </c>
      <c r="R32" s="488">
        <f>SUM(C32:P32)</f>
        <v>1419871302</v>
      </c>
    </row>
    <row r="33" spans="1:19" s="423" customFormat="1" ht="21.95" customHeight="1" x14ac:dyDescent="0.15">
      <c r="A33" s="430"/>
      <c r="B33" s="555" t="s">
        <v>353</v>
      </c>
      <c r="C33" s="552">
        <f>C61</f>
        <v>204.3217003946601</v>
      </c>
      <c r="D33" s="552">
        <f t="shared" ref="D33:N33" si="21">D32/D31</f>
        <v>203.92391463536984</v>
      </c>
      <c r="E33" s="552">
        <f t="shared" si="21"/>
        <v>185.44295166665066</v>
      </c>
      <c r="F33" s="552">
        <f t="shared" si="21"/>
        <v>197.28446067813786</v>
      </c>
      <c r="G33" s="552">
        <f t="shared" si="21"/>
        <v>211.77416679642937</v>
      </c>
      <c r="H33" s="552">
        <f t="shared" si="21"/>
        <v>214.59190677073462</v>
      </c>
      <c r="I33" s="552">
        <f t="shared" si="21"/>
        <v>221.23713602025884</v>
      </c>
      <c r="J33" s="552">
        <f t="shared" si="21"/>
        <v>245.41757961638399</v>
      </c>
      <c r="K33" s="552">
        <f t="shared" si="21"/>
        <v>239.43358175136558</v>
      </c>
      <c r="L33" s="552">
        <f t="shared" si="21"/>
        <v>234.14159211639881</v>
      </c>
      <c r="M33" s="552">
        <f t="shared" si="21"/>
        <v>245.13102244574682</v>
      </c>
      <c r="N33" s="552">
        <f t="shared" si="21"/>
        <v>223.85621522581704</v>
      </c>
      <c r="O33" s="583">
        <f t="shared" ref="O33" si="22">O32/O31</f>
        <v>218.98172074098161</v>
      </c>
    </row>
    <row r="34" spans="1:19" s="423" customFormat="1" ht="21.95" customHeight="1" x14ac:dyDescent="0.15">
      <c r="A34" s="426"/>
      <c r="B34" s="494"/>
      <c r="C34" s="437"/>
      <c r="D34" s="437"/>
      <c r="E34" s="437"/>
      <c r="F34" s="437"/>
      <c r="G34" s="430"/>
      <c r="H34" s="430"/>
      <c r="I34" s="441"/>
      <c r="J34" s="430"/>
      <c r="K34" s="430"/>
      <c r="L34" s="672" t="s">
        <v>354</v>
      </c>
      <c r="M34" s="672"/>
      <c r="N34" s="672"/>
      <c r="O34" s="672"/>
    </row>
    <row r="35" spans="1:19" ht="21.95" customHeight="1" x14ac:dyDescent="0.25">
      <c r="A35" s="423" t="s">
        <v>321</v>
      </c>
      <c r="B35" s="493"/>
      <c r="C35" s="425" t="s">
        <v>394</v>
      </c>
      <c r="D35" s="423"/>
      <c r="E35" s="423"/>
      <c r="F35" s="423"/>
      <c r="G35" s="423"/>
      <c r="H35" s="423"/>
      <c r="I35" s="423"/>
      <c r="J35" s="423"/>
      <c r="K35" s="423"/>
      <c r="L35" s="425" t="s">
        <v>400</v>
      </c>
      <c r="M35" s="423"/>
      <c r="N35" s="423"/>
      <c r="O35" s="488"/>
      <c r="P35" s="423"/>
      <c r="Q35" s="423"/>
      <c r="R35" s="423"/>
      <c r="S35" s="423"/>
    </row>
    <row r="36" spans="1:19" ht="21.95" customHeight="1" thickBot="1" x14ac:dyDescent="0.2">
      <c r="A36" s="502"/>
      <c r="B36" s="494"/>
      <c r="C36" s="427" t="s">
        <v>148</v>
      </c>
      <c r="D36" s="427" t="s">
        <v>149</v>
      </c>
      <c r="E36" s="427" t="s">
        <v>38</v>
      </c>
      <c r="F36" s="427" t="s">
        <v>39</v>
      </c>
      <c r="G36" s="427" t="s">
        <v>40</v>
      </c>
      <c r="H36" s="427" t="s">
        <v>41</v>
      </c>
      <c r="I36" s="427" t="s">
        <v>395</v>
      </c>
      <c r="J36" s="427" t="s">
        <v>396</v>
      </c>
      <c r="K36" s="427" t="s">
        <v>397</v>
      </c>
      <c r="L36" s="427" t="s">
        <v>398</v>
      </c>
      <c r="M36" s="427" t="s">
        <v>151</v>
      </c>
      <c r="N36" s="427" t="s">
        <v>152</v>
      </c>
      <c r="O36" s="511" t="s">
        <v>500</v>
      </c>
      <c r="P36" s="428"/>
      <c r="Q36" s="423"/>
      <c r="R36" s="423"/>
      <c r="S36" s="423"/>
    </row>
    <row r="37" spans="1:19" ht="21.95" customHeight="1" x14ac:dyDescent="0.15">
      <c r="A37" s="668" t="s">
        <v>384</v>
      </c>
      <c r="B37" s="621" t="s">
        <v>459</v>
      </c>
      <c r="C37" s="629">
        <f>C18+C25+C31</f>
        <v>2161857.9</v>
      </c>
      <c r="D37" s="629">
        <f t="shared" ref="D37:N37" si="23">D18+D25+D31</f>
        <v>1968360.1999999997</v>
      </c>
      <c r="E37" s="629">
        <f t="shared" si="23"/>
        <v>1914045.2</v>
      </c>
      <c r="F37" s="629">
        <f t="shared" si="23"/>
        <v>2074988.4000000001</v>
      </c>
      <c r="G37" s="629">
        <f t="shared" si="23"/>
        <v>1927085.7999999998</v>
      </c>
      <c r="H37" s="629">
        <f t="shared" si="23"/>
        <v>2032949.0999999999</v>
      </c>
      <c r="I37" s="629">
        <f t="shared" si="23"/>
        <v>2062820.3</v>
      </c>
      <c r="J37" s="629">
        <f t="shared" si="23"/>
        <v>2428458.4000000004</v>
      </c>
      <c r="K37" s="629">
        <f t="shared" si="23"/>
        <v>2142910.6</v>
      </c>
      <c r="L37" s="629">
        <f t="shared" si="23"/>
        <v>1979792.8</v>
      </c>
      <c r="M37" s="629">
        <f t="shared" si="23"/>
        <v>1878388.3</v>
      </c>
      <c r="N37" s="629">
        <f t="shared" si="23"/>
        <v>2199232.6</v>
      </c>
      <c r="O37" s="630">
        <f t="shared" ref="O37:O38" si="24">SUM(C37:N37)</f>
        <v>24770889.600000005</v>
      </c>
      <c r="P37" s="436"/>
      <c r="Q37" s="423"/>
      <c r="R37" s="491">
        <f>SUM(C37:N37)</f>
        <v>24770889.600000005</v>
      </c>
      <c r="S37" s="423"/>
    </row>
    <row r="38" spans="1:19" ht="21.95" customHeight="1" x14ac:dyDescent="0.15">
      <c r="A38" s="668"/>
      <c r="B38" s="494" t="s">
        <v>381</v>
      </c>
      <c r="C38" s="506">
        <f>C19+C26+C32</f>
        <v>2814293717</v>
      </c>
      <c r="D38" s="506">
        <f t="shared" ref="D38:N38" si="25">D19+D26+D32</f>
        <v>2386681272</v>
      </c>
      <c r="E38" s="506">
        <f t="shared" si="25"/>
        <v>2241292894</v>
      </c>
      <c r="F38" s="506">
        <f t="shared" si="25"/>
        <v>2686893076</v>
      </c>
      <c r="G38" s="506">
        <f t="shared" si="25"/>
        <v>2160285265</v>
      </c>
      <c r="H38" s="506">
        <f t="shared" si="25"/>
        <v>2357910426</v>
      </c>
      <c r="I38" s="506">
        <f t="shared" si="25"/>
        <v>2390726347</v>
      </c>
      <c r="J38" s="506">
        <f t="shared" si="25"/>
        <v>3064850205</v>
      </c>
      <c r="K38" s="506">
        <f t="shared" si="25"/>
        <v>2597309873</v>
      </c>
      <c r="L38" s="506">
        <f t="shared" si="25"/>
        <v>2167420506</v>
      </c>
      <c r="M38" s="506">
        <f t="shared" si="25"/>
        <v>2028023494</v>
      </c>
      <c r="N38" s="506">
        <f t="shared" si="25"/>
        <v>2356555709</v>
      </c>
      <c r="O38" s="514">
        <f t="shared" si="24"/>
        <v>29252242784</v>
      </c>
      <c r="P38" s="423"/>
      <c r="Q38" s="423"/>
      <c r="R38" s="488">
        <f>SUM(C38:N38)</f>
        <v>29252242784</v>
      </c>
      <c r="S38" s="423"/>
    </row>
    <row r="39" spans="1:19" ht="21.95" customHeight="1" x14ac:dyDescent="0.15">
      <c r="A39" s="430"/>
      <c r="B39" s="621" t="s">
        <v>353</v>
      </c>
      <c r="C39" s="619">
        <f>C38/C37</f>
        <v>1301.7940341962346</v>
      </c>
      <c r="D39" s="619">
        <f t="shared" ref="D39:O39" si="26">D38/D37</f>
        <v>1212.5226226378691</v>
      </c>
      <c r="E39" s="619">
        <f t="shared" si="26"/>
        <v>1170.9717691097369</v>
      </c>
      <c r="F39" s="619">
        <f t="shared" si="26"/>
        <v>1294.8954683312927</v>
      </c>
      <c r="G39" s="619">
        <f t="shared" si="26"/>
        <v>1121.0114593756023</v>
      </c>
      <c r="H39" s="619">
        <f t="shared" si="26"/>
        <v>1159.8472514634036</v>
      </c>
      <c r="I39" s="619">
        <f t="shared" si="26"/>
        <v>1158.9600640443571</v>
      </c>
      <c r="J39" s="619">
        <f t="shared" si="26"/>
        <v>1262.0558808007579</v>
      </c>
      <c r="K39" s="619">
        <f t="shared" si="26"/>
        <v>1212.047704183273</v>
      </c>
      <c r="L39" s="619">
        <f t="shared" si="26"/>
        <v>1094.7713851671751</v>
      </c>
      <c r="M39" s="619">
        <f t="shared" si="26"/>
        <v>1079.6614810686374</v>
      </c>
      <c r="N39" s="619">
        <f t="shared" si="26"/>
        <v>1071.535456958941</v>
      </c>
      <c r="O39" s="631">
        <f t="shared" si="26"/>
        <v>1180.9120809290594</v>
      </c>
      <c r="P39" s="423"/>
      <c r="Q39" s="423"/>
      <c r="R39" s="423"/>
      <c r="S39" s="423"/>
    </row>
    <row r="40" spans="1:19" s="423" customFormat="1" ht="25.5" customHeight="1" x14ac:dyDescent="0.15">
      <c r="A40" s="502"/>
      <c r="B40" s="494"/>
      <c r="C40" s="437"/>
      <c r="D40" s="437"/>
      <c r="E40" s="437"/>
      <c r="F40" s="437"/>
      <c r="G40" s="430"/>
      <c r="H40" s="430"/>
      <c r="I40" s="441"/>
      <c r="J40" s="430"/>
      <c r="K40" s="430"/>
      <c r="L40" s="670"/>
      <c r="M40" s="671"/>
      <c r="N40" s="671"/>
      <c r="O40" s="516"/>
    </row>
    <row r="41" spans="1:19" ht="25.5" customHeight="1" x14ac:dyDescent="0.15">
      <c r="A41" s="381"/>
      <c r="B41" s="496"/>
      <c r="C41" s="359"/>
      <c r="D41" s="359"/>
      <c r="E41" s="359"/>
      <c r="F41" s="359"/>
      <c r="G41" s="360"/>
      <c r="H41" s="360"/>
      <c r="I41" s="361"/>
      <c r="J41" s="360"/>
      <c r="K41" s="360"/>
      <c r="L41" s="360"/>
    </row>
    <row r="42" spans="1:19" s="423" customFormat="1" ht="25.5" customHeight="1" x14ac:dyDescent="0.25">
      <c r="A42" s="423" t="s">
        <v>321</v>
      </c>
      <c r="B42" s="493"/>
      <c r="C42" s="425" t="s">
        <v>394</v>
      </c>
      <c r="L42" s="425" t="s">
        <v>400</v>
      </c>
      <c r="O42" s="488"/>
    </row>
    <row r="43" spans="1:19" s="423" customFormat="1" ht="25.5" customHeight="1" thickBot="1" x14ac:dyDescent="0.2">
      <c r="A43" s="474"/>
      <c r="B43" s="494"/>
      <c r="C43" s="427" t="s">
        <v>148</v>
      </c>
      <c r="D43" s="427" t="s">
        <v>149</v>
      </c>
      <c r="E43" s="427" t="s">
        <v>38</v>
      </c>
      <c r="F43" s="427" t="s">
        <v>39</v>
      </c>
      <c r="G43" s="427" t="s">
        <v>40</v>
      </c>
      <c r="H43" s="427" t="s">
        <v>41</v>
      </c>
      <c r="I43" s="427" t="s">
        <v>395</v>
      </c>
      <c r="J43" s="427" t="s">
        <v>396</v>
      </c>
      <c r="K43" s="427" t="s">
        <v>397</v>
      </c>
      <c r="L43" s="427" t="s">
        <v>398</v>
      </c>
      <c r="M43" s="427" t="s">
        <v>151</v>
      </c>
      <c r="N43" s="427" t="s">
        <v>152</v>
      </c>
      <c r="O43" s="515" t="s">
        <v>152</v>
      </c>
      <c r="P43" s="428"/>
    </row>
    <row r="44" spans="1:19" s="423" customFormat="1" ht="25.5" customHeight="1" x14ac:dyDescent="0.15">
      <c r="A44" s="673" t="s">
        <v>408</v>
      </c>
      <c r="B44" s="494" t="s">
        <v>393</v>
      </c>
      <c r="C44" s="451">
        <v>106</v>
      </c>
      <c r="D44" s="451" t="s">
        <v>411</v>
      </c>
      <c r="E44" s="451" t="s">
        <v>411</v>
      </c>
      <c r="F44" s="451" t="s">
        <v>411</v>
      </c>
      <c r="G44" s="451">
        <v>206</v>
      </c>
      <c r="H44" s="451" t="s">
        <v>411</v>
      </c>
      <c r="I44" s="451" t="s">
        <v>411</v>
      </c>
      <c r="J44" s="451">
        <v>153.9</v>
      </c>
      <c r="K44" s="451">
        <v>160.9</v>
      </c>
      <c r="L44" s="451" t="s">
        <v>411</v>
      </c>
      <c r="M44" s="442">
        <v>226.3</v>
      </c>
      <c r="N44" s="451" t="s">
        <v>411</v>
      </c>
      <c r="O44" s="490" t="s">
        <v>374</v>
      </c>
      <c r="P44" s="436"/>
      <c r="R44" s="489">
        <f>SUM(C44:P44)</f>
        <v>853.09999999999991</v>
      </c>
    </row>
    <row r="45" spans="1:19" s="423" customFormat="1" ht="25.5" customHeight="1" x14ac:dyDescent="0.25">
      <c r="A45" s="673"/>
      <c r="B45" s="494" t="s">
        <v>381</v>
      </c>
      <c r="C45" s="434">
        <v>59644</v>
      </c>
      <c r="D45" s="434" t="s">
        <v>411</v>
      </c>
      <c r="E45" s="434" t="s">
        <v>411</v>
      </c>
      <c r="F45" s="434" t="s">
        <v>411</v>
      </c>
      <c r="G45" s="434">
        <v>44496</v>
      </c>
      <c r="H45" s="434" t="s">
        <v>411</v>
      </c>
      <c r="I45" s="434" t="s">
        <v>411</v>
      </c>
      <c r="J45" s="434">
        <v>74629</v>
      </c>
      <c r="K45" s="453">
        <v>86887</v>
      </c>
      <c r="L45" s="434" t="s">
        <v>411</v>
      </c>
      <c r="M45" s="444">
        <v>122202</v>
      </c>
      <c r="N45" s="434" t="s">
        <v>411</v>
      </c>
      <c r="O45" s="506" t="s">
        <v>374</v>
      </c>
      <c r="R45" s="488">
        <f>SUM(C45:P45)</f>
        <v>387858</v>
      </c>
    </row>
    <row r="46" spans="1:19" s="423" customFormat="1" ht="25.5" customHeight="1" x14ac:dyDescent="0.15">
      <c r="A46" s="430"/>
      <c r="B46" s="494" t="s">
        <v>353</v>
      </c>
      <c r="C46" s="439">
        <f>C45/C44</f>
        <v>562.67924528301887</v>
      </c>
      <c r="D46" s="434" t="s">
        <v>411</v>
      </c>
      <c r="E46" s="434" t="s">
        <v>411</v>
      </c>
      <c r="F46" s="434" t="s">
        <v>411</v>
      </c>
      <c r="G46" s="439">
        <f t="shared" ref="G46:M46" si="27">G45/G44</f>
        <v>216</v>
      </c>
      <c r="H46" s="434" t="s">
        <v>411</v>
      </c>
      <c r="I46" s="434" t="s">
        <v>411</v>
      </c>
      <c r="J46" s="439">
        <f t="shared" si="27"/>
        <v>484.91877842755036</v>
      </c>
      <c r="K46" s="439">
        <f t="shared" si="27"/>
        <v>540.00621504039771</v>
      </c>
      <c r="L46" s="434" t="s">
        <v>411</v>
      </c>
      <c r="M46" s="439">
        <f t="shared" si="27"/>
        <v>540</v>
      </c>
      <c r="N46" s="434" t="s">
        <v>411</v>
      </c>
      <c r="O46" s="506" t="s">
        <v>374</v>
      </c>
      <c r="R46" s="488"/>
    </row>
    <row r="47" spans="1:19" s="423" customFormat="1" ht="25.5" customHeight="1" x14ac:dyDescent="0.25">
      <c r="A47" s="423" t="s">
        <v>321</v>
      </c>
      <c r="B47" s="493"/>
      <c r="C47" s="425" t="s">
        <v>394</v>
      </c>
      <c r="L47" s="425" t="s">
        <v>400</v>
      </c>
      <c r="O47" s="488"/>
    </row>
    <row r="48" spans="1:19" s="423" customFormat="1" ht="25.5" customHeight="1" thickBot="1" x14ac:dyDescent="0.2">
      <c r="A48" s="474"/>
      <c r="B48" s="494"/>
      <c r="C48" s="427" t="s">
        <v>148</v>
      </c>
      <c r="D48" s="427" t="s">
        <v>149</v>
      </c>
      <c r="E48" s="427" t="s">
        <v>38</v>
      </c>
      <c r="F48" s="427" t="s">
        <v>39</v>
      </c>
      <c r="G48" s="427" t="s">
        <v>40</v>
      </c>
      <c r="H48" s="427" t="s">
        <v>41</v>
      </c>
      <c r="I48" s="427" t="s">
        <v>395</v>
      </c>
      <c r="J48" s="427" t="s">
        <v>396</v>
      </c>
      <c r="K48" s="427" t="s">
        <v>397</v>
      </c>
      <c r="L48" s="427" t="s">
        <v>398</v>
      </c>
      <c r="M48" s="427" t="s">
        <v>151</v>
      </c>
      <c r="N48" s="427" t="s">
        <v>152</v>
      </c>
      <c r="O48" s="515" t="s">
        <v>152</v>
      </c>
      <c r="P48" s="428"/>
    </row>
    <row r="49" spans="1:19" s="423" customFormat="1" ht="25.5" customHeight="1" x14ac:dyDescent="0.15">
      <c r="A49" s="673" t="s">
        <v>409</v>
      </c>
      <c r="B49" s="494" t="s">
        <v>393</v>
      </c>
      <c r="C49" s="451">
        <v>283532.5</v>
      </c>
      <c r="D49" s="451">
        <v>259643.9</v>
      </c>
      <c r="E49" s="451">
        <v>259985.1</v>
      </c>
      <c r="F49" s="451">
        <v>284620.3</v>
      </c>
      <c r="G49" s="451">
        <v>255810.2</v>
      </c>
      <c r="H49" s="451">
        <v>264419.90000000002</v>
      </c>
      <c r="I49" s="452">
        <v>268404.2</v>
      </c>
      <c r="J49" s="451">
        <v>315180.3</v>
      </c>
      <c r="K49" s="451">
        <v>269898.2</v>
      </c>
      <c r="L49" s="451">
        <v>250110.1</v>
      </c>
      <c r="M49" s="442">
        <v>240192.4</v>
      </c>
      <c r="N49" s="442">
        <v>282258.59999999998</v>
      </c>
      <c r="O49" s="513">
        <v>282258.59999999998</v>
      </c>
      <c r="P49" s="436"/>
      <c r="R49" s="489">
        <f>SUM(C49:P49)</f>
        <v>3516314.3000000003</v>
      </c>
    </row>
    <row r="50" spans="1:19" s="423" customFormat="1" ht="25.5" customHeight="1" x14ac:dyDescent="0.25">
      <c r="A50" s="673"/>
      <c r="B50" s="494" t="s">
        <v>381</v>
      </c>
      <c r="C50" s="434">
        <v>56052704</v>
      </c>
      <c r="D50" s="434">
        <v>50771991</v>
      </c>
      <c r="E50" s="434">
        <v>47097846</v>
      </c>
      <c r="F50" s="434">
        <v>55245515</v>
      </c>
      <c r="G50" s="434">
        <v>53495407</v>
      </c>
      <c r="H50" s="434">
        <v>55331288</v>
      </c>
      <c r="I50" s="434">
        <v>57373346</v>
      </c>
      <c r="J50" s="434">
        <v>73804345</v>
      </c>
      <c r="K50" s="453">
        <v>62100746</v>
      </c>
      <c r="L50" s="453">
        <v>54842521</v>
      </c>
      <c r="M50" s="444">
        <v>53245476</v>
      </c>
      <c r="N50" s="444">
        <v>60570536</v>
      </c>
      <c r="O50" s="514">
        <v>60570536</v>
      </c>
      <c r="R50" s="488">
        <f>SUM(C50:P50)</f>
        <v>740502257</v>
      </c>
    </row>
    <row r="51" spans="1:19" s="423" customFormat="1" ht="25.5" customHeight="1" x14ac:dyDescent="0.15">
      <c r="A51" s="430"/>
      <c r="B51" s="494" t="s">
        <v>353</v>
      </c>
      <c r="C51" s="439">
        <f>C50/C49</f>
        <v>197.69410561399488</v>
      </c>
      <c r="D51" s="439">
        <f t="shared" ref="D51:N51" si="28">D50/D49</f>
        <v>195.54470950405536</v>
      </c>
      <c r="E51" s="439">
        <f t="shared" si="28"/>
        <v>181.15594316751228</v>
      </c>
      <c r="F51" s="439">
        <f t="shared" si="28"/>
        <v>194.10251131068304</v>
      </c>
      <c r="G51" s="439">
        <f t="shared" si="28"/>
        <v>209.12147756422533</v>
      </c>
      <c r="H51" s="439">
        <f t="shared" si="28"/>
        <v>209.25538509015394</v>
      </c>
      <c r="I51" s="439">
        <f t="shared" si="28"/>
        <v>213.75725864200336</v>
      </c>
      <c r="J51" s="439">
        <f t="shared" si="28"/>
        <v>234.16547607829551</v>
      </c>
      <c r="K51" s="439">
        <f t="shared" si="28"/>
        <v>230.08951523203933</v>
      </c>
      <c r="L51" s="439">
        <f t="shared" si="28"/>
        <v>219.27351594357845</v>
      </c>
      <c r="M51" s="439">
        <f t="shared" si="28"/>
        <v>221.67843778570847</v>
      </c>
      <c r="N51" s="439">
        <f t="shared" si="28"/>
        <v>214.59234900194363</v>
      </c>
      <c r="O51" s="503">
        <f t="shared" ref="O51" si="29">O50/O49</f>
        <v>214.59234900194363</v>
      </c>
    </row>
    <row r="52" spans="1:19" s="423" customFormat="1" ht="25.5" customHeight="1" x14ac:dyDescent="0.25">
      <c r="A52" s="423" t="s">
        <v>321</v>
      </c>
      <c r="B52" s="493"/>
      <c r="C52" s="425" t="s">
        <v>394</v>
      </c>
      <c r="L52" s="425" t="s">
        <v>400</v>
      </c>
      <c r="O52" s="488"/>
    </row>
    <row r="53" spans="1:19" s="423" customFormat="1" ht="25.5" customHeight="1" thickBot="1" x14ac:dyDescent="0.2">
      <c r="A53" s="474"/>
      <c r="B53" s="494"/>
      <c r="C53" s="427" t="s">
        <v>148</v>
      </c>
      <c r="D53" s="427" t="s">
        <v>149</v>
      </c>
      <c r="E53" s="427" t="s">
        <v>38</v>
      </c>
      <c r="F53" s="427" t="s">
        <v>39</v>
      </c>
      <c r="G53" s="427" t="s">
        <v>40</v>
      </c>
      <c r="H53" s="427" t="s">
        <v>41</v>
      </c>
      <c r="I53" s="427" t="s">
        <v>395</v>
      </c>
      <c r="J53" s="427" t="s">
        <v>396</v>
      </c>
      <c r="K53" s="427" t="s">
        <v>397</v>
      </c>
      <c r="L53" s="427" t="s">
        <v>398</v>
      </c>
      <c r="M53" s="427" t="s">
        <v>151</v>
      </c>
      <c r="N53" s="427" t="s">
        <v>152</v>
      </c>
      <c r="O53" s="515" t="s">
        <v>152</v>
      </c>
      <c r="P53" s="428"/>
    </row>
    <row r="54" spans="1:19" s="423" customFormat="1" ht="25.5" customHeight="1" x14ac:dyDescent="0.15">
      <c r="A54" s="673" t="s">
        <v>143</v>
      </c>
      <c r="B54" s="494" t="s">
        <v>393</v>
      </c>
      <c r="C54" s="451">
        <v>606.1</v>
      </c>
      <c r="D54" s="451">
        <v>506</v>
      </c>
      <c r="E54" s="451">
        <v>342.4</v>
      </c>
      <c r="F54" s="451">
        <v>192</v>
      </c>
      <c r="G54" s="451">
        <v>220.7</v>
      </c>
      <c r="H54" s="451">
        <v>458.3</v>
      </c>
      <c r="I54" s="452">
        <v>515.29999999999995</v>
      </c>
      <c r="J54" s="451">
        <v>857</v>
      </c>
      <c r="K54" s="451">
        <v>479.5</v>
      </c>
      <c r="L54" s="451">
        <v>861.5</v>
      </c>
      <c r="M54" s="442">
        <v>1364.3</v>
      </c>
      <c r="N54" s="442">
        <v>674</v>
      </c>
      <c r="O54" s="513">
        <v>674</v>
      </c>
      <c r="P54" s="436"/>
      <c r="R54" s="489">
        <f>SUM(C54:P54)</f>
        <v>7751.1</v>
      </c>
    </row>
    <row r="55" spans="1:19" s="423" customFormat="1" ht="25.5" customHeight="1" x14ac:dyDescent="0.25">
      <c r="A55" s="673"/>
      <c r="B55" s="494" t="s">
        <v>381</v>
      </c>
      <c r="C55" s="434">
        <v>1964992</v>
      </c>
      <c r="D55" s="434">
        <v>2278795</v>
      </c>
      <c r="E55" s="434">
        <v>1178054</v>
      </c>
      <c r="F55" s="434">
        <v>943526</v>
      </c>
      <c r="G55" s="434">
        <v>724453</v>
      </c>
      <c r="H55" s="434">
        <v>1509430</v>
      </c>
      <c r="I55" s="434">
        <v>2121634</v>
      </c>
      <c r="J55" s="434">
        <v>3719905</v>
      </c>
      <c r="K55" s="453">
        <v>2588393</v>
      </c>
      <c r="L55" s="453">
        <v>3920369</v>
      </c>
      <c r="M55" s="444">
        <v>5900836</v>
      </c>
      <c r="N55" s="444">
        <v>2765685</v>
      </c>
      <c r="O55" s="514">
        <v>2765685</v>
      </c>
      <c r="R55" s="488">
        <f>SUM(C55:P55)</f>
        <v>32381757</v>
      </c>
    </row>
    <row r="56" spans="1:19" s="423" customFormat="1" ht="25.5" customHeight="1" x14ac:dyDescent="0.15">
      <c r="A56" s="430"/>
      <c r="B56" s="494" t="s">
        <v>353</v>
      </c>
      <c r="C56" s="439">
        <f>C55/C54</f>
        <v>3242.0260683055599</v>
      </c>
      <c r="D56" s="439">
        <f t="shared" ref="D56:N56" si="30">D55/D54</f>
        <v>4503.54743083004</v>
      </c>
      <c r="E56" s="439">
        <f t="shared" si="30"/>
        <v>3440.5782710280378</v>
      </c>
      <c r="F56" s="439">
        <f t="shared" si="30"/>
        <v>4914.197916666667</v>
      </c>
      <c r="G56" s="439">
        <f t="shared" si="30"/>
        <v>3282.5237879474403</v>
      </c>
      <c r="H56" s="439">
        <f t="shared" si="30"/>
        <v>3293.5413484617061</v>
      </c>
      <c r="I56" s="439">
        <f t="shared" si="30"/>
        <v>4117.2792548030275</v>
      </c>
      <c r="J56" s="439">
        <f t="shared" si="30"/>
        <v>4340.6126021003502</v>
      </c>
      <c r="K56" s="439">
        <f t="shared" si="30"/>
        <v>5398.1084462982271</v>
      </c>
      <c r="L56" s="439">
        <f t="shared" si="30"/>
        <v>4550.6314567614627</v>
      </c>
      <c r="M56" s="439">
        <f t="shared" si="30"/>
        <v>4325.1748149234045</v>
      </c>
      <c r="N56" s="439">
        <f t="shared" si="30"/>
        <v>4103.3902077151333</v>
      </c>
      <c r="O56" s="503">
        <f t="shared" ref="O56" si="31">O55/O54</f>
        <v>4103.3902077151333</v>
      </c>
    </row>
    <row r="57" spans="1:19" s="423" customFormat="1" ht="25.5" customHeight="1" x14ac:dyDescent="0.25">
      <c r="A57" s="423" t="s">
        <v>321</v>
      </c>
      <c r="B57" s="493"/>
      <c r="C57" s="425" t="s">
        <v>394</v>
      </c>
      <c r="L57" s="425" t="s">
        <v>400</v>
      </c>
      <c r="O57" s="488"/>
    </row>
    <row r="58" spans="1:19" s="423" customFormat="1" ht="25.5" customHeight="1" thickBot="1" x14ac:dyDescent="0.2">
      <c r="A58" s="474"/>
      <c r="B58" s="494"/>
      <c r="C58" s="427" t="s">
        <v>148</v>
      </c>
      <c r="D58" s="427" t="s">
        <v>149</v>
      </c>
      <c r="E58" s="427" t="s">
        <v>38</v>
      </c>
      <c r="F58" s="427" t="s">
        <v>39</v>
      </c>
      <c r="G58" s="427" t="s">
        <v>40</v>
      </c>
      <c r="H58" s="427" t="s">
        <v>41</v>
      </c>
      <c r="I58" s="427" t="s">
        <v>395</v>
      </c>
      <c r="J58" s="427" t="s">
        <v>396</v>
      </c>
      <c r="K58" s="427" t="s">
        <v>397</v>
      </c>
      <c r="L58" s="427" t="s">
        <v>398</v>
      </c>
      <c r="M58" s="427" t="s">
        <v>151</v>
      </c>
      <c r="N58" s="427" t="s">
        <v>152</v>
      </c>
      <c r="O58" s="515" t="s">
        <v>152</v>
      </c>
      <c r="P58" s="428"/>
    </row>
    <row r="59" spans="1:19" s="423" customFormat="1" ht="25.5" customHeight="1" x14ac:dyDescent="0.15">
      <c r="A59" s="673" t="s">
        <v>410</v>
      </c>
      <c r="B59" s="494" t="s">
        <v>393</v>
      </c>
      <c r="C59" s="451">
        <f>SUM(C44,C49,C54)</f>
        <v>284244.59999999998</v>
      </c>
      <c r="D59" s="451">
        <f t="shared" ref="D59:N59" si="32">SUM(D44,D49,D54)</f>
        <v>260149.9</v>
      </c>
      <c r="E59" s="451">
        <f t="shared" si="32"/>
        <v>260327.5</v>
      </c>
      <c r="F59" s="451">
        <f t="shared" si="32"/>
        <v>284812.3</v>
      </c>
      <c r="G59" s="451">
        <f t="shared" si="32"/>
        <v>256236.90000000002</v>
      </c>
      <c r="H59" s="451">
        <f t="shared" si="32"/>
        <v>264878.2</v>
      </c>
      <c r="I59" s="451">
        <f t="shared" si="32"/>
        <v>268919.5</v>
      </c>
      <c r="J59" s="451">
        <f t="shared" si="32"/>
        <v>316191.2</v>
      </c>
      <c r="K59" s="451">
        <f t="shared" si="32"/>
        <v>270538.60000000003</v>
      </c>
      <c r="L59" s="451">
        <f t="shared" si="32"/>
        <v>250971.6</v>
      </c>
      <c r="M59" s="451">
        <f t="shared" si="32"/>
        <v>241782.99999999997</v>
      </c>
      <c r="N59" s="451">
        <f t="shared" si="32"/>
        <v>282932.59999999998</v>
      </c>
      <c r="O59" s="490">
        <f t="shared" ref="O59" si="33">SUM(O44,O49,O54)</f>
        <v>282932.59999999998</v>
      </c>
      <c r="P59" s="436"/>
      <c r="R59" s="489">
        <f>SUM(C59:P59)</f>
        <v>3524918.5000000005</v>
      </c>
    </row>
    <row r="60" spans="1:19" s="423" customFormat="1" ht="25.5" customHeight="1" x14ac:dyDescent="0.15">
      <c r="A60" s="673"/>
      <c r="B60" s="494" t="s">
        <v>381</v>
      </c>
      <c r="C60" s="434">
        <f>SUM(C45,C50,C55)</f>
        <v>58077340</v>
      </c>
      <c r="D60" s="434">
        <f t="shared" ref="D60:N60" si="34">SUM(D45,D50,D55)</f>
        <v>53050786</v>
      </c>
      <c r="E60" s="434">
        <f t="shared" si="34"/>
        <v>48275900</v>
      </c>
      <c r="F60" s="434">
        <f t="shared" si="34"/>
        <v>56189041</v>
      </c>
      <c r="G60" s="434">
        <f t="shared" si="34"/>
        <v>54264356</v>
      </c>
      <c r="H60" s="434">
        <f t="shared" si="34"/>
        <v>56840718</v>
      </c>
      <c r="I60" s="434">
        <f t="shared" si="34"/>
        <v>59494980</v>
      </c>
      <c r="J60" s="434">
        <f t="shared" si="34"/>
        <v>77598879</v>
      </c>
      <c r="K60" s="434">
        <f t="shared" si="34"/>
        <v>64776026</v>
      </c>
      <c r="L60" s="434">
        <f t="shared" si="34"/>
        <v>58762890</v>
      </c>
      <c r="M60" s="434">
        <f t="shared" si="34"/>
        <v>59268514</v>
      </c>
      <c r="N60" s="434">
        <f t="shared" si="34"/>
        <v>63336221</v>
      </c>
      <c r="O60" s="506">
        <f t="shared" ref="O60" si="35">SUM(O45,O50,O55)</f>
        <v>63336221</v>
      </c>
      <c r="R60" s="488">
        <f>SUM(C60:Q60)</f>
        <v>773271872</v>
      </c>
    </row>
    <row r="61" spans="1:19" s="423" customFormat="1" ht="25.5" customHeight="1" x14ac:dyDescent="0.15">
      <c r="A61" s="430"/>
      <c r="B61" s="494" t="s">
        <v>353</v>
      </c>
      <c r="C61" s="439">
        <f>C60/C59</f>
        <v>204.3217003946601</v>
      </c>
      <c r="D61" s="439">
        <f t="shared" ref="D61:N61" si="36">D60/D59</f>
        <v>203.92391463536984</v>
      </c>
      <c r="E61" s="439">
        <f t="shared" si="36"/>
        <v>185.44295166665066</v>
      </c>
      <c r="F61" s="439">
        <f t="shared" si="36"/>
        <v>197.28446067813786</v>
      </c>
      <c r="G61" s="439">
        <f t="shared" si="36"/>
        <v>211.77416679642937</v>
      </c>
      <c r="H61" s="439">
        <f t="shared" si="36"/>
        <v>214.59190677073462</v>
      </c>
      <c r="I61" s="439">
        <f t="shared" si="36"/>
        <v>221.23713602025884</v>
      </c>
      <c r="J61" s="439">
        <f t="shared" si="36"/>
        <v>245.41757961638399</v>
      </c>
      <c r="K61" s="439">
        <f t="shared" si="36"/>
        <v>239.43358175136558</v>
      </c>
      <c r="L61" s="439">
        <f t="shared" si="36"/>
        <v>234.14159211639881</v>
      </c>
      <c r="M61" s="439">
        <f t="shared" si="36"/>
        <v>245.13102244574682</v>
      </c>
      <c r="N61" s="439">
        <f t="shared" si="36"/>
        <v>223.85621522581704</v>
      </c>
      <c r="O61" s="503">
        <f t="shared" ref="O61" si="37">O60/O59</f>
        <v>223.85621522581704</v>
      </c>
    </row>
    <row r="62" spans="1:19" ht="25.5" customHeight="1" x14ac:dyDescent="0.25">
      <c r="A62" s="423" t="s">
        <v>321</v>
      </c>
      <c r="B62" s="493"/>
      <c r="C62" s="425" t="s">
        <v>394</v>
      </c>
      <c r="D62" s="423"/>
      <c r="E62" s="423"/>
      <c r="F62" s="423"/>
      <c r="G62" s="423"/>
      <c r="H62" s="423"/>
      <c r="I62" s="423"/>
      <c r="J62" s="423"/>
      <c r="K62" s="423"/>
      <c r="L62" s="425" t="s">
        <v>400</v>
      </c>
      <c r="M62" s="423"/>
      <c r="N62" s="423"/>
      <c r="O62" s="488"/>
      <c r="P62" s="423"/>
      <c r="Q62" s="423"/>
      <c r="R62" s="423"/>
      <c r="S62" s="423"/>
    </row>
    <row r="63" spans="1:19" ht="25.5" customHeight="1" thickBot="1" x14ac:dyDescent="0.2">
      <c r="A63" s="476"/>
      <c r="B63" s="494"/>
      <c r="C63" s="427" t="s">
        <v>148</v>
      </c>
      <c r="D63" s="427" t="s">
        <v>149</v>
      </c>
      <c r="E63" s="427" t="s">
        <v>38</v>
      </c>
      <c r="F63" s="427" t="s">
        <v>39</v>
      </c>
      <c r="G63" s="427" t="s">
        <v>40</v>
      </c>
      <c r="H63" s="427" t="s">
        <v>41</v>
      </c>
      <c r="I63" s="427" t="s">
        <v>395</v>
      </c>
      <c r="J63" s="427" t="s">
        <v>396</v>
      </c>
      <c r="K63" s="427" t="s">
        <v>397</v>
      </c>
      <c r="L63" s="427" t="s">
        <v>398</v>
      </c>
      <c r="M63" s="427" t="s">
        <v>151</v>
      </c>
      <c r="N63" s="427" t="s">
        <v>152</v>
      </c>
      <c r="O63" s="515" t="s">
        <v>152</v>
      </c>
      <c r="P63" s="428"/>
      <c r="Q63" s="423"/>
      <c r="R63" s="423"/>
      <c r="S63" s="423"/>
    </row>
    <row r="64" spans="1:19" ht="25.5" customHeight="1" x14ac:dyDescent="0.15">
      <c r="A64" s="673" t="s">
        <v>412</v>
      </c>
      <c r="B64" s="494" t="s">
        <v>393</v>
      </c>
      <c r="C64" s="451">
        <f>SUM(C18,C25,C31)</f>
        <v>2161857.9</v>
      </c>
      <c r="D64" s="451">
        <f t="shared" ref="D64:N64" si="38">SUM(D49,D54,D59)</f>
        <v>520299.8</v>
      </c>
      <c r="E64" s="451">
        <f t="shared" si="38"/>
        <v>520655</v>
      </c>
      <c r="F64" s="451">
        <f t="shared" si="38"/>
        <v>569624.6</v>
      </c>
      <c r="G64" s="451">
        <f t="shared" si="38"/>
        <v>512267.80000000005</v>
      </c>
      <c r="H64" s="451">
        <f t="shared" si="38"/>
        <v>529756.4</v>
      </c>
      <c r="I64" s="451">
        <f t="shared" si="38"/>
        <v>537839</v>
      </c>
      <c r="J64" s="451">
        <f t="shared" si="38"/>
        <v>632228.5</v>
      </c>
      <c r="K64" s="451">
        <f t="shared" si="38"/>
        <v>540916.30000000005</v>
      </c>
      <c r="L64" s="451">
        <f t="shared" si="38"/>
        <v>501943.2</v>
      </c>
      <c r="M64" s="451">
        <f t="shared" si="38"/>
        <v>483339.69999999995</v>
      </c>
      <c r="N64" s="451">
        <f t="shared" si="38"/>
        <v>565865.19999999995</v>
      </c>
      <c r="O64" s="490">
        <f t="shared" ref="O64" si="39">SUM(O49,O54,O59)</f>
        <v>565865.19999999995</v>
      </c>
      <c r="P64" s="436"/>
      <c r="Q64" s="423"/>
      <c r="R64" s="491">
        <f>SUM(C64:N64)</f>
        <v>8076593.4000000004</v>
      </c>
      <c r="S64" s="423"/>
    </row>
    <row r="65" spans="1:19" ht="25.5" customHeight="1" x14ac:dyDescent="0.15">
      <c r="A65" s="673"/>
      <c r="B65" s="494" t="s">
        <v>381</v>
      </c>
      <c r="C65" s="490">
        <f>SUM(C19,C26,C32)</f>
        <v>2814293717</v>
      </c>
      <c r="D65" s="490">
        <f t="shared" ref="D65:O65" si="40">SUM(D19,D26,D32)</f>
        <v>2386681272</v>
      </c>
      <c r="E65" s="490">
        <f t="shared" si="40"/>
        <v>2241292894</v>
      </c>
      <c r="F65" s="490">
        <f t="shared" si="40"/>
        <v>2686893076</v>
      </c>
      <c r="G65" s="490">
        <f t="shared" si="40"/>
        <v>2160285265</v>
      </c>
      <c r="H65" s="490">
        <f t="shared" si="40"/>
        <v>2357910426</v>
      </c>
      <c r="I65" s="490">
        <f t="shared" si="40"/>
        <v>2390726347</v>
      </c>
      <c r="J65" s="490">
        <f t="shared" si="40"/>
        <v>3064850205</v>
      </c>
      <c r="K65" s="490">
        <f t="shared" si="40"/>
        <v>2597309873</v>
      </c>
      <c r="L65" s="490">
        <f t="shared" si="40"/>
        <v>2167420506</v>
      </c>
      <c r="M65" s="490">
        <f t="shared" si="40"/>
        <v>2028023494</v>
      </c>
      <c r="N65" s="490">
        <f t="shared" si="40"/>
        <v>2356555709</v>
      </c>
      <c r="O65" s="490">
        <f t="shared" si="40"/>
        <v>29252242784</v>
      </c>
      <c r="P65" s="423"/>
      <c r="Q65" s="423"/>
      <c r="R65" s="488">
        <f>SUM(C65:N65)</f>
        <v>29252242784</v>
      </c>
      <c r="S65" s="423"/>
    </row>
    <row r="66" spans="1:19" ht="25.5" customHeight="1" x14ac:dyDescent="0.15">
      <c r="A66" s="430"/>
      <c r="B66" s="494" t="s">
        <v>353</v>
      </c>
      <c r="C66" s="439">
        <f>C65/C64</f>
        <v>1301.7940341962346</v>
      </c>
      <c r="D66" s="439">
        <f t="shared" ref="D66:N66" si="41">D65/D64</f>
        <v>4587.1270217670663</v>
      </c>
      <c r="E66" s="439">
        <f t="shared" si="41"/>
        <v>4304.7563050388453</v>
      </c>
      <c r="F66" s="439">
        <f t="shared" si="41"/>
        <v>4716.9540711549325</v>
      </c>
      <c r="G66" s="439">
        <f t="shared" si="41"/>
        <v>4217.1014164856733</v>
      </c>
      <c r="H66" s="439">
        <f t="shared" si="41"/>
        <v>4450.9333459680711</v>
      </c>
      <c r="I66" s="439">
        <f t="shared" si="41"/>
        <v>4445.0594824845357</v>
      </c>
      <c r="J66" s="439">
        <f t="shared" si="41"/>
        <v>4847.6938401226771</v>
      </c>
      <c r="K66" s="439">
        <f t="shared" si="41"/>
        <v>4801.6853494708885</v>
      </c>
      <c r="L66" s="439">
        <f t="shared" si="41"/>
        <v>4318.0593063119495</v>
      </c>
      <c r="M66" s="439">
        <f t="shared" si="41"/>
        <v>4195.8554076977334</v>
      </c>
      <c r="N66" s="439">
        <f t="shared" si="41"/>
        <v>4164.5178197917103</v>
      </c>
      <c r="O66" s="503">
        <f t="shared" ref="O66" si="42">O65/O64</f>
        <v>51694.719491497272</v>
      </c>
      <c r="P66" s="423"/>
      <c r="Q66" s="423"/>
      <c r="R66" s="423"/>
      <c r="S66" s="423"/>
    </row>
    <row r="67" spans="1:19" ht="25.5" customHeight="1" x14ac:dyDescent="0.15">
      <c r="A67" s="381"/>
      <c r="B67" s="496"/>
      <c r="C67" s="359"/>
      <c r="D67" s="360"/>
      <c r="E67" s="359"/>
      <c r="F67" s="360"/>
      <c r="G67" s="360"/>
      <c r="H67" s="360"/>
      <c r="I67" s="361"/>
      <c r="J67" s="360"/>
      <c r="K67" s="360"/>
      <c r="L67" s="360"/>
    </row>
    <row r="68" spans="1:19" ht="25.5" customHeight="1" x14ac:dyDescent="0.15">
      <c r="A68" s="381"/>
      <c r="B68" s="496"/>
      <c r="C68" s="359"/>
      <c r="D68" s="360"/>
      <c r="E68" s="359"/>
      <c r="F68" s="360"/>
      <c r="G68" s="360"/>
      <c r="H68" s="360"/>
      <c r="I68" s="361"/>
      <c r="J68" s="360"/>
      <c r="K68" s="360"/>
      <c r="L68" s="360"/>
    </row>
    <row r="69" spans="1:19" ht="25.5" customHeight="1" x14ac:dyDescent="0.15">
      <c r="A69" s="381"/>
      <c r="B69" s="496"/>
      <c r="C69" s="359"/>
      <c r="D69" s="360"/>
      <c r="E69" s="359"/>
      <c r="F69" s="360"/>
      <c r="G69" s="360"/>
      <c r="H69" s="360"/>
      <c r="I69" s="361"/>
      <c r="J69" s="360"/>
      <c r="K69" s="360"/>
      <c r="L69" s="360"/>
    </row>
    <row r="70" spans="1:19" ht="25.5" customHeight="1" x14ac:dyDescent="0.15">
      <c r="A70" s="381"/>
      <c r="B70" s="496"/>
      <c r="C70" s="359"/>
      <c r="D70" s="360"/>
      <c r="E70" s="359"/>
      <c r="F70" s="360"/>
      <c r="G70" s="360"/>
      <c r="H70" s="360"/>
      <c r="I70" s="361"/>
      <c r="J70" s="360"/>
      <c r="K70" s="360"/>
      <c r="L70" s="360"/>
    </row>
    <row r="71" spans="1:19" ht="25.5" customHeight="1" x14ac:dyDescent="0.15">
      <c r="A71" s="381"/>
      <c r="B71" s="496"/>
      <c r="C71" s="362"/>
      <c r="D71" s="360"/>
      <c r="E71" s="359"/>
      <c r="F71" s="360"/>
      <c r="G71" s="360"/>
      <c r="H71" s="360"/>
      <c r="I71" s="361"/>
      <c r="J71" s="360"/>
      <c r="K71" s="360"/>
      <c r="L71" s="360"/>
    </row>
    <row r="72" spans="1:19" ht="25.5" customHeight="1" x14ac:dyDescent="0.15">
      <c r="C72" s="360"/>
      <c r="D72" s="362"/>
      <c r="E72" s="362"/>
      <c r="F72" s="362"/>
      <c r="G72" s="362"/>
      <c r="H72" s="362"/>
      <c r="I72" s="362"/>
      <c r="J72" s="362"/>
      <c r="K72" s="362"/>
      <c r="L72" s="362"/>
      <c r="M72" s="372"/>
      <c r="N72" s="372"/>
      <c r="O72" s="518"/>
      <c r="P72" s="372"/>
    </row>
    <row r="73" spans="1:19" ht="25.5" customHeight="1" x14ac:dyDescent="0.15">
      <c r="A73" s="380"/>
      <c r="D73" s="360"/>
      <c r="E73" s="360"/>
      <c r="F73" s="360"/>
      <c r="G73" s="360"/>
      <c r="H73" s="360"/>
      <c r="I73" s="360"/>
      <c r="J73" s="360"/>
      <c r="K73" s="360"/>
      <c r="L73" s="360"/>
    </row>
  </sheetData>
  <mergeCells count="14">
    <mergeCell ref="L40:N40"/>
    <mergeCell ref="L34:O34"/>
    <mergeCell ref="A64:A65"/>
    <mergeCell ref="A5:A7"/>
    <mergeCell ref="A9:A11"/>
    <mergeCell ref="A13:A15"/>
    <mergeCell ref="A17:A19"/>
    <mergeCell ref="A24:A26"/>
    <mergeCell ref="A44:A45"/>
    <mergeCell ref="A49:A50"/>
    <mergeCell ref="A54:A55"/>
    <mergeCell ref="A59:A60"/>
    <mergeCell ref="A31:A32"/>
    <mergeCell ref="A37:A38"/>
  </mergeCells>
  <phoneticPr fontId="2"/>
  <pageMargins left="0.51181102362204722" right="0" top="0.94488188976377963" bottom="0.35433070866141736" header="0.31496062992125984" footer="0.31496062992125984"/>
  <pageSetup paperSize="9" scale="74" orientation="portrait" r:id="rId1"/>
  <headerFooter scaleWithDoc="0">
    <oddFooter>&amp;C&amp;"游ゴシック,標準"５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52"/>
  <sheetViews>
    <sheetView showGridLines="0" view="pageBreakPreview" topLeftCell="A112" zoomScaleNormal="100" zoomScaleSheetLayoutView="100" workbookViewId="0">
      <selection activeCell="J112" sqref="J112"/>
    </sheetView>
  </sheetViews>
  <sheetFormatPr defaultRowHeight="26.25" customHeight="1" x14ac:dyDescent="0.15"/>
  <cols>
    <col min="1" max="1" width="10.625" style="351" customWidth="1"/>
    <col min="2" max="2" width="13.625" style="470" customWidth="1"/>
    <col min="3" max="7" width="11.625" style="351" customWidth="1"/>
    <col min="8" max="8" width="5.625" style="351" customWidth="1"/>
    <col min="9" max="10" width="8.75" style="351" customWidth="1"/>
    <col min="11" max="238" width="9" style="351"/>
    <col min="239" max="239" width="7" style="351" customWidth="1"/>
    <col min="240" max="240" width="8.875" style="351" customWidth="1"/>
    <col min="241" max="494" width="9" style="351"/>
    <col min="495" max="495" width="7" style="351" customWidth="1"/>
    <col min="496" max="496" width="8.875" style="351" customWidth="1"/>
    <col min="497" max="750" width="9" style="351"/>
    <col min="751" max="751" width="7" style="351" customWidth="1"/>
    <col min="752" max="752" width="8.875" style="351" customWidth="1"/>
    <col min="753" max="1006" width="9" style="351"/>
    <col min="1007" max="1007" width="7" style="351" customWidth="1"/>
    <col min="1008" max="1008" width="8.875" style="351" customWidth="1"/>
    <col min="1009" max="1262" width="9" style="351"/>
    <col min="1263" max="1263" width="7" style="351" customWidth="1"/>
    <col min="1264" max="1264" width="8.875" style="351" customWidth="1"/>
    <col min="1265" max="1518" width="9" style="351"/>
    <col min="1519" max="1519" width="7" style="351" customWidth="1"/>
    <col min="1520" max="1520" width="8.875" style="351" customWidth="1"/>
    <col min="1521" max="1774" width="9" style="351"/>
    <col min="1775" max="1775" width="7" style="351" customWidth="1"/>
    <col min="1776" max="1776" width="8.875" style="351" customWidth="1"/>
    <col min="1777" max="2030" width="9" style="351"/>
    <col min="2031" max="2031" width="7" style="351" customWidth="1"/>
    <col min="2032" max="2032" width="8.875" style="351" customWidth="1"/>
    <col min="2033" max="2286" width="9" style="351"/>
    <col min="2287" max="2287" width="7" style="351" customWidth="1"/>
    <col min="2288" max="2288" width="8.875" style="351" customWidth="1"/>
    <col min="2289" max="2542" width="9" style="351"/>
    <col min="2543" max="2543" width="7" style="351" customWidth="1"/>
    <col min="2544" max="2544" width="8.875" style="351" customWidth="1"/>
    <col min="2545" max="2798" width="9" style="351"/>
    <col min="2799" max="2799" width="7" style="351" customWidth="1"/>
    <col min="2800" max="2800" width="8.875" style="351" customWidth="1"/>
    <col min="2801" max="3054" width="9" style="351"/>
    <col min="3055" max="3055" width="7" style="351" customWidth="1"/>
    <col min="3056" max="3056" width="8.875" style="351" customWidth="1"/>
    <col min="3057" max="3310" width="9" style="351"/>
    <col min="3311" max="3311" width="7" style="351" customWidth="1"/>
    <col min="3312" max="3312" width="8.875" style="351" customWidth="1"/>
    <col min="3313" max="3566" width="9" style="351"/>
    <col min="3567" max="3567" width="7" style="351" customWidth="1"/>
    <col min="3568" max="3568" width="8.875" style="351" customWidth="1"/>
    <col min="3569" max="3822" width="9" style="351"/>
    <col min="3823" max="3823" width="7" style="351" customWidth="1"/>
    <col min="3824" max="3824" width="8.875" style="351" customWidth="1"/>
    <col min="3825" max="4078" width="9" style="351"/>
    <col min="4079" max="4079" width="7" style="351" customWidth="1"/>
    <col min="4080" max="4080" width="8.875" style="351" customWidth="1"/>
    <col min="4081" max="4334" width="9" style="351"/>
    <col min="4335" max="4335" width="7" style="351" customWidth="1"/>
    <col min="4336" max="4336" width="8.875" style="351" customWidth="1"/>
    <col min="4337" max="4590" width="9" style="351"/>
    <col min="4591" max="4591" width="7" style="351" customWidth="1"/>
    <col min="4592" max="4592" width="8.875" style="351" customWidth="1"/>
    <col min="4593" max="4846" width="9" style="351"/>
    <col min="4847" max="4847" width="7" style="351" customWidth="1"/>
    <col min="4848" max="4848" width="8.875" style="351" customWidth="1"/>
    <col min="4849" max="5102" width="9" style="351"/>
    <col min="5103" max="5103" width="7" style="351" customWidth="1"/>
    <col min="5104" max="5104" width="8.875" style="351" customWidth="1"/>
    <col min="5105" max="5358" width="9" style="351"/>
    <col min="5359" max="5359" width="7" style="351" customWidth="1"/>
    <col min="5360" max="5360" width="8.875" style="351" customWidth="1"/>
    <col min="5361" max="5614" width="9" style="351"/>
    <col min="5615" max="5615" width="7" style="351" customWidth="1"/>
    <col min="5616" max="5616" width="8.875" style="351" customWidth="1"/>
    <col min="5617" max="5870" width="9" style="351"/>
    <col min="5871" max="5871" width="7" style="351" customWidth="1"/>
    <col min="5872" max="5872" width="8.875" style="351" customWidth="1"/>
    <col min="5873" max="6126" width="9" style="351"/>
    <col min="6127" max="6127" width="7" style="351" customWidth="1"/>
    <col min="6128" max="6128" width="8.875" style="351" customWidth="1"/>
    <col min="6129" max="6382" width="9" style="351"/>
    <col min="6383" max="6383" width="7" style="351" customWidth="1"/>
    <col min="6384" max="6384" width="8.875" style="351" customWidth="1"/>
    <col min="6385" max="6638" width="9" style="351"/>
    <col min="6639" max="6639" width="7" style="351" customWidth="1"/>
    <col min="6640" max="6640" width="8.875" style="351" customWidth="1"/>
    <col min="6641" max="6894" width="9" style="351"/>
    <col min="6895" max="6895" width="7" style="351" customWidth="1"/>
    <col min="6896" max="6896" width="8.875" style="351" customWidth="1"/>
    <col min="6897" max="7150" width="9" style="351"/>
    <col min="7151" max="7151" width="7" style="351" customWidth="1"/>
    <col min="7152" max="7152" width="8.875" style="351" customWidth="1"/>
    <col min="7153" max="7406" width="9" style="351"/>
    <col min="7407" max="7407" width="7" style="351" customWidth="1"/>
    <col min="7408" max="7408" width="8.875" style="351" customWidth="1"/>
    <col min="7409" max="7662" width="9" style="351"/>
    <col min="7663" max="7663" width="7" style="351" customWidth="1"/>
    <col min="7664" max="7664" width="8.875" style="351" customWidth="1"/>
    <col min="7665" max="7918" width="9" style="351"/>
    <col min="7919" max="7919" width="7" style="351" customWidth="1"/>
    <col min="7920" max="7920" width="8.875" style="351" customWidth="1"/>
    <col min="7921" max="8174" width="9" style="351"/>
    <col min="8175" max="8175" width="7" style="351" customWidth="1"/>
    <col min="8176" max="8176" width="8.875" style="351" customWidth="1"/>
    <col min="8177" max="8430" width="9" style="351"/>
    <col min="8431" max="8431" width="7" style="351" customWidth="1"/>
    <col min="8432" max="8432" width="8.875" style="351" customWidth="1"/>
    <col min="8433" max="8686" width="9" style="351"/>
    <col min="8687" max="8687" width="7" style="351" customWidth="1"/>
    <col min="8688" max="8688" width="8.875" style="351" customWidth="1"/>
    <col min="8689" max="8942" width="9" style="351"/>
    <col min="8943" max="8943" width="7" style="351" customWidth="1"/>
    <col min="8944" max="8944" width="8.875" style="351" customWidth="1"/>
    <col min="8945" max="9198" width="9" style="351"/>
    <col min="9199" max="9199" width="7" style="351" customWidth="1"/>
    <col min="9200" max="9200" width="8.875" style="351" customWidth="1"/>
    <col min="9201" max="9454" width="9" style="351"/>
    <col min="9455" max="9455" width="7" style="351" customWidth="1"/>
    <col min="9456" max="9456" width="8.875" style="351" customWidth="1"/>
    <col min="9457" max="9710" width="9" style="351"/>
    <col min="9711" max="9711" width="7" style="351" customWidth="1"/>
    <col min="9712" max="9712" width="8.875" style="351" customWidth="1"/>
    <col min="9713" max="9966" width="9" style="351"/>
    <col min="9967" max="9967" width="7" style="351" customWidth="1"/>
    <col min="9968" max="9968" width="8.875" style="351" customWidth="1"/>
    <col min="9969" max="10222" width="9" style="351"/>
    <col min="10223" max="10223" width="7" style="351" customWidth="1"/>
    <col min="10224" max="10224" width="8.875" style="351" customWidth="1"/>
    <col min="10225" max="10478" width="9" style="351"/>
    <col min="10479" max="10479" width="7" style="351" customWidth="1"/>
    <col min="10480" max="10480" width="8.875" style="351" customWidth="1"/>
    <col min="10481" max="10734" width="9" style="351"/>
    <col min="10735" max="10735" width="7" style="351" customWidth="1"/>
    <col min="10736" max="10736" width="8.875" style="351" customWidth="1"/>
    <col min="10737" max="10990" width="9" style="351"/>
    <col min="10991" max="10991" width="7" style="351" customWidth="1"/>
    <col min="10992" max="10992" width="8.875" style="351" customWidth="1"/>
    <col min="10993" max="11246" width="9" style="351"/>
    <col min="11247" max="11247" width="7" style="351" customWidth="1"/>
    <col min="11248" max="11248" width="8.875" style="351" customWidth="1"/>
    <col min="11249" max="11502" width="9" style="351"/>
    <col min="11503" max="11503" width="7" style="351" customWidth="1"/>
    <col min="11504" max="11504" width="8.875" style="351" customWidth="1"/>
    <col min="11505" max="11758" width="9" style="351"/>
    <col min="11759" max="11759" width="7" style="351" customWidth="1"/>
    <col min="11760" max="11760" width="8.875" style="351" customWidth="1"/>
    <col min="11761" max="12014" width="9" style="351"/>
    <col min="12015" max="12015" width="7" style="351" customWidth="1"/>
    <col min="12016" max="12016" width="8.875" style="351" customWidth="1"/>
    <col min="12017" max="12270" width="9" style="351"/>
    <col min="12271" max="12271" width="7" style="351" customWidth="1"/>
    <col min="12272" max="12272" width="8.875" style="351" customWidth="1"/>
    <col min="12273" max="12526" width="9" style="351"/>
    <col min="12527" max="12527" width="7" style="351" customWidth="1"/>
    <col min="12528" max="12528" width="8.875" style="351" customWidth="1"/>
    <col min="12529" max="12782" width="9" style="351"/>
    <col min="12783" max="12783" width="7" style="351" customWidth="1"/>
    <col min="12784" max="12784" width="8.875" style="351" customWidth="1"/>
    <col min="12785" max="13038" width="9" style="351"/>
    <col min="13039" max="13039" width="7" style="351" customWidth="1"/>
    <col min="13040" max="13040" width="8.875" style="351" customWidth="1"/>
    <col min="13041" max="13294" width="9" style="351"/>
    <col min="13295" max="13295" width="7" style="351" customWidth="1"/>
    <col min="13296" max="13296" width="8.875" style="351" customWidth="1"/>
    <col min="13297" max="13550" width="9" style="351"/>
    <col min="13551" max="13551" width="7" style="351" customWidth="1"/>
    <col min="13552" max="13552" width="8.875" style="351" customWidth="1"/>
    <col min="13553" max="13806" width="9" style="351"/>
    <col min="13807" max="13807" width="7" style="351" customWidth="1"/>
    <col min="13808" max="13808" width="8.875" style="351" customWidth="1"/>
    <col min="13809" max="14062" width="9" style="351"/>
    <col min="14063" max="14063" width="7" style="351" customWidth="1"/>
    <col min="14064" max="14064" width="8.875" style="351" customWidth="1"/>
    <col min="14065" max="14318" width="9" style="351"/>
    <col min="14319" max="14319" width="7" style="351" customWidth="1"/>
    <col min="14320" max="14320" width="8.875" style="351" customWidth="1"/>
    <col min="14321" max="14574" width="9" style="351"/>
    <col min="14575" max="14575" width="7" style="351" customWidth="1"/>
    <col min="14576" max="14576" width="8.875" style="351" customWidth="1"/>
    <col min="14577" max="14830" width="9" style="351"/>
    <col min="14831" max="14831" width="7" style="351" customWidth="1"/>
    <col min="14832" max="14832" width="8.875" style="351" customWidth="1"/>
    <col min="14833" max="15086" width="9" style="351"/>
    <col min="15087" max="15087" width="7" style="351" customWidth="1"/>
    <col min="15088" max="15088" width="8.875" style="351" customWidth="1"/>
    <col min="15089" max="15342" width="9" style="351"/>
    <col min="15343" max="15343" width="7" style="351" customWidth="1"/>
    <col min="15344" max="15344" width="8.875" style="351" customWidth="1"/>
    <col min="15345" max="15598" width="9" style="351"/>
    <col min="15599" max="15599" width="7" style="351" customWidth="1"/>
    <col min="15600" max="15600" width="8.875" style="351" customWidth="1"/>
    <col min="15601" max="15854" width="9" style="351"/>
    <col min="15855" max="15855" width="7" style="351" customWidth="1"/>
    <col min="15856" max="15856" width="8.875" style="351" customWidth="1"/>
    <col min="15857" max="16110" width="9" style="351"/>
    <col min="16111" max="16111" width="7" style="351" customWidth="1"/>
    <col min="16112" max="16112" width="8.875" style="351" customWidth="1"/>
    <col min="16113" max="16384" width="9" style="351"/>
  </cols>
  <sheetData>
    <row r="1" spans="1:7" s="402" customFormat="1" ht="26.25" customHeight="1" x14ac:dyDescent="0.15">
      <c r="A1" s="545" t="s">
        <v>490</v>
      </c>
      <c r="B1" s="465"/>
    </row>
    <row r="2" spans="1:7" s="402" customFormat="1" ht="26.25" customHeight="1" x14ac:dyDescent="0.15">
      <c r="A2" s="498" t="s">
        <v>403</v>
      </c>
      <c r="B2" s="465"/>
    </row>
    <row r="3" spans="1:7" s="392" customFormat="1" ht="26.25" customHeight="1" thickBot="1" x14ac:dyDescent="0.2">
      <c r="B3" s="466"/>
      <c r="C3" s="454" t="s">
        <v>315</v>
      </c>
      <c r="D3" s="455" t="s">
        <v>307</v>
      </c>
      <c r="E3" s="455" t="s">
        <v>308</v>
      </c>
      <c r="F3" s="455" t="s">
        <v>309</v>
      </c>
      <c r="G3" s="455" t="s">
        <v>379</v>
      </c>
    </row>
    <row r="4" spans="1:7" s="392" customFormat="1" ht="26.25" customHeight="1" x14ac:dyDescent="0.15">
      <c r="A4" s="674" t="s">
        <v>323</v>
      </c>
      <c r="B4" s="584" t="s">
        <v>322</v>
      </c>
      <c r="C4" s="551">
        <v>2857</v>
      </c>
      <c r="D4" s="551">
        <v>3410</v>
      </c>
      <c r="E4" s="551">
        <v>4972</v>
      </c>
      <c r="F4" s="551">
        <v>5933</v>
      </c>
      <c r="G4" s="551">
        <v>6233</v>
      </c>
    </row>
    <row r="5" spans="1:7" s="392" customFormat="1" ht="26.25" customHeight="1" x14ac:dyDescent="0.15">
      <c r="A5" s="674"/>
      <c r="B5" s="450" t="s">
        <v>459</v>
      </c>
      <c r="C5" s="463">
        <v>1419690.7</v>
      </c>
      <c r="D5" s="463">
        <v>1704345.4</v>
      </c>
      <c r="E5" s="463">
        <v>2488411.4</v>
      </c>
      <c r="F5" s="463">
        <v>2990970.8</v>
      </c>
      <c r="G5" s="463">
        <v>3166288.1</v>
      </c>
    </row>
    <row r="6" spans="1:7" s="392" customFormat="1" ht="26.25" customHeight="1" x14ac:dyDescent="0.15">
      <c r="A6" s="674"/>
      <c r="B6" s="584" t="s">
        <v>381</v>
      </c>
      <c r="C6" s="585">
        <v>4083358752</v>
      </c>
      <c r="D6" s="585">
        <v>4611984748</v>
      </c>
      <c r="E6" s="585">
        <v>6351272909</v>
      </c>
      <c r="F6" s="585">
        <v>8368885004</v>
      </c>
      <c r="G6" s="585">
        <v>8524291204</v>
      </c>
    </row>
    <row r="7" spans="1:7" s="392" customFormat="1" ht="26.25" customHeight="1" x14ac:dyDescent="0.15">
      <c r="A7" s="674"/>
      <c r="B7" s="450" t="s">
        <v>353</v>
      </c>
      <c r="C7" s="457">
        <f t="shared" ref="C7:F7" si="0">C6/C5</f>
        <v>2876.2312467074694</v>
      </c>
      <c r="D7" s="457">
        <f t="shared" si="0"/>
        <v>2706.0153112156727</v>
      </c>
      <c r="E7" s="457">
        <f t="shared" si="0"/>
        <v>2552.3403843110509</v>
      </c>
      <c r="F7" s="457">
        <f t="shared" si="0"/>
        <v>2798.0497181717724</v>
      </c>
      <c r="G7" s="457">
        <f t="shared" ref="G7" si="1">G6/G5</f>
        <v>2692.2032786593236</v>
      </c>
    </row>
    <row r="8" spans="1:7" s="392" customFormat="1" ht="26.25" customHeight="1" x14ac:dyDescent="0.15">
      <c r="A8" s="674" t="s">
        <v>324</v>
      </c>
      <c r="B8" s="586" t="s">
        <v>322</v>
      </c>
      <c r="C8" s="551">
        <v>3901</v>
      </c>
      <c r="D8" s="551">
        <v>3395</v>
      </c>
      <c r="E8" s="551">
        <v>4610</v>
      </c>
      <c r="F8" s="551">
        <v>4940</v>
      </c>
      <c r="G8" s="551">
        <v>4891</v>
      </c>
    </row>
    <row r="9" spans="1:7" s="392" customFormat="1" ht="26.25" customHeight="1" x14ac:dyDescent="0.15">
      <c r="A9" s="674"/>
      <c r="B9" s="450" t="s">
        <v>459</v>
      </c>
      <c r="C9" s="463">
        <v>1866704.7</v>
      </c>
      <c r="D9" s="463">
        <v>1622302.9000000001</v>
      </c>
      <c r="E9" s="463">
        <v>2191511.2999999998</v>
      </c>
      <c r="F9" s="463">
        <v>2327361</v>
      </c>
      <c r="G9" s="463">
        <v>2325251.1</v>
      </c>
    </row>
    <row r="10" spans="1:7" s="392" customFormat="1" ht="26.25" customHeight="1" x14ac:dyDescent="0.15">
      <c r="A10" s="674"/>
      <c r="B10" s="584" t="s">
        <v>381</v>
      </c>
      <c r="C10" s="585">
        <v>4623952713</v>
      </c>
      <c r="D10" s="585">
        <v>3727535492</v>
      </c>
      <c r="E10" s="585">
        <v>4732148872</v>
      </c>
      <c r="F10" s="585">
        <v>5484768212</v>
      </c>
      <c r="G10" s="585">
        <v>5185810949</v>
      </c>
    </row>
    <row r="11" spans="1:7" s="392" customFormat="1" ht="26.25" customHeight="1" x14ac:dyDescent="0.15">
      <c r="A11" s="674"/>
      <c r="B11" s="450" t="s">
        <v>353</v>
      </c>
      <c r="C11" s="457">
        <f t="shared" ref="C11:F11" si="2">C10/C9</f>
        <v>2477.0670545801918</v>
      </c>
      <c r="D11" s="457">
        <f t="shared" si="2"/>
        <v>2297.6815809180885</v>
      </c>
      <c r="E11" s="457">
        <f t="shared" si="2"/>
        <v>2159.3084516607332</v>
      </c>
      <c r="F11" s="457">
        <f t="shared" si="2"/>
        <v>2356.6469542112291</v>
      </c>
      <c r="G11" s="457">
        <f t="shared" ref="G11" si="3">G10/G9</f>
        <v>2230.2154588809785</v>
      </c>
    </row>
    <row r="12" spans="1:7" s="392" customFormat="1" ht="26.25" customHeight="1" x14ac:dyDescent="0.15">
      <c r="A12" s="674" t="s">
        <v>325</v>
      </c>
      <c r="B12" s="586" t="s">
        <v>322</v>
      </c>
      <c r="C12" s="551">
        <v>2207</v>
      </c>
      <c r="D12" s="551">
        <v>2300</v>
      </c>
      <c r="E12" s="551">
        <v>2879</v>
      </c>
      <c r="F12" s="551">
        <v>2845</v>
      </c>
      <c r="G12" s="551">
        <v>2900</v>
      </c>
    </row>
    <row r="13" spans="1:7" s="392" customFormat="1" ht="26.25" customHeight="1" x14ac:dyDescent="0.15">
      <c r="A13" s="674"/>
      <c r="B13" s="450" t="s">
        <v>459</v>
      </c>
      <c r="C13" s="463">
        <v>1016568.8</v>
      </c>
      <c r="D13" s="463">
        <v>1048125.1</v>
      </c>
      <c r="E13" s="463">
        <v>1299059.8999999999</v>
      </c>
      <c r="F13" s="463">
        <v>1264979.8</v>
      </c>
      <c r="G13" s="463">
        <v>1287343.8</v>
      </c>
    </row>
    <row r="14" spans="1:7" s="392" customFormat="1" ht="26.25" customHeight="1" x14ac:dyDescent="0.15">
      <c r="A14" s="674"/>
      <c r="B14" s="584" t="s">
        <v>381</v>
      </c>
      <c r="C14" s="585">
        <v>2179369708</v>
      </c>
      <c r="D14" s="585">
        <v>2024045743</v>
      </c>
      <c r="E14" s="585">
        <v>2340057557</v>
      </c>
      <c r="F14" s="585">
        <v>2425138579</v>
      </c>
      <c r="G14" s="585">
        <v>2303358415</v>
      </c>
    </row>
    <row r="15" spans="1:7" s="392" customFormat="1" ht="26.25" customHeight="1" x14ac:dyDescent="0.15">
      <c r="A15" s="674"/>
      <c r="B15" s="467" t="s">
        <v>353</v>
      </c>
      <c r="C15" s="457">
        <f t="shared" ref="C15:F15" si="4">C14/C13</f>
        <v>2143.8487075346006</v>
      </c>
      <c r="D15" s="457">
        <f t="shared" si="4"/>
        <v>1931.1108406811363</v>
      </c>
      <c r="E15" s="457">
        <f t="shared" si="4"/>
        <v>1801.3469255728701</v>
      </c>
      <c r="F15" s="457">
        <f t="shared" si="4"/>
        <v>1917.1362096058767</v>
      </c>
      <c r="G15" s="457">
        <f t="shared" ref="G15" si="5">G14/G13</f>
        <v>1789.233315140835</v>
      </c>
    </row>
    <row r="16" spans="1:7" s="392" customFormat="1" ht="26.25" customHeight="1" x14ac:dyDescent="0.15">
      <c r="A16" s="674" t="s">
        <v>326</v>
      </c>
      <c r="B16" s="584" t="s">
        <v>322</v>
      </c>
      <c r="C16" s="551">
        <v>2112</v>
      </c>
      <c r="D16" s="551">
        <v>3127</v>
      </c>
      <c r="E16" s="551">
        <v>2932</v>
      </c>
      <c r="F16" s="551">
        <v>2845</v>
      </c>
      <c r="G16" s="551">
        <v>2573</v>
      </c>
    </row>
    <row r="17" spans="1:7" s="392" customFormat="1" ht="26.25" customHeight="1" x14ac:dyDescent="0.15">
      <c r="A17" s="674"/>
      <c r="B17" s="450" t="s">
        <v>459</v>
      </c>
      <c r="C17" s="463">
        <v>884570.8</v>
      </c>
      <c r="D17" s="463">
        <v>1273881.3999999999</v>
      </c>
      <c r="E17" s="463">
        <v>1185379.7999999998</v>
      </c>
      <c r="F17" s="463">
        <v>1145045.3</v>
      </c>
      <c r="G17" s="463">
        <v>1025451.9</v>
      </c>
    </row>
    <row r="18" spans="1:7" s="392" customFormat="1" ht="26.25" customHeight="1" x14ac:dyDescent="0.15">
      <c r="A18" s="674"/>
      <c r="B18" s="584" t="s">
        <v>381</v>
      </c>
      <c r="C18" s="585">
        <v>1357613762</v>
      </c>
      <c r="D18" s="585">
        <v>1752852945</v>
      </c>
      <c r="E18" s="585">
        <v>1647137542</v>
      </c>
      <c r="F18" s="585">
        <v>1725261431</v>
      </c>
      <c r="G18" s="585">
        <v>1381404136</v>
      </c>
    </row>
    <row r="19" spans="1:7" s="392" customFormat="1" ht="26.25" customHeight="1" x14ac:dyDescent="0.15">
      <c r="A19" s="674"/>
      <c r="B19" s="467" t="s">
        <v>353</v>
      </c>
      <c r="C19" s="457">
        <f t="shared" ref="C19:F19" si="6">C18/C17</f>
        <v>1534.7711703800305</v>
      </c>
      <c r="D19" s="457">
        <f t="shared" si="6"/>
        <v>1375.9938287818632</v>
      </c>
      <c r="E19" s="457">
        <f t="shared" si="6"/>
        <v>1389.5441292318296</v>
      </c>
      <c r="F19" s="457">
        <f t="shared" si="6"/>
        <v>1506.7189315566816</v>
      </c>
      <c r="G19" s="457">
        <f t="shared" ref="G19" si="7">G18/G17</f>
        <v>1347.1174376877159</v>
      </c>
    </row>
    <row r="20" spans="1:7" s="392" customFormat="1" ht="26.25" customHeight="1" x14ac:dyDescent="0.15">
      <c r="A20" s="675" t="s">
        <v>327</v>
      </c>
      <c r="B20" s="584" t="s">
        <v>322</v>
      </c>
      <c r="C20" s="587">
        <v>3</v>
      </c>
      <c r="D20" s="576" t="s">
        <v>402</v>
      </c>
      <c r="E20" s="587">
        <v>5</v>
      </c>
      <c r="F20" s="587">
        <v>1</v>
      </c>
      <c r="G20" s="576" t="s">
        <v>402</v>
      </c>
    </row>
    <row r="21" spans="1:7" s="392" customFormat="1" ht="26.25" customHeight="1" x14ac:dyDescent="0.15">
      <c r="A21" s="675"/>
      <c r="B21" s="450" t="s">
        <v>459</v>
      </c>
      <c r="C21" s="463">
        <v>1106.8</v>
      </c>
      <c r="D21" s="431" t="s">
        <v>402</v>
      </c>
      <c r="E21" s="463">
        <v>1707.9</v>
      </c>
      <c r="F21" s="463">
        <v>308.8</v>
      </c>
      <c r="G21" s="431" t="s">
        <v>402</v>
      </c>
    </row>
    <row r="22" spans="1:7" s="392" customFormat="1" ht="26.25" customHeight="1" x14ac:dyDescent="0.15">
      <c r="A22" s="675"/>
      <c r="B22" s="584" t="s">
        <v>381</v>
      </c>
      <c r="C22" s="569">
        <v>1056430</v>
      </c>
      <c r="D22" s="569" t="s">
        <v>402</v>
      </c>
      <c r="E22" s="569">
        <v>1595930</v>
      </c>
      <c r="F22" s="569">
        <v>304155</v>
      </c>
      <c r="G22" s="569" t="s">
        <v>402</v>
      </c>
    </row>
    <row r="23" spans="1:7" s="392" customFormat="1" ht="26.25" customHeight="1" thickBot="1" x14ac:dyDescent="0.2">
      <c r="A23" s="675"/>
      <c r="B23" s="450" t="s">
        <v>353</v>
      </c>
      <c r="C23" s="458">
        <f t="shared" ref="C23" si="8">C22/C21</f>
        <v>954.4904228406217</v>
      </c>
      <c r="D23" s="459" t="s">
        <v>374</v>
      </c>
      <c r="E23" s="458">
        <f t="shared" ref="E23:F23" si="9">E22/E21</f>
        <v>934.43995550090744</v>
      </c>
      <c r="F23" s="458">
        <f t="shared" si="9"/>
        <v>984.95790155440409</v>
      </c>
      <c r="G23" s="459" t="s">
        <v>374</v>
      </c>
    </row>
    <row r="24" spans="1:7" s="392" customFormat="1" ht="26.25" customHeight="1" thickTop="1" x14ac:dyDescent="0.15">
      <c r="A24" s="674" t="s">
        <v>5</v>
      </c>
      <c r="B24" s="588" t="s">
        <v>322</v>
      </c>
      <c r="C24" s="551">
        <f t="shared" ref="C24:F24" si="10">SUM(C4,C8,C12,C16,C20)</f>
        <v>11080</v>
      </c>
      <c r="D24" s="551">
        <f t="shared" si="10"/>
        <v>12232</v>
      </c>
      <c r="E24" s="551">
        <f t="shared" si="10"/>
        <v>15398</v>
      </c>
      <c r="F24" s="551">
        <f t="shared" si="10"/>
        <v>16564</v>
      </c>
      <c r="G24" s="551">
        <f t="shared" ref="G24" si="11">SUM(G4,G8,G12,G16,G20)</f>
        <v>16597</v>
      </c>
    </row>
    <row r="25" spans="1:7" s="392" customFormat="1" ht="26.25" customHeight="1" x14ac:dyDescent="0.15">
      <c r="A25" s="674"/>
      <c r="B25" s="450" t="s">
        <v>459</v>
      </c>
      <c r="C25" s="463">
        <f t="shared" ref="C25:F25" si="12">SUM(C5,C9,C13,C17,C21)</f>
        <v>5188641.8</v>
      </c>
      <c r="D25" s="463">
        <f t="shared" si="12"/>
        <v>5648654.7999999989</v>
      </c>
      <c r="E25" s="463">
        <f t="shared" si="12"/>
        <v>7166070.2999999998</v>
      </c>
      <c r="F25" s="463">
        <f t="shared" si="12"/>
        <v>7728665.6999999993</v>
      </c>
      <c r="G25" s="463">
        <f t="shared" ref="G25" si="13">SUM(G5,G9,G13,G17,G21)</f>
        <v>7804334.9000000004</v>
      </c>
    </row>
    <row r="26" spans="1:7" s="392" customFormat="1" ht="26.25" customHeight="1" x14ac:dyDescent="0.15">
      <c r="A26" s="674"/>
      <c r="B26" s="584" t="s">
        <v>381</v>
      </c>
      <c r="C26" s="585">
        <f t="shared" ref="C26:F26" si="14">SUM(C6,C10,C14,C18,C22)</f>
        <v>12245351365</v>
      </c>
      <c r="D26" s="585">
        <f t="shared" si="14"/>
        <v>12116418928</v>
      </c>
      <c r="E26" s="585">
        <f t="shared" si="14"/>
        <v>15072212810</v>
      </c>
      <c r="F26" s="585">
        <f t="shared" si="14"/>
        <v>18004357381</v>
      </c>
      <c r="G26" s="585">
        <f t="shared" ref="G26" si="15">SUM(G6,G10,G14,G18,G22)</f>
        <v>17394864704</v>
      </c>
    </row>
    <row r="27" spans="1:7" s="392" customFormat="1" ht="26.25" customHeight="1" x14ac:dyDescent="0.15">
      <c r="A27" s="674"/>
      <c r="B27" s="450" t="s">
        <v>353</v>
      </c>
      <c r="C27" s="430">
        <f t="shared" ref="C27:F27" si="16">C26/C25</f>
        <v>2360.030203857973</v>
      </c>
      <c r="D27" s="430">
        <f t="shared" si="16"/>
        <v>2145.0096274249231</v>
      </c>
      <c r="E27" s="430">
        <f t="shared" si="16"/>
        <v>2103.2744836455204</v>
      </c>
      <c r="F27" s="430">
        <f t="shared" si="16"/>
        <v>2329.5557189127744</v>
      </c>
      <c r="G27" s="430">
        <f t="shared" ref="G27" si="17">G26/G25</f>
        <v>2228.8721495024515</v>
      </c>
    </row>
    <row r="28" spans="1:7" s="392" customFormat="1" ht="26.25" customHeight="1" x14ac:dyDescent="0.15">
      <c r="A28" s="403"/>
      <c r="B28" s="468"/>
      <c r="C28" s="460"/>
      <c r="D28" s="461"/>
      <c r="E28" s="461"/>
      <c r="F28" s="461"/>
      <c r="G28" s="461"/>
    </row>
    <row r="29" spans="1:7" s="392" customFormat="1" ht="26.25" customHeight="1" x14ac:dyDescent="0.15">
      <c r="A29" s="403"/>
      <c r="B29" s="468"/>
      <c r="C29" s="460"/>
      <c r="D29" s="461"/>
      <c r="E29" s="461"/>
      <c r="F29" s="461"/>
      <c r="G29" s="461"/>
    </row>
    <row r="30" spans="1:7" s="392" customFormat="1" ht="26.25" customHeight="1" x14ac:dyDescent="0.15">
      <c r="A30" s="464"/>
      <c r="B30" s="468"/>
      <c r="C30" s="428"/>
      <c r="D30" s="439"/>
      <c r="E30" s="439"/>
      <c r="F30" s="439"/>
      <c r="G30" s="439"/>
    </row>
    <row r="31" spans="1:7" s="392" customFormat="1" ht="26.25" customHeight="1" x14ac:dyDescent="0.15">
      <c r="A31" s="464"/>
      <c r="B31" s="468"/>
      <c r="C31" s="428"/>
      <c r="D31" s="439"/>
      <c r="E31" s="439"/>
      <c r="F31" s="439"/>
      <c r="G31" s="439"/>
    </row>
    <row r="32" spans="1:7" s="402" customFormat="1" ht="26.25" customHeight="1" x14ac:dyDescent="0.15">
      <c r="A32" s="498" t="s">
        <v>404</v>
      </c>
      <c r="B32" s="465"/>
    </row>
    <row r="33" spans="1:7" s="392" customFormat="1" ht="26.25" customHeight="1" thickBot="1" x14ac:dyDescent="0.2">
      <c r="A33" s="394"/>
      <c r="B33" s="466"/>
      <c r="C33" s="454" t="s">
        <v>315</v>
      </c>
      <c r="D33" s="455" t="s">
        <v>307</v>
      </c>
      <c r="E33" s="455" t="s">
        <v>308</v>
      </c>
      <c r="F33" s="455" t="s">
        <v>309</v>
      </c>
      <c r="G33" s="455" t="s">
        <v>379</v>
      </c>
    </row>
    <row r="34" spans="1:7" s="392" customFormat="1" ht="26.25" customHeight="1" x14ac:dyDescent="0.15">
      <c r="A34" s="674" t="s">
        <v>328</v>
      </c>
      <c r="B34" s="584" t="s">
        <v>322</v>
      </c>
      <c r="C34" s="551">
        <v>101</v>
      </c>
      <c r="D34" s="551">
        <v>59</v>
      </c>
      <c r="E34" s="551">
        <v>113</v>
      </c>
      <c r="F34" s="551">
        <v>122</v>
      </c>
      <c r="G34" s="551">
        <v>69</v>
      </c>
    </row>
    <row r="35" spans="1:7" s="392" customFormat="1" ht="26.25" customHeight="1" x14ac:dyDescent="0.15">
      <c r="A35" s="674"/>
      <c r="B35" s="450" t="s">
        <v>459</v>
      </c>
      <c r="C35" s="463">
        <v>48410.6</v>
      </c>
      <c r="D35" s="463">
        <v>28989.8</v>
      </c>
      <c r="E35" s="463">
        <v>52921.599999999999</v>
      </c>
      <c r="F35" s="463">
        <v>59713.9</v>
      </c>
      <c r="G35" s="463">
        <v>35664.6</v>
      </c>
    </row>
    <row r="36" spans="1:7" s="392" customFormat="1" ht="26.25" customHeight="1" x14ac:dyDescent="0.15">
      <c r="A36" s="674"/>
      <c r="B36" s="584" t="s">
        <v>381</v>
      </c>
      <c r="C36" s="585">
        <v>117740527</v>
      </c>
      <c r="D36" s="585">
        <v>64497206</v>
      </c>
      <c r="E36" s="585">
        <v>113172959</v>
      </c>
      <c r="F36" s="585">
        <v>136599230</v>
      </c>
      <c r="G36" s="585">
        <v>74160551</v>
      </c>
    </row>
    <row r="37" spans="1:7" s="392" customFormat="1" ht="26.25" customHeight="1" x14ac:dyDescent="0.15">
      <c r="A37" s="674"/>
      <c r="B37" s="450" t="s">
        <v>353</v>
      </c>
      <c r="C37" s="457">
        <f t="shared" ref="C37:F37" si="18">C36/C35</f>
        <v>2432.1228615220634</v>
      </c>
      <c r="D37" s="457">
        <f t="shared" si="18"/>
        <v>2224.8241105492275</v>
      </c>
      <c r="E37" s="457">
        <f t="shared" si="18"/>
        <v>2138.5022183758615</v>
      </c>
      <c r="F37" s="457">
        <f t="shared" si="18"/>
        <v>2287.5616899917773</v>
      </c>
      <c r="G37" s="457">
        <f t="shared" ref="G37" si="19">G36/G35</f>
        <v>2079.3882729653496</v>
      </c>
    </row>
    <row r="38" spans="1:7" s="392" customFormat="1" ht="26.25" customHeight="1" x14ac:dyDescent="0.15">
      <c r="A38" s="674" t="s">
        <v>329</v>
      </c>
      <c r="B38" s="586" t="s">
        <v>322</v>
      </c>
      <c r="C38" s="551">
        <v>944</v>
      </c>
      <c r="D38" s="551">
        <v>641</v>
      </c>
      <c r="E38" s="551">
        <v>865</v>
      </c>
      <c r="F38" s="551">
        <v>927</v>
      </c>
      <c r="G38" s="551">
        <v>837</v>
      </c>
    </row>
    <row r="39" spans="1:7" s="392" customFormat="1" ht="26.25" customHeight="1" x14ac:dyDescent="0.15">
      <c r="A39" s="674"/>
      <c r="B39" s="450" t="s">
        <v>459</v>
      </c>
      <c r="C39" s="463">
        <v>461827.00000000006</v>
      </c>
      <c r="D39" s="463">
        <v>322775.3</v>
      </c>
      <c r="E39" s="463">
        <v>430283.7</v>
      </c>
      <c r="F39" s="463">
        <v>462794.8</v>
      </c>
      <c r="G39" s="463">
        <v>428247.9</v>
      </c>
    </row>
    <row r="40" spans="1:7" s="392" customFormat="1" ht="26.25" customHeight="1" x14ac:dyDescent="0.15">
      <c r="A40" s="674"/>
      <c r="B40" s="584" t="s">
        <v>381</v>
      </c>
      <c r="C40" s="585">
        <v>909705650</v>
      </c>
      <c r="D40" s="585">
        <v>600743147</v>
      </c>
      <c r="E40" s="585">
        <v>759681566</v>
      </c>
      <c r="F40" s="585">
        <v>861856431</v>
      </c>
      <c r="G40" s="585">
        <v>761993395</v>
      </c>
    </row>
    <row r="41" spans="1:7" s="392" customFormat="1" ht="26.25" customHeight="1" x14ac:dyDescent="0.15">
      <c r="A41" s="674"/>
      <c r="B41" s="450" t="s">
        <v>353</v>
      </c>
      <c r="C41" s="457">
        <f t="shared" ref="C41:F41" si="20">C40/C39</f>
        <v>1969.7974566233675</v>
      </c>
      <c r="D41" s="457">
        <f t="shared" si="20"/>
        <v>1861.1806634522532</v>
      </c>
      <c r="E41" s="457">
        <f t="shared" si="20"/>
        <v>1765.5364727969011</v>
      </c>
      <c r="F41" s="457">
        <f t="shared" si="20"/>
        <v>1862.2863329492898</v>
      </c>
      <c r="G41" s="457">
        <f t="shared" ref="G41" si="21">G40/G39</f>
        <v>1779.3278028917362</v>
      </c>
    </row>
    <row r="42" spans="1:7" s="392" customFormat="1" ht="26.25" customHeight="1" x14ac:dyDescent="0.15">
      <c r="A42" s="674" t="s">
        <v>330</v>
      </c>
      <c r="B42" s="586" t="s">
        <v>322</v>
      </c>
      <c r="C42" s="551">
        <v>2312</v>
      </c>
      <c r="D42" s="551">
        <v>2144</v>
      </c>
      <c r="E42" s="551">
        <v>2103</v>
      </c>
      <c r="F42" s="551">
        <v>2588</v>
      </c>
      <c r="G42" s="551">
        <v>2523</v>
      </c>
    </row>
    <row r="43" spans="1:7" s="392" customFormat="1" ht="26.25" customHeight="1" x14ac:dyDescent="0.15">
      <c r="A43" s="674"/>
      <c r="B43" s="450" t="s">
        <v>459</v>
      </c>
      <c r="C43" s="463">
        <v>1121197.3</v>
      </c>
      <c r="D43" s="463">
        <v>1041569.4</v>
      </c>
      <c r="E43" s="463">
        <v>1014319.9</v>
      </c>
      <c r="F43" s="463">
        <v>1231129.3999999999</v>
      </c>
      <c r="G43" s="463">
        <v>1214502.8999999999</v>
      </c>
    </row>
    <row r="44" spans="1:7" s="392" customFormat="1" ht="26.25" customHeight="1" x14ac:dyDescent="0.15">
      <c r="A44" s="674"/>
      <c r="B44" s="584" t="s">
        <v>381</v>
      </c>
      <c r="C44" s="585">
        <v>1876062238</v>
      </c>
      <c r="D44" s="585">
        <v>1718484230</v>
      </c>
      <c r="E44" s="585">
        <v>1594500324</v>
      </c>
      <c r="F44" s="585">
        <v>1987744217</v>
      </c>
      <c r="G44" s="585">
        <v>1833644984</v>
      </c>
    </row>
    <row r="45" spans="1:7" s="392" customFormat="1" ht="26.25" customHeight="1" x14ac:dyDescent="0.15">
      <c r="A45" s="674"/>
      <c r="B45" s="467" t="s">
        <v>353</v>
      </c>
      <c r="C45" s="457">
        <f t="shared" ref="C45:F45" si="22">C44/C43</f>
        <v>1673.2668175351473</v>
      </c>
      <c r="D45" s="457">
        <f t="shared" si="22"/>
        <v>1649.8989217617184</v>
      </c>
      <c r="E45" s="457">
        <f t="shared" si="22"/>
        <v>1571.989590266345</v>
      </c>
      <c r="F45" s="457">
        <f t="shared" si="22"/>
        <v>1614.5696926740602</v>
      </c>
      <c r="G45" s="457">
        <f t="shared" ref="G45" si="23">G44/G43</f>
        <v>1509.7905356998326</v>
      </c>
    </row>
    <row r="46" spans="1:7" s="392" customFormat="1" ht="26.25" customHeight="1" x14ac:dyDescent="0.15">
      <c r="A46" s="674" t="s">
        <v>331</v>
      </c>
      <c r="B46" s="584" t="s">
        <v>322</v>
      </c>
      <c r="C46" s="551">
        <v>5232</v>
      </c>
      <c r="D46" s="551">
        <v>4973</v>
      </c>
      <c r="E46" s="551">
        <v>4392</v>
      </c>
      <c r="F46" s="551">
        <v>4795</v>
      </c>
      <c r="G46" s="551">
        <v>4962</v>
      </c>
    </row>
    <row r="47" spans="1:7" s="392" customFormat="1" ht="26.25" customHeight="1" x14ac:dyDescent="0.15">
      <c r="A47" s="674"/>
      <c r="B47" s="450" t="s">
        <v>459</v>
      </c>
      <c r="C47" s="463">
        <v>2202312.7000000002</v>
      </c>
      <c r="D47" s="463">
        <v>2108254.4</v>
      </c>
      <c r="E47" s="463">
        <v>1794345.7999999998</v>
      </c>
      <c r="F47" s="463">
        <v>1942431.8</v>
      </c>
      <c r="G47" s="463">
        <v>1973835.6</v>
      </c>
    </row>
    <row r="48" spans="1:7" s="392" customFormat="1" ht="26.25" customHeight="1" x14ac:dyDescent="0.15">
      <c r="A48" s="674"/>
      <c r="B48" s="584" t="s">
        <v>381</v>
      </c>
      <c r="C48" s="585">
        <v>2951288989</v>
      </c>
      <c r="D48" s="585">
        <v>2846011651</v>
      </c>
      <c r="E48" s="585">
        <v>2283756892</v>
      </c>
      <c r="F48" s="585">
        <v>2654298966</v>
      </c>
      <c r="G48" s="585">
        <v>2453177304</v>
      </c>
    </row>
    <row r="49" spans="1:8" s="392" customFormat="1" ht="26.25" customHeight="1" x14ac:dyDescent="0.15">
      <c r="A49" s="674"/>
      <c r="B49" s="467" t="s">
        <v>353</v>
      </c>
      <c r="C49" s="457">
        <f t="shared" ref="C49:F49" si="24">C48/C47</f>
        <v>1340.0862597759165</v>
      </c>
      <c r="D49" s="457">
        <f t="shared" si="24"/>
        <v>1349.9374890430681</v>
      </c>
      <c r="E49" s="457">
        <f t="shared" si="24"/>
        <v>1272.7518252055988</v>
      </c>
      <c r="F49" s="457">
        <f t="shared" si="24"/>
        <v>1366.482450503539</v>
      </c>
      <c r="G49" s="457">
        <f t="shared" ref="G49" si="25">G48/G47</f>
        <v>1242.8478359595904</v>
      </c>
    </row>
    <row r="50" spans="1:8" s="392" customFormat="1" ht="26.25" customHeight="1" x14ac:dyDescent="0.15">
      <c r="A50" s="675" t="s">
        <v>332</v>
      </c>
      <c r="B50" s="584" t="s">
        <v>322</v>
      </c>
      <c r="C50" s="587">
        <v>170</v>
      </c>
      <c r="D50" s="587">
        <v>120</v>
      </c>
      <c r="E50" s="587">
        <v>152</v>
      </c>
      <c r="F50" s="587">
        <v>71</v>
      </c>
      <c r="G50" s="587">
        <v>105</v>
      </c>
    </row>
    <row r="51" spans="1:8" s="392" customFormat="1" ht="26.25" customHeight="1" x14ac:dyDescent="0.15">
      <c r="A51" s="675"/>
      <c r="B51" s="450" t="s">
        <v>459</v>
      </c>
      <c r="C51" s="463">
        <v>53236.7</v>
      </c>
      <c r="D51" s="463">
        <v>40123.199999999997</v>
      </c>
      <c r="E51" s="463">
        <v>52825.8</v>
      </c>
      <c r="F51" s="463">
        <v>24737</v>
      </c>
      <c r="G51" s="463">
        <v>32213.200000000001</v>
      </c>
    </row>
    <row r="52" spans="1:8" s="392" customFormat="1" ht="26.25" customHeight="1" x14ac:dyDescent="0.15">
      <c r="A52" s="675"/>
      <c r="B52" s="584" t="s">
        <v>381</v>
      </c>
      <c r="C52" s="569">
        <v>42503812</v>
      </c>
      <c r="D52" s="569">
        <v>29139312</v>
      </c>
      <c r="E52" s="569">
        <v>38134653</v>
      </c>
      <c r="F52" s="569">
        <v>17626513</v>
      </c>
      <c r="G52" s="569">
        <v>22950444</v>
      </c>
    </row>
    <row r="53" spans="1:8" s="392" customFormat="1" ht="26.25" customHeight="1" thickBot="1" x14ac:dyDescent="0.2">
      <c r="A53" s="675"/>
      <c r="B53" s="450" t="s">
        <v>353</v>
      </c>
      <c r="C53" s="458">
        <f t="shared" ref="C53:F53" si="26">C52/C51</f>
        <v>798.39306343180556</v>
      </c>
      <c r="D53" s="458">
        <f t="shared" si="26"/>
        <v>726.24596243569806</v>
      </c>
      <c r="E53" s="458">
        <f t="shared" si="26"/>
        <v>721.89447201935411</v>
      </c>
      <c r="F53" s="458">
        <f t="shared" si="26"/>
        <v>712.55661559607063</v>
      </c>
      <c r="G53" s="458">
        <f t="shared" ref="G53" si="27">G52/G51</f>
        <v>712.45464592154769</v>
      </c>
    </row>
    <row r="54" spans="1:8" s="392" customFormat="1" ht="26.25" customHeight="1" thickTop="1" x14ac:dyDescent="0.15">
      <c r="A54" s="674" t="s">
        <v>5</v>
      </c>
      <c r="B54" s="588" t="s">
        <v>322</v>
      </c>
      <c r="C54" s="551">
        <f t="shared" ref="C54:F54" si="28">SUM(C34,C38,C42,C46,C50)</f>
        <v>8759</v>
      </c>
      <c r="D54" s="551">
        <f t="shared" si="28"/>
        <v>7937</v>
      </c>
      <c r="E54" s="551">
        <f t="shared" si="28"/>
        <v>7625</v>
      </c>
      <c r="F54" s="551">
        <f t="shared" si="28"/>
        <v>8503</v>
      </c>
      <c r="G54" s="551">
        <f t="shared" ref="G54" si="29">SUM(G34,G38,G42,G46,G50)</f>
        <v>8496</v>
      </c>
    </row>
    <row r="55" spans="1:8" s="392" customFormat="1" ht="26.25" customHeight="1" x14ac:dyDescent="0.15">
      <c r="A55" s="674"/>
      <c r="B55" s="450" t="s">
        <v>459</v>
      </c>
      <c r="C55" s="463">
        <f t="shared" ref="C55:F55" si="30">SUM(C35,C39,C43,C47,C51)</f>
        <v>3886984.3000000007</v>
      </c>
      <c r="D55" s="463">
        <f t="shared" si="30"/>
        <v>3541712.1</v>
      </c>
      <c r="E55" s="463">
        <f t="shared" si="30"/>
        <v>3344696.8</v>
      </c>
      <c r="F55" s="463">
        <f t="shared" si="30"/>
        <v>3720806.9</v>
      </c>
      <c r="G55" s="463">
        <f t="shared" ref="G55" si="31">SUM(G35,G39,G43,G47,G51)</f>
        <v>3684464.2</v>
      </c>
    </row>
    <row r="56" spans="1:8" s="392" customFormat="1" ht="26.25" customHeight="1" x14ac:dyDescent="0.15">
      <c r="A56" s="674"/>
      <c r="B56" s="584" t="s">
        <v>381</v>
      </c>
      <c r="C56" s="585">
        <f t="shared" ref="C56:F56" si="32">SUM(C36,C40,C44,C48,C52)</f>
        <v>5897301216</v>
      </c>
      <c r="D56" s="585">
        <f t="shared" si="32"/>
        <v>5258875546</v>
      </c>
      <c r="E56" s="585">
        <f t="shared" si="32"/>
        <v>4789246394</v>
      </c>
      <c r="F56" s="585">
        <f t="shared" si="32"/>
        <v>5658125357</v>
      </c>
      <c r="G56" s="585">
        <f t="shared" ref="G56" si="33">SUM(G36,G40,G44,G48,G52)</f>
        <v>5145926678</v>
      </c>
    </row>
    <row r="57" spans="1:8" s="392" customFormat="1" ht="26.25" customHeight="1" x14ac:dyDescent="0.15">
      <c r="A57" s="674"/>
      <c r="B57" s="450" t="s">
        <v>353</v>
      </c>
      <c r="C57" s="430">
        <f t="shared" ref="C57:F57" si="34">C56/C55</f>
        <v>1517.1919310299243</v>
      </c>
      <c r="D57" s="430">
        <f t="shared" si="34"/>
        <v>1484.8399298181239</v>
      </c>
      <c r="E57" s="430">
        <f t="shared" si="34"/>
        <v>1431.8925392579681</v>
      </c>
      <c r="F57" s="430">
        <f t="shared" si="34"/>
        <v>1520.6715933041298</v>
      </c>
      <c r="G57" s="430">
        <f t="shared" ref="G57" si="35">G56/G55</f>
        <v>1396.6553611784313</v>
      </c>
    </row>
    <row r="58" spans="1:8" s="392" customFormat="1" ht="26.25" customHeight="1" x14ac:dyDescent="0.15">
      <c r="A58" s="456"/>
      <c r="B58" s="468"/>
      <c r="C58" s="441"/>
      <c r="D58" s="430"/>
      <c r="E58" s="430"/>
      <c r="F58" s="430"/>
      <c r="G58" s="430"/>
    </row>
    <row r="59" spans="1:8" ht="26.25" customHeight="1" x14ac:dyDescent="0.15">
      <c r="A59" s="417"/>
      <c r="B59" s="393"/>
      <c r="C59" s="402"/>
      <c r="D59" s="402"/>
      <c r="E59" s="402"/>
      <c r="F59" s="402"/>
      <c r="G59" s="402"/>
      <c r="H59" s="402"/>
    </row>
    <row r="60" spans="1:8" s="392" customFormat="1" ht="26.25" customHeight="1" x14ac:dyDescent="0.15">
      <c r="A60" s="456"/>
      <c r="B60" s="468"/>
      <c r="C60" s="441"/>
      <c r="D60" s="430"/>
      <c r="E60" s="430"/>
      <c r="F60" s="430"/>
      <c r="G60" s="430"/>
    </row>
    <row r="61" spans="1:8" ht="26.25" customHeight="1" x14ac:dyDescent="0.15">
      <c r="A61" s="417"/>
      <c r="B61" s="393"/>
      <c r="C61" s="402"/>
      <c r="D61" s="402"/>
      <c r="E61" s="402"/>
      <c r="F61" s="402"/>
      <c r="G61" s="402"/>
      <c r="H61" s="402"/>
    </row>
    <row r="62" spans="1:8" ht="26.25" customHeight="1" x14ac:dyDescent="0.15">
      <c r="A62" s="498" t="s">
        <v>405</v>
      </c>
      <c r="B62" s="465"/>
      <c r="C62" s="402"/>
      <c r="D62" s="402"/>
      <c r="E62" s="402"/>
      <c r="F62" s="402"/>
      <c r="G62" s="402"/>
      <c r="H62" s="402"/>
    </row>
    <row r="63" spans="1:8" ht="26.25" customHeight="1" thickBot="1" x14ac:dyDescent="0.2">
      <c r="A63" s="392"/>
      <c r="B63" s="392"/>
      <c r="C63" s="454" t="s">
        <v>315</v>
      </c>
      <c r="D63" s="455" t="s">
        <v>307</v>
      </c>
      <c r="E63" s="455" t="s">
        <v>308</v>
      </c>
      <c r="F63" s="455" t="s">
        <v>309</v>
      </c>
      <c r="G63" s="455" t="s">
        <v>379</v>
      </c>
      <c r="H63" s="392"/>
    </row>
    <row r="64" spans="1:8" ht="26.25" customHeight="1" x14ac:dyDescent="0.15">
      <c r="A64" s="674" t="s">
        <v>333</v>
      </c>
      <c r="B64" s="584" t="s">
        <v>322</v>
      </c>
      <c r="C64" s="551">
        <v>1</v>
      </c>
      <c r="D64" s="551">
        <v>2</v>
      </c>
      <c r="E64" s="551">
        <v>1</v>
      </c>
      <c r="F64" s="551">
        <v>1</v>
      </c>
      <c r="G64" s="552">
        <v>2</v>
      </c>
      <c r="H64" s="392"/>
    </row>
    <row r="65" spans="1:8" ht="26.25" customHeight="1" x14ac:dyDescent="0.15">
      <c r="A65" s="674"/>
      <c r="B65" s="450" t="s">
        <v>459</v>
      </c>
      <c r="C65" s="463">
        <v>481.2</v>
      </c>
      <c r="D65" s="463">
        <v>1057.4000000000001</v>
      </c>
      <c r="E65" s="463">
        <v>564.4</v>
      </c>
      <c r="F65" s="463">
        <v>570.20000000000005</v>
      </c>
      <c r="G65" s="431">
        <v>989.4</v>
      </c>
      <c r="H65" s="392"/>
    </row>
    <row r="66" spans="1:8" ht="26.25" customHeight="1" x14ac:dyDescent="0.15">
      <c r="A66" s="674"/>
      <c r="B66" s="584" t="s">
        <v>381</v>
      </c>
      <c r="C66" s="585">
        <v>1040431</v>
      </c>
      <c r="D66" s="585">
        <v>2275862</v>
      </c>
      <c r="E66" s="585">
        <v>902746</v>
      </c>
      <c r="F66" s="585">
        <v>1170666</v>
      </c>
      <c r="G66" s="569">
        <v>1874998</v>
      </c>
      <c r="H66" s="471"/>
    </row>
    <row r="67" spans="1:8" ht="26.25" customHeight="1" x14ac:dyDescent="0.15">
      <c r="A67" s="674"/>
      <c r="B67" s="450" t="s">
        <v>353</v>
      </c>
      <c r="C67" s="457">
        <f t="shared" ref="C67:G67" si="36">C66/C65</f>
        <v>2162.1591853699088</v>
      </c>
      <c r="D67" s="457">
        <f t="shared" si="36"/>
        <v>2152.3188954038205</v>
      </c>
      <c r="E67" s="457">
        <f t="shared" si="36"/>
        <v>1599.4790928419561</v>
      </c>
      <c r="F67" s="457">
        <f t="shared" si="36"/>
        <v>2053.0796211855486</v>
      </c>
      <c r="G67" s="457">
        <f t="shared" si="36"/>
        <v>1895.085910652921</v>
      </c>
      <c r="H67" s="392"/>
    </row>
    <row r="68" spans="1:8" ht="26.25" customHeight="1" x14ac:dyDescent="0.15">
      <c r="A68" s="674" t="s">
        <v>334</v>
      </c>
      <c r="B68" s="586" t="s">
        <v>322</v>
      </c>
      <c r="C68" s="551">
        <v>43</v>
      </c>
      <c r="D68" s="551">
        <v>28</v>
      </c>
      <c r="E68" s="551">
        <v>45</v>
      </c>
      <c r="F68" s="551">
        <v>48</v>
      </c>
      <c r="G68" s="551">
        <v>64</v>
      </c>
      <c r="H68" s="392"/>
    </row>
    <row r="69" spans="1:8" ht="26.25" customHeight="1" x14ac:dyDescent="0.15">
      <c r="A69" s="674"/>
      <c r="B69" s="450" t="s">
        <v>459</v>
      </c>
      <c r="C69" s="463">
        <v>23405.199999999997</v>
      </c>
      <c r="D69" s="463">
        <v>15105.9</v>
      </c>
      <c r="E69" s="463">
        <v>23687.8</v>
      </c>
      <c r="F69" s="463">
        <v>26290.799999999999</v>
      </c>
      <c r="G69" s="463">
        <v>37108.199999999997</v>
      </c>
      <c r="H69" s="392"/>
    </row>
    <row r="70" spans="1:8" ht="26.25" customHeight="1" x14ac:dyDescent="0.15">
      <c r="A70" s="674"/>
      <c r="B70" s="584" t="s">
        <v>381</v>
      </c>
      <c r="C70" s="585">
        <v>37350799</v>
      </c>
      <c r="D70" s="585">
        <v>25337468</v>
      </c>
      <c r="E70" s="585">
        <v>36775061</v>
      </c>
      <c r="F70" s="585">
        <v>42876608</v>
      </c>
      <c r="G70" s="585">
        <v>57496004</v>
      </c>
      <c r="H70" s="392"/>
    </row>
    <row r="71" spans="1:8" ht="26.25" customHeight="1" x14ac:dyDescent="0.15">
      <c r="A71" s="674"/>
      <c r="B71" s="450" t="s">
        <v>353</v>
      </c>
      <c r="C71" s="457">
        <f t="shared" ref="C71:G71" si="37">C70/C69</f>
        <v>1595.8333618170323</v>
      </c>
      <c r="D71" s="457">
        <f t="shared" si="37"/>
        <v>1677.3226355265163</v>
      </c>
      <c r="E71" s="457">
        <f t="shared" si="37"/>
        <v>1552.4895093676914</v>
      </c>
      <c r="F71" s="457">
        <f t="shared" si="37"/>
        <v>1630.8597684361071</v>
      </c>
      <c r="G71" s="457">
        <f t="shared" si="37"/>
        <v>1549.4150619000654</v>
      </c>
      <c r="H71" s="392"/>
    </row>
    <row r="72" spans="1:8" ht="26.25" customHeight="1" x14ac:dyDescent="0.15">
      <c r="A72" s="674" t="s">
        <v>335</v>
      </c>
      <c r="B72" s="586" t="s">
        <v>322</v>
      </c>
      <c r="C72" s="551">
        <v>321</v>
      </c>
      <c r="D72" s="551">
        <v>272</v>
      </c>
      <c r="E72" s="551">
        <v>247</v>
      </c>
      <c r="F72" s="551">
        <v>322</v>
      </c>
      <c r="G72" s="551">
        <v>363</v>
      </c>
      <c r="H72" s="392"/>
    </row>
    <row r="73" spans="1:8" ht="26.25" customHeight="1" x14ac:dyDescent="0.15">
      <c r="A73" s="674"/>
      <c r="B73" s="450" t="s">
        <v>459</v>
      </c>
      <c r="C73" s="463">
        <v>164161.30000000002</v>
      </c>
      <c r="D73" s="463">
        <v>141628.1</v>
      </c>
      <c r="E73" s="463">
        <v>130101.7</v>
      </c>
      <c r="F73" s="463">
        <v>169660</v>
      </c>
      <c r="G73" s="463">
        <v>194787.1</v>
      </c>
      <c r="H73" s="392"/>
    </row>
    <row r="74" spans="1:8" ht="26.25" customHeight="1" x14ac:dyDescent="0.15">
      <c r="A74" s="674"/>
      <c r="B74" s="584" t="s">
        <v>381</v>
      </c>
      <c r="C74" s="585">
        <v>249307456</v>
      </c>
      <c r="D74" s="585">
        <v>218790302</v>
      </c>
      <c r="E74" s="585">
        <v>186351826</v>
      </c>
      <c r="F74" s="585">
        <v>251220877</v>
      </c>
      <c r="G74" s="585">
        <v>273958248</v>
      </c>
      <c r="H74" s="392"/>
    </row>
    <row r="75" spans="1:8" ht="26.25" customHeight="1" x14ac:dyDescent="0.15">
      <c r="A75" s="674"/>
      <c r="B75" s="467" t="s">
        <v>353</v>
      </c>
      <c r="C75" s="457">
        <f t="shared" ref="C75:G75" si="38">C74/C73</f>
        <v>1518.6737434462323</v>
      </c>
      <c r="D75" s="457">
        <f t="shared" si="38"/>
        <v>1544.8226870232672</v>
      </c>
      <c r="E75" s="457">
        <f t="shared" si="38"/>
        <v>1432.3550422477185</v>
      </c>
      <c r="F75" s="457">
        <f t="shared" si="38"/>
        <v>1480.7313273606035</v>
      </c>
      <c r="G75" s="457">
        <f t="shared" si="38"/>
        <v>1406.4496468195275</v>
      </c>
      <c r="H75" s="392"/>
    </row>
    <row r="76" spans="1:8" ht="26.25" customHeight="1" x14ac:dyDescent="0.15">
      <c r="A76" s="674" t="s">
        <v>336</v>
      </c>
      <c r="B76" s="584" t="s">
        <v>322</v>
      </c>
      <c r="C76" s="551">
        <v>1455</v>
      </c>
      <c r="D76" s="551">
        <v>1379</v>
      </c>
      <c r="E76" s="551">
        <v>889</v>
      </c>
      <c r="F76" s="551">
        <v>1057</v>
      </c>
      <c r="G76" s="551">
        <v>935</v>
      </c>
      <c r="H76" s="392"/>
    </row>
    <row r="77" spans="1:8" ht="26.25" customHeight="1" x14ac:dyDescent="0.15">
      <c r="A77" s="674"/>
      <c r="B77" s="450" t="s">
        <v>459</v>
      </c>
      <c r="C77" s="463">
        <v>635795.4</v>
      </c>
      <c r="D77" s="463">
        <v>614850.19999999995</v>
      </c>
      <c r="E77" s="463">
        <v>386901.8</v>
      </c>
      <c r="F77" s="463">
        <v>458432.69999999995</v>
      </c>
      <c r="G77" s="463">
        <v>416111.6</v>
      </c>
      <c r="H77" s="392"/>
    </row>
    <row r="78" spans="1:8" ht="26.25" customHeight="1" x14ac:dyDescent="0.15">
      <c r="A78" s="674"/>
      <c r="B78" s="584" t="s">
        <v>381</v>
      </c>
      <c r="C78" s="585">
        <v>717162375</v>
      </c>
      <c r="D78" s="585">
        <v>695831753</v>
      </c>
      <c r="E78" s="585">
        <v>389368428</v>
      </c>
      <c r="F78" s="585">
        <v>492198425</v>
      </c>
      <c r="G78" s="585">
        <v>450314664</v>
      </c>
      <c r="H78" s="392"/>
    </row>
    <row r="79" spans="1:8" ht="26.25" customHeight="1" x14ac:dyDescent="0.15">
      <c r="A79" s="674"/>
      <c r="B79" s="467" t="s">
        <v>353</v>
      </c>
      <c r="C79" s="457">
        <f t="shared" ref="C79:G79" si="39">C78/C77</f>
        <v>1127.9766651347272</v>
      </c>
      <c r="D79" s="457">
        <f t="shared" si="39"/>
        <v>1131.709403363616</v>
      </c>
      <c r="E79" s="457">
        <f t="shared" si="39"/>
        <v>1006.3753334825529</v>
      </c>
      <c r="F79" s="457">
        <f t="shared" si="39"/>
        <v>1073.6547043873616</v>
      </c>
      <c r="G79" s="457">
        <f t="shared" si="39"/>
        <v>1082.1968529596388</v>
      </c>
      <c r="H79" s="392"/>
    </row>
    <row r="80" spans="1:8" ht="26.25" customHeight="1" x14ac:dyDescent="0.15">
      <c r="A80" s="675" t="s">
        <v>337</v>
      </c>
      <c r="B80" s="584" t="s">
        <v>322</v>
      </c>
      <c r="C80" s="587">
        <v>1587</v>
      </c>
      <c r="D80" s="587">
        <v>1385</v>
      </c>
      <c r="E80" s="587">
        <v>1488</v>
      </c>
      <c r="F80" s="587">
        <v>1226</v>
      </c>
      <c r="G80" s="587">
        <v>1366</v>
      </c>
      <c r="H80" s="471"/>
    </row>
    <row r="81" spans="1:8" ht="26.25" customHeight="1" x14ac:dyDescent="0.15">
      <c r="A81" s="675"/>
      <c r="B81" s="450" t="s">
        <v>459</v>
      </c>
      <c r="C81" s="463">
        <v>444463.39999999997</v>
      </c>
      <c r="D81" s="463">
        <v>379025.4</v>
      </c>
      <c r="E81" s="463">
        <v>414540.2</v>
      </c>
      <c r="F81" s="463">
        <v>347159.6</v>
      </c>
      <c r="G81" s="463">
        <v>363639.2</v>
      </c>
      <c r="H81" s="392"/>
    </row>
    <row r="82" spans="1:8" ht="26.25" customHeight="1" x14ac:dyDescent="0.15">
      <c r="A82" s="675"/>
      <c r="B82" s="584" t="s">
        <v>381</v>
      </c>
      <c r="C82" s="569">
        <v>267473728</v>
      </c>
      <c r="D82" s="569">
        <v>243732715</v>
      </c>
      <c r="E82" s="569">
        <v>268287208</v>
      </c>
      <c r="F82" s="569">
        <v>204408355</v>
      </c>
      <c r="G82" s="569">
        <v>214987543</v>
      </c>
      <c r="H82" s="392"/>
    </row>
    <row r="83" spans="1:8" ht="26.25" customHeight="1" thickBot="1" x14ac:dyDescent="0.2">
      <c r="A83" s="675"/>
      <c r="B83" s="450" t="s">
        <v>353</v>
      </c>
      <c r="C83" s="458">
        <f t="shared" ref="C83:G83" si="40">C82/C81</f>
        <v>601.79022164704679</v>
      </c>
      <c r="D83" s="458">
        <f t="shared" si="40"/>
        <v>643.05113852528086</v>
      </c>
      <c r="E83" s="458">
        <f t="shared" si="40"/>
        <v>647.19225783168918</v>
      </c>
      <c r="F83" s="458">
        <f t="shared" si="40"/>
        <v>588.80225406412501</v>
      </c>
      <c r="G83" s="458">
        <f t="shared" si="40"/>
        <v>591.21113180317195</v>
      </c>
      <c r="H83" s="392"/>
    </row>
    <row r="84" spans="1:8" ht="26.25" customHeight="1" thickTop="1" x14ac:dyDescent="0.15">
      <c r="A84" s="674" t="s">
        <v>5</v>
      </c>
      <c r="B84" s="588" t="s">
        <v>322</v>
      </c>
      <c r="C84" s="551">
        <f t="shared" ref="C84:G86" si="41">SUM(C64,C68,C72,C76,C80)</f>
        <v>3407</v>
      </c>
      <c r="D84" s="551">
        <f t="shared" si="41"/>
        <v>3066</v>
      </c>
      <c r="E84" s="551">
        <f t="shared" si="41"/>
        <v>2670</v>
      </c>
      <c r="F84" s="551">
        <f t="shared" si="41"/>
        <v>2654</v>
      </c>
      <c r="G84" s="551">
        <f t="shared" si="41"/>
        <v>2730</v>
      </c>
      <c r="H84" s="392"/>
    </row>
    <row r="85" spans="1:8" ht="26.25" customHeight="1" x14ac:dyDescent="0.15">
      <c r="A85" s="674"/>
      <c r="B85" s="450" t="s">
        <v>459</v>
      </c>
      <c r="C85" s="463">
        <f t="shared" si="41"/>
        <v>1268306.5</v>
      </c>
      <c r="D85" s="463">
        <f t="shared" si="41"/>
        <v>1151667</v>
      </c>
      <c r="E85" s="463">
        <f t="shared" si="41"/>
        <v>955795.89999999991</v>
      </c>
      <c r="F85" s="463">
        <f t="shared" si="41"/>
        <v>1002113.2999999999</v>
      </c>
      <c r="G85" s="463">
        <f t="shared" si="41"/>
        <v>1012635.5</v>
      </c>
      <c r="H85" s="392"/>
    </row>
    <row r="86" spans="1:8" ht="26.25" customHeight="1" x14ac:dyDescent="0.15">
      <c r="A86" s="674"/>
      <c r="B86" s="584" t="s">
        <v>381</v>
      </c>
      <c r="C86" s="585">
        <f t="shared" si="41"/>
        <v>1272334789</v>
      </c>
      <c r="D86" s="585">
        <f t="shared" si="41"/>
        <v>1185968100</v>
      </c>
      <c r="E86" s="585">
        <f t="shared" si="41"/>
        <v>881685269</v>
      </c>
      <c r="F86" s="585">
        <f t="shared" si="41"/>
        <v>991874931</v>
      </c>
      <c r="G86" s="585">
        <f t="shared" si="41"/>
        <v>998631457</v>
      </c>
      <c r="H86" s="392"/>
    </row>
    <row r="87" spans="1:8" ht="26.25" customHeight="1" x14ac:dyDescent="0.15">
      <c r="A87" s="674"/>
      <c r="B87" s="450" t="s">
        <v>353</v>
      </c>
      <c r="C87" s="430">
        <f t="shared" ref="C87:G87" si="42">C86/C85</f>
        <v>1003.1761163409633</v>
      </c>
      <c r="D87" s="430">
        <f t="shared" si="42"/>
        <v>1029.7838698165356</v>
      </c>
      <c r="E87" s="430">
        <f t="shared" si="42"/>
        <v>922.46186555100314</v>
      </c>
      <c r="F87" s="430">
        <f t="shared" si="42"/>
        <v>989.78322211670081</v>
      </c>
      <c r="G87" s="430">
        <f t="shared" si="42"/>
        <v>986.17069715608432</v>
      </c>
      <c r="H87" s="392"/>
    </row>
    <row r="88" spans="1:8" ht="26.25" customHeight="1" x14ac:dyDescent="0.15">
      <c r="A88" s="417"/>
      <c r="B88" s="393"/>
      <c r="C88" s="402"/>
      <c r="D88" s="402"/>
      <c r="E88" s="402"/>
      <c r="F88" s="402"/>
      <c r="G88" s="402"/>
      <c r="H88" s="402"/>
    </row>
    <row r="89" spans="1:8" s="392" customFormat="1" ht="26.25" customHeight="1" x14ac:dyDescent="0.15">
      <c r="A89" s="456"/>
      <c r="B89" s="468"/>
      <c r="C89" s="441"/>
      <c r="D89" s="430"/>
      <c r="E89" s="430"/>
      <c r="F89" s="430"/>
      <c r="G89" s="430"/>
    </row>
    <row r="90" spans="1:8" ht="26.25" customHeight="1" x14ac:dyDescent="0.15">
      <c r="A90" s="499"/>
      <c r="B90" s="472"/>
      <c r="C90" s="472"/>
      <c r="D90" s="472"/>
      <c r="E90" s="472"/>
      <c r="F90" s="375"/>
      <c r="G90" s="375"/>
      <c r="H90" s="375"/>
    </row>
    <row r="91" spans="1:8" ht="26.25" customHeight="1" x14ac:dyDescent="0.15">
      <c r="A91" s="417"/>
      <c r="B91" s="393"/>
      <c r="C91" s="402"/>
      <c r="D91" s="402"/>
      <c r="E91" s="402"/>
      <c r="F91" s="402"/>
      <c r="G91" s="402"/>
      <c r="H91" s="402"/>
    </row>
    <row r="92" spans="1:8" ht="26.25" customHeight="1" x14ac:dyDescent="0.15">
      <c r="A92" s="498" t="s">
        <v>471</v>
      </c>
      <c r="B92" s="465"/>
      <c r="C92" s="402"/>
      <c r="D92" s="402"/>
      <c r="E92" s="402"/>
      <c r="F92" s="402"/>
      <c r="G92" s="402"/>
      <c r="H92" s="402"/>
    </row>
    <row r="93" spans="1:8" ht="26.25" customHeight="1" thickBot="1" x14ac:dyDescent="0.2">
      <c r="A93" s="392"/>
      <c r="B93" s="392"/>
      <c r="C93" s="454" t="s">
        <v>315</v>
      </c>
      <c r="D93" s="455" t="s">
        <v>307</v>
      </c>
      <c r="E93" s="455" t="s">
        <v>308</v>
      </c>
      <c r="F93" s="455" t="s">
        <v>309</v>
      </c>
      <c r="G93" s="455" t="s">
        <v>379</v>
      </c>
      <c r="H93" s="392"/>
    </row>
    <row r="94" spans="1:8" ht="26.25" customHeight="1" x14ac:dyDescent="0.15">
      <c r="A94" s="674" t="s">
        <v>461</v>
      </c>
      <c r="B94" s="584" t="s">
        <v>322</v>
      </c>
      <c r="C94" s="551">
        <f>SUM(C4,C34,C64)</f>
        <v>2959</v>
      </c>
      <c r="D94" s="551">
        <f t="shared" ref="D94:G94" si="43">SUM(D4,D34,D64)</f>
        <v>3471</v>
      </c>
      <c r="E94" s="551">
        <f t="shared" si="43"/>
        <v>5086</v>
      </c>
      <c r="F94" s="551">
        <f t="shared" si="43"/>
        <v>6056</v>
      </c>
      <c r="G94" s="551">
        <f t="shared" si="43"/>
        <v>6304</v>
      </c>
      <c r="H94" s="392"/>
    </row>
    <row r="95" spans="1:8" ht="26.25" customHeight="1" x14ac:dyDescent="0.15">
      <c r="A95" s="674"/>
      <c r="B95" s="450" t="s">
        <v>459</v>
      </c>
      <c r="C95" s="463">
        <f>SUM(C5,C35,C65)</f>
        <v>1468582.5</v>
      </c>
      <c r="D95" s="463">
        <f t="shared" ref="D95:G95" si="44">SUM(D5,D35,D65)</f>
        <v>1734392.5999999999</v>
      </c>
      <c r="E95" s="463">
        <f t="shared" si="44"/>
        <v>2541897.4</v>
      </c>
      <c r="F95" s="463">
        <f t="shared" si="44"/>
        <v>3051254.9</v>
      </c>
      <c r="G95" s="463">
        <f t="shared" si="44"/>
        <v>3202942.1</v>
      </c>
      <c r="H95" s="392"/>
    </row>
    <row r="96" spans="1:8" ht="26.25" customHeight="1" x14ac:dyDescent="0.15">
      <c r="A96" s="674"/>
      <c r="B96" s="584" t="s">
        <v>381</v>
      </c>
      <c r="C96" s="585">
        <f>SUM(C6,C36,C66)</f>
        <v>4202139710</v>
      </c>
      <c r="D96" s="585">
        <f t="shared" ref="D96:G96" si="45">SUM(D6,D36,D66)</f>
        <v>4678757816</v>
      </c>
      <c r="E96" s="585">
        <f t="shared" si="45"/>
        <v>6465348614</v>
      </c>
      <c r="F96" s="585">
        <f t="shared" si="45"/>
        <v>8506654900</v>
      </c>
      <c r="G96" s="585">
        <f t="shared" si="45"/>
        <v>8600326753</v>
      </c>
      <c r="H96" s="522"/>
    </row>
    <row r="97" spans="1:8" ht="26.25" customHeight="1" x14ac:dyDescent="0.15">
      <c r="A97" s="674"/>
      <c r="B97" s="450" t="s">
        <v>353</v>
      </c>
      <c r="C97" s="457">
        <f t="shared" ref="C97:G97" si="46">C96/C95</f>
        <v>2861.3576084421543</v>
      </c>
      <c r="D97" s="457">
        <f t="shared" si="46"/>
        <v>2697.6347892628232</v>
      </c>
      <c r="E97" s="457">
        <f t="shared" si="46"/>
        <v>2543.5128160562263</v>
      </c>
      <c r="F97" s="457">
        <f t="shared" si="46"/>
        <v>2787.920111164754</v>
      </c>
      <c r="G97" s="457">
        <f t="shared" si="46"/>
        <v>2685.1333818990984</v>
      </c>
      <c r="H97" s="430"/>
    </row>
    <row r="98" spans="1:8" ht="26.25" customHeight="1" x14ac:dyDescent="0.15">
      <c r="A98" s="674" t="s">
        <v>462</v>
      </c>
      <c r="B98" s="586" t="s">
        <v>322</v>
      </c>
      <c r="C98" s="551">
        <f>SUM(C8,C38,C68)</f>
        <v>4888</v>
      </c>
      <c r="D98" s="551">
        <f t="shared" ref="D98:G98" si="47">SUM(D8,D38,D68)</f>
        <v>4064</v>
      </c>
      <c r="E98" s="551">
        <f t="shared" si="47"/>
        <v>5520</v>
      </c>
      <c r="F98" s="551">
        <f t="shared" si="47"/>
        <v>5915</v>
      </c>
      <c r="G98" s="551">
        <f t="shared" si="47"/>
        <v>5792</v>
      </c>
      <c r="H98" s="392"/>
    </row>
    <row r="99" spans="1:8" ht="26.25" customHeight="1" x14ac:dyDescent="0.15">
      <c r="A99" s="674"/>
      <c r="B99" s="450" t="s">
        <v>459</v>
      </c>
      <c r="C99" s="463">
        <f>SUM(C9,C39,C69)</f>
        <v>2351936.9000000004</v>
      </c>
      <c r="D99" s="463">
        <f t="shared" ref="D99:G99" si="48">SUM(D9,D39,D69)</f>
        <v>1960184.1</v>
      </c>
      <c r="E99" s="463">
        <f t="shared" si="48"/>
        <v>2645482.7999999998</v>
      </c>
      <c r="F99" s="463">
        <f t="shared" si="48"/>
        <v>2816446.5999999996</v>
      </c>
      <c r="G99" s="463">
        <f t="shared" si="48"/>
        <v>2790607.2</v>
      </c>
      <c r="H99" s="392"/>
    </row>
    <row r="100" spans="1:8" ht="26.25" customHeight="1" x14ac:dyDescent="0.15">
      <c r="A100" s="674"/>
      <c r="B100" s="584" t="s">
        <v>381</v>
      </c>
      <c r="C100" s="585">
        <f>SUM(C10,C40,C70)</f>
        <v>5571009162</v>
      </c>
      <c r="D100" s="585">
        <f t="shared" ref="D100:G100" si="49">SUM(D10,D40,D70)</f>
        <v>4353616107</v>
      </c>
      <c r="E100" s="585">
        <f t="shared" si="49"/>
        <v>5528605499</v>
      </c>
      <c r="F100" s="585">
        <f t="shared" si="49"/>
        <v>6389501251</v>
      </c>
      <c r="G100" s="585">
        <f t="shared" si="49"/>
        <v>6005300348</v>
      </c>
      <c r="H100" s="392"/>
    </row>
    <row r="101" spans="1:8" ht="26.25" customHeight="1" x14ac:dyDescent="0.15">
      <c r="A101" s="674"/>
      <c r="B101" s="450" t="s">
        <v>353</v>
      </c>
      <c r="C101" s="457">
        <f t="shared" ref="C101:G101" si="50">C100/C99</f>
        <v>2368.6898921480415</v>
      </c>
      <c r="D101" s="457">
        <f t="shared" si="50"/>
        <v>2221.024090033176</v>
      </c>
      <c r="E101" s="457">
        <f t="shared" si="50"/>
        <v>2089.8285556798933</v>
      </c>
      <c r="F101" s="457">
        <f t="shared" si="50"/>
        <v>2268.6392317894474</v>
      </c>
      <c r="G101" s="457">
        <f t="shared" si="50"/>
        <v>2151.9690582035337</v>
      </c>
      <c r="H101" s="392"/>
    </row>
    <row r="102" spans="1:8" ht="26.25" customHeight="1" x14ac:dyDescent="0.15">
      <c r="A102" s="674" t="s">
        <v>463</v>
      </c>
      <c r="B102" s="586" t="s">
        <v>322</v>
      </c>
      <c r="C102" s="551">
        <f>SUM(C12,C42,C72)</f>
        <v>4840</v>
      </c>
      <c r="D102" s="551">
        <f t="shared" ref="D102:G102" si="51">SUM(D12,D42,D72)</f>
        <v>4716</v>
      </c>
      <c r="E102" s="551">
        <f t="shared" si="51"/>
        <v>5229</v>
      </c>
      <c r="F102" s="551">
        <f t="shared" si="51"/>
        <v>5755</v>
      </c>
      <c r="G102" s="551">
        <f t="shared" si="51"/>
        <v>5786</v>
      </c>
      <c r="H102" s="392"/>
    </row>
    <row r="103" spans="1:8" ht="26.25" customHeight="1" x14ac:dyDescent="0.15">
      <c r="A103" s="674"/>
      <c r="B103" s="450" t="s">
        <v>459</v>
      </c>
      <c r="C103" s="463">
        <f>SUM(C13,C43,C73)</f>
        <v>2301927.4</v>
      </c>
      <c r="D103" s="463">
        <f t="shared" ref="D103:G103" si="52">SUM(D13,D43,D73)</f>
        <v>2231322.6</v>
      </c>
      <c r="E103" s="463">
        <f t="shared" si="52"/>
        <v>2443481.5</v>
      </c>
      <c r="F103" s="463">
        <f t="shared" si="52"/>
        <v>2665769.2000000002</v>
      </c>
      <c r="G103" s="463">
        <f t="shared" si="52"/>
        <v>2696633.8000000003</v>
      </c>
      <c r="H103" s="392"/>
    </row>
    <row r="104" spans="1:8" ht="26.25" customHeight="1" x14ac:dyDescent="0.15">
      <c r="A104" s="674"/>
      <c r="B104" s="584" t="s">
        <v>381</v>
      </c>
      <c r="C104" s="585">
        <f>SUM(C14,C44,C74)</f>
        <v>4304739402</v>
      </c>
      <c r="D104" s="585">
        <f t="shared" ref="D104:G104" si="53">SUM(D14,D44,D74)</f>
        <v>3961320275</v>
      </c>
      <c r="E104" s="585">
        <f t="shared" si="53"/>
        <v>4120909707</v>
      </c>
      <c r="F104" s="585">
        <f t="shared" si="53"/>
        <v>4664103673</v>
      </c>
      <c r="G104" s="585">
        <f t="shared" si="53"/>
        <v>4410961647</v>
      </c>
      <c r="H104" s="392"/>
    </row>
    <row r="105" spans="1:8" ht="26.25" customHeight="1" x14ac:dyDescent="0.15">
      <c r="A105" s="674"/>
      <c r="B105" s="467" t="s">
        <v>353</v>
      </c>
      <c r="C105" s="457">
        <f t="shared" ref="C105:G105" si="54">C104/C103</f>
        <v>1870.0587177510465</v>
      </c>
      <c r="D105" s="457">
        <f t="shared" si="54"/>
        <v>1775.323870694448</v>
      </c>
      <c r="E105" s="457">
        <f t="shared" si="54"/>
        <v>1686.4910608081134</v>
      </c>
      <c r="F105" s="457">
        <f t="shared" si="54"/>
        <v>1749.6277145823426</v>
      </c>
      <c r="G105" s="457">
        <f t="shared" si="54"/>
        <v>1635.7288286603837</v>
      </c>
      <c r="H105" s="392"/>
    </row>
    <row r="106" spans="1:8" ht="26.25" customHeight="1" x14ac:dyDescent="0.15">
      <c r="A106" s="674" t="s">
        <v>464</v>
      </c>
      <c r="B106" s="584" t="s">
        <v>322</v>
      </c>
      <c r="C106" s="551">
        <f>SUM(C16,C46,C76)</f>
        <v>8799</v>
      </c>
      <c r="D106" s="551">
        <f t="shared" ref="D106:G106" si="55">SUM(D16,D46,D76)</f>
        <v>9479</v>
      </c>
      <c r="E106" s="551">
        <f t="shared" si="55"/>
        <v>8213</v>
      </c>
      <c r="F106" s="551">
        <f t="shared" si="55"/>
        <v>8697</v>
      </c>
      <c r="G106" s="551">
        <f t="shared" si="55"/>
        <v>8470</v>
      </c>
      <c r="H106" s="392"/>
    </row>
    <row r="107" spans="1:8" ht="26.25" customHeight="1" x14ac:dyDescent="0.15">
      <c r="A107" s="674"/>
      <c r="B107" s="450" t="s">
        <v>459</v>
      </c>
      <c r="C107" s="463">
        <f>SUM(C17,C47,C77)</f>
        <v>3722678.9</v>
      </c>
      <c r="D107" s="463">
        <f t="shared" ref="D107:G107" si="56">SUM(D17,D47,D77)</f>
        <v>3996986</v>
      </c>
      <c r="E107" s="463">
        <f t="shared" si="56"/>
        <v>3366627.3999999994</v>
      </c>
      <c r="F107" s="463">
        <f t="shared" si="56"/>
        <v>3545909.8</v>
      </c>
      <c r="G107" s="463">
        <f t="shared" si="56"/>
        <v>3415399.1</v>
      </c>
      <c r="H107" s="392"/>
    </row>
    <row r="108" spans="1:8" ht="26.25" customHeight="1" x14ac:dyDescent="0.15">
      <c r="A108" s="674"/>
      <c r="B108" s="584" t="s">
        <v>381</v>
      </c>
      <c r="C108" s="585">
        <f>SUM(C18,C48,C78)</f>
        <v>5026065126</v>
      </c>
      <c r="D108" s="585">
        <f t="shared" ref="D108:G108" si="57">SUM(D18,D48,D78)</f>
        <v>5294696349</v>
      </c>
      <c r="E108" s="585">
        <f t="shared" si="57"/>
        <v>4320262862</v>
      </c>
      <c r="F108" s="585">
        <f t="shared" si="57"/>
        <v>4871758822</v>
      </c>
      <c r="G108" s="585">
        <f t="shared" si="57"/>
        <v>4284896104</v>
      </c>
      <c r="H108" s="392"/>
    </row>
    <row r="109" spans="1:8" ht="26.25" customHeight="1" x14ac:dyDescent="0.15">
      <c r="A109" s="674"/>
      <c r="B109" s="467" t="s">
        <v>353</v>
      </c>
      <c r="C109" s="457">
        <f t="shared" ref="C109:G109" si="58">C108/C107</f>
        <v>1350.1205075731889</v>
      </c>
      <c r="D109" s="457">
        <f t="shared" si="58"/>
        <v>1324.6722277736274</v>
      </c>
      <c r="E109" s="457">
        <f t="shared" si="58"/>
        <v>1283.2613618008338</v>
      </c>
      <c r="F109" s="457">
        <f t="shared" si="58"/>
        <v>1373.9094045765069</v>
      </c>
      <c r="G109" s="457">
        <f t="shared" si="58"/>
        <v>1254.5813764488021</v>
      </c>
      <c r="H109" s="392"/>
    </row>
    <row r="110" spans="1:8" ht="26.25" customHeight="1" x14ac:dyDescent="0.15">
      <c r="A110" s="675" t="s">
        <v>465</v>
      </c>
      <c r="B110" s="584" t="s">
        <v>322</v>
      </c>
      <c r="C110" s="551">
        <f>SUM(C20,C50,C80)</f>
        <v>1760</v>
      </c>
      <c r="D110" s="551">
        <f t="shared" ref="D110:G110" si="59">SUM(D20,D50,D80)</f>
        <v>1505</v>
      </c>
      <c r="E110" s="551">
        <f t="shared" si="59"/>
        <v>1645</v>
      </c>
      <c r="F110" s="551">
        <f t="shared" si="59"/>
        <v>1298</v>
      </c>
      <c r="G110" s="551">
        <f t="shared" si="59"/>
        <v>1471</v>
      </c>
      <c r="H110" s="522"/>
    </row>
    <row r="111" spans="1:8" ht="26.25" customHeight="1" x14ac:dyDescent="0.15">
      <c r="A111" s="675"/>
      <c r="B111" s="450" t="s">
        <v>459</v>
      </c>
      <c r="C111" s="463">
        <f>SUM(C21,C51,C81)</f>
        <v>498806.89999999997</v>
      </c>
      <c r="D111" s="463">
        <f t="shared" ref="D111:G111" si="60">SUM(D21,D51,D81)</f>
        <v>419148.60000000003</v>
      </c>
      <c r="E111" s="463">
        <f t="shared" si="60"/>
        <v>469073.9</v>
      </c>
      <c r="F111" s="463">
        <f t="shared" si="60"/>
        <v>372205.39999999997</v>
      </c>
      <c r="G111" s="463">
        <f t="shared" si="60"/>
        <v>395852.4</v>
      </c>
      <c r="H111" s="392"/>
    </row>
    <row r="112" spans="1:8" ht="26.25" customHeight="1" x14ac:dyDescent="0.15">
      <c r="A112" s="675"/>
      <c r="B112" s="584" t="s">
        <v>381</v>
      </c>
      <c r="C112" s="585">
        <f>SUM(C22,C52,C82)</f>
        <v>311033970</v>
      </c>
      <c r="D112" s="585">
        <f t="shared" ref="D112:G112" si="61">SUM(D22,D52,D82)</f>
        <v>272872027</v>
      </c>
      <c r="E112" s="585">
        <f t="shared" si="61"/>
        <v>308017791</v>
      </c>
      <c r="F112" s="585">
        <f t="shared" si="61"/>
        <v>222339023</v>
      </c>
      <c r="G112" s="585">
        <f t="shared" si="61"/>
        <v>237937987</v>
      </c>
      <c r="H112" s="392"/>
    </row>
    <row r="113" spans="1:8" ht="26.25" customHeight="1" thickBot="1" x14ac:dyDescent="0.2">
      <c r="A113" s="675"/>
      <c r="B113" s="450" t="s">
        <v>353</v>
      </c>
      <c r="C113" s="458">
        <f t="shared" ref="C113:G113" si="62">C112/C111</f>
        <v>623.55586901464278</v>
      </c>
      <c r="D113" s="458">
        <f t="shared" si="62"/>
        <v>651.01500279375853</v>
      </c>
      <c r="E113" s="458">
        <f t="shared" si="62"/>
        <v>656.65088379464294</v>
      </c>
      <c r="F113" s="458">
        <f t="shared" si="62"/>
        <v>597.35571541949696</v>
      </c>
      <c r="G113" s="458">
        <f t="shared" si="62"/>
        <v>601.0775405176272</v>
      </c>
      <c r="H113" s="392"/>
    </row>
    <row r="114" spans="1:8" ht="26.25" customHeight="1" thickTop="1" x14ac:dyDescent="0.15">
      <c r="A114" s="674" t="s">
        <v>5</v>
      </c>
      <c r="B114" s="588" t="s">
        <v>322</v>
      </c>
      <c r="C114" s="551">
        <f t="shared" ref="C114:G114" si="63">SUM(C94,C98,C102,C106,C110)</f>
        <v>23246</v>
      </c>
      <c r="D114" s="551">
        <f t="shared" si="63"/>
        <v>23235</v>
      </c>
      <c r="E114" s="551">
        <f t="shared" si="63"/>
        <v>25693</v>
      </c>
      <c r="F114" s="551">
        <f t="shared" si="63"/>
        <v>27721</v>
      </c>
      <c r="G114" s="551">
        <f t="shared" si="63"/>
        <v>27823</v>
      </c>
      <c r="H114" s="392"/>
    </row>
    <row r="115" spans="1:8" ht="26.25" customHeight="1" x14ac:dyDescent="0.15">
      <c r="A115" s="674"/>
      <c r="B115" s="450" t="s">
        <v>459</v>
      </c>
      <c r="C115" s="463">
        <f t="shared" ref="C115:G115" si="64">SUM(C95,C99,C103,C107,C111)</f>
        <v>10343932.600000001</v>
      </c>
      <c r="D115" s="463">
        <f t="shared" si="64"/>
        <v>10342033.9</v>
      </c>
      <c r="E115" s="463">
        <f t="shared" si="64"/>
        <v>11466562.999999998</v>
      </c>
      <c r="F115" s="463">
        <f t="shared" si="64"/>
        <v>12451585.9</v>
      </c>
      <c r="G115" s="463">
        <f t="shared" si="64"/>
        <v>12501434.600000001</v>
      </c>
      <c r="H115" s="392"/>
    </row>
    <row r="116" spans="1:8" ht="26.25" customHeight="1" x14ac:dyDescent="0.15">
      <c r="A116" s="674"/>
      <c r="B116" s="584" t="s">
        <v>381</v>
      </c>
      <c r="C116" s="585">
        <f t="shared" ref="C116:G116" si="65">SUM(C96,C100,C104,C108,C112)</f>
        <v>19414987370</v>
      </c>
      <c r="D116" s="585">
        <f t="shared" si="65"/>
        <v>18561262574</v>
      </c>
      <c r="E116" s="585">
        <f t="shared" si="65"/>
        <v>20743144473</v>
      </c>
      <c r="F116" s="585">
        <f t="shared" si="65"/>
        <v>24654357669</v>
      </c>
      <c r="G116" s="585">
        <f t="shared" si="65"/>
        <v>23539422839</v>
      </c>
      <c r="H116" s="392"/>
    </row>
    <row r="117" spans="1:8" ht="26.25" customHeight="1" x14ac:dyDescent="0.15">
      <c r="A117" s="674"/>
      <c r="B117" s="450" t="s">
        <v>353</v>
      </c>
      <c r="C117" s="430">
        <f t="shared" ref="C117:G117" si="66">C116/C115</f>
        <v>1876.9444969121316</v>
      </c>
      <c r="D117" s="430">
        <f t="shared" si="66"/>
        <v>1794.7400630740535</v>
      </c>
      <c r="E117" s="430">
        <f t="shared" si="66"/>
        <v>1809.011512255242</v>
      </c>
      <c r="F117" s="430">
        <f t="shared" si="66"/>
        <v>1980.0174746415232</v>
      </c>
      <c r="G117" s="430">
        <f t="shared" si="66"/>
        <v>1882.9377261230482</v>
      </c>
      <c r="H117" s="392"/>
    </row>
    <row r="118" spans="1:8" ht="26.25" customHeight="1" x14ac:dyDescent="0.15">
      <c r="A118" s="417"/>
      <c r="B118" s="393"/>
      <c r="C118" s="402"/>
      <c r="D118" s="402"/>
      <c r="E118" s="402"/>
      <c r="F118" s="402"/>
      <c r="G118" s="402"/>
      <c r="H118" s="402"/>
    </row>
    <row r="119" spans="1:8" s="392" customFormat="1" ht="26.25" customHeight="1" x14ac:dyDescent="0.15">
      <c r="A119" s="456"/>
      <c r="B119" s="468"/>
      <c r="C119" s="441"/>
      <c r="D119" s="430"/>
      <c r="E119" s="430"/>
      <c r="F119" s="430"/>
      <c r="G119" s="430"/>
    </row>
    <row r="120" spans="1:8" ht="26.25" customHeight="1" x14ac:dyDescent="0.15">
      <c r="A120" s="363"/>
      <c r="B120" s="469"/>
      <c r="C120" s="363"/>
      <c r="D120" s="363"/>
      <c r="E120" s="363"/>
    </row>
    <row r="121" spans="1:8" ht="26.25" customHeight="1" x14ac:dyDescent="0.15">
      <c r="A121" s="363"/>
      <c r="B121" s="469"/>
      <c r="C121" s="363"/>
      <c r="D121" s="363"/>
      <c r="E121" s="363"/>
    </row>
    <row r="122" spans="1:8" ht="26.25" customHeight="1" x14ac:dyDescent="0.15">
      <c r="A122" s="363"/>
      <c r="B122" s="469"/>
      <c r="C122" s="363"/>
      <c r="D122" s="363"/>
      <c r="E122" s="363"/>
    </row>
    <row r="123" spans="1:8" ht="26.25" customHeight="1" x14ac:dyDescent="0.15">
      <c r="A123" s="363"/>
      <c r="B123" s="469"/>
      <c r="C123" s="363"/>
      <c r="D123" s="363"/>
      <c r="E123" s="363"/>
    </row>
    <row r="124" spans="1:8" ht="26.25" customHeight="1" x14ac:dyDescent="0.15">
      <c r="A124" s="363"/>
      <c r="B124" s="469"/>
      <c r="C124" s="363"/>
      <c r="D124" s="363"/>
      <c r="E124" s="363"/>
    </row>
    <row r="125" spans="1:8" ht="26.25" customHeight="1" x14ac:dyDescent="0.15">
      <c r="A125" s="363"/>
      <c r="B125" s="469"/>
      <c r="C125" s="363"/>
      <c r="D125" s="363"/>
      <c r="E125" s="363"/>
    </row>
    <row r="126" spans="1:8" ht="26.25" customHeight="1" x14ac:dyDescent="0.15">
      <c r="A126" s="363"/>
      <c r="B126" s="469"/>
      <c r="C126" s="363"/>
      <c r="D126" s="363"/>
      <c r="E126" s="363"/>
    </row>
    <row r="127" spans="1:8" ht="26.25" customHeight="1" x14ac:dyDescent="0.15">
      <c r="A127" s="363"/>
      <c r="B127" s="469"/>
      <c r="C127" s="363"/>
      <c r="D127" s="363"/>
      <c r="E127" s="363"/>
    </row>
    <row r="128" spans="1:8" ht="26.25" customHeight="1" x14ac:dyDescent="0.15">
      <c r="A128" s="363"/>
      <c r="B128" s="469"/>
      <c r="C128" s="363"/>
      <c r="D128" s="363"/>
      <c r="E128" s="363"/>
    </row>
    <row r="129" spans="1:5" ht="26.25" customHeight="1" x14ac:dyDescent="0.15">
      <c r="A129" s="363"/>
      <c r="B129" s="469"/>
      <c r="C129" s="363"/>
      <c r="D129" s="363"/>
      <c r="E129" s="363"/>
    </row>
    <row r="130" spans="1:5" ht="26.25" customHeight="1" x14ac:dyDescent="0.15">
      <c r="A130" s="363"/>
      <c r="B130" s="469"/>
      <c r="C130" s="363"/>
      <c r="D130" s="363"/>
      <c r="E130" s="363"/>
    </row>
    <row r="131" spans="1:5" ht="26.25" customHeight="1" x14ac:dyDescent="0.15">
      <c r="A131" s="363"/>
      <c r="B131" s="469"/>
      <c r="C131" s="363"/>
      <c r="D131" s="363"/>
      <c r="E131" s="363"/>
    </row>
    <row r="132" spans="1:5" ht="26.25" customHeight="1" x14ac:dyDescent="0.15">
      <c r="A132" s="363"/>
      <c r="B132" s="469"/>
      <c r="C132" s="363"/>
      <c r="D132" s="363"/>
      <c r="E132" s="363"/>
    </row>
    <row r="133" spans="1:5" ht="26.25" customHeight="1" x14ac:dyDescent="0.15">
      <c r="A133" s="363"/>
      <c r="B133" s="469"/>
      <c r="C133" s="363"/>
      <c r="D133" s="363"/>
      <c r="E133" s="363"/>
    </row>
    <row r="134" spans="1:5" ht="26.25" customHeight="1" x14ac:dyDescent="0.15">
      <c r="A134" s="363"/>
      <c r="B134" s="469"/>
      <c r="C134" s="363"/>
      <c r="D134" s="363"/>
      <c r="E134" s="363"/>
    </row>
    <row r="135" spans="1:5" ht="26.25" customHeight="1" x14ac:dyDescent="0.15">
      <c r="A135" s="363"/>
      <c r="B135" s="469"/>
      <c r="C135" s="363"/>
      <c r="D135" s="363"/>
      <c r="E135" s="363"/>
    </row>
    <row r="136" spans="1:5" ht="26.25" customHeight="1" x14ac:dyDescent="0.15">
      <c r="A136" s="363"/>
      <c r="B136" s="469"/>
      <c r="C136" s="363"/>
      <c r="D136" s="363"/>
      <c r="E136" s="363"/>
    </row>
    <row r="137" spans="1:5" ht="26.25" customHeight="1" x14ac:dyDescent="0.15">
      <c r="A137" s="363"/>
      <c r="B137" s="469"/>
      <c r="C137" s="363"/>
      <c r="D137" s="363"/>
      <c r="E137" s="363"/>
    </row>
    <row r="138" spans="1:5" ht="26.25" customHeight="1" x14ac:dyDescent="0.15">
      <c r="A138" s="363"/>
      <c r="B138" s="469"/>
      <c r="C138" s="363"/>
      <c r="D138" s="363"/>
      <c r="E138" s="363"/>
    </row>
    <row r="139" spans="1:5" ht="26.25" customHeight="1" x14ac:dyDescent="0.15">
      <c r="A139" s="363"/>
      <c r="B139" s="469"/>
      <c r="C139" s="363"/>
      <c r="D139" s="363"/>
      <c r="E139" s="363"/>
    </row>
    <row r="140" spans="1:5" ht="26.25" customHeight="1" x14ac:dyDescent="0.15">
      <c r="A140" s="363"/>
      <c r="B140" s="469"/>
      <c r="C140" s="363"/>
      <c r="D140" s="363"/>
      <c r="E140" s="363"/>
    </row>
    <row r="141" spans="1:5" ht="26.25" customHeight="1" x14ac:dyDescent="0.15">
      <c r="A141" s="363"/>
      <c r="B141" s="469"/>
      <c r="C141" s="363"/>
      <c r="D141" s="363"/>
      <c r="E141" s="363"/>
    </row>
    <row r="142" spans="1:5" ht="26.25" customHeight="1" x14ac:dyDescent="0.15">
      <c r="A142" s="363"/>
      <c r="B142" s="469"/>
      <c r="C142" s="363"/>
      <c r="D142" s="363"/>
      <c r="E142" s="363"/>
    </row>
    <row r="143" spans="1:5" ht="26.25" customHeight="1" x14ac:dyDescent="0.15">
      <c r="A143" s="363"/>
      <c r="B143" s="469"/>
      <c r="C143" s="363"/>
      <c r="D143" s="363"/>
      <c r="E143" s="363"/>
    </row>
    <row r="144" spans="1:5" ht="26.25" customHeight="1" x14ac:dyDescent="0.15">
      <c r="A144" s="363"/>
      <c r="B144" s="469"/>
      <c r="C144" s="363"/>
      <c r="D144" s="363"/>
      <c r="E144" s="363"/>
    </row>
    <row r="145" spans="1:5" ht="26.25" customHeight="1" x14ac:dyDescent="0.15">
      <c r="A145" s="363"/>
      <c r="B145" s="469"/>
      <c r="C145" s="363"/>
      <c r="D145" s="363"/>
      <c r="E145" s="363"/>
    </row>
    <row r="146" spans="1:5" ht="26.25" customHeight="1" x14ac:dyDescent="0.15">
      <c r="A146" s="363"/>
      <c r="B146" s="469"/>
      <c r="C146" s="363"/>
      <c r="D146" s="363"/>
      <c r="E146" s="363"/>
    </row>
    <row r="147" spans="1:5" ht="26.25" customHeight="1" x14ac:dyDescent="0.15">
      <c r="A147" s="363"/>
      <c r="B147" s="469"/>
      <c r="C147" s="363"/>
      <c r="D147" s="363"/>
      <c r="E147" s="363"/>
    </row>
    <row r="148" spans="1:5" ht="26.25" customHeight="1" x14ac:dyDescent="0.15">
      <c r="A148" s="363"/>
      <c r="B148" s="469"/>
      <c r="C148" s="363"/>
      <c r="D148" s="363"/>
      <c r="E148" s="363"/>
    </row>
    <row r="149" spans="1:5" ht="26.25" customHeight="1" x14ac:dyDescent="0.15">
      <c r="A149" s="363"/>
      <c r="B149" s="469"/>
      <c r="C149" s="363"/>
      <c r="D149" s="363"/>
      <c r="E149" s="363"/>
    </row>
    <row r="150" spans="1:5" ht="26.25" customHeight="1" x14ac:dyDescent="0.15">
      <c r="A150" s="363"/>
      <c r="B150" s="469"/>
      <c r="C150" s="363"/>
      <c r="D150" s="363"/>
      <c r="E150" s="363"/>
    </row>
    <row r="151" spans="1:5" ht="26.25" customHeight="1" x14ac:dyDescent="0.15">
      <c r="A151" s="363"/>
      <c r="B151" s="469"/>
      <c r="C151" s="363"/>
      <c r="D151" s="363"/>
      <c r="E151" s="363"/>
    </row>
    <row r="152" spans="1:5" ht="26.25" customHeight="1" x14ac:dyDescent="0.15">
      <c r="A152" s="363"/>
      <c r="B152" s="469"/>
      <c r="C152" s="363"/>
      <c r="D152" s="363"/>
      <c r="E152" s="363"/>
    </row>
    <row r="153" spans="1:5" ht="26.25" customHeight="1" x14ac:dyDescent="0.15">
      <c r="A153" s="363"/>
      <c r="B153" s="469"/>
      <c r="C153" s="363"/>
      <c r="D153" s="363"/>
      <c r="E153" s="363"/>
    </row>
    <row r="154" spans="1:5" ht="26.25" customHeight="1" x14ac:dyDescent="0.15">
      <c r="A154" s="363"/>
      <c r="B154" s="469"/>
      <c r="C154" s="363"/>
      <c r="D154" s="363"/>
      <c r="E154" s="363"/>
    </row>
    <row r="155" spans="1:5" ht="26.25" customHeight="1" x14ac:dyDescent="0.15">
      <c r="A155" s="363"/>
      <c r="B155" s="469"/>
      <c r="C155" s="363"/>
      <c r="D155" s="363"/>
      <c r="E155" s="363"/>
    </row>
    <row r="156" spans="1:5" ht="26.25" customHeight="1" x14ac:dyDescent="0.15">
      <c r="A156" s="363"/>
      <c r="B156" s="469"/>
      <c r="C156" s="363"/>
      <c r="D156" s="363"/>
      <c r="E156" s="363"/>
    </row>
    <row r="157" spans="1:5" ht="26.25" customHeight="1" x14ac:dyDescent="0.15">
      <c r="A157" s="363"/>
      <c r="B157" s="469"/>
      <c r="C157" s="363"/>
      <c r="D157" s="363"/>
      <c r="E157" s="363"/>
    </row>
    <row r="158" spans="1:5" ht="26.25" customHeight="1" x14ac:dyDescent="0.15">
      <c r="A158" s="363"/>
      <c r="B158" s="469"/>
      <c r="C158" s="363"/>
      <c r="D158" s="363"/>
      <c r="E158" s="363"/>
    </row>
    <row r="159" spans="1:5" ht="26.25" customHeight="1" x14ac:dyDescent="0.15">
      <c r="A159" s="363"/>
      <c r="B159" s="469"/>
      <c r="C159" s="363"/>
      <c r="D159" s="363"/>
      <c r="E159" s="363"/>
    </row>
    <row r="160" spans="1:5" ht="26.25" customHeight="1" x14ac:dyDescent="0.15">
      <c r="A160" s="363"/>
      <c r="B160" s="469"/>
      <c r="C160" s="363"/>
      <c r="D160" s="363"/>
      <c r="E160" s="363"/>
    </row>
    <row r="161" spans="1:5" ht="26.25" customHeight="1" x14ac:dyDescent="0.15">
      <c r="A161" s="363"/>
      <c r="B161" s="469"/>
      <c r="C161" s="363"/>
      <c r="D161" s="363"/>
      <c r="E161" s="363"/>
    </row>
    <row r="162" spans="1:5" ht="26.25" customHeight="1" x14ac:dyDescent="0.15">
      <c r="A162" s="363"/>
      <c r="B162" s="469"/>
      <c r="C162" s="363"/>
      <c r="D162" s="363"/>
      <c r="E162" s="363"/>
    </row>
    <row r="163" spans="1:5" ht="26.25" customHeight="1" x14ac:dyDescent="0.15">
      <c r="A163" s="363"/>
      <c r="B163" s="469"/>
      <c r="C163" s="363"/>
      <c r="D163" s="363"/>
      <c r="E163" s="363"/>
    </row>
    <row r="164" spans="1:5" ht="26.25" customHeight="1" x14ac:dyDescent="0.15">
      <c r="A164" s="363"/>
      <c r="B164" s="469"/>
      <c r="C164" s="363"/>
      <c r="D164" s="363"/>
      <c r="E164" s="363"/>
    </row>
    <row r="165" spans="1:5" ht="26.25" customHeight="1" x14ac:dyDescent="0.15">
      <c r="A165" s="363"/>
      <c r="B165" s="469"/>
      <c r="C165" s="363"/>
      <c r="D165" s="363"/>
      <c r="E165" s="363"/>
    </row>
    <row r="166" spans="1:5" ht="26.25" customHeight="1" x14ac:dyDescent="0.15">
      <c r="A166" s="363"/>
      <c r="B166" s="469"/>
      <c r="C166" s="363"/>
      <c r="D166" s="363"/>
      <c r="E166" s="363"/>
    </row>
    <row r="167" spans="1:5" ht="26.25" customHeight="1" x14ac:dyDescent="0.15">
      <c r="A167" s="363"/>
      <c r="B167" s="469"/>
      <c r="C167" s="363"/>
      <c r="D167" s="363"/>
      <c r="E167" s="363"/>
    </row>
    <row r="168" spans="1:5" ht="26.25" customHeight="1" x14ac:dyDescent="0.15">
      <c r="A168" s="363"/>
      <c r="B168" s="469"/>
      <c r="C168" s="363"/>
      <c r="D168" s="363"/>
      <c r="E168" s="363"/>
    </row>
    <row r="169" spans="1:5" ht="26.25" customHeight="1" x14ac:dyDescent="0.15">
      <c r="A169" s="363"/>
      <c r="B169" s="469"/>
      <c r="C169" s="363"/>
      <c r="D169" s="363"/>
      <c r="E169" s="363"/>
    </row>
    <row r="170" spans="1:5" ht="26.25" customHeight="1" x14ac:dyDescent="0.15">
      <c r="A170" s="363"/>
      <c r="B170" s="469"/>
      <c r="C170" s="363"/>
      <c r="D170" s="363"/>
      <c r="E170" s="363"/>
    </row>
    <row r="171" spans="1:5" ht="26.25" customHeight="1" x14ac:dyDescent="0.15">
      <c r="A171" s="363"/>
      <c r="B171" s="469"/>
      <c r="C171" s="363"/>
      <c r="D171" s="363"/>
      <c r="E171" s="363"/>
    </row>
    <row r="172" spans="1:5" ht="26.25" customHeight="1" x14ac:dyDescent="0.15">
      <c r="A172" s="363"/>
      <c r="B172" s="469"/>
      <c r="C172" s="363"/>
      <c r="D172" s="363"/>
      <c r="E172" s="363"/>
    </row>
    <row r="173" spans="1:5" ht="26.25" customHeight="1" x14ac:dyDescent="0.15">
      <c r="A173" s="363"/>
      <c r="B173" s="469"/>
      <c r="C173" s="363"/>
      <c r="D173" s="363"/>
      <c r="E173" s="363"/>
    </row>
    <row r="174" spans="1:5" ht="26.25" customHeight="1" x14ac:dyDescent="0.15">
      <c r="A174" s="363"/>
      <c r="B174" s="469"/>
      <c r="C174" s="363"/>
      <c r="D174" s="363"/>
      <c r="E174" s="363"/>
    </row>
    <row r="175" spans="1:5" ht="26.25" customHeight="1" x14ac:dyDescent="0.15">
      <c r="A175" s="363"/>
      <c r="B175" s="469"/>
      <c r="C175" s="363"/>
      <c r="D175" s="363"/>
      <c r="E175" s="363"/>
    </row>
    <row r="176" spans="1:5" ht="26.25" customHeight="1" x14ac:dyDescent="0.15">
      <c r="A176" s="363"/>
      <c r="B176" s="469"/>
      <c r="C176" s="363"/>
      <c r="D176" s="363"/>
      <c r="E176" s="363"/>
    </row>
    <row r="177" spans="1:5" ht="26.25" customHeight="1" x14ac:dyDescent="0.15">
      <c r="A177" s="363"/>
      <c r="B177" s="469"/>
      <c r="C177" s="363"/>
      <c r="D177" s="363"/>
      <c r="E177" s="363"/>
    </row>
    <row r="178" spans="1:5" ht="26.25" customHeight="1" x14ac:dyDescent="0.15">
      <c r="A178" s="363"/>
      <c r="B178" s="469"/>
      <c r="C178" s="363"/>
      <c r="D178" s="363"/>
      <c r="E178" s="363"/>
    </row>
    <row r="179" spans="1:5" ht="26.25" customHeight="1" x14ac:dyDescent="0.15">
      <c r="A179" s="363"/>
      <c r="B179" s="469"/>
      <c r="C179" s="363"/>
      <c r="D179" s="363"/>
      <c r="E179" s="363"/>
    </row>
    <row r="180" spans="1:5" ht="26.25" customHeight="1" x14ac:dyDescent="0.15">
      <c r="A180" s="363"/>
      <c r="B180" s="469"/>
      <c r="C180" s="363"/>
      <c r="D180" s="363"/>
      <c r="E180" s="363"/>
    </row>
    <row r="181" spans="1:5" ht="26.25" customHeight="1" x14ac:dyDescent="0.15">
      <c r="A181" s="363"/>
      <c r="B181" s="469"/>
      <c r="C181" s="363"/>
      <c r="D181" s="363"/>
      <c r="E181" s="363"/>
    </row>
    <row r="182" spans="1:5" ht="26.25" customHeight="1" x14ac:dyDescent="0.15">
      <c r="A182" s="363"/>
      <c r="B182" s="469"/>
      <c r="C182" s="363"/>
      <c r="D182" s="363"/>
      <c r="E182" s="363"/>
    </row>
    <row r="183" spans="1:5" ht="26.25" customHeight="1" x14ac:dyDescent="0.15">
      <c r="A183" s="363"/>
      <c r="B183" s="469"/>
      <c r="C183" s="363"/>
      <c r="D183" s="363"/>
      <c r="E183" s="363"/>
    </row>
    <row r="184" spans="1:5" ht="26.25" customHeight="1" x14ac:dyDescent="0.15">
      <c r="A184" s="363"/>
      <c r="B184" s="469"/>
      <c r="C184" s="363"/>
      <c r="D184" s="363"/>
      <c r="E184" s="363"/>
    </row>
    <row r="185" spans="1:5" ht="26.25" customHeight="1" x14ac:dyDescent="0.15">
      <c r="A185" s="363"/>
      <c r="B185" s="469"/>
      <c r="C185" s="363"/>
      <c r="D185" s="363"/>
      <c r="E185" s="363"/>
    </row>
    <row r="186" spans="1:5" ht="26.25" customHeight="1" x14ac:dyDescent="0.15">
      <c r="A186" s="363"/>
      <c r="B186" s="469"/>
      <c r="C186" s="363"/>
      <c r="D186" s="363"/>
      <c r="E186" s="363"/>
    </row>
    <row r="187" spans="1:5" ht="26.25" customHeight="1" x14ac:dyDescent="0.15">
      <c r="A187" s="363"/>
      <c r="B187" s="469"/>
      <c r="C187" s="363"/>
      <c r="D187" s="363"/>
      <c r="E187" s="363"/>
    </row>
    <row r="188" spans="1:5" ht="26.25" customHeight="1" x14ac:dyDescent="0.15">
      <c r="A188" s="363"/>
      <c r="B188" s="469"/>
      <c r="C188" s="363"/>
      <c r="D188" s="363"/>
      <c r="E188" s="363"/>
    </row>
    <row r="189" spans="1:5" ht="26.25" customHeight="1" x14ac:dyDescent="0.15">
      <c r="A189" s="363"/>
      <c r="B189" s="469"/>
      <c r="C189" s="363"/>
      <c r="D189" s="363"/>
      <c r="E189" s="363"/>
    </row>
    <row r="190" spans="1:5" ht="26.25" customHeight="1" x14ac:dyDescent="0.15">
      <c r="A190" s="363"/>
      <c r="B190" s="469"/>
      <c r="C190" s="363"/>
      <c r="D190" s="363"/>
      <c r="E190" s="363"/>
    </row>
    <row r="191" spans="1:5" ht="26.25" customHeight="1" x14ac:dyDescent="0.15">
      <c r="A191" s="363"/>
      <c r="B191" s="469"/>
      <c r="C191" s="363"/>
      <c r="D191" s="363"/>
      <c r="E191" s="363"/>
    </row>
    <row r="192" spans="1:5" ht="26.25" customHeight="1" x14ac:dyDescent="0.15">
      <c r="A192" s="363"/>
      <c r="B192" s="469"/>
      <c r="C192" s="363"/>
      <c r="D192" s="363"/>
      <c r="E192" s="363"/>
    </row>
    <row r="193" spans="1:5" ht="26.25" customHeight="1" x14ac:dyDescent="0.15">
      <c r="A193" s="363"/>
      <c r="B193" s="469"/>
      <c r="C193" s="363"/>
      <c r="D193" s="363"/>
      <c r="E193" s="363"/>
    </row>
    <row r="194" spans="1:5" ht="26.25" customHeight="1" x14ac:dyDescent="0.15">
      <c r="A194" s="363"/>
      <c r="B194" s="469"/>
      <c r="C194" s="363"/>
      <c r="D194" s="363"/>
      <c r="E194" s="363"/>
    </row>
    <row r="195" spans="1:5" ht="26.25" customHeight="1" x14ac:dyDescent="0.15">
      <c r="A195" s="363"/>
      <c r="B195" s="469"/>
      <c r="C195" s="363"/>
      <c r="D195" s="363"/>
      <c r="E195" s="363"/>
    </row>
    <row r="196" spans="1:5" ht="26.25" customHeight="1" x14ac:dyDescent="0.15">
      <c r="A196" s="363"/>
      <c r="B196" s="469"/>
      <c r="C196" s="363"/>
      <c r="D196" s="363"/>
      <c r="E196" s="363"/>
    </row>
    <row r="197" spans="1:5" ht="26.25" customHeight="1" x14ac:dyDescent="0.15">
      <c r="A197" s="363"/>
      <c r="B197" s="469"/>
      <c r="C197" s="363"/>
      <c r="D197" s="363"/>
      <c r="E197" s="363"/>
    </row>
    <row r="198" spans="1:5" ht="26.25" customHeight="1" x14ac:dyDescent="0.15">
      <c r="A198" s="363"/>
      <c r="B198" s="469"/>
      <c r="C198" s="363"/>
      <c r="D198" s="363"/>
      <c r="E198" s="363"/>
    </row>
    <row r="199" spans="1:5" ht="26.25" customHeight="1" x14ac:dyDescent="0.15">
      <c r="A199" s="363"/>
      <c r="B199" s="469"/>
      <c r="C199" s="363"/>
      <c r="D199" s="363"/>
      <c r="E199" s="363"/>
    </row>
    <row r="200" spans="1:5" ht="26.25" customHeight="1" x14ac:dyDescent="0.15">
      <c r="A200" s="363"/>
      <c r="B200" s="469"/>
      <c r="C200" s="363"/>
      <c r="D200" s="363"/>
      <c r="E200" s="363"/>
    </row>
    <row r="201" spans="1:5" ht="26.25" customHeight="1" x14ac:dyDescent="0.15">
      <c r="A201" s="363"/>
      <c r="B201" s="469"/>
      <c r="C201" s="363"/>
      <c r="D201" s="363"/>
      <c r="E201" s="363"/>
    </row>
    <row r="202" spans="1:5" ht="26.25" customHeight="1" x14ac:dyDescent="0.15">
      <c r="A202" s="363"/>
      <c r="B202" s="469"/>
      <c r="C202" s="363"/>
      <c r="D202" s="363"/>
      <c r="E202" s="363"/>
    </row>
    <row r="203" spans="1:5" ht="26.25" customHeight="1" x14ac:dyDescent="0.15">
      <c r="A203" s="363"/>
      <c r="B203" s="469"/>
      <c r="C203" s="363"/>
      <c r="D203" s="363"/>
      <c r="E203" s="363"/>
    </row>
    <row r="204" spans="1:5" ht="26.25" customHeight="1" x14ac:dyDescent="0.15">
      <c r="A204" s="363"/>
      <c r="B204" s="469"/>
      <c r="C204" s="363"/>
      <c r="D204" s="363"/>
      <c r="E204" s="363"/>
    </row>
    <row r="205" spans="1:5" ht="26.25" customHeight="1" x14ac:dyDescent="0.15">
      <c r="A205" s="363"/>
      <c r="B205" s="469"/>
      <c r="C205" s="363"/>
      <c r="D205" s="363"/>
      <c r="E205" s="363"/>
    </row>
    <row r="206" spans="1:5" ht="26.25" customHeight="1" x14ac:dyDescent="0.15">
      <c r="A206" s="363"/>
      <c r="B206" s="469"/>
      <c r="C206" s="363"/>
      <c r="D206" s="363"/>
      <c r="E206" s="363"/>
    </row>
    <row r="207" spans="1:5" ht="26.25" customHeight="1" x14ac:dyDescent="0.15">
      <c r="A207" s="363"/>
      <c r="B207" s="469"/>
      <c r="C207" s="363"/>
      <c r="D207" s="363"/>
      <c r="E207" s="363"/>
    </row>
    <row r="208" spans="1:5" ht="26.25" customHeight="1" x14ac:dyDescent="0.15">
      <c r="A208" s="363"/>
      <c r="B208" s="469"/>
      <c r="C208" s="363"/>
      <c r="D208" s="363"/>
      <c r="E208" s="363"/>
    </row>
    <row r="209" spans="1:5" ht="26.25" customHeight="1" x14ac:dyDescent="0.15">
      <c r="A209" s="363"/>
      <c r="B209" s="469"/>
      <c r="C209" s="363"/>
      <c r="D209" s="363"/>
      <c r="E209" s="363"/>
    </row>
    <row r="210" spans="1:5" ht="26.25" customHeight="1" x14ac:dyDescent="0.15">
      <c r="A210" s="363"/>
      <c r="B210" s="469"/>
      <c r="C210" s="363"/>
      <c r="D210" s="363"/>
      <c r="E210" s="363"/>
    </row>
    <row r="211" spans="1:5" ht="26.25" customHeight="1" x14ac:dyDescent="0.15">
      <c r="A211" s="363"/>
      <c r="B211" s="469"/>
      <c r="C211" s="363"/>
      <c r="D211" s="363"/>
      <c r="E211" s="363"/>
    </row>
    <row r="212" spans="1:5" ht="26.25" customHeight="1" x14ac:dyDescent="0.15">
      <c r="A212" s="363"/>
      <c r="B212" s="469"/>
      <c r="C212" s="363"/>
      <c r="D212" s="363"/>
      <c r="E212" s="363"/>
    </row>
    <row r="213" spans="1:5" ht="26.25" customHeight="1" x14ac:dyDescent="0.15">
      <c r="A213" s="363"/>
      <c r="B213" s="469"/>
      <c r="C213" s="363"/>
      <c r="D213" s="363"/>
      <c r="E213" s="363"/>
    </row>
    <row r="214" spans="1:5" ht="26.25" customHeight="1" x14ac:dyDescent="0.15">
      <c r="A214" s="363"/>
      <c r="B214" s="469"/>
      <c r="C214" s="363"/>
      <c r="D214" s="363"/>
      <c r="E214" s="363"/>
    </row>
    <row r="215" spans="1:5" ht="26.25" customHeight="1" x14ac:dyDescent="0.15">
      <c r="A215" s="363"/>
      <c r="B215" s="469"/>
      <c r="C215" s="363"/>
      <c r="D215" s="363"/>
      <c r="E215" s="363"/>
    </row>
    <row r="216" spans="1:5" ht="26.25" customHeight="1" x14ac:dyDescent="0.15">
      <c r="A216" s="363"/>
      <c r="B216" s="469"/>
      <c r="C216" s="363"/>
      <c r="D216" s="363"/>
      <c r="E216" s="363"/>
    </row>
    <row r="217" spans="1:5" ht="26.25" customHeight="1" x14ac:dyDescent="0.15">
      <c r="A217" s="363"/>
      <c r="B217" s="469"/>
      <c r="C217" s="363"/>
      <c r="D217" s="363"/>
      <c r="E217" s="363"/>
    </row>
    <row r="218" spans="1:5" ht="26.25" customHeight="1" x14ac:dyDescent="0.15">
      <c r="A218" s="363"/>
      <c r="B218" s="469"/>
      <c r="C218" s="363"/>
      <c r="D218" s="363"/>
      <c r="E218" s="363"/>
    </row>
    <row r="219" spans="1:5" ht="26.25" customHeight="1" x14ac:dyDescent="0.15">
      <c r="A219" s="363"/>
      <c r="B219" s="469"/>
      <c r="C219" s="363"/>
      <c r="D219" s="363"/>
      <c r="E219" s="363"/>
    </row>
    <row r="220" spans="1:5" ht="26.25" customHeight="1" x14ac:dyDescent="0.15">
      <c r="A220" s="363"/>
      <c r="B220" s="469"/>
      <c r="C220" s="363"/>
      <c r="D220" s="363"/>
      <c r="E220" s="363"/>
    </row>
    <row r="221" spans="1:5" ht="26.25" customHeight="1" x14ac:dyDescent="0.15">
      <c r="A221" s="363"/>
      <c r="B221" s="469"/>
      <c r="C221" s="363"/>
      <c r="D221" s="363"/>
      <c r="E221" s="363"/>
    </row>
    <row r="222" spans="1:5" ht="26.25" customHeight="1" x14ac:dyDescent="0.15">
      <c r="A222" s="363"/>
      <c r="B222" s="469"/>
      <c r="C222" s="363"/>
      <c r="D222" s="363"/>
      <c r="E222" s="363"/>
    </row>
    <row r="223" spans="1:5" ht="26.25" customHeight="1" x14ac:dyDescent="0.15">
      <c r="A223" s="363"/>
      <c r="B223" s="469"/>
      <c r="C223" s="363"/>
      <c r="D223" s="363"/>
      <c r="E223" s="363"/>
    </row>
    <row r="224" spans="1:5" ht="26.25" customHeight="1" x14ac:dyDescent="0.15">
      <c r="A224" s="363"/>
      <c r="B224" s="469"/>
      <c r="C224" s="363"/>
      <c r="D224" s="363"/>
      <c r="E224" s="363"/>
    </row>
    <row r="225" spans="1:5" ht="26.25" customHeight="1" x14ac:dyDescent="0.15">
      <c r="A225" s="363"/>
      <c r="B225" s="469"/>
      <c r="C225" s="363"/>
      <c r="D225" s="363"/>
      <c r="E225" s="363"/>
    </row>
    <row r="226" spans="1:5" ht="26.25" customHeight="1" x14ac:dyDescent="0.15">
      <c r="A226" s="363"/>
      <c r="B226" s="469"/>
      <c r="C226" s="363"/>
      <c r="D226" s="363"/>
      <c r="E226" s="363"/>
    </row>
    <row r="227" spans="1:5" ht="26.25" customHeight="1" x14ac:dyDescent="0.15">
      <c r="A227" s="363"/>
      <c r="B227" s="469"/>
      <c r="C227" s="363"/>
      <c r="D227" s="363"/>
      <c r="E227" s="363"/>
    </row>
    <row r="228" spans="1:5" ht="26.25" customHeight="1" x14ac:dyDescent="0.15">
      <c r="A228" s="363"/>
      <c r="B228" s="469"/>
      <c r="C228" s="363"/>
      <c r="D228" s="363"/>
      <c r="E228" s="363"/>
    </row>
    <row r="229" spans="1:5" ht="26.25" customHeight="1" x14ac:dyDescent="0.15">
      <c r="A229" s="363"/>
      <c r="B229" s="469"/>
      <c r="C229" s="363"/>
      <c r="D229" s="363"/>
      <c r="E229" s="363"/>
    </row>
    <row r="230" spans="1:5" ht="26.25" customHeight="1" x14ac:dyDescent="0.15">
      <c r="A230" s="363"/>
      <c r="B230" s="469"/>
      <c r="C230" s="363"/>
      <c r="D230" s="363"/>
      <c r="E230" s="363"/>
    </row>
    <row r="231" spans="1:5" ht="26.25" customHeight="1" x14ac:dyDescent="0.15">
      <c r="A231" s="363"/>
      <c r="B231" s="469"/>
      <c r="C231" s="363"/>
      <c r="D231" s="363"/>
      <c r="E231" s="363"/>
    </row>
    <row r="232" spans="1:5" ht="26.25" customHeight="1" x14ac:dyDescent="0.15">
      <c r="A232" s="363"/>
      <c r="B232" s="469"/>
      <c r="C232" s="363"/>
      <c r="D232" s="363"/>
      <c r="E232" s="363"/>
    </row>
    <row r="233" spans="1:5" ht="26.25" customHeight="1" x14ac:dyDescent="0.15">
      <c r="A233" s="363"/>
      <c r="B233" s="469"/>
      <c r="C233" s="363"/>
      <c r="D233" s="363"/>
      <c r="E233" s="363"/>
    </row>
    <row r="234" spans="1:5" ht="26.25" customHeight="1" x14ac:dyDescent="0.15">
      <c r="A234" s="363"/>
      <c r="B234" s="469"/>
      <c r="C234" s="363"/>
      <c r="D234" s="363"/>
      <c r="E234" s="363"/>
    </row>
    <row r="235" spans="1:5" ht="26.25" customHeight="1" x14ac:dyDescent="0.15">
      <c r="A235" s="363"/>
      <c r="B235" s="469"/>
      <c r="C235" s="363"/>
      <c r="D235" s="363"/>
      <c r="E235" s="363"/>
    </row>
    <row r="236" spans="1:5" ht="26.25" customHeight="1" x14ac:dyDescent="0.15">
      <c r="A236" s="363"/>
      <c r="B236" s="469"/>
      <c r="C236" s="363"/>
      <c r="D236" s="363"/>
      <c r="E236" s="363"/>
    </row>
    <row r="237" spans="1:5" ht="26.25" customHeight="1" x14ac:dyDescent="0.15">
      <c r="A237" s="363"/>
      <c r="B237" s="469"/>
      <c r="C237" s="363"/>
      <c r="D237" s="363"/>
      <c r="E237" s="363"/>
    </row>
    <row r="238" spans="1:5" ht="26.25" customHeight="1" x14ac:dyDescent="0.15">
      <c r="A238" s="363"/>
      <c r="B238" s="469"/>
      <c r="C238" s="363"/>
      <c r="D238" s="363"/>
      <c r="E238" s="363"/>
    </row>
    <row r="239" spans="1:5" ht="26.25" customHeight="1" x14ac:dyDescent="0.15">
      <c r="A239" s="363"/>
      <c r="B239" s="469"/>
      <c r="C239" s="363"/>
      <c r="D239" s="363"/>
      <c r="E239" s="363"/>
    </row>
    <row r="240" spans="1:5" ht="26.25" customHeight="1" x14ac:dyDescent="0.15">
      <c r="A240" s="363"/>
      <c r="B240" s="469"/>
      <c r="C240" s="363"/>
      <c r="D240" s="363"/>
      <c r="E240" s="363"/>
    </row>
    <row r="241" spans="1:5" ht="26.25" customHeight="1" x14ac:dyDescent="0.15">
      <c r="A241" s="363"/>
      <c r="B241" s="469"/>
      <c r="C241" s="363"/>
      <c r="D241" s="363"/>
      <c r="E241" s="363"/>
    </row>
    <row r="242" spans="1:5" ht="26.25" customHeight="1" x14ac:dyDescent="0.15">
      <c r="A242" s="363"/>
      <c r="B242" s="469"/>
      <c r="C242" s="363"/>
      <c r="D242" s="363"/>
      <c r="E242" s="363"/>
    </row>
    <row r="243" spans="1:5" ht="26.25" customHeight="1" x14ac:dyDescent="0.15">
      <c r="A243" s="363"/>
      <c r="B243" s="469"/>
      <c r="C243" s="363"/>
      <c r="D243" s="363"/>
      <c r="E243" s="363"/>
    </row>
    <row r="244" spans="1:5" ht="26.25" customHeight="1" x14ac:dyDescent="0.15">
      <c r="A244" s="363"/>
      <c r="B244" s="469"/>
      <c r="C244" s="363"/>
      <c r="D244" s="363"/>
      <c r="E244" s="363"/>
    </row>
    <row r="245" spans="1:5" ht="26.25" customHeight="1" x14ac:dyDescent="0.15">
      <c r="A245" s="363"/>
      <c r="B245" s="469"/>
      <c r="C245" s="363"/>
      <c r="D245" s="363"/>
      <c r="E245" s="363"/>
    </row>
    <row r="246" spans="1:5" ht="26.25" customHeight="1" x14ac:dyDescent="0.15">
      <c r="A246" s="363"/>
      <c r="B246" s="469"/>
      <c r="C246" s="363"/>
      <c r="D246" s="363"/>
      <c r="E246" s="363"/>
    </row>
    <row r="247" spans="1:5" ht="26.25" customHeight="1" x14ac:dyDescent="0.15">
      <c r="A247" s="363"/>
      <c r="B247" s="469"/>
      <c r="C247" s="363"/>
      <c r="D247" s="363"/>
      <c r="E247" s="363"/>
    </row>
    <row r="248" spans="1:5" ht="26.25" customHeight="1" x14ac:dyDescent="0.15">
      <c r="A248" s="363"/>
      <c r="B248" s="469"/>
      <c r="C248" s="363"/>
      <c r="D248" s="363"/>
      <c r="E248" s="363"/>
    </row>
    <row r="249" spans="1:5" ht="26.25" customHeight="1" x14ac:dyDescent="0.15">
      <c r="A249" s="363"/>
      <c r="B249" s="469"/>
      <c r="C249" s="363"/>
      <c r="D249" s="363"/>
      <c r="E249" s="363"/>
    </row>
    <row r="250" spans="1:5" ht="26.25" customHeight="1" x14ac:dyDescent="0.15">
      <c r="A250" s="363"/>
      <c r="B250" s="469"/>
      <c r="C250" s="363"/>
      <c r="D250" s="363"/>
      <c r="E250" s="363"/>
    </row>
    <row r="251" spans="1:5" ht="26.25" customHeight="1" x14ac:dyDescent="0.15">
      <c r="A251" s="363"/>
      <c r="B251" s="469"/>
      <c r="C251" s="363"/>
      <c r="D251" s="363"/>
      <c r="E251" s="363"/>
    </row>
    <row r="252" spans="1:5" ht="26.25" customHeight="1" x14ac:dyDescent="0.15">
      <c r="A252" s="363"/>
      <c r="B252" s="469"/>
      <c r="C252" s="363"/>
      <c r="D252" s="363"/>
      <c r="E252" s="363"/>
    </row>
    <row r="253" spans="1:5" ht="26.25" customHeight="1" x14ac:dyDescent="0.15">
      <c r="A253" s="363"/>
      <c r="B253" s="469"/>
      <c r="C253" s="363"/>
      <c r="D253" s="363"/>
      <c r="E253" s="363"/>
    </row>
    <row r="254" spans="1:5" ht="26.25" customHeight="1" x14ac:dyDescent="0.15">
      <c r="A254" s="363"/>
      <c r="B254" s="469"/>
      <c r="C254" s="363"/>
      <c r="D254" s="363"/>
      <c r="E254" s="363"/>
    </row>
    <row r="255" spans="1:5" ht="26.25" customHeight="1" x14ac:dyDescent="0.15">
      <c r="A255" s="363"/>
      <c r="B255" s="469"/>
      <c r="C255" s="363"/>
      <c r="D255" s="363"/>
      <c r="E255" s="363"/>
    </row>
    <row r="256" spans="1:5" ht="26.25" customHeight="1" x14ac:dyDescent="0.15">
      <c r="A256" s="363"/>
      <c r="B256" s="469"/>
      <c r="C256" s="363"/>
      <c r="D256" s="363"/>
      <c r="E256" s="363"/>
    </row>
    <row r="257" spans="1:5" ht="26.25" customHeight="1" x14ac:dyDescent="0.15">
      <c r="A257" s="363"/>
      <c r="B257" s="469"/>
      <c r="C257" s="363"/>
      <c r="D257" s="363"/>
      <c r="E257" s="363"/>
    </row>
    <row r="258" spans="1:5" ht="26.25" customHeight="1" x14ac:dyDescent="0.15">
      <c r="A258" s="363"/>
      <c r="B258" s="469"/>
      <c r="C258" s="363"/>
      <c r="D258" s="363"/>
      <c r="E258" s="363"/>
    </row>
    <row r="259" spans="1:5" ht="26.25" customHeight="1" x14ac:dyDescent="0.15">
      <c r="A259" s="363"/>
      <c r="B259" s="469"/>
      <c r="C259" s="363"/>
      <c r="D259" s="363"/>
      <c r="E259" s="363"/>
    </row>
    <row r="260" spans="1:5" ht="26.25" customHeight="1" x14ac:dyDescent="0.15">
      <c r="A260" s="363"/>
      <c r="B260" s="469"/>
      <c r="C260" s="363"/>
      <c r="D260" s="363"/>
      <c r="E260" s="363"/>
    </row>
    <row r="261" spans="1:5" ht="26.25" customHeight="1" x14ac:dyDescent="0.15">
      <c r="A261" s="363"/>
      <c r="B261" s="469"/>
      <c r="C261" s="363"/>
      <c r="D261" s="363"/>
      <c r="E261" s="363"/>
    </row>
    <row r="262" spans="1:5" ht="26.25" customHeight="1" x14ac:dyDescent="0.15">
      <c r="A262" s="363"/>
      <c r="B262" s="469"/>
      <c r="C262" s="363"/>
      <c r="D262" s="363"/>
      <c r="E262" s="363"/>
    </row>
    <row r="263" spans="1:5" ht="26.25" customHeight="1" x14ac:dyDescent="0.15">
      <c r="A263" s="363"/>
      <c r="B263" s="469"/>
      <c r="C263" s="363"/>
      <c r="D263" s="363"/>
      <c r="E263" s="363"/>
    </row>
    <row r="264" spans="1:5" ht="26.25" customHeight="1" x14ac:dyDescent="0.15">
      <c r="A264" s="363"/>
      <c r="B264" s="469"/>
      <c r="C264" s="363"/>
      <c r="D264" s="363"/>
      <c r="E264" s="363"/>
    </row>
    <row r="265" spans="1:5" ht="26.25" customHeight="1" x14ac:dyDescent="0.15">
      <c r="A265" s="363"/>
      <c r="B265" s="469"/>
      <c r="C265" s="363"/>
      <c r="D265" s="363"/>
      <c r="E265" s="363"/>
    </row>
    <row r="266" spans="1:5" ht="26.25" customHeight="1" x14ac:dyDescent="0.15">
      <c r="A266" s="363"/>
      <c r="B266" s="469"/>
      <c r="C266" s="363"/>
      <c r="D266" s="363"/>
      <c r="E266" s="363"/>
    </row>
    <row r="267" spans="1:5" ht="26.25" customHeight="1" x14ac:dyDescent="0.15">
      <c r="A267" s="363"/>
      <c r="B267" s="469"/>
      <c r="C267" s="363"/>
      <c r="D267" s="363"/>
      <c r="E267" s="363"/>
    </row>
    <row r="268" spans="1:5" ht="26.25" customHeight="1" x14ac:dyDescent="0.15">
      <c r="A268" s="363"/>
      <c r="B268" s="469"/>
      <c r="C268" s="363"/>
      <c r="D268" s="363"/>
      <c r="E268" s="363"/>
    </row>
    <row r="269" spans="1:5" ht="26.25" customHeight="1" x14ac:dyDescent="0.15">
      <c r="A269" s="363"/>
      <c r="B269" s="469"/>
      <c r="C269" s="363"/>
      <c r="D269" s="363"/>
      <c r="E269" s="363"/>
    </row>
    <row r="270" spans="1:5" ht="26.25" customHeight="1" x14ac:dyDescent="0.15">
      <c r="A270" s="363"/>
      <c r="B270" s="469"/>
      <c r="C270" s="363"/>
      <c r="D270" s="363"/>
      <c r="E270" s="363"/>
    </row>
    <row r="271" spans="1:5" ht="26.25" customHeight="1" x14ac:dyDescent="0.15">
      <c r="A271" s="363"/>
      <c r="B271" s="469"/>
      <c r="C271" s="363"/>
      <c r="D271" s="363"/>
      <c r="E271" s="363"/>
    </row>
    <row r="272" spans="1:5" ht="26.25" customHeight="1" x14ac:dyDescent="0.15">
      <c r="A272" s="363"/>
      <c r="B272" s="469"/>
      <c r="C272" s="363"/>
      <c r="D272" s="363"/>
      <c r="E272" s="363"/>
    </row>
    <row r="273" spans="1:5" ht="26.25" customHeight="1" x14ac:dyDescent="0.15">
      <c r="A273" s="363"/>
      <c r="B273" s="469"/>
      <c r="C273" s="363"/>
      <c r="D273" s="363"/>
      <c r="E273" s="363"/>
    </row>
    <row r="274" spans="1:5" ht="26.25" customHeight="1" x14ac:dyDescent="0.15">
      <c r="A274" s="363"/>
      <c r="B274" s="469"/>
      <c r="C274" s="363"/>
      <c r="D274" s="363"/>
      <c r="E274" s="363"/>
    </row>
    <row r="275" spans="1:5" ht="26.25" customHeight="1" x14ac:dyDescent="0.15">
      <c r="A275" s="363"/>
      <c r="B275" s="469"/>
      <c r="C275" s="363"/>
      <c r="D275" s="363"/>
      <c r="E275" s="363"/>
    </row>
    <row r="276" spans="1:5" ht="26.25" customHeight="1" x14ac:dyDescent="0.15">
      <c r="A276" s="363"/>
      <c r="B276" s="469"/>
      <c r="C276" s="363"/>
      <c r="D276" s="363"/>
      <c r="E276" s="363"/>
    </row>
    <row r="277" spans="1:5" ht="26.25" customHeight="1" x14ac:dyDescent="0.15">
      <c r="A277" s="363"/>
      <c r="B277" s="469"/>
      <c r="C277" s="363"/>
      <c r="D277" s="363"/>
      <c r="E277" s="363"/>
    </row>
    <row r="278" spans="1:5" ht="26.25" customHeight="1" x14ac:dyDescent="0.15">
      <c r="A278" s="363"/>
      <c r="B278" s="469"/>
      <c r="C278" s="363"/>
      <c r="D278" s="363"/>
      <c r="E278" s="363"/>
    </row>
    <row r="279" spans="1:5" ht="26.25" customHeight="1" x14ac:dyDescent="0.15">
      <c r="A279" s="363"/>
      <c r="B279" s="469"/>
      <c r="C279" s="363"/>
      <c r="D279" s="363"/>
      <c r="E279" s="363"/>
    </row>
    <row r="280" spans="1:5" ht="26.25" customHeight="1" x14ac:dyDescent="0.15">
      <c r="A280" s="363"/>
      <c r="B280" s="469"/>
      <c r="C280" s="363"/>
      <c r="D280" s="363"/>
      <c r="E280" s="363"/>
    </row>
    <row r="281" spans="1:5" ht="26.25" customHeight="1" x14ac:dyDescent="0.15">
      <c r="A281" s="363"/>
      <c r="B281" s="469"/>
      <c r="C281" s="363"/>
      <c r="D281" s="363"/>
      <c r="E281" s="363"/>
    </row>
    <row r="282" spans="1:5" ht="26.25" customHeight="1" x14ac:dyDescent="0.15">
      <c r="A282" s="363"/>
      <c r="B282" s="469"/>
      <c r="C282" s="363"/>
      <c r="D282" s="363"/>
      <c r="E282" s="363"/>
    </row>
    <row r="283" spans="1:5" ht="26.25" customHeight="1" x14ac:dyDescent="0.15">
      <c r="A283" s="363"/>
      <c r="B283" s="469"/>
      <c r="C283" s="363"/>
      <c r="D283" s="363"/>
      <c r="E283" s="363"/>
    </row>
    <row r="284" spans="1:5" ht="26.25" customHeight="1" x14ac:dyDescent="0.15">
      <c r="A284" s="363"/>
      <c r="B284" s="469"/>
      <c r="C284" s="363"/>
      <c r="D284" s="363"/>
      <c r="E284" s="363"/>
    </row>
    <row r="285" spans="1:5" ht="26.25" customHeight="1" x14ac:dyDescent="0.15">
      <c r="A285" s="363"/>
      <c r="B285" s="469"/>
      <c r="C285" s="363"/>
      <c r="D285" s="363"/>
      <c r="E285" s="363"/>
    </row>
    <row r="286" spans="1:5" ht="26.25" customHeight="1" x14ac:dyDescent="0.15">
      <c r="A286" s="363"/>
      <c r="B286" s="469"/>
      <c r="C286" s="363"/>
      <c r="D286" s="363"/>
      <c r="E286" s="363"/>
    </row>
    <row r="287" spans="1:5" ht="26.25" customHeight="1" x14ac:dyDescent="0.15">
      <c r="A287" s="363"/>
      <c r="B287" s="469"/>
      <c r="C287" s="363"/>
      <c r="D287" s="363"/>
      <c r="E287" s="363"/>
    </row>
    <row r="288" spans="1:5" ht="26.25" customHeight="1" x14ac:dyDescent="0.15">
      <c r="A288" s="363"/>
      <c r="B288" s="469"/>
      <c r="C288" s="363"/>
      <c r="D288" s="363"/>
      <c r="E288" s="363"/>
    </row>
    <row r="289" spans="1:5" ht="26.25" customHeight="1" x14ac:dyDescent="0.15">
      <c r="A289" s="363"/>
      <c r="B289" s="469"/>
      <c r="C289" s="363"/>
      <c r="D289" s="363"/>
      <c r="E289" s="363"/>
    </row>
    <row r="290" spans="1:5" ht="26.25" customHeight="1" x14ac:dyDescent="0.15">
      <c r="A290" s="363"/>
      <c r="B290" s="469"/>
      <c r="C290" s="363"/>
      <c r="D290" s="363"/>
      <c r="E290" s="363"/>
    </row>
    <row r="291" spans="1:5" ht="26.25" customHeight="1" x14ac:dyDescent="0.15">
      <c r="A291" s="363"/>
      <c r="B291" s="469"/>
      <c r="C291" s="363"/>
      <c r="D291" s="363"/>
      <c r="E291" s="363"/>
    </row>
    <row r="292" spans="1:5" ht="26.25" customHeight="1" x14ac:dyDescent="0.15">
      <c r="A292" s="363"/>
      <c r="B292" s="469"/>
      <c r="C292" s="363"/>
      <c r="D292" s="363"/>
      <c r="E292" s="363"/>
    </row>
    <row r="293" spans="1:5" ht="26.25" customHeight="1" x14ac:dyDescent="0.15">
      <c r="A293" s="363"/>
      <c r="B293" s="469"/>
      <c r="C293" s="363"/>
      <c r="D293" s="363"/>
      <c r="E293" s="363"/>
    </row>
    <row r="294" spans="1:5" ht="26.25" customHeight="1" x14ac:dyDescent="0.15">
      <c r="A294" s="363"/>
      <c r="B294" s="469"/>
      <c r="C294" s="363"/>
      <c r="D294" s="363"/>
      <c r="E294" s="363"/>
    </row>
    <row r="295" spans="1:5" ht="26.25" customHeight="1" x14ac:dyDescent="0.15">
      <c r="A295" s="363"/>
      <c r="B295" s="469"/>
      <c r="C295" s="363"/>
      <c r="D295" s="363"/>
      <c r="E295" s="363"/>
    </row>
    <row r="296" spans="1:5" ht="26.25" customHeight="1" x14ac:dyDescent="0.15">
      <c r="A296" s="363"/>
      <c r="B296" s="469"/>
      <c r="C296" s="363"/>
      <c r="D296" s="363"/>
      <c r="E296" s="363"/>
    </row>
    <row r="297" spans="1:5" ht="26.25" customHeight="1" x14ac:dyDescent="0.15">
      <c r="A297" s="363"/>
      <c r="B297" s="469"/>
      <c r="C297" s="363"/>
      <c r="D297" s="363"/>
      <c r="E297" s="363"/>
    </row>
    <row r="298" spans="1:5" ht="26.25" customHeight="1" x14ac:dyDescent="0.15">
      <c r="A298" s="363"/>
      <c r="B298" s="469"/>
      <c r="C298" s="363"/>
      <c r="D298" s="363"/>
      <c r="E298" s="363"/>
    </row>
    <row r="299" spans="1:5" ht="26.25" customHeight="1" x14ac:dyDescent="0.15">
      <c r="A299" s="363"/>
      <c r="B299" s="469"/>
      <c r="C299" s="363"/>
      <c r="D299" s="363"/>
      <c r="E299" s="363"/>
    </row>
    <row r="300" spans="1:5" ht="26.25" customHeight="1" x14ac:dyDescent="0.15">
      <c r="A300" s="363"/>
      <c r="B300" s="469"/>
      <c r="C300" s="363"/>
      <c r="D300" s="363"/>
      <c r="E300" s="363"/>
    </row>
    <row r="301" spans="1:5" ht="26.25" customHeight="1" x14ac:dyDescent="0.15">
      <c r="A301" s="363"/>
      <c r="B301" s="469"/>
      <c r="C301" s="363"/>
      <c r="D301" s="363"/>
      <c r="E301" s="363"/>
    </row>
    <row r="302" spans="1:5" ht="26.25" customHeight="1" x14ac:dyDescent="0.15">
      <c r="A302" s="363"/>
      <c r="B302" s="469"/>
      <c r="C302" s="363"/>
      <c r="D302" s="363"/>
      <c r="E302" s="363"/>
    </row>
    <row r="303" spans="1:5" ht="26.25" customHeight="1" x14ac:dyDescent="0.15">
      <c r="A303" s="363"/>
      <c r="B303" s="469"/>
      <c r="C303" s="363"/>
      <c r="D303" s="363"/>
      <c r="E303" s="363"/>
    </row>
    <row r="304" spans="1:5" ht="26.25" customHeight="1" x14ac:dyDescent="0.15">
      <c r="A304" s="363"/>
      <c r="B304" s="469"/>
      <c r="C304" s="363"/>
      <c r="D304" s="363"/>
      <c r="E304" s="363"/>
    </row>
    <row r="305" spans="1:5" ht="26.25" customHeight="1" x14ac:dyDescent="0.15">
      <c r="A305" s="363"/>
      <c r="B305" s="469"/>
      <c r="C305" s="363"/>
      <c r="D305" s="363"/>
      <c r="E305" s="363"/>
    </row>
    <row r="306" spans="1:5" ht="26.25" customHeight="1" x14ac:dyDescent="0.15">
      <c r="A306" s="363"/>
      <c r="B306" s="469"/>
      <c r="C306" s="363"/>
      <c r="D306" s="363"/>
      <c r="E306" s="363"/>
    </row>
    <row r="307" spans="1:5" ht="26.25" customHeight="1" x14ac:dyDescent="0.15">
      <c r="A307" s="363"/>
      <c r="B307" s="469"/>
      <c r="C307" s="363"/>
      <c r="D307" s="363"/>
      <c r="E307" s="363"/>
    </row>
    <row r="308" spans="1:5" ht="26.25" customHeight="1" x14ac:dyDescent="0.15">
      <c r="A308" s="363"/>
      <c r="B308" s="469"/>
      <c r="C308" s="363"/>
      <c r="D308" s="363"/>
      <c r="E308" s="363"/>
    </row>
    <row r="309" spans="1:5" ht="26.25" customHeight="1" x14ac:dyDescent="0.15">
      <c r="A309" s="363"/>
      <c r="B309" s="469"/>
      <c r="C309" s="363"/>
      <c r="D309" s="363"/>
      <c r="E309" s="363"/>
    </row>
    <row r="310" spans="1:5" ht="26.25" customHeight="1" x14ac:dyDescent="0.15">
      <c r="A310" s="363"/>
      <c r="B310" s="469"/>
      <c r="C310" s="363"/>
      <c r="D310" s="363"/>
      <c r="E310" s="363"/>
    </row>
    <row r="311" spans="1:5" ht="26.25" customHeight="1" x14ac:dyDescent="0.15">
      <c r="A311" s="363"/>
      <c r="B311" s="469"/>
      <c r="C311" s="363"/>
      <c r="D311" s="363"/>
      <c r="E311" s="363"/>
    </row>
    <row r="312" spans="1:5" ht="26.25" customHeight="1" x14ac:dyDescent="0.15">
      <c r="A312" s="363"/>
      <c r="B312" s="469"/>
      <c r="C312" s="363"/>
      <c r="D312" s="363"/>
      <c r="E312" s="363"/>
    </row>
    <row r="313" spans="1:5" ht="26.25" customHeight="1" x14ac:dyDescent="0.15">
      <c r="A313" s="363"/>
      <c r="B313" s="469"/>
      <c r="C313" s="363"/>
      <c r="D313" s="363"/>
      <c r="E313" s="363"/>
    </row>
    <row r="314" spans="1:5" ht="26.25" customHeight="1" x14ac:dyDescent="0.15">
      <c r="A314" s="363"/>
      <c r="B314" s="469"/>
      <c r="C314" s="363"/>
      <c r="D314" s="363"/>
      <c r="E314" s="363"/>
    </row>
    <row r="315" spans="1:5" ht="26.25" customHeight="1" x14ac:dyDescent="0.15">
      <c r="A315" s="363"/>
      <c r="B315" s="469"/>
      <c r="C315" s="363"/>
      <c r="D315" s="363"/>
      <c r="E315" s="363"/>
    </row>
    <row r="316" spans="1:5" ht="26.25" customHeight="1" x14ac:dyDescent="0.15">
      <c r="A316" s="363"/>
      <c r="B316" s="469"/>
      <c r="C316" s="363"/>
      <c r="D316" s="363"/>
      <c r="E316" s="363"/>
    </row>
    <row r="317" spans="1:5" ht="26.25" customHeight="1" x14ac:dyDescent="0.15">
      <c r="A317" s="363"/>
      <c r="B317" s="469"/>
      <c r="C317" s="363"/>
      <c r="D317" s="363"/>
      <c r="E317" s="363"/>
    </row>
    <row r="318" spans="1:5" ht="26.25" customHeight="1" x14ac:dyDescent="0.15">
      <c r="A318" s="363"/>
      <c r="B318" s="469"/>
      <c r="C318" s="363"/>
      <c r="D318" s="363"/>
      <c r="E318" s="363"/>
    </row>
    <row r="319" spans="1:5" ht="26.25" customHeight="1" x14ac:dyDescent="0.15">
      <c r="A319" s="363"/>
      <c r="B319" s="469"/>
      <c r="C319" s="363"/>
      <c r="D319" s="363"/>
      <c r="E319" s="363"/>
    </row>
    <row r="320" spans="1:5" ht="26.25" customHeight="1" x14ac:dyDescent="0.15">
      <c r="A320" s="363"/>
      <c r="B320" s="469"/>
      <c r="C320" s="363"/>
      <c r="D320" s="363"/>
      <c r="E320" s="363"/>
    </row>
    <row r="321" spans="1:5" ht="26.25" customHeight="1" x14ac:dyDescent="0.15">
      <c r="A321" s="363"/>
      <c r="B321" s="469"/>
      <c r="C321" s="363"/>
      <c r="D321" s="363"/>
      <c r="E321" s="363"/>
    </row>
    <row r="322" spans="1:5" ht="26.25" customHeight="1" x14ac:dyDescent="0.15">
      <c r="A322" s="363"/>
      <c r="B322" s="469"/>
      <c r="C322" s="363"/>
      <c r="D322" s="363"/>
      <c r="E322" s="363"/>
    </row>
    <row r="323" spans="1:5" ht="26.25" customHeight="1" x14ac:dyDescent="0.15">
      <c r="A323" s="363"/>
      <c r="B323" s="469"/>
      <c r="C323" s="363"/>
      <c r="D323" s="363"/>
      <c r="E323" s="363"/>
    </row>
    <row r="324" spans="1:5" ht="26.25" customHeight="1" x14ac:dyDescent="0.15">
      <c r="A324" s="363"/>
      <c r="B324" s="469"/>
      <c r="C324" s="363"/>
      <c r="D324" s="363"/>
      <c r="E324" s="363"/>
    </row>
    <row r="325" spans="1:5" ht="26.25" customHeight="1" x14ac:dyDescent="0.15">
      <c r="A325" s="363"/>
      <c r="B325" s="469"/>
      <c r="C325" s="363"/>
      <c r="D325" s="363"/>
      <c r="E325" s="363"/>
    </row>
    <row r="326" spans="1:5" ht="26.25" customHeight="1" x14ac:dyDescent="0.15">
      <c r="A326" s="363"/>
      <c r="B326" s="469"/>
      <c r="C326" s="363"/>
      <c r="D326" s="363"/>
      <c r="E326" s="363"/>
    </row>
    <row r="327" spans="1:5" ht="26.25" customHeight="1" x14ac:dyDescent="0.15">
      <c r="A327" s="363"/>
      <c r="B327" s="469"/>
      <c r="C327" s="363"/>
      <c r="D327" s="363"/>
      <c r="E327" s="363"/>
    </row>
    <row r="328" spans="1:5" ht="26.25" customHeight="1" x14ac:dyDescent="0.15">
      <c r="A328" s="363"/>
      <c r="B328" s="469"/>
      <c r="C328" s="363"/>
      <c r="D328" s="363"/>
      <c r="E328" s="363"/>
    </row>
    <row r="329" spans="1:5" ht="26.25" customHeight="1" x14ac:dyDescent="0.15">
      <c r="A329" s="363"/>
      <c r="B329" s="469"/>
      <c r="C329" s="363"/>
      <c r="D329" s="363"/>
      <c r="E329" s="363"/>
    </row>
    <row r="330" spans="1:5" ht="26.25" customHeight="1" x14ac:dyDescent="0.15">
      <c r="A330" s="363"/>
      <c r="B330" s="469"/>
      <c r="C330" s="363"/>
      <c r="D330" s="363"/>
      <c r="E330" s="363"/>
    </row>
    <row r="331" spans="1:5" ht="26.25" customHeight="1" x14ac:dyDescent="0.15">
      <c r="A331" s="363"/>
      <c r="B331" s="469"/>
      <c r="C331" s="363"/>
      <c r="D331" s="363"/>
      <c r="E331" s="363"/>
    </row>
    <row r="332" spans="1:5" ht="26.25" customHeight="1" x14ac:dyDescent="0.15">
      <c r="A332" s="363"/>
      <c r="B332" s="469"/>
      <c r="C332" s="363"/>
      <c r="D332" s="363"/>
      <c r="E332" s="363"/>
    </row>
    <row r="333" spans="1:5" ht="26.25" customHeight="1" x14ac:dyDescent="0.15">
      <c r="A333" s="363"/>
      <c r="B333" s="469"/>
      <c r="C333" s="363"/>
      <c r="D333" s="363"/>
      <c r="E333" s="363"/>
    </row>
    <row r="334" spans="1:5" ht="26.25" customHeight="1" x14ac:dyDescent="0.15">
      <c r="A334" s="363"/>
      <c r="B334" s="469"/>
      <c r="C334" s="363"/>
      <c r="D334" s="363"/>
      <c r="E334" s="363"/>
    </row>
    <row r="335" spans="1:5" ht="26.25" customHeight="1" x14ac:dyDescent="0.15">
      <c r="A335" s="363"/>
      <c r="B335" s="469"/>
      <c r="C335" s="363"/>
      <c r="D335" s="363"/>
      <c r="E335" s="363"/>
    </row>
    <row r="336" spans="1:5" ht="26.25" customHeight="1" x14ac:dyDescent="0.15">
      <c r="A336" s="363"/>
      <c r="B336" s="469"/>
      <c r="C336" s="363"/>
      <c r="D336" s="363"/>
      <c r="E336" s="363"/>
    </row>
    <row r="337" spans="1:5" ht="26.25" customHeight="1" x14ac:dyDescent="0.15">
      <c r="A337" s="363"/>
      <c r="B337" s="469"/>
      <c r="C337" s="363"/>
      <c r="D337" s="363"/>
      <c r="E337" s="363"/>
    </row>
    <row r="338" spans="1:5" ht="26.25" customHeight="1" x14ac:dyDescent="0.15">
      <c r="A338" s="363"/>
      <c r="B338" s="469"/>
      <c r="C338" s="363"/>
      <c r="D338" s="363"/>
      <c r="E338" s="363"/>
    </row>
    <row r="339" spans="1:5" ht="26.25" customHeight="1" x14ac:dyDescent="0.15">
      <c r="A339" s="363"/>
      <c r="B339" s="469"/>
      <c r="C339" s="363"/>
      <c r="D339" s="363"/>
      <c r="E339" s="363"/>
    </row>
    <row r="340" spans="1:5" ht="26.25" customHeight="1" x14ac:dyDescent="0.15">
      <c r="A340" s="363"/>
      <c r="B340" s="469"/>
      <c r="C340" s="363"/>
      <c r="D340" s="363"/>
      <c r="E340" s="363"/>
    </row>
    <row r="341" spans="1:5" ht="26.25" customHeight="1" x14ac:dyDescent="0.15">
      <c r="A341" s="363"/>
      <c r="B341" s="469"/>
      <c r="C341" s="363"/>
      <c r="D341" s="363"/>
      <c r="E341" s="363"/>
    </row>
    <row r="342" spans="1:5" ht="26.25" customHeight="1" x14ac:dyDescent="0.15">
      <c r="A342" s="363"/>
      <c r="B342" s="469"/>
      <c r="C342" s="363"/>
      <c r="D342" s="363"/>
      <c r="E342" s="363"/>
    </row>
    <row r="343" spans="1:5" ht="26.25" customHeight="1" x14ac:dyDescent="0.15">
      <c r="A343" s="363"/>
      <c r="B343" s="469"/>
      <c r="C343" s="363"/>
      <c r="D343" s="363"/>
      <c r="E343" s="363"/>
    </row>
    <row r="344" spans="1:5" ht="26.25" customHeight="1" x14ac:dyDescent="0.15">
      <c r="A344" s="363"/>
      <c r="B344" s="469"/>
      <c r="C344" s="363"/>
      <c r="D344" s="363"/>
      <c r="E344" s="363"/>
    </row>
    <row r="345" spans="1:5" ht="26.25" customHeight="1" x14ac:dyDescent="0.15">
      <c r="A345" s="363"/>
      <c r="B345" s="469"/>
      <c r="C345" s="363"/>
      <c r="D345" s="363"/>
      <c r="E345" s="363"/>
    </row>
    <row r="346" spans="1:5" ht="26.25" customHeight="1" x14ac:dyDescent="0.15">
      <c r="A346" s="363"/>
      <c r="B346" s="469"/>
      <c r="C346" s="363"/>
      <c r="D346" s="363"/>
      <c r="E346" s="363"/>
    </row>
    <row r="347" spans="1:5" ht="26.25" customHeight="1" x14ac:dyDescent="0.15">
      <c r="A347" s="363"/>
      <c r="B347" s="469"/>
      <c r="C347" s="363"/>
      <c r="D347" s="363"/>
      <c r="E347" s="363"/>
    </row>
    <row r="348" spans="1:5" ht="26.25" customHeight="1" x14ac:dyDescent="0.15">
      <c r="A348" s="363"/>
      <c r="B348" s="469"/>
      <c r="C348" s="363"/>
      <c r="D348" s="363"/>
      <c r="E348" s="363"/>
    </row>
    <row r="349" spans="1:5" ht="26.25" customHeight="1" x14ac:dyDescent="0.15">
      <c r="A349" s="363"/>
      <c r="B349" s="469"/>
      <c r="C349" s="363"/>
      <c r="D349" s="363"/>
      <c r="E349" s="363"/>
    </row>
    <row r="350" spans="1:5" ht="26.25" customHeight="1" x14ac:dyDescent="0.15">
      <c r="A350" s="363"/>
      <c r="B350" s="469"/>
      <c r="C350" s="363"/>
      <c r="D350" s="363"/>
      <c r="E350" s="363"/>
    </row>
    <row r="351" spans="1:5" ht="26.25" customHeight="1" x14ac:dyDescent="0.15">
      <c r="A351" s="363"/>
      <c r="B351" s="469"/>
      <c r="C351" s="363"/>
      <c r="D351" s="363"/>
      <c r="E351" s="363"/>
    </row>
    <row r="352" spans="1:5" ht="26.25" customHeight="1" x14ac:dyDescent="0.15">
      <c r="A352" s="363"/>
      <c r="B352" s="469"/>
      <c r="C352" s="363"/>
      <c r="D352" s="363"/>
      <c r="E352" s="363"/>
    </row>
  </sheetData>
  <mergeCells count="24">
    <mergeCell ref="A114:A117"/>
    <mergeCell ref="A94:A97"/>
    <mergeCell ref="A98:A101"/>
    <mergeCell ref="A102:A105"/>
    <mergeCell ref="A106:A109"/>
    <mergeCell ref="A110:A113"/>
    <mergeCell ref="A64:A67"/>
    <mergeCell ref="A4:A7"/>
    <mergeCell ref="A8:A11"/>
    <mergeCell ref="A12:A15"/>
    <mergeCell ref="A16:A19"/>
    <mergeCell ref="A20:A23"/>
    <mergeCell ref="A50:A53"/>
    <mergeCell ref="A54:A57"/>
    <mergeCell ref="A24:A27"/>
    <mergeCell ref="A34:A37"/>
    <mergeCell ref="A38:A41"/>
    <mergeCell ref="A42:A45"/>
    <mergeCell ref="A46:A49"/>
    <mergeCell ref="A84:A87"/>
    <mergeCell ref="A80:A83"/>
    <mergeCell ref="A76:A79"/>
    <mergeCell ref="A72:A75"/>
    <mergeCell ref="A68:A71"/>
  </mergeCells>
  <phoneticPr fontId="2"/>
  <pageMargins left="0.9055118110236221" right="0.39370078740157483" top="0.94488188976377963" bottom="0.55118110236220474" header="0.31496062992125984" footer="0.31496062992125984"/>
  <pageSetup paperSize="9" firstPageNumber="6" orientation="portrait" useFirstPageNumber="1" r:id="rId1"/>
  <headerFooter scaleWithDoc="0">
    <oddFooter>&amp;C&amp;"游ゴシック,標準"&amp;P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49"/>
  <sheetViews>
    <sheetView showGridLines="0" view="pageBreakPreview" zoomScaleNormal="100" zoomScaleSheetLayoutView="100" workbookViewId="0">
      <selection activeCell="J89" sqref="J89"/>
    </sheetView>
  </sheetViews>
  <sheetFormatPr defaultRowHeight="26.25" customHeight="1" x14ac:dyDescent="0.15"/>
  <cols>
    <col min="1" max="1" width="10.625" style="351" customWidth="1"/>
    <col min="2" max="2" width="13.625" style="351" customWidth="1"/>
    <col min="3" max="7" width="11.625" style="375" customWidth="1"/>
    <col min="8" max="8" width="5.625" style="375" customWidth="1"/>
    <col min="9" max="10" width="8.75" style="351" customWidth="1"/>
    <col min="11" max="238" width="9" style="351"/>
    <col min="239" max="239" width="7" style="351" customWidth="1"/>
    <col min="240" max="240" width="8.875" style="351" customWidth="1"/>
    <col min="241" max="494" width="9" style="351"/>
    <col min="495" max="495" width="7" style="351" customWidth="1"/>
    <col min="496" max="496" width="8.875" style="351" customWidth="1"/>
    <col min="497" max="750" width="9" style="351"/>
    <col min="751" max="751" width="7" style="351" customWidth="1"/>
    <col min="752" max="752" width="8.875" style="351" customWidth="1"/>
    <col min="753" max="1006" width="9" style="351"/>
    <col min="1007" max="1007" width="7" style="351" customWidth="1"/>
    <col min="1008" max="1008" width="8.875" style="351" customWidth="1"/>
    <col min="1009" max="1262" width="9" style="351"/>
    <col min="1263" max="1263" width="7" style="351" customWidth="1"/>
    <col min="1264" max="1264" width="8.875" style="351" customWidth="1"/>
    <col min="1265" max="1518" width="9" style="351"/>
    <col min="1519" max="1519" width="7" style="351" customWidth="1"/>
    <col min="1520" max="1520" width="8.875" style="351" customWidth="1"/>
    <col min="1521" max="1774" width="9" style="351"/>
    <col min="1775" max="1775" width="7" style="351" customWidth="1"/>
    <col min="1776" max="1776" width="8.875" style="351" customWidth="1"/>
    <col min="1777" max="2030" width="9" style="351"/>
    <col min="2031" max="2031" width="7" style="351" customWidth="1"/>
    <col min="2032" max="2032" width="8.875" style="351" customWidth="1"/>
    <col min="2033" max="2286" width="9" style="351"/>
    <col min="2287" max="2287" width="7" style="351" customWidth="1"/>
    <col min="2288" max="2288" width="8.875" style="351" customWidth="1"/>
    <col min="2289" max="2542" width="9" style="351"/>
    <col min="2543" max="2543" width="7" style="351" customWidth="1"/>
    <col min="2544" max="2544" width="8.875" style="351" customWidth="1"/>
    <col min="2545" max="2798" width="9" style="351"/>
    <col min="2799" max="2799" width="7" style="351" customWidth="1"/>
    <col min="2800" max="2800" width="8.875" style="351" customWidth="1"/>
    <col min="2801" max="3054" width="9" style="351"/>
    <col min="3055" max="3055" width="7" style="351" customWidth="1"/>
    <col min="3056" max="3056" width="8.875" style="351" customWidth="1"/>
    <col min="3057" max="3310" width="9" style="351"/>
    <col min="3311" max="3311" width="7" style="351" customWidth="1"/>
    <col min="3312" max="3312" width="8.875" style="351" customWidth="1"/>
    <col min="3313" max="3566" width="9" style="351"/>
    <col min="3567" max="3567" width="7" style="351" customWidth="1"/>
    <col min="3568" max="3568" width="8.875" style="351" customWidth="1"/>
    <col min="3569" max="3822" width="9" style="351"/>
    <col min="3823" max="3823" width="7" style="351" customWidth="1"/>
    <col min="3824" max="3824" width="8.875" style="351" customWidth="1"/>
    <col min="3825" max="4078" width="9" style="351"/>
    <col min="4079" max="4079" width="7" style="351" customWidth="1"/>
    <col min="4080" max="4080" width="8.875" style="351" customWidth="1"/>
    <col min="4081" max="4334" width="9" style="351"/>
    <col min="4335" max="4335" width="7" style="351" customWidth="1"/>
    <col min="4336" max="4336" width="8.875" style="351" customWidth="1"/>
    <col min="4337" max="4590" width="9" style="351"/>
    <col min="4591" max="4591" width="7" style="351" customWidth="1"/>
    <col min="4592" max="4592" width="8.875" style="351" customWidth="1"/>
    <col min="4593" max="4846" width="9" style="351"/>
    <col min="4847" max="4847" width="7" style="351" customWidth="1"/>
    <col min="4848" max="4848" width="8.875" style="351" customWidth="1"/>
    <col min="4849" max="5102" width="9" style="351"/>
    <col min="5103" max="5103" width="7" style="351" customWidth="1"/>
    <col min="5104" max="5104" width="8.875" style="351" customWidth="1"/>
    <col min="5105" max="5358" width="9" style="351"/>
    <col min="5359" max="5359" width="7" style="351" customWidth="1"/>
    <col min="5360" max="5360" width="8.875" style="351" customWidth="1"/>
    <col min="5361" max="5614" width="9" style="351"/>
    <col min="5615" max="5615" width="7" style="351" customWidth="1"/>
    <col min="5616" max="5616" width="8.875" style="351" customWidth="1"/>
    <col min="5617" max="5870" width="9" style="351"/>
    <col min="5871" max="5871" width="7" style="351" customWidth="1"/>
    <col min="5872" max="5872" width="8.875" style="351" customWidth="1"/>
    <col min="5873" max="6126" width="9" style="351"/>
    <col min="6127" max="6127" width="7" style="351" customWidth="1"/>
    <col min="6128" max="6128" width="8.875" style="351" customWidth="1"/>
    <col min="6129" max="6382" width="9" style="351"/>
    <col min="6383" max="6383" width="7" style="351" customWidth="1"/>
    <col min="6384" max="6384" width="8.875" style="351" customWidth="1"/>
    <col min="6385" max="6638" width="9" style="351"/>
    <col min="6639" max="6639" width="7" style="351" customWidth="1"/>
    <col min="6640" max="6640" width="8.875" style="351" customWidth="1"/>
    <col min="6641" max="6894" width="9" style="351"/>
    <col min="6895" max="6895" width="7" style="351" customWidth="1"/>
    <col min="6896" max="6896" width="8.875" style="351" customWidth="1"/>
    <col min="6897" max="7150" width="9" style="351"/>
    <col min="7151" max="7151" width="7" style="351" customWidth="1"/>
    <col min="7152" max="7152" width="8.875" style="351" customWidth="1"/>
    <col min="7153" max="7406" width="9" style="351"/>
    <col min="7407" max="7407" width="7" style="351" customWidth="1"/>
    <col min="7408" max="7408" width="8.875" style="351" customWidth="1"/>
    <col min="7409" max="7662" width="9" style="351"/>
    <col min="7663" max="7663" width="7" style="351" customWidth="1"/>
    <col min="7664" max="7664" width="8.875" style="351" customWidth="1"/>
    <col min="7665" max="7918" width="9" style="351"/>
    <col min="7919" max="7919" width="7" style="351" customWidth="1"/>
    <col min="7920" max="7920" width="8.875" style="351" customWidth="1"/>
    <col min="7921" max="8174" width="9" style="351"/>
    <col min="8175" max="8175" width="7" style="351" customWidth="1"/>
    <col min="8176" max="8176" width="8.875" style="351" customWidth="1"/>
    <col min="8177" max="8430" width="9" style="351"/>
    <col min="8431" max="8431" width="7" style="351" customWidth="1"/>
    <col min="8432" max="8432" width="8.875" style="351" customWidth="1"/>
    <col min="8433" max="8686" width="9" style="351"/>
    <col min="8687" max="8687" width="7" style="351" customWidth="1"/>
    <col min="8688" max="8688" width="8.875" style="351" customWidth="1"/>
    <col min="8689" max="8942" width="9" style="351"/>
    <col min="8943" max="8943" width="7" style="351" customWidth="1"/>
    <col min="8944" max="8944" width="8.875" style="351" customWidth="1"/>
    <col min="8945" max="9198" width="9" style="351"/>
    <col min="9199" max="9199" width="7" style="351" customWidth="1"/>
    <col min="9200" max="9200" width="8.875" style="351" customWidth="1"/>
    <col min="9201" max="9454" width="9" style="351"/>
    <col min="9455" max="9455" width="7" style="351" customWidth="1"/>
    <col min="9456" max="9456" width="8.875" style="351" customWidth="1"/>
    <col min="9457" max="9710" width="9" style="351"/>
    <col min="9711" max="9711" width="7" style="351" customWidth="1"/>
    <col min="9712" max="9712" width="8.875" style="351" customWidth="1"/>
    <col min="9713" max="9966" width="9" style="351"/>
    <col min="9967" max="9967" width="7" style="351" customWidth="1"/>
    <col min="9968" max="9968" width="8.875" style="351" customWidth="1"/>
    <col min="9969" max="10222" width="9" style="351"/>
    <col min="10223" max="10223" width="7" style="351" customWidth="1"/>
    <col min="10224" max="10224" width="8.875" style="351" customWidth="1"/>
    <col min="10225" max="10478" width="9" style="351"/>
    <col min="10479" max="10479" width="7" style="351" customWidth="1"/>
    <col min="10480" max="10480" width="8.875" style="351" customWidth="1"/>
    <col min="10481" max="10734" width="9" style="351"/>
    <col min="10735" max="10735" width="7" style="351" customWidth="1"/>
    <col min="10736" max="10736" width="8.875" style="351" customWidth="1"/>
    <col min="10737" max="10990" width="9" style="351"/>
    <col min="10991" max="10991" width="7" style="351" customWidth="1"/>
    <col min="10992" max="10992" width="8.875" style="351" customWidth="1"/>
    <col min="10993" max="11246" width="9" style="351"/>
    <col min="11247" max="11247" width="7" style="351" customWidth="1"/>
    <col min="11248" max="11248" width="8.875" style="351" customWidth="1"/>
    <col min="11249" max="11502" width="9" style="351"/>
    <col min="11503" max="11503" width="7" style="351" customWidth="1"/>
    <col min="11504" max="11504" width="8.875" style="351" customWidth="1"/>
    <col min="11505" max="11758" width="9" style="351"/>
    <col min="11759" max="11759" width="7" style="351" customWidth="1"/>
    <col min="11760" max="11760" width="8.875" style="351" customWidth="1"/>
    <col min="11761" max="12014" width="9" style="351"/>
    <col min="12015" max="12015" width="7" style="351" customWidth="1"/>
    <col min="12016" max="12016" width="8.875" style="351" customWidth="1"/>
    <col min="12017" max="12270" width="9" style="351"/>
    <col min="12271" max="12271" width="7" style="351" customWidth="1"/>
    <col min="12272" max="12272" width="8.875" style="351" customWidth="1"/>
    <col min="12273" max="12526" width="9" style="351"/>
    <col min="12527" max="12527" width="7" style="351" customWidth="1"/>
    <col min="12528" max="12528" width="8.875" style="351" customWidth="1"/>
    <col min="12529" max="12782" width="9" style="351"/>
    <col min="12783" max="12783" width="7" style="351" customWidth="1"/>
    <col min="12784" max="12784" width="8.875" style="351" customWidth="1"/>
    <col min="12785" max="13038" width="9" style="351"/>
    <col min="13039" max="13039" width="7" style="351" customWidth="1"/>
    <col min="13040" max="13040" width="8.875" style="351" customWidth="1"/>
    <col min="13041" max="13294" width="9" style="351"/>
    <col min="13295" max="13295" width="7" style="351" customWidth="1"/>
    <col min="13296" max="13296" width="8.875" style="351" customWidth="1"/>
    <col min="13297" max="13550" width="9" style="351"/>
    <col min="13551" max="13551" width="7" style="351" customWidth="1"/>
    <col min="13552" max="13552" width="8.875" style="351" customWidth="1"/>
    <col min="13553" max="13806" width="9" style="351"/>
    <col min="13807" max="13807" width="7" style="351" customWidth="1"/>
    <col min="13808" max="13808" width="8.875" style="351" customWidth="1"/>
    <col min="13809" max="14062" width="9" style="351"/>
    <col min="14063" max="14063" width="7" style="351" customWidth="1"/>
    <col min="14064" max="14064" width="8.875" style="351" customWidth="1"/>
    <col min="14065" max="14318" width="9" style="351"/>
    <col min="14319" max="14319" width="7" style="351" customWidth="1"/>
    <col min="14320" max="14320" width="8.875" style="351" customWidth="1"/>
    <col min="14321" max="14574" width="9" style="351"/>
    <col min="14575" max="14575" width="7" style="351" customWidth="1"/>
    <col min="14576" max="14576" width="8.875" style="351" customWidth="1"/>
    <col min="14577" max="14830" width="9" style="351"/>
    <col min="14831" max="14831" width="7" style="351" customWidth="1"/>
    <col min="14832" max="14832" width="8.875" style="351" customWidth="1"/>
    <col min="14833" max="15086" width="9" style="351"/>
    <col min="15087" max="15087" width="7" style="351" customWidth="1"/>
    <col min="15088" max="15088" width="8.875" style="351" customWidth="1"/>
    <col min="15089" max="15342" width="9" style="351"/>
    <col min="15343" max="15343" width="7" style="351" customWidth="1"/>
    <col min="15344" max="15344" width="8.875" style="351" customWidth="1"/>
    <col min="15345" max="15598" width="9" style="351"/>
    <col min="15599" max="15599" width="7" style="351" customWidth="1"/>
    <col min="15600" max="15600" width="8.875" style="351" customWidth="1"/>
    <col min="15601" max="15854" width="9" style="351"/>
    <col min="15855" max="15855" width="7" style="351" customWidth="1"/>
    <col min="15856" max="15856" width="8.875" style="351" customWidth="1"/>
    <col min="15857" max="16110" width="9" style="351"/>
    <col min="16111" max="16111" width="7" style="351" customWidth="1"/>
    <col min="16112" max="16112" width="8.875" style="351" customWidth="1"/>
    <col min="16113" max="16384" width="9" style="351"/>
  </cols>
  <sheetData>
    <row r="1" spans="1:8" s="402" customFormat="1" ht="26.25" customHeight="1" x14ac:dyDescent="0.15">
      <c r="A1" s="545" t="s">
        <v>491</v>
      </c>
      <c r="C1" s="392"/>
      <c r="D1" s="392"/>
      <c r="E1" s="392"/>
      <c r="F1" s="392"/>
      <c r="G1" s="392"/>
      <c r="H1" s="392"/>
    </row>
    <row r="2" spans="1:8" s="402" customFormat="1" ht="9.9499999999999993" customHeight="1" x14ac:dyDescent="0.15">
      <c r="A2" s="464"/>
      <c r="B2" s="464"/>
      <c r="C2" s="456"/>
      <c r="D2" s="428"/>
      <c r="E2" s="439"/>
      <c r="F2" s="439"/>
      <c r="G2" s="439"/>
      <c r="H2" s="439"/>
    </row>
    <row r="3" spans="1:8" s="402" customFormat="1" ht="22.5" customHeight="1" x14ac:dyDescent="0.15">
      <c r="A3" s="498" t="s">
        <v>413</v>
      </c>
      <c r="B3" s="393"/>
      <c r="C3" s="392"/>
      <c r="D3" s="392"/>
      <c r="E3" s="392"/>
      <c r="F3" s="392"/>
      <c r="G3" s="392"/>
      <c r="H3" s="392"/>
    </row>
    <row r="4" spans="1:8" s="392" customFormat="1" ht="26.25" customHeight="1" thickBot="1" x14ac:dyDescent="0.2">
      <c r="C4" s="454" t="s">
        <v>315</v>
      </c>
      <c r="D4" s="455" t="s">
        <v>307</v>
      </c>
      <c r="E4" s="455" t="s">
        <v>308</v>
      </c>
      <c r="F4" s="455" t="s">
        <v>309</v>
      </c>
      <c r="G4" s="455" t="s">
        <v>379</v>
      </c>
    </row>
    <row r="5" spans="1:8" s="392" customFormat="1" ht="26.25" customHeight="1" x14ac:dyDescent="0.15">
      <c r="A5" s="456"/>
      <c r="B5" s="632" t="s">
        <v>322</v>
      </c>
      <c r="C5" s="633">
        <v>133</v>
      </c>
      <c r="D5" s="633">
        <v>86</v>
      </c>
      <c r="E5" s="633">
        <v>225</v>
      </c>
      <c r="F5" s="633">
        <v>112</v>
      </c>
      <c r="G5" s="633">
        <v>153</v>
      </c>
    </row>
    <row r="6" spans="1:8" s="392" customFormat="1" ht="26.25" customHeight="1" x14ac:dyDescent="0.15">
      <c r="A6" s="456" t="s">
        <v>14</v>
      </c>
      <c r="B6" s="450" t="s">
        <v>459</v>
      </c>
      <c r="C6" s="463">
        <v>10176.200000000001</v>
      </c>
      <c r="D6" s="463">
        <v>6568.4</v>
      </c>
      <c r="E6" s="463">
        <v>17094</v>
      </c>
      <c r="F6" s="463">
        <v>8501.6</v>
      </c>
      <c r="G6" s="463">
        <v>11770.4</v>
      </c>
    </row>
    <row r="7" spans="1:8" s="392" customFormat="1" ht="26.25" customHeight="1" x14ac:dyDescent="0.15">
      <c r="A7" s="456"/>
      <c r="B7" s="632" t="s">
        <v>381</v>
      </c>
      <c r="C7" s="634">
        <v>5792251</v>
      </c>
      <c r="D7" s="634">
        <v>4268966</v>
      </c>
      <c r="E7" s="634">
        <v>10104033</v>
      </c>
      <c r="F7" s="634">
        <v>5091494</v>
      </c>
      <c r="G7" s="634">
        <v>7757785</v>
      </c>
    </row>
    <row r="8" spans="1:8" s="392" customFormat="1" ht="26.25" customHeight="1" x14ac:dyDescent="0.15">
      <c r="A8" s="456"/>
      <c r="B8" s="450" t="s">
        <v>353</v>
      </c>
      <c r="C8" s="457">
        <f t="shared" ref="C8:F8" si="0">C7/C6</f>
        <v>569.19586879188694</v>
      </c>
      <c r="D8" s="457">
        <f t="shared" si="0"/>
        <v>649.92479142561353</v>
      </c>
      <c r="E8" s="457">
        <f t="shared" si="0"/>
        <v>591.0865215865216</v>
      </c>
      <c r="F8" s="457">
        <f t="shared" si="0"/>
        <v>598.88656252940621</v>
      </c>
      <c r="G8" s="457">
        <f t="shared" ref="G8" si="1">G7/G6</f>
        <v>659.09272412152518</v>
      </c>
    </row>
    <row r="9" spans="1:8" s="392" customFormat="1" ht="26.25" customHeight="1" x14ac:dyDescent="0.15">
      <c r="A9" s="456"/>
      <c r="B9" s="635" t="s">
        <v>322</v>
      </c>
      <c r="C9" s="633">
        <v>258</v>
      </c>
      <c r="D9" s="633">
        <v>176</v>
      </c>
      <c r="E9" s="633">
        <v>716</v>
      </c>
      <c r="F9" s="633">
        <v>1014</v>
      </c>
      <c r="G9" s="633">
        <v>1554</v>
      </c>
    </row>
    <row r="10" spans="1:8" s="392" customFormat="1" ht="26.25" customHeight="1" x14ac:dyDescent="0.15">
      <c r="A10" s="456" t="s">
        <v>338</v>
      </c>
      <c r="B10" s="450" t="s">
        <v>459</v>
      </c>
      <c r="C10" s="463">
        <v>19769.2</v>
      </c>
      <c r="D10" s="463">
        <v>13556.8</v>
      </c>
      <c r="E10" s="463">
        <v>54961.599999999999</v>
      </c>
      <c r="F10" s="463">
        <v>77679</v>
      </c>
      <c r="G10" s="463">
        <v>119818.8</v>
      </c>
    </row>
    <row r="11" spans="1:8" s="392" customFormat="1" ht="26.25" customHeight="1" x14ac:dyDescent="0.15">
      <c r="A11" s="456"/>
      <c r="B11" s="632" t="s">
        <v>381</v>
      </c>
      <c r="C11" s="634">
        <v>10586725</v>
      </c>
      <c r="D11" s="634">
        <v>7112866</v>
      </c>
      <c r="E11" s="634">
        <v>29599414</v>
      </c>
      <c r="F11" s="634">
        <v>41677081</v>
      </c>
      <c r="G11" s="634">
        <v>72781324</v>
      </c>
    </row>
    <row r="12" spans="1:8" s="392" customFormat="1" ht="26.25" customHeight="1" thickBot="1" x14ac:dyDescent="0.2">
      <c r="A12" s="456"/>
      <c r="B12" s="473" t="s">
        <v>353</v>
      </c>
      <c r="C12" s="458">
        <f t="shared" ref="C12:F12" si="2">C11/C10</f>
        <v>535.51610586164338</v>
      </c>
      <c r="D12" s="458">
        <f t="shared" si="2"/>
        <v>524.67145639088869</v>
      </c>
      <c r="E12" s="458">
        <f t="shared" si="2"/>
        <v>538.54716747692942</v>
      </c>
      <c r="F12" s="458">
        <f t="shared" si="2"/>
        <v>536.52957684831165</v>
      </c>
      <c r="G12" s="458">
        <f t="shared" ref="G12" si="3">G11/G10</f>
        <v>607.42824999081949</v>
      </c>
    </row>
    <row r="13" spans="1:8" s="392" customFormat="1" ht="26.25" customHeight="1" thickTop="1" x14ac:dyDescent="0.15">
      <c r="A13" s="456"/>
      <c r="B13" s="632" t="s">
        <v>322</v>
      </c>
      <c r="C13" s="633">
        <f t="shared" ref="C13:F13" si="4">SUM(C5,C9)</f>
        <v>391</v>
      </c>
      <c r="D13" s="633">
        <f t="shared" si="4"/>
        <v>262</v>
      </c>
      <c r="E13" s="633">
        <f t="shared" si="4"/>
        <v>941</v>
      </c>
      <c r="F13" s="633">
        <f t="shared" si="4"/>
        <v>1126</v>
      </c>
      <c r="G13" s="633">
        <f t="shared" ref="G13" si="5">SUM(G5,G9)</f>
        <v>1707</v>
      </c>
    </row>
    <row r="14" spans="1:8" s="392" customFormat="1" ht="26.25" customHeight="1" x14ac:dyDescent="0.15">
      <c r="A14" s="456" t="s">
        <v>5</v>
      </c>
      <c r="B14" s="450" t="s">
        <v>459</v>
      </c>
      <c r="C14" s="463">
        <f t="shared" ref="C14:F14" si="6">SUM(C6,C10)</f>
        <v>29945.4</v>
      </c>
      <c r="D14" s="463">
        <f t="shared" si="6"/>
        <v>20125.199999999997</v>
      </c>
      <c r="E14" s="463">
        <f t="shared" si="6"/>
        <v>72055.600000000006</v>
      </c>
      <c r="F14" s="463">
        <f t="shared" si="6"/>
        <v>86180.6</v>
      </c>
      <c r="G14" s="463">
        <f t="shared" ref="G14" si="7">SUM(G6,G10)</f>
        <v>131589.20000000001</v>
      </c>
    </row>
    <row r="15" spans="1:8" s="392" customFormat="1" ht="26.25" customHeight="1" x14ac:dyDescent="0.15">
      <c r="A15" s="456"/>
      <c r="B15" s="632" t="s">
        <v>381</v>
      </c>
      <c r="C15" s="634">
        <f t="shared" ref="C15:F15" si="8">SUM(C7,C11)</f>
        <v>16378976</v>
      </c>
      <c r="D15" s="634">
        <f t="shared" si="8"/>
        <v>11381832</v>
      </c>
      <c r="E15" s="634">
        <f t="shared" si="8"/>
        <v>39703447</v>
      </c>
      <c r="F15" s="634">
        <f t="shared" si="8"/>
        <v>46768575</v>
      </c>
      <c r="G15" s="634">
        <f t="shared" ref="G15" si="9">SUM(G7,G11)</f>
        <v>80539109</v>
      </c>
    </row>
    <row r="16" spans="1:8" s="392" customFormat="1" ht="26.25" customHeight="1" x14ac:dyDescent="0.15">
      <c r="A16" s="456"/>
      <c r="B16" s="450" t="s">
        <v>353</v>
      </c>
      <c r="C16" s="430">
        <f t="shared" ref="C16:F16" si="10">C15/C14</f>
        <v>546.96133629873032</v>
      </c>
      <c r="D16" s="430">
        <f t="shared" si="10"/>
        <v>565.55124918013246</v>
      </c>
      <c r="E16" s="430">
        <f t="shared" si="10"/>
        <v>551.01126074864408</v>
      </c>
      <c r="F16" s="430">
        <f t="shared" si="10"/>
        <v>542.68100941511193</v>
      </c>
      <c r="G16" s="430">
        <f t="shared" ref="G16" si="11">G15/G14</f>
        <v>612.0495375000379</v>
      </c>
    </row>
    <row r="17" spans="1:8" s="392" customFormat="1" ht="26.25" customHeight="1" x14ac:dyDescent="0.15">
      <c r="B17" s="456"/>
      <c r="C17" s="456"/>
      <c r="D17" s="460"/>
      <c r="E17" s="461"/>
      <c r="F17" s="461"/>
      <c r="G17" s="461"/>
      <c r="H17" s="461"/>
    </row>
    <row r="18" spans="1:8" s="392" customFormat="1" ht="22.5" customHeight="1" x14ac:dyDescent="0.15">
      <c r="A18" s="498" t="s">
        <v>414</v>
      </c>
    </row>
    <row r="19" spans="1:8" s="392" customFormat="1" ht="26.25" customHeight="1" thickBot="1" x14ac:dyDescent="0.2">
      <c r="A19" s="462"/>
      <c r="C19" s="454" t="s">
        <v>315</v>
      </c>
      <c r="D19" s="455" t="s">
        <v>307</v>
      </c>
      <c r="E19" s="455" t="s">
        <v>308</v>
      </c>
      <c r="F19" s="455" t="s">
        <v>309</v>
      </c>
      <c r="G19" s="455" t="s">
        <v>379</v>
      </c>
      <c r="H19" s="461"/>
    </row>
    <row r="20" spans="1:8" s="392" customFormat="1" ht="26.25" customHeight="1" x14ac:dyDescent="0.15">
      <c r="A20" s="456"/>
      <c r="B20" s="632" t="s">
        <v>322</v>
      </c>
      <c r="C20" s="633">
        <v>14157</v>
      </c>
      <c r="D20" s="633">
        <v>12482</v>
      </c>
      <c r="E20" s="633">
        <v>10314</v>
      </c>
      <c r="F20" s="633">
        <v>9114</v>
      </c>
      <c r="G20" s="633">
        <v>9740</v>
      </c>
      <c r="H20" s="430"/>
    </row>
    <row r="21" spans="1:8" s="392" customFormat="1" ht="26.25" customHeight="1" x14ac:dyDescent="0.15">
      <c r="A21" s="456" t="s">
        <v>14</v>
      </c>
      <c r="B21" s="450" t="s">
        <v>459</v>
      </c>
      <c r="C21" s="463">
        <v>1059455.8</v>
      </c>
      <c r="D21" s="463">
        <v>936873.6</v>
      </c>
      <c r="E21" s="463">
        <v>774998.8</v>
      </c>
      <c r="F21" s="463">
        <v>681211.10000000009</v>
      </c>
      <c r="G21" s="463">
        <v>729447.3</v>
      </c>
      <c r="H21" s="463"/>
    </row>
    <row r="22" spans="1:8" s="392" customFormat="1" ht="26.25" customHeight="1" x14ac:dyDescent="0.15">
      <c r="A22" s="456"/>
      <c r="B22" s="632" t="s">
        <v>381</v>
      </c>
      <c r="C22" s="634">
        <v>534532056</v>
      </c>
      <c r="D22" s="634">
        <v>477973559</v>
      </c>
      <c r="E22" s="634">
        <v>430979028</v>
      </c>
      <c r="F22" s="634">
        <v>354780007</v>
      </c>
      <c r="G22" s="634">
        <v>428721864</v>
      </c>
      <c r="H22" s="440"/>
    </row>
    <row r="23" spans="1:8" s="392" customFormat="1" ht="26.25" customHeight="1" x14ac:dyDescent="0.15">
      <c r="A23" s="456"/>
      <c r="B23" s="450" t="s">
        <v>353</v>
      </c>
      <c r="C23" s="457">
        <f t="shared" ref="C23:F23" si="12">C22/C21</f>
        <v>504.53455066270811</v>
      </c>
      <c r="D23" s="457">
        <f t="shared" si="12"/>
        <v>510.17934436406364</v>
      </c>
      <c r="E23" s="457">
        <f t="shared" si="12"/>
        <v>556.10283267535374</v>
      </c>
      <c r="F23" s="457">
        <f t="shared" si="12"/>
        <v>520.80773052582367</v>
      </c>
      <c r="G23" s="457">
        <f t="shared" ref="G23" si="13">G22/G21</f>
        <v>587.73521267403407</v>
      </c>
      <c r="H23" s="430"/>
    </row>
    <row r="24" spans="1:8" s="392" customFormat="1" ht="26.25" customHeight="1" x14ac:dyDescent="0.15">
      <c r="A24" s="456"/>
      <c r="B24" s="635" t="s">
        <v>322</v>
      </c>
      <c r="C24" s="633">
        <v>44956</v>
      </c>
      <c r="D24" s="633">
        <v>45728</v>
      </c>
      <c r="E24" s="633">
        <v>41242</v>
      </c>
      <c r="F24" s="633">
        <v>36748</v>
      </c>
      <c r="G24" s="633">
        <v>42833</v>
      </c>
      <c r="H24" s="430"/>
    </row>
    <row r="25" spans="1:8" s="392" customFormat="1" ht="26.25" customHeight="1" x14ac:dyDescent="0.15">
      <c r="A25" s="456" t="s">
        <v>338</v>
      </c>
      <c r="B25" s="445" t="s">
        <v>393</v>
      </c>
      <c r="C25" s="463">
        <v>3398675.3</v>
      </c>
      <c r="D25" s="463">
        <v>3454550.1</v>
      </c>
      <c r="E25" s="463">
        <v>3109291.1</v>
      </c>
      <c r="F25" s="463">
        <v>2782281.8</v>
      </c>
      <c r="G25" s="463">
        <v>3254687</v>
      </c>
      <c r="H25" s="463"/>
    </row>
    <row r="26" spans="1:8" s="392" customFormat="1" ht="26.25" customHeight="1" x14ac:dyDescent="0.15">
      <c r="A26" s="456"/>
      <c r="B26" s="632" t="s">
        <v>381</v>
      </c>
      <c r="C26" s="634">
        <v>1734138651</v>
      </c>
      <c r="D26" s="634">
        <v>1788489584</v>
      </c>
      <c r="E26" s="634">
        <v>1753375200</v>
      </c>
      <c r="F26" s="634">
        <v>1481248608</v>
      </c>
      <c r="G26" s="634">
        <v>1923680710</v>
      </c>
      <c r="H26" s="440"/>
    </row>
    <row r="27" spans="1:8" s="392" customFormat="1" ht="26.25" customHeight="1" thickBot="1" x14ac:dyDescent="0.2">
      <c r="A27" s="456"/>
      <c r="B27" s="450" t="s">
        <v>353</v>
      </c>
      <c r="C27" s="458">
        <f t="shared" ref="C27:F27" si="14">C26/C25</f>
        <v>510.23957804971838</v>
      </c>
      <c r="D27" s="458">
        <f t="shared" si="14"/>
        <v>517.71997285551015</v>
      </c>
      <c r="E27" s="458">
        <f t="shared" si="14"/>
        <v>563.91477787332292</v>
      </c>
      <c r="F27" s="458">
        <f t="shared" si="14"/>
        <v>532.38626223986375</v>
      </c>
      <c r="G27" s="458">
        <f t="shared" ref="G27" si="15">G26/G25</f>
        <v>591.04937279683111</v>
      </c>
      <c r="H27" s="430"/>
    </row>
    <row r="28" spans="1:8" s="392" customFormat="1" ht="26.25" customHeight="1" thickTop="1" x14ac:dyDescent="0.15">
      <c r="A28" s="456"/>
      <c r="B28" s="636" t="s">
        <v>322</v>
      </c>
      <c r="C28" s="633">
        <f t="shared" ref="C28:F28" si="16">SUM(C20,C24)</f>
        <v>59113</v>
      </c>
      <c r="D28" s="633">
        <f t="shared" si="16"/>
        <v>58210</v>
      </c>
      <c r="E28" s="633">
        <f t="shared" si="16"/>
        <v>51556</v>
      </c>
      <c r="F28" s="633">
        <f t="shared" si="16"/>
        <v>45862</v>
      </c>
      <c r="G28" s="633">
        <f t="shared" ref="G28" si="17">SUM(G20,G24)</f>
        <v>52573</v>
      </c>
      <c r="H28" s="430"/>
    </row>
    <row r="29" spans="1:8" s="392" customFormat="1" ht="26.25" customHeight="1" x14ac:dyDescent="0.15">
      <c r="A29" s="456" t="s">
        <v>5</v>
      </c>
      <c r="B29" s="445" t="s">
        <v>393</v>
      </c>
      <c r="C29" s="463">
        <f t="shared" ref="C29:F29" si="18">SUM(C21,C25)</f>
        <v>4458131.0999999996</v>
      </c>
      <c r="D29" s="463">
        <f t="shared" si="18"/>
        <v>4391423.7</v>
      </c>
      <c r="E29" s="463">
        <f t="shared" si="18"/>
        <v>3884289.9000000004</v>
      </c>
      <c r="F29" s="463">
        <f t="shared" si="18"/>
        <v>3463492.9</v>
      </c>
      <c r="G29" s="463">
        <f t="shared" ref="G29" si="19">SUM(G21,G25)</f>
        <v>3984134.3</v>
      </c>
      <c r="H29" s="463"/>
    </row>
    <row r="30" spans="1:8" s="392" customFormat="1" ht="26.25" customHeight="1" x14ac:dyDescent="0.15">
      <c r="A30" s="456"/>
      <c r="B30" s="632" t="s">
        <v>381</v>
      </c>
      <c r="C30" s="634">
        <f t="shared" ref="C30:F30" si="20">SUM(C22,C26)</f>
        <v>2268670707</v>
      </c>
      <c r="D30" s="634">
        <f t="shared" si="20"/>
        <v>2266463143</v>
      </c>
      <c r="E30" s="634">
        <f t="shared" si="20"/>
        <v>2184354228</v>
      </c>
      <c r="F30" s="634">
        <f t="shared" si="20"/>
        <v>1836028615</v>
      </c>
      <c r="G30" s="634">
        <f t="shared" ref="G30" si="21">SUM(G22,G26)</f>
        <v>2352402574</v>
      </c>
      <c r="H30" s="440"/>
    </row>
    <row r="31" spans="1:8" s="392" customFormat="1" ht="26.25" customHeight="1" x14ac:dyDescent="0.15">
      <c r="A31" s="456"/>
      <c r="B31" s="450" t="s">
        <v>353</v>
      </c>
      <c r="C31" s="430">
        <f t="shared" ref="C31:F31" si="22">C30/C29</f>
        <v>508.88380267686614</v>
      </c>
      <c r="D31" s="430">
        <f t="shared" si="22"/>
        <v>516.11124269334334</v>
      </c>
      <c r="E31" s="430">
        <f t="shared" si="22"/>
        <v>562.35612795018199</v>
      </c>
      <c r="F31" s="430">
        <f t="shared" si="22"/>
        <v>530.1089587912827</v>
      </c>
      <c r="G31" s="430">
        <f t="shared" ref="G31" si="23">G30/G29</f>
        <v>590.4425897490454</v>
      </c>
      <c r="H31" s="430"/>
    </row>
    <row r="32" spans="1:8" s="392" customFormat="1" ht="26.25" customHeight="1" x14ac:dyDescent="0.15">
      <c r="A32" s="462"/>
      <c r="B32" s="456"/>
      <c r="C32" s="456"/>
      <c r="D32" s="430"/>
      <c r="E32" s="430"/>
      <c r="F32" s="430"/>
      <c r="G32" s="430"/>
      <c r="H32" s="430"/>
    </row>
    <row r="33" spans="1:8" s="392" customFormat="1" ht="22.5" customHeight="1" x14ac:dyDescent="0.15">
      <c r="A33" s="498" t="s">
        <v>415</v>
      </c>
      <c r="B33" s="456"/>
    </row>
    <row r="34" spans="1:8" s="392" customFormat="1" ht="26.25" customHeight="1" thickBot="1" x14ac:dyDescent="0.2">
      <c r="A34" s="456"/>
      <c r="C34" s="454" t="s">
        <v>315</v>
      </c>
      <c r="D34" s="455" t="s">
        <v>307</v>
      </c>
      <c r="E34" s="455" t="s">
        <v>308</v>
      </c>
      <c r="F34" s="455" t="s">
        <v>309</v>
      </c>
      <c r="G34" s="455" t="s">
        <v>379</v>
      </c>
      <c r="H34" s="461"/>
    </row>
    <row r="35" spans="1:8" s="392" customFormat="1" ht="26.25" customHeight="1" x14ac:dyDescent="0.15">
      <c r="A35" s="456"/>
      <c r="B35" s="632" t="s">
        <v>322</v>
      </c>
      <c r="C35" s="633">
        <v>12441</v>
      </c>
      <c r="D35" s="633">
        <v>13445</v>
      </c>
      <c r="E35" s="633">
        <v>13577</v>
      </c>
      <c r="F35" s="633">
        <v>14306</v>
      </c>
      <c r="G35" s="633">
        <v>13172</v>
      </c>
      <c r="H35" s="430"/>
    </row>
    <row r="36" spans="1:8" s="392" customFormat="1" ht="26.25" customHeight="1" x14ac:dyDescent="0.15">
      <c r="A36" s="456" t="s">
        <v>14</v>
      </c>
      <c r="B36" s="450" t="s">
        <v>459</v>
      </c>
      <c r="C36" s="463">
        <v>932230.1</v>
      </c>
      <c r="D36" s="463">
        <v>1013353.2</v>
      </c>
      <c r="E36" s="463">
        <v>1014478</v>
      </c>
      <c r="F36" s="463">
        <v>1059801.2</v>
      </c>
      <c r="G36" s="463">
        <v>981274.1</v>
      </c>
      <c r="H36" s="463"/>
    </row>
    <row r="37" spans="1:8" s="392" customFormat="1" ht="26.25" customHeight="1" x14ac:dyDescent="0.15">
      <c r="A37" s="456"/>
      <c r="B37" s="632" t="s">
        <v>381</v>
      </c>
      <c r="C37" s="634">
        <v>438326783</v>
      </c>
      <c r="D37" s="634">
        <v>479471669</v>
      </c>
      <c r="E37" s="634">
        <v>532952841</v>
      </c>
      <c r="F37" s="634">
        <v>512049487</v>
      </c>
      <c r="G37" s="634">
        <v>541036709</v>
      </c>
      <c r="H37" s="440"/>
    </row>
    <row r="38" spans="1:8" s="392" customFormat="1" ht="26.25" customHeight="1" x14ac:dyDescent="0.15">
      <c r="A38" s="456"/>
      <c r="B38" s="450" t="s">
        <v>353</v>
      </c>
      <c r="C38" s="457">
        <f t="shared" ref="C38:F38" si="24">C37/C36</f>
        <v>470.19162221859176</v>
      </c>
      <c r="D38" s="457">
        <f t="shared" si="24"/>
        <v>473.15355495004115</v>
      </c>
      <c r="E38" s="457">
        <f t="shared" si="24"/>
        <v>525.34686903018098</v>
      </c>
      <c r="F38" s="457">
        <f t="shared" si="24"/>
        <v>483.15616834553504</v>
      </c>
      <c r="G38" s="457">
        <f t="shared" ref="G38" si="25">G37/G36</f>
        <v>551.36144834557444</v>
      </c>
      <c r="H38" s="430"/>
    </row>
    <row r="39" spans="1:8" s="392" customFormat="1" ht="26.25" customHeight="1" x14ac:dyDescent="0.15">
      <c r="A39" s="456"/>
      <c r="B39" s="635" t="s">
        <v>322</v>
      </c>
      <c r="C39" s="633">
        <v>28759</v>
      </c>
      <c r="D39" s="633">
        <v>34317</v>
      </c>
      <c r="E39" s="633">
        <v>36309</v>
      </c>
      <c r="F39" s="633">
        <v>36031</v>
      </c>
      <c r="G39" s="633">
        <v>28194</v>
      </c>
      <c r="H39" s="430"/>
    </row>
    <row r="40" spans="1:8" s="392" customFormat="1" ht="26.25" customHeight="1" x14ac:dyDescent="0.15">
      <c r="A40" s="456" t="s">
        <v>338</v>
      </c>
      <c r="B40" s="445" t="s">
        <v>393</v>
      </c>
      <c r="C40" s="463">
        <v>2222208</v>
      </c>
      <c r="D40" s="463">
        <v>2660703.1</v>
      </c>
      <c r="E40" s="463">
        <v>2784439.2</v>
      </c>
      <c r="F40" s="463">
        <v>2774089.6000000006</v>
      </c>
      <c r="G40" s="463">
        <v>2173750</v>
      </c>
      <c r="H40" s="463"/>
    </row>
    <row r="41" spans="1:8" s="392" customFormat="1" ht="26.25" customHeight="1" x14ac:dyDescent="0.15">
      <c r="A41" s="456"/>
      <c r="B41" s="632" t="s">
        <v>381</v>
      </c>
      <c r="C41" s="634">
        <v>1092853383</v>
      </c>
      <c r="D41" s="634">
        <v>1321353339</v>
      </c>
      <c r="E41" s="634">
        <v>1504377291</v>
      </c>
      <c r="F41" s="634">
        <v>1433407382</v>
      </c>
      <c r="G41" s="634">
        <v>1235472571</v>
      </c>
      <c r="H41" s="440"/>
    </row>
    <row r="42" spans="1:8" s="392" customFormat="1" ht="26.25" customHeight="1" thickBot="1" x14ac:dyDescent="0.2">
      <c r="A42" s="456"/>
      <c r="B42" s="450" t="s">
        <v>353</v>
      </c>
      <c r="C42" s="458">
        <f t="shared" ref="C42:F42" si="26">C41/C40</f>
        <v>491.78716978788663</v>
      </c>
      <c r="D42" s="458">
        <f t="shared" si="26"/>
        <v>496.61810782270294</v>
      </c>
      <c r="E42" s="458">
        <f t="shared" si="26"/>
        <v>540.28017239521694</v>
      </c>
      <c r="F42" s="458">
        <f t="shared" si="26"/>
        <v>516.71271973334956</v>
      </c>
      <c r="G42" s="458">
        <f t="shared" ref="G42" si="27">G41/G40</f>
        <v>568.36000966072459</v>
      </c>
      <c r="H42" s="430"/>
    </row>
    <row r="43" spans="1:8" s="392" customFormat="1" ht="26.25" customHeight="1" thickTop="1" x14ac:dyDescent="0.15">
      <c r="A43" s="456"/>
      <c r="B43" s="636" t="s">
        <v>322</v>
      </c>
      <c r="C43" s="633">
        <f t="shared" ref="C43:F43" si="28">SUM(C35,C39)</f>
        <v>41200</v>
      </c>
      <c r="D43" s="633">
        <f t="shared" si="28"/>
        <v>47762</v>
      </c>
      <c r="E43" s="633">
        <f t="shared" si="28"/>
        <v>49886</v>
      </c>
      <c r="F43" s="633">
        <f t="shared" si="28"/>
        <v>50337</v>
      </c>
      <c r="G43" s="633">
        <f t="shared" ref="G43" si="29">SUM(G35,G39)</f>
        <v>41366</v>
      </c>
      <c r="H43" s="430"/>
    </row>
    <row r="44" spans="1:8" s="392" customFormat="1" ht="26.25" customHeight="1" x14ac:dyDescent="0.15">
      <c r="A44" s="456" t="s">
        <v>5</v>
      </c>
      <c r="B44" s="445" t="s">
        <v>393</v>
      </c>
      <c r="C44" s="463">
        <f t="shared" ref="C44:F44" si="30">SUM(C36,C40)</f>
        <v>3154438.1</v>
      </c>
      <c r="D44" s="463">
        <f t="shared" si="30"/>
        <v>3674056.3</v>
      </c>
      <c r="E44" s="463">
        <f t="shared" si="30"/>
        <v>3798917.2</v>
      </c>
      <c r="F44" s="463">
        <f t="shared" si="30"/>
        <v>3833890.8000000007</v>
      </c>
      <c r="G44" s="463">
        <f t="shared" ref="G44" si="31">SUM(G36,G40)</f>
        <v>3155024.1</v>
      </c>
      <c r="H44" s="463"/>
    </row>
    <row r="45" spans="1:8" s="392" customFormat="1" ht="26.25" customHeight="1" x14ac:dyDescent="0.15">
      <c r="A45" s="456"/>
      <c r="B45" s="632" t="s">
        <v>381</v>
      </c>
      <c r="C45" s="634">
        <f t="shared" ref="C45:F45" si="32">SUM(C37,C41)</f>
        <v>1531180166</v>
      </c>
      <c r="D45" s="634">
        <f t="shared" si="32"/>
        <v>1800825008</v>
      </c>
      <c r="E45" s="634">
        <f t="shared" si="32"/>
        <v>2037330132</v>
      </c>
      <c r="F45" s="634">
        <f t="shared" si="32"/>
        <v>1945456869</v>
      </c>
      <c r="G45" s="634">
        <f t="shared" ref="G45" si="33">SUM(G37,G41)</f>
        <v>1776509280</v>
      </c>
      <c r="H45" s="440"/>
    </row>
    <row r="46" spans="1:8" s="392" customFormat="1" ht="26.25" customHeight="1" x14ac:dyDescent="0.15">
      <c r="A46" s="456"/>
      <c r="B46" s="450" t="s">
        <v>353</v>
      </c>
      <c r="C46" s="430">
        <f t="shared" ref="C46:F46" si="34">C45/C44</f>
        <v>485.40504440394631</v>
      </c>
      <c r="D46" s="430">
        <f t="shared" si="34"/>
        <v>490.14627456851986</v>
      </c>
      <c r="E46" s="430">
        <f t="shared" si="34"/>
        <v>536.29232350734048</v>
      </c>
      <c r="F46" s="430">
        <f t="shared" si="34"/>
        <v>507.43669303257138</v>
      </c>
      <c r="G46" s="430">
        <f t="shared" ref="G46" si="35">G45/G44</f>
        <v>563.07312517834646</v>
      </c>
      <c r="H46" s="430"/>
    </row>
    <row r="47" spans="1:8" s="392" customFormat="1" ht="26.25" customHeight="1" x14ac:dyDescent="0.15">
      <c r="A47" s="462"/>
      <c r="B47" s="462"/>
      <c r="C47" s="456"/>
      <c r="D47" s="430"/>
      <c r="E47" s="430"/>
      <c r="F47" s="430"/>
      <c r="G47" s="430"/>
      <c r="H47" s="430"/>
    </row>
    <row r="48" spans="1:8" s="375" customFormat="1" ht="26.25" customHeight="1" x14ac:dyDescent="0.15">
      <c r="A48" s="498" t="s">
        <v>416</v>
      </c>
      <c r="B48" s="392"/>
      <c r="C48" s="392"/>
      <c r="D48" s="392"/>
      <c r="E48" s="392"/>
      <c r="F48" s="392"/>
      <c r="G48" s="392"/>
      <c r="H48" s="392"/>
    </row>
    <row r="49" spans="1:8" s="375" customFormat="1" ht="26.25" customHeight="1" thickBot="1" x14ac:dyDescent="0.2">
      <c r="A49" s="462"/>
      <c r="B49" s="392"/>
      <c r="C49" s="454" t="s">
        <v>315</v>
      </c>
      <c r="D49" s="455" t="s">
        <v>307</v>
      </c>
      <c r="E49" s="455" t="s">
        <v>308</v>
      </c>
      <c r="F49" s="455" t="s">
        <v>309</v>
      </c>
      <c r="G49" s="455" t="s">
        <v>379</v>
      </c>
      <c r="H49" s="461"/>
    </row>
    <row r="50" spans="1:8" s="375" customFormat="1" ht="26.25" customHeight="1" x14ac:dyDescent="0.15">
      <c r="A50" s="456"/>
      <c r="B50" s="632" t="s">
        <v>322</v>
      </c>
      <c r="C50" s="633">
        <v>5636</v>
      </c>
      <c r="D50" s="633">
        <v>5318</v>
      </c>
      <c r="E50" s="633">
        <v>5259</v>
      </c>
      <c r="F50" s="633">
        <v>5216</v>
      </c>
      <c r="G50" s="633">
        <v>4203</v>
      </c>
      <c r="H50" s="430"/>
    </row>
    <row r="51" spans="1:8" s="375" customFormat="1" ht="26.25" customHeight="1" x14ac:dyDescent="0.15">
      <c r="A51" s="456" t="s">
        <v>14</v>
      </c>
      <c r="B51" s="450" t="s">
        <v>459</v>
      </c>
      <c r="C51" s="463">
        <v>435815.4</v>
      </c>
      <c r="D51" s="463">
        <v>416199.1</v>
      </c>
      <c r="E51" s="463">
        <v>415668.4</v>
      </c>
      <c r="F51" s="463">
        <v>405932.39999999997</v>
      </c>
      <c r="G51" s="463">
        <v>331491.20000000001</v>
      </c>
      <c r="H51" s="463"/>
    </row>
    <row r="52" spans="1:8" s="375" customFormat="1" ht="26.25" customHeight="1" x14ac:dyDescent="0.15">
      <c r="A52" s="456"/>
      <c r="B52" s="632" t="s">
        <v>381</v>
      </c>
      <c r="C52" s="634">
        <v>183506642</v>
      </c>
      <c r="D52" s="634">
        <v>176758245</v>
      </c>
      <c r="E52" s="634">
        <v>197633796</v>
      </c>
      <c r="F52" s="634">
        <v>177970273</v>
      </c>
      <c r="G52" s="634">
        <v>167543688</v>
      </c>
      <c r="H52" s="440"/>
    </row>
    <row r="53" spans="1:8" s="375" customFormat="1" ht="26.25" customHeight="1" x14ac:dyDescent="0.15">
      <c r="A53" s="456"/>
      <c r="B53" s="450" t="s">
        <v>353</v>
      </c>
      <c r="C53" s="457">
        <f t="shared" ref="C53:G53" si="36">C52/C51</f>
        <v>421.06507021091954</v>
      </c>
      <c r="D53" s="457">
        <f t="shared" si="36"/>
        <v>424.69636527325508</v>
      </c>
      <c r="E53" s="457">
        <f t="shared" si="36"/>
        <v>475.46023705434425</v>
      </c>
      <c r="F53" s="457">
        <f t="shared" si="36"/>
        <v>438.42342468844572</v>
      </c>
      <c r="G53" s="457">
        <f t="shared" si="36"/>
        <v>505.4242405228253</v>
      </c>
      <c r="H53" s="430"/>
    </row>
    <row r="54" spans="1:8" s="375" customFormat="1" ht="26.25" customHeight="1" x14ac:dyDescent="0.15">
      <c r="A54" s="456"/>
      <c r="B54" s="635" t="s">
        <v>322</v>
      </c>
      <c r="C54" s="633">
        <v>10639</v>
      </c>
      <c r="D54" s="633">
        <v>9905</v>
      </c>
      <c r="E54" s="633">
        <v>12042</v>
      </c>
      <c r="F54" s="633">
        <v>12521</v>
      </c>
      <c r="G54" s="633">
        <v>10046</v>
      </c>
      <c r="H54" s="430"/>
    </row>
    <row r="55" spans="1:8" s="375" customFormat="1" ht="26.25" customHeight="1" x14ac:dyDescent="0.15">
      <c r="A55" s="456" t="s">
        <v>338</v>
      </c>
      <c r="B55" s="445" t="s">
        <v>393</v>
      </c>
      <c r="C55" s="463">
        <v>816298.4</v>
      </c>
      <c r="D55" s="463">
        <v>775336.6</v>
      </c>
      <c r="E55" s="463">
        <v>897285.6</v>
      </c>
      <c r="F55" s="463">
        <v>932769.70000000007</v>
      </c>
      <c r="G55" s="463">
        <v>759651.1</v>
      </c>
      <c r="H55" s="463"/>
    </row>
    <row r="56" spans="1:8" s="375" customFormat="1" ht="26.25" customHeight="1" x14ac:dyDescent="0.15">
      <c r="A56" s="456"/>
      <c r="B56" s="632" t="s">
        <v>381</v>
      </c>
      <c r="C56" s="634">
        <v>362676581</v>
      </c>
      <c r="D56" s="634">
        <v>342524275</v>
      </c>
      <c r="E56" s="634">
        <v>442840278</v>
      </c>
      <c r="F56" s="634">
        <v>437441837</v>
      </c>
      <c r="G56" s="634">
        <v>389612442</v>
      </c>
      <c r="H56" s="440"/>
    </row>
    <row r="57" spans="1:8" s="375" customFormat="1" ht="26.25" customHeight="1" thickBot="1" x14ac:dyDescent="0.2">
      <c r="A57" s="456"/>
      <c r="B57" s="450" t="s">
        <v>353</v>
      </c>
      <c r="C57" s="458">
        <f t="shared" ref="C57:G57" si="37">C56/C55</f>
        <v>444.29412210044757</v>
      </c>
      <c r="D57" s="458">
        <f t="shared" si="37"/>
        <v>441.77493362237772</v>
      </c>
      <c r="E57" s="458">
        <f t="shared" si="37"/>
        <v>493.53324961416968</v>
      </c>
      <c r="F57" s="458">
        <f t="shared" si="37"/>
        <v>468.97089067108413</v>
      </c>
      <c r="G57" s="458">
        <f t="shared" si="37"/>
        <v>512.88340397321872</v>
      </c>
      <c r="H57" s="430"/>
    </row>
    <row r="58" spans="1:8" s="375" customFormat="1" ht="26.25" customHeight="1" thickTop="1" x14ac:dyDescent="0.15">
      <c r="A58" s="456"/>
      <c r="B58" s="636" t="s">
        <v>322</v>
      </c>
      <c r="C58" s="633">
        <f t="shared" ref="C58:G58" si="38">SUM(C50,C54)</f>
        <v>16275</v>
      </c>
      <c r="D58" s="633">
        <f t="shared" si="38"/>
        <v>15223</v>
      </c>
      <c r="E58" s="633">
        <f t="shared" si="38"/>
        <v>17301</v>
      </c>
      <c r="F58" s="633">
        <f t="shared" si="38"/>
        <v>17737</v>
      </c>
      <c r="G58" s="633">
        <f t="shared" si="38"/>
        <v>14249</v>
      </c>
      <c r="H58" s="430"/>
    </row>
    <row r="59" spans="1:8" s="375" customFormat="1" ht="26.25" customHeight="1" x14ac:dyDescent="0.15">
      <c r="A59" s="456" t="s">
        <v>5</v>
      </c>
      <c r="B59" s="445" t="s">
        <v>393</v>
      </c>
      <c r="C59" s="463">
        <f t="shared" ref="C59:G59" si="39">SUM(C51,C55)</f>
        <v>1252113.8</v>
      </c>
      <c r="D59" s="463">
        <f t="shared" si="39"/>
        <v>1191535.7</v>
      </c>
      <c r="E59" s="463">
        <f t="shared" si="39"/>
        <v>1312954</v>
      </c>
      <c r="F59" s="463">
        <f t="shared" si="39"/>
        <v>1338702.1000000001</v>
      </c>
      <c r="G59" s="463">
        <f t="shared" si="39"/>
        <v>1091142.3</v>
      </c>
      <c r="H59" s="463"/>
    </row>
    <row r="60" spans="1:8" s="375" customFormat="1" ht="26.25" customHeight="1" x14ac:dyDescent="0.15">
      <c r="A60" s="456"/>
      <c r="B60" s="632" t="s">
        <v>381</v>
      </c>
      <c r="C60" s="634">
        <f t="shared" ref="C60:G60" si="40">SUM(C52,C56)</f>
        <v>546183223</v>
      </c>
      <c r="D60" s="634">
        <f t="shared" si="40"/>
        <v>519282520</v>
      </c>
      <c r="E60" s="634">
        <f t="shared" si="40"/>
        <v>640474074</v>
      </c>
      <c r="F60" s="634">
        <f t="shared" si="40"/>
        <v>615412110</v>
      </c>
      <c r="G60" s="634">
        <f t="shared" si="40"/>
        <v>557156130</v>
      </c>
      <c r="H60" s="440"/>
    </row>
    <row r="61" spans="1:8" s="375" customFormat="1" ht="26.25" customHeight="1" x14ac:dyDescent="0.15">
      <c r="A61" s="456"/>
      <c r="B61" s="450" t="s">
        <v>353</v>
      </c>
      <c r="C61" s="430">
        <f t="shared" ref="C61:G61" si="41">C60/C59</f>
        <v>436.20893164822559</v>
      </c>
      <c r="D61" s="430">
        <f t="shared" si="41"/>
        <v>435.80945161777362</v>
      </c>
      <c r="E61" s="430">
        <f t="shared" si="41"/>
        <v>487.8115105327376</v>
      </c>
      <c r="F61" s="430">
        <f t="shared" si="41"/>
        <v>459.70803362450835</v>
      </c>
      <c r="G61" s="430">
        <f t="shared" si="41"/>
        <v>510.61729528769985</v>
      </c>
      <c r="H61" s="430"/>
    </row>
    <row r="62" spans="1:8" s="375" customFormat="1" ht="26.25" customHeight="1" x14ac:dyDescent="0.15">
      <c r="A62" s="462"/>
      <c r="B62" s="462"/>
      <c r="C62" s="456"/>
      <c r="D62" s="430"/>
      <c r="E62" s="430"/>
      <c r="F62" s="430"/>
      <c r="G62" s="430"/>
      <c r="H62" s="430"/>
    </row>
    <row r="63" spans="1:8" s="375" customFormat="1" ht="26.25" customHeight="1" x14ac:dyDescent="0.15">
      <c r="A63" s="462"/>
      <c r="B63" s="462"/>
      <c r="C63" s="456"/>
      <c r="D63" s="430"/>
      <c r="E63" s="428"/>
      <c r="F63" s="430"/>
      <c r="G63" s="430"/>
      <c r="H63" s="430"/>
    </row>
    <row r="64" spans="1:8" s="375" customFormat="1" ht="26.25" customHeight="1" x14ac:dyDescent="0.15">
      <c r="A64" s="498" t="s">
        <v>406</v>
      </c>
      <c r="B64" s="392"/>
      <c r="C64" s="392"/>
      <c r="D64" s="392"/>
      <c r="E64" s="392"/>
      <c r="F64" s="392"/>
      <c r="G64" s="392"/>
      <c r="H64" s="392"/>
    </row>
    <row r="65" spans="1:8" s="375" customFormat="1" ht="26.25" customHeight="1" thickBot="1" x14ac:dyDescent="0.2">
      <c r="A65" s="462"/>
      <c r="B65" s="392"/>
      <c r="C65" s="454" t="s">
        <v>315</v>
      </c>
      <c r="D65" s="455" t="s">
        <v>307</v>
      </c>
      <c r="E65" s="455" t="s">
        <v>308</v>
      </c>
      <c r="F65" s="455" t="s">
        <v>309</v>
      </c>
      <c r="G65" s="455" t="s">
        <v>379</v>
      </c>
      <c r="H65" s="461"/>
    </row>
    <row r="66" spans="1:8" s="375" customFormat="1" ht="26.25" customHeight="1" x14ac:dyDescent="0.15">
      <c r="A66" s="456"/>
      <c r="B66" s="632" t="s">
        <v>322</v>
      </c>
      <c r="C66" s="633">
        <v>2396</v>
      </c>
      <c r="D66" s="633">
        <v>2159</v>
      </c>
      <c r="E66" s="633">
        <v>2075</v>
      </c>
      <c r="F66" s="633">
        <v>2021</v>
      </c>
      <c r="G66" s="633">
        <v>1884</v>
      </c>
      <c r="H66" s="430"/>
    </row>
    <row r="67" spans="1:8" s="375" customFormat="1" ht="26.25" customHeight="1" x14ac:dyDescent="0.15">
      <c r="A67" s="456" t="s">
        <v>14</v>
      </c>
      <c r="B67" s="450" t="s">
        <v>459</v>
      </c>
      <c r="C67" s="463">
        <v>249900.79999999999</v>
      </c>
      <c r="D67" s="463">
        <v>252686.9</v>
      </c>
      <c r="E67" s="463">
        <v>225915.8</v>
      </c>
      <c r="F67" s="463">
        <v>231631.90000000005</v>
      </c>
      <c r="G67" s="463">
        <v>232757.8</v>
      </c>
      <c r="H67" s="463"/>
    </row>
    <row r="68" spans="1:8" s="375" customFormat="1" ht="26.25" customHeight="1" x14ac:dyDescent="0.15">
      <c r="A68" s="456"/>
      <c r="B68" s="632" t="s">
        <v>381</v>
      </c>
      <c r="C68" s="634">
        <v>85882671</v>
      </c>
      <c r="D68" s="634">
        <v>74956777</v>
      </c>
      <c r="E68" s="634">
        <v>71650969</v>
      </c>
      <c r="F68" s="634">
        <v>74224368</v>
      </c>
      <c r="G68" s="634">
        <v>77484403</v>
      </c>
      <c r="H68" s="463"/>
    </row>
    <row r="69" spans="1:8" s="375" customFormat="1" ht="26.25" customHeight="1" x14ac:dyDescent="0.15">
      <c r="A69" s="456"/>
      <c r="B69" s="450" t="s">
        <v>353</v>
      </c>
      <c r="C69" s="457">
        <f t="shared" ref="C69:G69" si="42">C68/C67</f>
        <v>343.66705108587087</v>
      </c>
      <c r="D69" s="457">
        <f t="shared" si="42"/>
        <v>296.63895120799691</v>
      </c>
      <c r="E69" s="457">
        <f t="shared" si="42"/>
        <v>317.15784818945821</v>
      </c>
      <c r="F69" s="457">
        <f t="shared" si="42"/>
        <v>320.44104460568678</v>
      </c>
      <c r="G69" s="457">
        <f t="shared" si="42"/>
        <v>332.8971274002418</v>
      </c>
      <c r="H69" s="430"/>
    </row>
    <row r="70" spans="1:8" s="375" customFormat="1" ht="26.25" customHeight="1" x14ac:dyDescent="0.15">
      <c r="A70" s="456"/>
      <c r="B70" s="635" t="s">
        <v>322</v>
      </c>
      <c r="C70" s="633">
        <v>4643</v>
      </c>
      <c r="D70" s="633">
        <v>5165</v>
      </c>
      <c r="E70" s="633">
        <v>4144</v>
      </c>
      <c r="F70" s="633">
        <v>6339</v>
      </c>
      <c r="G70" s="633">
        <v>5641</v>
      </c>
      <c r="H70" s="430"/>
    </row>
    <row r="71" spans="1:8" s="375" customFormat="1" ht="26.25" customHeight="1" x14ac:dyDescent="0.15">
      <c r="A71" s="456" t="s">
        <v>338</v>
      </c>
      <c r="B71" s="445" t="s">
        <v>393</v>
      </c>
      <c r="C71" s="463">
        <v>402016.5</v>
      </c>
      <c r="D71" s="463">
        <v>438597.3</v>
      </c>
      <c r="E71" s="463">
        <v>363063.4</v>
      </c>
      <c r="F71" s="463">
        <v>534594.20000000007</v>
      </c>
      <c r="G71" s="463">
        <v>432821.4</v>
      </c>
      <c r="H71" s="463"/>
    </row>
    <row r="72" spans="1:8" s="375" customFormat="1" ht="26.25" customHeight="1" x14ac:dyDescent="0.15">
      <c r="A72" s="456"/>
      <c r="B72" s="632" t="s">
        <v>381</v>
      </c>
      <c r="C72" s="634">
        <v>138464165</v>
      </c>
      <c r="D72" s="634">
        <v>138505748</v>
      </c>
      <c r="E72" s="634">
        <v>115565084</v>
      </c>
      <c r="F72" s="634">
        <v>186085449</v>
      </c>
      <c r="G72" s="634">
        <v>158792956</v>
      </c>
      <c r="H72" s="440"/>
    </row>
    <row r="73" spans="1:8" s="375" customFormat="1" ht="26.25" customHeight="1" thickBot="1" x14ac:dyDescent="0.2">
      <c r="A73" s="456"/>
      <c r="B73" s="450" t="s">
        <v>353</v>
      </c>
      <c r="C73" s="458">
        <f t="shared" ref="C73:G73" si="43">C72/C71</f>
        <v>344.42408458359296</v>
      </c>
      <c r="D73" s="458">
        <f t="shared" si="43"/>
        <v>315.79252311858738</v>
      </c>
      <c r="E73" s="458">
        <f t="shared" si="43"/>
        <v>318.30551909115599</v>
      </c>
      <c r="F73" s="458">
        <f t="shared" si="43"/>
        <v>348.08729499871112</v>
      </c>
      <c r="G73" s="458">
        <f t="shared" si="43"/>
        <v>366.87870793819343</v>
      </c>
      <c r="H73" s="430"/>
    </row>
    <row r="74" spans="1:8" s="375" customFormat="1" ht="26.25" customHeight="1" thickTop="1" x14ac:dyDescent="0.15">
      <c r="A74" s="456"/>
      <c r="B74" s="636" t="s">
        <v>322</v>
      </c>
      <c r="C74" s="633">
        <f t="shared" ref="C74:G74" si="44">SUM(C66,C70)</f>
        <v>7039</v>
      </c>
      <c r="D74" s="633">
        <f t="shared" si="44"/>
        <v>7324</v>
      </c>
      <c r="E74" s="633">
        <f t="shared" si="44"/>
        <v>6219</v>
      </c>
      <c r="F74" s="633">
        <f t="shared" si="44"/>
        <v>8360</v>
      </c>
      <c r="G74" s="633">
        <f t="shared" si="44"/>
        <v>7525</v>
      </c>
      <c r="H74" s="430"/>
    </row>
    <row r="75" spans="1:8" s="375" customFormat="1" ht="26.25" customHeight="1" x14ac:dyDescent="0.15">
      <c r="A75" s="456" t="s">
        <v>5</v>
      </c>
      <c r="B75" s="445" t="s">
        <v>393</v>
      </c>
      <c r="C75" s="463">
        <f t="shared" ref="C75:G75" si="45">SUM(C67,C71)</f>
        <v>651917.30000000005</v>
      </c>
      <c r="D75" s="463">
        <f t="shared" si="45"/>
        <v>691284.2</v>
      </c>
      <c r="E75" s="463">
        <f t="shared" si="45"/>
        <v>588979.19999999995</v>
      </c>
      <c r="F75" s="463">
        <f t="shared" si="45"/>
        <v>766226.10000000009</v>
      </c>
      <c r="G75" s="463">
        <f t="shared" si="45"/>
        <v>665579.19999999995</v>
      </c>
      <c r="H75" s="463"/>
    </row>
    <row r="76" spans="1:8" s="375" customFormat="1" ht="26.25" customHeight="1" x14ac:dyDescent="0.15">
      <c r="A76" s="456"/>
      <c r="B76" s="632" t="s">
        <v>381</v>
      </c>
      <c r="C76" s="634">
        <f t="shared" ref="C76:G76" si="46">SUM(C68,C72)</f>
        <v>224346836</v>
      </c>
      <c r="D76" s="634">
        <f t="shared" si="46"/>
        <v>213462525</v>
      </c>
      <c r="E76" s="634">
        <f t="shared" si="46"/>
        <v>187216053</v>
      </c>
      <c r="F76" s="634">
        <f t="shared" si="46"/>
        <v>260309817</v>
      </c>
      <c r="G76" s="634">
        <f t="shared" si="46"/>
        <v>236277359</v>
      </c>
      <c r="H76" s="440"/>
    </row>
    <row r="77" spans="1:8" s="375" customFormat="1" ht="26.25" customHeight="1" x14ac:dyDescent="0.15">
      <c r="A77" s="456"/>
      <c r="B77" s="450" t="s">
        <v>353</v>
      </c>
      <c r="C77" s="430">
        <f t="shared" ref="C77:G77" si="47">C76/C75</f>
        <v>344.13388937523206</v>
      </c>
      <c r="D77" s="430">
        <f t="shared" si="47"/>
        <v>308.7912684826299</v>
      </c>
      <c r="E77" s="430">
        <f t="shared" si="47"/>
        <v>317.86530492078498</v>
      </c>
      <c r="F77" s="430">
        <f t="shared" si="47"/>
        <v>339.72977036412618</v>
      </c>
      <c r="G77" s="430">
        <f t="shared" si="47"/>
        <v>354.99510651775176</v>
      </c>
      <c r="H77" s="430"/>
    </row>
    <row r="78" spans="1:8" s="375" customFormat="1" ht="26.25" customHeight="1" x14ac:dyDescent="0.15">
      <c r="A78" s="462"/>
      <c r="B78" s="462"/>
      <c r="C78" s="462"/>
      <c r="D78" s="462"/>
      <c r="E78" s="462"/>
      <c r="F78" s="462"/>
      <c r="G78" s="462"/>
      <c r="H78" s="462"/>
    </row>
    <row r="79" spans="1:8" ht="26.25" customHeight="1" x14ac:dyDescent="0.15">
      <c r="A79" s="498" t="s">
        <v>460</v>
      </c>
      <c r="B79" s="394"/>
      <c r="C79" s="392"/>
      <c r="D79" s="392"/>
      <c r="E79" s="392"/>
      <c r="F79" s="392"/>
      <c r="G79" s="392"/>
      <c r="H79" s="392"/>
    </row>
    <row r="80" spans="1:8" ht="26.25" customHeight="1" thickBot="1" x14ac:dyDescent="0.2">
      <c r="A80" s="464"/>
      <c r="B80" s="392"/>
      <c r="C80" s="454" t="s">
        <v>315</v>
      </c>
      <c r="D80" s="455" t="s">
        <v>307</v>
      </c>
      <c r="E80" s="455" t="s">
        <v>308</v>
      </c>
      <c r="F80" s="455" t="s">
        <v>309</v>
      </c>
      <c r="G80" s="455" t="s">
        <v>379</v>
      </c>
      <c r="H80" s="461"/>
    </row>
    <row r="81" spans="1:8" ht="26.25" customHeight="1" x14ac:dyDescent="0.15">
      <c r="A81" s="477"/>
      <c r="B81" s="632" t="s">
        <v>322</v>
      </c>
      <c r="C81" s="633">
        <f>SUM(C5,C20,C35,C50,C66)</f>
        <v>34763</v>
      </c>
      <c r="D81" s="633">
        <f t="shared" ref="D81:G83" si="48">SUM(D5,D20,D35,D50,D66)</f>
        <v>33490</v>
      </c>
      <c r="E81" s="633">
        <f t="shared" si="48"/>
        <v>31450</v>
      </c>
      <c r="F81" s="633">
        <f t="shared" si="48"/>
        <v>30769</v>
      </c>
      <c r="G81" s="633">
        <f t="shared" si="48"/>
        <v>29152</v>
      </c>
      <c r="H81" s="430"/>
    </row>
    <row r="82" spans="1:8" ht="26.25" customHeight="1" x14ac:dyDescent="0.15">
      <c r="A82" s="477" t="s">
        <v>14</v>
      </c>
      <c r="B82" s="450" t="s">
        <v>459</v>
      </c>
      <c r="C82" s="463">
        <f>SUM(C6,C21,C36,C51,C67)</f>
        <v>2687578.3</v>
      </c>
      <c r="D82" s="463">
        <f t="shared" si="48"/>
        <v>2625681.1999999997</v>
      </c>
      <c r="E82" s="463">
        <f t="shared" si="48"/>
        <v>2448155</v>
      </c>
      <c r="F82" s="463">
        <f t="shared" si="48"/>
        <v>2387078.1999999997</v>
      </c>
      <c r="G82" s="463">
        <f t="shared" si="48"/>
        <v>2286740.7999999998</v>
      </c>
      <c r="H82" s="463"/>
    </row>
    <row r="83" spans="1:8" ht="26.25" customHeight="1" x14ac:dyDescent="0.15">
      <c r="A83" s="477"/>
      <c r="B83" s="632" t="s">
        <v>381</v>
      </c>
      <c r="C83" s="634">
        <f>SUM(C7,C22,C37,C52,C68)</f>
        <v>1248040403</v>
      </c>
      <c r="D83" s="634">
        <f t="shared" si="48"/>
        <v>1213429216</v>
      </c>
      <c r="E83" s="634">
        <f t="shared" si="48"/>
        <v>1243320667</v>
      </c>
      <c r="F83" s="634">
        <f t="shared" si="48"/>
        <v>1124115629</v>
      </c>
      <c r="G83" s="634">
        <f t="shared" si="48"/>
        <v>1222544449</v>
      </c>
      <c r="H83" s="463"/>
    </row>
    <row r="84" spans="1:8" ht="26.25" customHeight="1" x14ac:dyDescent="0.15">
      <c r="A84" s="477"/>
      <c r="B84" s="450" t="s">
        <v>353</v>
      </c>
      <c r="C84" s="457">
        <f t="shared" ref="C84:G84" si="49">C83/C82</f>
        <v>464.37359722691616</v>
      </c>
      <c r="D84" s="457">
        <f t="shared" si="49"/>
        <v>462.13882172748168</v>
      </c>
      <c r="E84" s="457">
        <f t="shared" si="49"/>
        <v>507.86027314447</v>
      </c>
      <c r="F84" s="457">
        <f t="shared" si="49"/>
        <v>470.91696828365326</v>
      </c>
      <c r="G84" s="457">
        <f t="shared" si="49"/>
        <v>534.6230972045455</v>
      </c>
      <c r="H84" s="430"/>
    </row>
    <row r="85" spans="1:8" ht="26.25" customHeight="1" x14ac:dyDescent="0.15">
      <c r="A85" s="477"/>
      <c r="B85" s="635" t="s">
        <v>322</v>
      </c>
      <c r="C85" s="633">
        <f>SUM(C9,C24,C39,C54,C70)</f>
        <v>89255</v>
      </c>
      <c r="D85" s="633">
        <f t="shared" ref="D85:G85" si="50">SUM(D9,D24,D39,D54,D70)</f>
        <v>95291</v>
      </c>
      <c r="E85" s="633">
        <f t="shared" si="50"/>
        <v>94453</v>
      </c>
      <c r="F85" s="633">
        <f t="shared" si="50"/>
        <v>92653</v>
      </c>
      <c r="G85" s="633">
        <f t="shared" si="50"/>
        <v>88268</v>
      </c>
      <c r="H85" s="430"/>
    </row>
    <row r="86" spans="1:8" ht="26.25" customHeight="1" x14ac:dyDescent="0.15">
      <c r="A86" s="477" t="s">
        <v>338</v>
      </c>
      <c r="B86" s="450" t="s">
        <v>459</v>
      </c>
      <c r="C86" s="463">
        <f>SUM(C10,C25,C40,C55,C71)</f>
        <v>6858967.4000000004</v>
      </c>
      <c r="D86" s="463">
        <f t="shared" ref="D86:G86" si="51">SUM(D10,D25,D40,D55,D71)</f>
        <v>7342743.8999999994</v>
      </c>
      <c r="E86" s="463">
        <f t="shared" si="51"/>
        <v>7209040.9000000004</v>
      </c>
      <c r="F86" s="463">
        <f t="shared" si="51"/>
        <v>7101414.3000000007</v>
      </c>
      <c r="G86" s="463">
        <f t="shared" si="51"/>
        <v>6740728.2999999998</v>
      </c>
      <c r="H86" s="463"/>
    </row>
    <row r="87" spans="1:8" ht="26.25" customHeight="1" x14ac:dyDescent="0.15">
      <c r="A87" s="477"/>
      <c r="B87" s="632" t="s">
        <v>381</v>
      </c>
      <c r="C87" s="634">
        <f>SUM(C11,C26,C41,C56,C72)</f>
        <v>3338719505</v>
      </c>
      <c r="D87" s="634">
        <f t="shared" ref="D87:G87" si="52">SUM(D11,D26,D41,D56,D72)</f>
        <v>3597985812</v>
      </c>
      <c r="E87" s="634">
        <f t="shared" si="52"/>
        <v>3845757267</v>
      </c>
      <c r="F87" s="634">
        <f t="shared" si="52"/>
        <v>3579860357</v>
      </c>
      <c r="G87" s="634">
        <f t="shared" si="52"/>
        <v>3780340003</v>
      </c>
      <c r="H87" s="440"/>
    </row>
    <row r="88" spans="1:8" ht="26.25" customHeight="1" thickBot="1" x14ac:dyDescent="0.2">
      <c r="A88" s="477"/>
      <c r="B88" s="450" t="s">
        <v>353</v>
      </c>
      <c r="C88" s="430">
        <f t="shared" ref="C88:G88" si="53">C87/C86</f>
        <v>486.76707590125005</v>
      </c>
      <c r="D88" s="430">
        <f t="shared" si="53"/>
        <v>490.00562473655117</v>
      </c>
      <c r="E88" s="430">
        <f t="shared" si="53"/>
        <v>533.46309451511081</v>
      </c>
      <c r="F88" s="430">
        <f t="shared" si="53"/>
        <v>504.10526773518899</v>
      </c>
      <c r="G88" s="430">
        <f t="shared" si="53"/>
        <v>560.82070582788515</v>
      </c>
      <c r="H88" s="430"/>
    </row>
    <row r="89" spans="1:8" ht="26.25" customHeight="1" thickTop="1" x14ac:dyDescent="0.15">
      <c r="A89" s="477"/>
      <c r="B89" s="636" t="s">
        <v>322</v>
      </c>
      <c r="C89" s="637">
        <f>SUM(C13,C28,C43,C58,C74)</f>
        <v>124018</v>
      </c>
      <c r="D89" s="637">
        <f t="shared" ref="D89:G89" si="54">SUM(D13,D28,D43,D58,D74)</f>
        <v>128781</v>
      </c>
      <c r="E89" s="637">
        <f t="shared" si="54"/>
        <v>125903</v>
      </c>
      <c r="F89" s="637">
        <f t="shared" si="54"/>
        <v>123422</v>
      </c>
      <c r="G89" s="637">
        <f t="shared" si="54"/>
        <v>117420</v>
      </c>
      <c r="H89" s="430"/>
    </row>
    <row r="90" spans="1:8" ht="26.25" customHeight="1" x14ac:dyDescent="0.15">
      <c r="A90" s="477" t="s">
        <v>5</v>
      </c>
      <c r="B90" s="450" t="s">
        <v>459</v>
      </c>
      <c r="C90" s="463">
        <f>SUM(C14,C29,C44,C59,C75)</f>
        <v>9546545.7000000011</v>
      </c>
      <c r="D90" s="463">
        <f t="shared" ref="D90:G90" si="55">SUM(D14,D29,D44,D59,D75)</f>
        <v>9968425.0999999996</v>
      </c>
      <c r="E90" s="463">
        <f t="shared" si="55"/>
        <v>9657195.9000000004</v>
      </c>
      <c r="F90" s="463">
        <f t="shared" si="55"/>
        <v>9488492.5</v>
      </c>
      <c r="G90" s="463">
        <f t="shared" si="55"/>
        <v>9027469.0999999996</v>
      </c>
      <c r="H90" s="463"/>
    </row>
    <row r="91" spans="1:8" ht="26.25" customHeight="1" x14ac:dyDescent="0.15">
      <c r="A91" s="477"/>
      <c r="B91" s="632" t="s">
        <v>381</v>
      </c>
      <c r="C91" s="634">
        <f>SUM(C15,C30,C45,C60,C76)</f>
        <v>4586759908</v>
      </c>
      <c r="D91" s="634">
        <f t="shared" ref="D91:G91" si="56">SUM(D15,D30,D45,D60,D76)</f>
        <v>4811415028</v>
      </c>
      <c r="E91" s="634">
        <f t="shared" si="56"/>
        <v>5089077934</v>
      </c>
      <c r="F91" s="634">
        <f t="shared" si="56"/>
        <v>4703975986</v>
      </c>
      <c r="G91" s="634">
        <f t="shared" si="56"/>
        <v>5002884452</v>
      </c>
      <c r="H91" s="440"/>
    </row>
    <row r="92" spans="1:8" ht="26.25" customHeight="1" x14ac:dyDescent="0.15">
      <c r="A92" s="477"/>
      <c r="B92" s="450" t="s">
        <v>353</v>
      </c>
      <c r="C92" s="430">
        <f t="shared" ref="C92:G92" si="57">C91/C90</f>
        <v>480.46278226060338</v>
      </c>
      <c r="D92" s="430">
        <f t="shared" si="57"/>
        <v>482.66551433485716</v>
      </c>
      <c r="E92" s="430">
        <f t="shared" si="57"/>
        <v>526.97263125831375</v>
      </c>
      <c r="F92" s="430">
        <f t="shared" si="57"/>
        <v>495.75588387723337</v>
      </c>
      <c r="G92" s="430">
        <f t="shared" si="57"/>
        <v>554.18461105560584</v>
      </c>
      <c r="H92" s="430"/>
    </row>
    <row r="93" spans="1:8" ht="26.25" customHeight="1" x14ac:dyDescent="0.15">
      <c r="A93" s="464"/>
      <c r="B93" s="464"/>
      <c r="C93" s="462"/>
      <c r="D93" s="462"/>
      <c r="E93" s="462"/>
      <c r="F93" s="462"/>
      <c r="G93" s="462"/>
      <c r="H93" s="462"/>
    </row>
    <row r="94" spans="1:8" ht="26.25" customHeight="1" x14ac:dyDescent="0.15">
      <c r="B94" s="363"/>
      <c r="C94" s="472"/>
      <c r="D94" s="472"/>
      <c r="E94" s="472"/>
      <c r="F94" s="472"/>
    </row>
    <row r="95" spans="1:8" ht="26.25" customHeight="1" x14ac:dyDescent="0.15">
      <c r="B95" s="363"/>
      <c r="C95" s="472"/>
      <c r="D95" s="472"/>
      <c r="E95" s="472"/>
      <c r="F95" s="472"/>
    </row>
    <row r="96" spans="1:8" ht="26.25" customHeight="1" x14ac:dyDescent="0.15">
      <c r="B96" s="363"/>
      <c r="C96" s="472"/>
      <c r="D96" s="472"/>
      <c r="E96" s="472"/>
      <c r="F96" s="472"/>
    </row>
    <row r="97" spans="2:6" ht="26.25" customHeight="1" x14ac:dyDescent="0.15">
      <c r="B97" s="363"/>
      <c r="C97" s="472"/>
      <c r="D97" s="472"/>
      <c r="E97" s="472"/>
      <c r="F97" s="472"/>
    </row>
    <row r="98" spans="2:6" ht="26.25" customHeight="1" x14ac:dyDescent="0.15">
      <c r="B98" s="363"/>
      <c r="C98" s="472"/>
      <c r="D98" s="472"/>
      <c r="E98" s="472"/>
      <c r="F98" s="472"/>
    </row>
    <row r="99" spans="2:6" ht="26.25" customHeight="1" x14ac:dyDescent="0.15">
      <c r="B99" s="363"/>
      <c r="C99" s="472"/>
      <c r="D99" s="472"/>
      <c r="E99" s="472"/>
      <c r="F99" s="472"/>
    </row>
    <row r="100" spans="2:6" ht="26.25" customHeight="1" x14ac:dyDescent="0.15">
      <c r="B100" s="363"/>
      <c r="C100" s="472"/>
      <c r="D100" s="472"/>
      <c r="E100" s="472"/>
      <c r="F100" s="472"/>
    </row>
    <row r="101" spans="2:6" ht="26.25" customHeight="1" x14ac:dyDescent="0.15">
      <c r="B101" s="363"/>
      <c r="C101" s="472"/>
      <c r="D101" s="472"/>
      <c r="E101" s="472"/>
      <c r="F101" s="472"/>
    </row>
    <row r="102" spans="2:6" ht="26.25" customHeight="1" x14ac:dyDescent="0.15">
      <c r="B102" s="363"/>
      <c r="C102" s="472"/>
      <c r="D102" s="472"/>
      <c r="E102" s="472"/>
      <c r="F102" s="472"/>
    </row>
    <row r="103" spans="2:6" ht="26.25" customHeight="1" x14ac:dyDescent="0.15">
      <c r="B103" s="363"/>
      <c r="C103" s="472"/>
      <c r="D103" s="472"/>
      <c r="E103" s="472"/>
      <c r="F103" s="472"/>
    </row>
    <row r="104" spans="2:6" ht="26.25" customHeight="1" x14ac:dyDescent="0.15">
      <c r="B104" s="363"/>
      <c r="C104" s="472"/>
      <c r="D104" s="472"/>
      <c r="E104" s="472"/>
      <c r="F104" s="472"/>
    </row>
    <row r="105" spans="2:6" ht="26.25" customHeight="1" x14ac:dyDescent="0.15">
      <c r="B105" s="363"/>
      <c r="C105" s="472"/>
      <c r="D105" s="472"/>
      <c r="E105" s="472"/>
      <c r="F105" s="472"/>
    </row>
    <row r="106" spans="2:6" ht="26.25" customHeight="1" x14ac:dyDescent="0.15">
      <c r="B106" s="363"/>
      <c r="C106" s="472"/>
      <c r="D106" s="472"/>
      <c r="E106" s="472"/>
      <c r="F106" s="472"/>
    </row>
    <row r="107" spans="2:6" ht="26.25" customHeight="1" x14ac:dyDescent="0.15">
      <c r="B107" s="363"/>
      <c r="C107" s="472"/>
      <c r="D107" s="472"/>
      <c r="E107" s="472"/>
      <c r="F107" s="472"/>
    </row>
    <row r="108" spans="2:6" ht="26.25" customHeight="1" x14ac:dyDescent="0.15">
      <c r="B108" s="363"/>
      <c r="C108" s="472"/>
      <c r="D108" s="472"/>
      <c r="E108" s="472"/>
      <c r="F108" s="472"/>
    </row>
    <row r="109" spans="2:6" ht="26.25" customHeight="1" x14ac:dyDescent="0.15">
      <c r="B109" s="363"/>
      <c r="C109" s="472"/>
      <c r="D109" s="472"/>
      <c r="E109" s="472"/>
      <c r="F109" s="472"/>
    </row>
    <row r="110" spans="2:6" ht="26.25" customHeight="1" x14ac:dyDescent="0.15">
      <c r="B110" s="363"/>
      <c r="C110" s="472"/>
      <c r="D110" s="472"/>
      <c r="E110" s="472"/>
      <c r="F110" s="472"/>
    </row>
    <row r="111" spans="2:6" ht="26.25" customHeight="1" x14ac:dyDescent="0.15">
      <c r="B111" s="363"/>
      <c r="C111" s="472"/>
      <c r="D111" s="472"/>
      <c r="E111" s="472"/>
      <c r="F111" s="472"/>
    </row>
    <row r="112" spans="2:6" ht="26.25" customHeight="1" x14ac:dyDescent="0.15">
      <c r="B112" s="363"/>
      <c r="C112" s="472"/>
      <c r="D112" s="472"/>
      <c r="E112" s="472"/>
      <c r="F112" s="472"/>
    </row>
    <row r="113" spans="2:6" ht="26.25" customHeight="1" x14ac:dyDescent="0.15">
      <c r="B113" s="363"/>
      <c r="C113" s="472"/>
      <c r="D113" s="472"/>
      <c r="E113" s="472"/>
      <c r="F113" s="472"/>
    </row>
    <row r="114" spans="2:6" ht="26.25" customHeight="1" x14ac:dyDescent="0.15">
      <c r="B114" s="363"/>
      <c r="C114" s="472"/>
      <c r="D114" s="472"/>
      <c r="E114" s="472"/>
      <c r="F114" s="472"/>
    </row>
    <row r="115" spans="2:6" ht="26.25" customHeight="1" x14ac:dyDescent="0.15">
      <c r="B115" s="363"/>
      <c r="C115" s="472"/>
      <c r="D115" s="472"/>
      <c r="E115" s="472"/>
      <c r="F115" s="472"/>
    </row>
    <row r="116" spans="2:6" ht="26.25" customHeight="1" x14ac:dyDescent="0.15">
      <c r="B116" s="363"/>
      <c r="C116" s="472"/>
      <c r="D116" s="472"/>
      <c r="E116" s="472"/>
      <c r="F116" s="472"/>
    </row>
    <row r="117" spans="2:6" ht="26.25" customHeight="1" x14ac:dyDescent="0.15">
      <c r="B117" s="363"/>
      <c r="C117" s="472"/>
      <c r="D117" s="472"/>
      <c r="E117" s="472"/>
      <c r="F117" s="472"/>
    </row>
    <row r="118" spans="2:6" ht="26.25" customHeight="1" x14ac:dyDescent="0.15">
      <c r="B118" s="363"/>
      <c r="C118" s="472"/>
      <c r="D118" s="472"/>
      <c r="E118" s="472"/>
      <c r="F118" s="472"/>
    </row>
    <row r="119" spans="2:6" ht="26.25" customHeight="1" x14ac:dyDescent="0.15">
      <c r="B119" s="363"/>
      <c r="C119" s="472"/>
      <c r="D119" s="472"/>
      <c r="E119" s="472"/>
      <c r="F119" s="472"/>
    </row>
    <row r="120" spans="2:6" ht="26.25" customHeight="1" x14ac:dyDescent="0.15">
      <c r="B120" s="363"/>
      <c r="C120" s="472"/>
      <c r="D120" s="472"/>
      <c r="E120" s="472"/>
      <c r="F120" s="472"/>
    </row>
    <row r="121" spans="2:6" ht="26.25" customHeight="1" x14ac:dyDescent="0.15">
      <c r="B121" s="363"/>
      <c r="C121" s="472"/>
      <c r="D121" s="472"/>
      <c r="E121" s="472"/>
      <c r="F121" s="472"/>
    </row>
    <row r="122" spans="2:6" ht="26.25" customHeight="1" x14ac:dyDescent="0.15">
      <c r="B122" s="363"/>
      <c r="C122" s="472"/>
      <c r="D122" s="472"/>
      <c r="E122" s="472"/>
      <c r="F122" s="472"/>
    </row>
    <row r="123" spans="2:6" ht="26.25" customHeight="1" x14ac:dyDescent="0.15">
      <c r="B123" s="363"/>
      <c r="C123" s="472"/>
      <c r="D123" s="472"/>
      <c r="E123" s="472"/>
      <c r="F123" s="472"/>
    </row>
    <row r="124" spans="2:6" ht="26.25" customHeight="1" x14ac:dyDescent="0.15">
      <c r="B124" s="363"/>
      <c r="C124" s="472"/>
      <c r="D124" s="472"/>
      <c r="E124" s="472"/>
      <c r="F124" s="472"/>
    </row>
    <row r="125" spans="2:6" ht="26.25" customHeight="1" x14ac:dyDescent="0.15">
      <c r="B125" s="363"/>
      <c r="C125" s="472"/>
      <c r="D125" s="472"/>
      <c r="E125" s="472"/>
      <c r="F125" s="472"/>
    </row>
    <row r="126" spans="2:6" ht="26.25" customHeight="1" x14ac:dyDescent="0.15">
      <c r="B126" s="363"/>
      <c r="C126" s="472"/>
      <c r="D126" s="472"/>
      <c r="E126" s="472"/>
      <c r="F126" s="472"/>
    </row>
    <row r="127" spans="2:6" ht="26.25" customHeight="1" x14ac:dyDescent="0.15">
      <c r="B127" s="363"/>
      <c r="C127" s="472"/>
      <c r="D127" s="472"/>
      <c r="E127" s="472"/>
      <c r="F127" s="472"/>
    </row>
    <row r="128" spans="2:6" ht="26.25" customHeight="1" x14ac:dyDescent="0.15">
      <c r="B128" s="363"/>
      <c r="C128" s="472"/>
      <c r="D128" s="472"/>
      <c r="E128" s="472"/>
      <c r="F128" s="472"/>
    </row>
    <row r="129" spans="2:6" ht="26.25" customHeight="1" x14ac:dyDescent="0.15">
      <c r="B129" s="363"/>
      <c r="C129" s="472"/>
      <c r="D129" s="472"/>
      <c r="E129" s="472"/>
      <c r="F129" s="472"/>
    </row>
    <row r="130" spans="2:6" ht="26.25" customHeight="1" x14ac:dyDescent="0.15">
      <c r="B130" s="363"/>
      <c r="C130" s="472"/>
      <c r="D130" s="472"/>
      <c r="E130" s="472"/>
      <c r="F130" s="472"/>
    </row>
    <row r="131" spans="2:6" ht="26.25" customHeight="1" x14ac:dyDescent="0.15">
      <c r="B131" s="363"/>
      <c r="C131" s="472"/>
      <c r="D131" s="472"/>
      <c r="E131" s="472"/>
      <c r="F131" s="472"/>
    </row>
    <row r="132" spans="2:6" ht="26.25" customHeight="1" x14ac:dyDescent="0.15">
      <c r="B132" s="363"/>
      <c r="C132" s="472"/>
      <c r="D132" s="472"/>
      <c r="E132" s="472"/>
      <c r="F132" s="472"/>
    </row>
    <row r="133" spans="2:6" ht="26.25" customHeight="1" x14ac:dyDescent="0.15">
      <c r="B133" s="363"/>
      <c r="C133" s="472"/>
      <c r="D133" s="472"/>
      <c r="E133" s="472"/>
      <c r="F133" s="472"/>
    </row>
    <row r="134" spans="2:6" ht="26.25" customHeight="1" x14ac:dyDescent="0.15">
      <c r="B134" s="363"/>
      <c r="C134" s="472"/>
      <c r="D134" s="472"/>
      <c r="E134" s="472"/>
      <c r="F134" s="472"/>
    </row>
    <row r="135" spans="2:6" ht="26.25" customHeight="1" x14ac:dyDescent="0.15">
      <c r="B135" s="363"/>
      <c r="C135" s="472"/>
      <c r="D135" s="472"/>
      <c r="E135" s="472"/>
      <c r="F135" s="472"/>
    </row>
    <row r="136" spans="2:6" ht="26.25" customHeight="1" x14ac:dyDescent="0.15">
      <c r="B136" s="363"/>
      <c r="C136" s="472"/>
      <c r="D136" s="472"/>
      <c r="E136" s="472"/>
      <c r="F136" s="472"/>
    </row>
    <row r="137" spans="2:6" ht="26.25" customHeight="1" x14ac:dyDescent="0.15">
      <c r="B137" s="363"/>
      <c r="C137" s="472"/>
      <c r="D137" s="472"/>
      <c r="E137" s="472"/>
      <c r="F137" s="472"/>
    </row>
    <row r="138" spans="2:6" ht="26.25" customHeight="1" x14ac:dyDescent="0.15">
      <c r="B138" s="363"/>
      <c r="C138" s="472"/>
      <c r="D138" s="472"/>
      <c r="E138" s="472"/>
      <c r="F138" s="472"/>
    </row>
    <row r="139" spans="2:6" ht="26.25" customHeight="1" x14ac:dyDescent="0.15">
      <c r="B139" s="363"/>
      <c r="C139" s="472"/>
      <c r="D139" s="472"/>
      <c r="E139" s="472"/>
      <c r="F139" s="472"/>
    </row>
    <row r="140" spans="2:6" ht="26.25" customHeight="1" x14ac:dyDescent="0.15">
      <c r="B140" s="363"/>
      <c r="C140" s="472"/>
      <c r="D140" s="472"/>
      <c r="E140" s="472"/>
      <c r="F140" s="472"/>
    </row>
    <row r="141" spans="2:6" ht="26.25" customHeight="1" x14ac:dyDescent="0.15">
      <c r="B141" s="363"/>
      <c r="C141" s="472"/>
      <c r="D141" s="472"/>
      <c r="E141" s="472"/>
      <c r="F141" s="472"/>
    </row>
    <row r="142" spans="2:6" ht="26.25" customHeight="1" x14ac:dyDescent="0.15">
      <c r="B142" s="363"/>
      <c r="C142" s="472"/>
      <c r="D142" s="472"/>
      <c r="E142" s="472"/>
      <c r="F142" s="472"/>
    </row>
    <row r="143" spans="2:6" ht="26.25" customHeight="1" x14ac:dyDescent="0.15">
      <c r="B143" s="363"/>
      <c r="C143" s="472"/>
      <c r="D143" s="472"/>
      <c r="E143" s="472"/>
      <c r="F143" s="472"/>
    </row>
    <row r="144" spans="2:6" ht="26.25" customHeight="1" x14ac:dyDescent="0.15">
      <c r="B144" s="363"/>
      <c r="C144" s="472"/>
      <c r="D144" s="472"/>
      <c r="E144" s="472"/>
      <c r="F144" s="472"/>
    </row>
    <row r="145" spans="2:6" ht="26.25" customHeight="1" x14ac:dyDescent="0.15">
      <c r="B145" s="363"/>
      <c r="C145" s="472"/>
      <c r="D145" s="472"/>
      <c r="E145" s="472"/>
      <c r="F145" s="472"/>
    </row>
    <row r="146" spans="2:6" ht="26.25" customHeight="1" x14ac:dyDescent="0.15">
      <c r="B146" s="363"/>
      <c r="C146" s="472"/>
      <c r="D146" s="472"/>
      <c r="E146" s="472"/>
      <c r="F146" s="472"/>
    </row>
    <row r="147" spans="2:6" ht="26.25" customHeight="1" x14ac:dyDescent="0.15">
      <c r="B147" s="363"/>
      <c r="C147" s="472"/>
      <c r="D147" s="472"/>
      <c r="E147" s="472"/>
      <c r="F147" s="472"/>
    </row>
    <row r="148" spans="2:6" ht="26.25" customHeight="1" x14ac:dyDescent="0.15">
      <c r="B148" s="363"/>
      <c r="C148" s="472"/>
      <c r="D148" s="472"/>
      <c r="E148" s="472"/>
      <c r="F148" s="472"/>
    </row>
    <row r="149" spans="2:6" ht="26.25" customHeight="1" x14ac:dyDescent="0.15">
      <c r="B149" s="363"/>
      <c r="C149" s="472"/>
      <c r="D149" s="472"/>
      <c r="E149" s="472"/>
      <c r="F149" s="472"/>
    </row>
    <row r="150" spans="2:6" ht="26.25" customHeight="1" x14ac:dyDescent="0.15">
      <c r="B150" s="363"/>
      <c r="C150" s="472"/>
      <c r="D150" s="472"/>
      <c r="E150" s="472"/>
      <c r="F150" s="472"/>
    </row>
    <row r="151" spans="2:6" ht="26.25" customHeight="1" x14ac:dyDescent="0.15">
      <c r="B151" s="363"/>
      <c r="C151" s="472"/>
      <c r="D151" s="472"/>
      <c r="E151" s="472"/>
      <c r="F151" s="472"/>
    </row>
    <row r="152" spans="2:6" ht="26.25" customHeight="1" x14ac:dyDescent="0.15">
      <c r="B152" s="363"/>
      <c r="C152" s="472"/>
      <c r="D152" s="472"/>
      <c r="E152" s="472"/>
      <c r="F152" s="472"/>
    </row>
    <row r="153" spans="2:6" ht="26.25" customHeight="1" x14ac:dyDescent="0.15">
      <c r="B153" s="363"/>
      <c r="C153" s="472"/>
      <c r="D153" s="472"/>
      <c r="E153" s="472"/>
      <c r="F153" s="472"/>
    </row>
    <row r="154" spans="2:6" ht="26.25" customHeight="1" x14ac:dyDescent="0.15">
      <c r="B154" s="363"/>
      <c r="C154" s="472"/>
      <c r="D154" s="472"/>
      <c r="E154" s="472"/>
      <c r="F154" s="472"/>
    </row>
    <row r="155" spans="2:6" ht="26.25" customHeight="1" x14ac:dyDescent="0.15">
      <c r="B155" s="363"/>
      <c r="C155" s="472"/>
      <c r="D155" s="472"/>
      <c r="E155" s="472"/>
      <c r="F155" s="472"/>
    </row>
    <row r="156" spans="2:6" ht="26.25" customHeight="1" x14ac:dyDescent="0.15">
      <c r="B156" s="363"/>
      <c r="C156" s="472"/>
      <c r="D156" s="472"/>
      <c r="E156" s="472"/>
      <c r="F156" s="472"/>
    </row>
    <row r="157" spans="2:6" ht="26.25" customHeight="1" x14ac:dyDescent="0.15">
      <c r="B157" s="363"/>
      <c r="C157" s="472"/>
      <c r="D157" s="472"/>
      <c r="E157" s="472"/>
      <c r="F157" s="472"/>
    </row>
    <row r="158" spans="2:6" ht="26.25" customHeight="1" x14ac:dyDescent="0.15">
      <c r="B158" s="363"/>
      <c r="C158" s="472"/>
      <c r="D158" s="472"/>
      <c r="E158" s="472"/>
      <c r="F158" s="472"/>
    </row>
    <row r="159" spans="2:6" ht="26.25" customHeight="1" x14ac:dyDescent="0.15">
      <c r="B159" s="363"/>
      <c r="C159" s="472"/>
      <c r="D159" s="472"/>
      <c r="E159" s="472"/>
      <c r="F159" s="472"/>
    </row>
    <row r="160" spans="2:6" ht="26.25" customHeight="1" x14ac:dyDescent="0.15">
      <c r="B160" s="363"/>
      <c r="C160" s="472"/>
      <c r="D160" s="472"/>
      <c r="E160" s="472"/>
      <c r="F160" s="472"/>
    </row>
    <row r="161" spans="2:6" ht="26.25" customHeight="1" x14ac:dyDescent="0.15">
      <c r="B161" s="363"/>
      <c r="C161" s="472"/>
      <c r="D161" s="472"/>
      <c r="E161" s="472"/>
      <c r="F161" s="472"/>
    </row>
    <row r="162" spans="2:6" ht="26.25" customHeight="1" x14ac:dyDescent="0.15">
      <c r="B162" s="363"/>
      <c r="C162" s="472"/>
      <c r="D162" s="472"/>
      <c r="E162" s="472"/>
      <c r="F162" s="472"/>
    </row>
    <row r="163" spans="2:6" ht="26.25" customHeight="1" x14ac:dyDescent="0.15">
      <c r="B163" s="363"/>
      <c r="C163" s="472"/>
      <c r="D163" s="472"/>
      <c r="E163" s="472"/>
      <c r="F163" s="472"/>
    </row>
    <row r="164" spans="2:6" ht="26.25" customHeight="1" x14ac:dyDescent="0.15">
      <c r="B164" s="363"/>
      <c r="C164" s="472"/>
      <c r="D164" s="472"/>
      <c r="E164" s="472"/>
      <c r="F164" s="472"/>
    </row>
    <row r="165" spans="2:6" ht="26.25" customHeight="1" x14ac:dyDescent="0.15">
      <c r="B165" s="363"/>
      <c r="C165" s="472"/>
      <c r="D165" s="472"/>
      <c r="E165" s="472"/>
      <c r="F165" s="472"/>
    </row>
    <row r="166" spans="2:6" ht="26.25" customHeight="1" x14ac:dyDescent="0.15">
      <c r="B166" s="363"/>
      <c r="C166" s="472"/>
      <c r="D166" s="472"/>
      <c r="E166" s="472"/>
      <c r="F166" s="472"/>
    </row>
    <row r="167" spans="2:6" ht="26.25" customHeight="1" x14ac:dyDescent="0.15">
      <c r="B167" s="363"/>
      <c r="C167" s="472"/>
      <c r="D167" s="472"/>
      <c r="E167" s="472"/>
      <c r="F167" s="472"/>
    </row>
    <row r="168" spans="2:6" ht="26.25" customHeight="1" x14ac:dyDescent="0.15">
      <c r="B168" s="363"/>
      <c r="C168" s="472"/>
      <c r="D168" s="472"/>
      <c r="E168" s="472"/>
      <c r="F168" s="472"/>
    </row>
    <row r="169" spans="2:6" ht="26.25" customHeight="1" x14ac:dyDescent="0.15">
      <c r="B169" s="363"/>
      <c r="C169" s="472"/>
      <c r="D169" s="472"/>
      <c r="E169" s="472"/>
      <c r="F169" s="472"/>
    </row>
    <row r="170" spans="2:6" ht="26.25" customHeight="1" x14ac:dyDescent="0.15">
      <c r="B170" s="363"/>
      <c r="C170" s="472"/>
      <c r="D170" s="472"/>
      <c r="E170" s="472"/>
      <c r="F170" s="472"/>
    </row>
    <row r="171" spans="2:6" ht="26.25" customHeight="1" x14ac:dyDescent="0.15">
      <c r="B171" s="363"/>
      <c r="C171" s="472"/>
      <c r="D171" s="472"/>
      <c r="E171" s="472"/>
      <c r="F171" s="472"/>
    </row>
    <row r="172" spans="2:6" ht="26.25" customHeight="1" x14ac:dyDescent="0.15">
      <c r="B172" s="363"/>
      <c r="C172" s="472"/>
      <c r="D172" s="472"/>
      <c r="E172" s="472"/>
      <c r="F172" s="472"/>
    </row>
    <row r="173" spans="2:6" ht="26.25" customHeight="1" x14ac:dyDescent="0.15">
      <c r="B173" s="363"/>
      <c r="C173" s="472"/>
      <c r="D173" s="472"/>
      <c r="E173" s="472"/>
      <c r="F173" s="472"/>
    </row>
    <row r="174" spans="2:6" ht="26.25" customHeight="1" x14ac:dyDescent="0.15">
      <c r="B174" s="363"/>
      <c r="C174" s="472"/>
      <c r="D174" s="472"/>
      <c r="E174" s="472"/>
      <c r="F174" s="472"/>
    </row>
    <row r="175" spans="2:6" ht="26.25" customHeight="1" x14ac:dyDescent="0.15">
      <c r="B175" s="363"/>
      <c r="C175" s="472"/>
      <c r="D175" s="472"/>
      <c r="E175" s="472"/>
      <c r="F175" s="472"/>
    </row>
    <row r="176" spans="2:6" ht="26.25" customHeight="1" x14ac:dyDescent="0.15">
      <c r="B176" s="363"/>
      <c r="C176" s="472"/>
      <c r="D176" s="472"/>
      <c r="E176" s="472"/>
      <c r="F176" s="472"/>
    </row>
    <row r="177" spans="2:6" ht="26.25" customHeight="1" x14ac:dyDescent="0.15">
      <c r="B177" s="363"/>
      <c r="C177" s="472"/>
      <c r="D177" s="472"/>
      <c r="E177" s="472"/>
      <c r="F177" s="472"/>
    </row>
    <row r="178" spans="2:6" ht="26.25" customHeight="1" x14ac:dyDescent="0.15">
      <c r="B178" s="363"/>
      <c r="C178" s="472"/>
      <c r="D178" s="472"/>
      <c r="E178" s="472"/>
      <c r="F178" s="472"/>
    </row>
    <row r="179" spans="2:6" ht="26.25" customHeight="1" x14ac:dyDescent="0.15">
      <c r="B179" s="363"/>
      <c r="C179" s="472"/>
      <c r="D179" s="472"/>
      <c r="E179" s="472"/>
      <c r="F179" s="472"/>
    </row>
    <row r="180" spans="2:6" ht="26.25" customHeight="1" x14ac:dyDescent="0.15">
      <c r="B180" s="363"/>
      <c r="C180" s="472"/>
      <c r="D180" s="472"/>
      <c r="E180" s="472"/>
      <c r="F180" s="472"/>
    </row>
    <row r="181" spans="2:6" ht="26.25" customHeight="1" x14ac:dyDescent="0.15">
      <c r="B181" s="363"/>
      <c r="C181" s="472"/>
      <c r="D181" s="472"/>
      <c r="E181" s="472"/>
      <c r="F181" s="472"/>
    </row>
    <row r="182" spans="2:6" ht="26.25" customHeight="1" x14ac:dyDescent="0.15">
      <c r="B182" s="363"/>
      <c r="C182" s="472"/>
      <c r="D182" s="472"/>
      <c r="E182" s="472"/>
      <c r="F182" s="472"/>
    </row>
    <row r="183" spans="2:6" ht="26.25" customHeight="1" x14ac:dyDescent="0.15">
      <c r="B183" s="363"/>
      <c r="C183" s="472"/>
      <c r="D183" s="472"/>
      <c r="E183" s="472"/>
      <c r="F183" s="472"/>
    </row>
    <row r="184" spans="2:6" ht="26.25" customHeight="1" x14ac:dyDescent="0.15">
      <c r="B184" s="363"/>
      <c r="C184" s="472"/>
      <c r="D184" s="472"/>
      <c r="E184" s="472"/>
      <c r="F184" s="472"/>
    </row>
    <row r="185" spans="2:6" ht="26.25" customHeight="1" x14ac:dyDescent="0.15">
      <c r="B185" s="363"/>
      <c r="C185" s="472"/>
      <c r="D185" s="472"/>
      <c r="E185" s="472"/>
      <c r="F185" s="472"/>
    </row>
    <row r="186" spans="2:6" ht="26.25" customHeight="1" x14ac:dyDescent="0.15">
      <c r="B186" s="363"/>
      <c r="C186" s="472"/>
      <c r="D186" s="472"/>
      <c r="E186" s="472"/>
      <c r="F186" s="472"/>
    </row>
    <row r="187" spans="2:6" ht="26.25" customHeight="1" x14ac:dyDescent="0.15">
      <c r="B187" s="363"/>
      <c r="C187" s="472"/>
      <c r="D187" s="472"/>
      <c r="E187" s="472"/>
      <c r="F187" s="472"/>
    </row>
    <row r="188" spans="2:6" ht="26.25" customHeight="1" x14ac:dyDescent="0.15">
      <c r="B188" s="363"/>
      <c r="C188" s="472"/>
      <c r="D188" s="472"/>
      <c r="E188" s="472"/>
      <c r="F188" s="472"/>
    </row>
    <row r="189" spans="2:6" ht="26.25" customHeight="1" x14ac:dyDescent="0.15">
      <c r="B189" s="363"/>
      <c r="C189" s="472"/>
      <c r="D189" s="472"/>
      <c r="E189" s="472"/>
      <c r="F189" s="472"/>
    </row>
    <row r="190" spans="2:6" ht="26.25" customHeight="1" x14ac:dyDescent="0.15">
      <c r="B190" s="363"/>
      <c r="C190" s="472"/>
      <c r="D190" s="472"/>
      <c r="E190" s="472"/>
      <c r="F190" s="472"/>
    </row>
    <row r="191" spans="2:6" ht="26.25" customHeight="1" x14ac:dyDescent="0.15">
      <c r="B191" s="363"/>
      <c r="C191" s="472"/>
      <c r="D191" s="472"/>
      <c r="E191" s="472"/>
      <c r="F191" s="472"/>
    </row>
    <row r="192" spans="2:6" ht="26.25" customHeight="1" x14ac:dyDescent="0.15">
      <c r="B192" s="363"/>
      <c r="C192" s="472"/>
      <c r="D192" s="472"/>
      <c r="E192" s="472"/>
      <c r="F192" s="472"/>
    </row>
    <row r="193" spans="2:6" ht="26.25" customHeight="1" x14ac:dyDescent="0.15">
      <c r="B193" s="363"/>
      <c r="C193" s="472"/>
      <c r="D193" s="472"/>
      <c r="E193" s="472"/>
      <c r="F193" s="472"/>
    </row>
    <row r="194" spans="2:6" ht="26.25" customHeight="1" x14ac:dyDescent="0.15">
      <c r="B194" s="363"/>
      <c r="C194" s="472"/>
      <c r="D194" s="472"/>
      <c r="E194" s="472"/>
      <c r="F194" s="472"/>
    </row>
    <row r="195" spans="2:6" ht="26.25" customHeight="1" x14ac:dyDescent="0.15">
      <c r="B195" s="363"/>
      <c r="C195" s="472"/>
      <c r="D195" s="472"/>
      <c r="E195" s="472"/>
      <c r="F195" s="472"/>
    </row>
    <row r="196" spans="2:6" ht="26.25" customHeight="1" x14ac:dyDescent="0.15">
      <c r="B196" s="363"/>
      <c r="C196" s="472"/>
      <c r="D196" s="472"/>
      <c r="E196" s="472"/>
      <c r="F196" s="472"/>
    </row>
    <row r="197" spans="2:6" ht="26.25" customHeight="1" x14ac:dyDescent="0.15">
      <c r="B197" s="363"/>
      <c r="C197" s="472"/>
      <c r="D197" s="472"/>
      <c r="E197" s="472"/>
      <c r="F197" s="472"/>
    </row>
    <row r="198" spans="2:6" ht="26.25" customHeight="1" x14ac:dyDescent="0.15">
      <c r="B198" s="363"/>
      <c r="C198" s="472"/>
      <c r="D198" s="472"/>
      <c r="E198" s="472"/>
      <c r="F198" s="472"/>
    </row>
    <row r="199" spans="2:6" ht="26.25" customHeight="1" x14ac:dyDescent="0.15">
      <c r="B199" s="363"/>
      <c r="C199" s="472"/>
      <c r="D199" s="472"/>
      <c r="E199" s="472"/>
      <c r="F199" s="472"/>
    </row>
    <row r="200" spans="2:6" ht="26.25" customHeight="1" x14ac:dyDescent="0.15">
      <c r="B200" s="363"/>
      <c r="C200" s="472"/>
      <c r="D200" s="472"/>
      <c r="E200" s="472"/>
      <c r="F200" s="472"/>
    </row>
    <row r="201" spans="2:6" ht="26.25" customHeight="1" x14ac:dyDescent="0.15">
      <c r="B201" s="363"/>
      <c r="C201" s="472"/>
      <c r="D201" s="472"/>
      <c r="E201" s="472"/>
      <c r="F201" s="472"/>
    </row>
    <row r="202" spans="2:6" ht="26.25" customHeight="1" x14ac:dyDescent="0.15">
      <c r="B202" s="363"/>
      <c r="C202" s="472"/>
      <c r="D202" s="472"/>
      <c r="E202" s="472"/>
      <c r="F202" s="472"/>
    </row>
    <row r="203" spans="2:6" ht="26.25" customHeight="1" x14ac:dyDescent="0.15">
      <c r="B203" s="363"/>
      <c r="C203" s="472"/>
      <c r="D203" s="472"/>
      <c r="E203" s="472"/>
      <c r="F203" s="472"/>
    </row>
    <row r="204" spans="2:6" ht="26.25" customHeight="1" x14ac:dyDescent="0.15">
      <c r="B204" s="363"/>
      <c r="C204" s="472"/>
      <c r="D204" s="472"/>
      <c r="E204" s="472"/>
      <c r="F204" s="472"/>
    </row>
    <row r="205" spans="2:6" ht="26.25" customHeight="1" x14ac:dyDescent="0.15">
      <c r="B205" s="363"/>
      <c r="C205" s="472"/>
      <c r="D205" s="472"/>
      <c r="E205" s="472"/>
      <c r="F205" s="472"/>
    </row>
    <row r="206" spans="2:6" ht="26.25" customHeight="1" x14ac:dyDescent="0.15">
      <c r="B206" s="363"/>
      <c r="C206" s="472"/>
      <c r="D206" s="472"/>
      <c r="E206" s="472"/>
      <c r="F206" s="472"/>
    </row>
    <row r="207" spans="2:6" ht="26.25" customHeight="1" x14ac:dyDescent="0.15">
      <c r="B207" s="363"/>
      <c r="C207" s="472"/>
      <c r="D207" s="472"/>
      <c r="E207" s="472"/>
      <c r="F207" s="472"/>
    </row>
    <row r="208" spans="2:6" ht="26.25" customHeight="1" x14ac:dyDescent="0.15">
      <c r="B208" s="363"/>
      <c r="C208" s="472"/>
      <c r="D208" s="472"/>
      <c r="E208" s="472"/>
      <c r="F208" s="472"/>
    </row>
    <row r="209" spans="2:6" ht="26.25" customHeight="1" x14ac:dyDescent="0.15">
      <c r="B209" s="363"/>
      <c r="C209" s="472"/>
      <c r="D209" s="472"/>
      <c r="E209" s="472"/>
      <c r="F209" s="472"/>
    </row>
    <row r="210" spans="2:6" ht="26.25" customHeight="1" x14ac:dyDescent="0.15">
      <c r="B210" s="363"/>
      <c r="C210" s="472"/>
      <c r="D210" s="472"/>
      <c r="E210" s="472"/>
      <c r="F210" s="472"/>
    </row>
    <row r="211" spans="2:6" ht="26.25" customHeight="1" x14ac:dyDescent="0.15">
      <c r="B211" s="363"/>
      <c r="C211" s="472"/>
      <c r="D211" s="472"/>
      <c r="E211" s="472"/>
      <c r="F211" s="472"/>
    </row>
    <row r="212" spans="2:6" ht="26.25" customHeight="1" x14ac:dyDescent="0.15">
      <c r="B212" s="363"/>
      <c r="C212" s="472"/>
      <c r="D212" s="472"/>
      <c r="E212" s="472"/>
      <c r="F212" s="472"/>
    </row>
    <row r="213" spans="2:6" ht="26.25" customHeight="1" x14ac:dyDescent="0.15">
      <c r="B213" s="363"/>
      <c r="C213" s="472"/>
      <c r="D213" s="472"/>
      <c r="E213" s="472"/>
      <c r="F213" s="472"/>
    </row>
    <row r="214" spans="2:6" ht="26.25" customHeight="1" x14ac:dyDescent="0.15">
      <c r="B214" s="363"/>
      <c r="C214" s="472"/>
      <c r="D214" s="472"/>
      <c r="E214" s="472"/>
      <c r="F214" s="472"/>
    </row>
    <row r="215" spans="2:6" ht="26.25" customHeight="1" x14ac:dyDescent="0.15">
      <c r="B215" s="363"/>
      <c r="C215" s="472"/>
      <c r="D215" s="472"/>
      <c r="E215" s="472"/>
      <c r="F215" s="472"/>
    </row>
    <row r="216" spans="2:6" ht="26.25" customHeight="1" x14ac:dyDescent="0.15">
      <c r="B216" s="363"/>
      <c r="C216" s="472"/>
      <c r="D216" s="472"/>
      <c r="E216" s="472"/>
      <c r="F216" s="472"/>
    </row>
    <row r="217" spans="2:6" ht="26.25" customHeight="1" x14ac:dyDescent="0.15">
      <c r="B217" s="363"/>
      <c r="C217" s="472"/>
      <c r="D217" s="472"/>
      <c r="E217" s="472"/>
      <c r="F217" s="472"/>
    </row>
    <row r="218" spans="2:6" ht="26.25" customHeight="1" x14ac:dyDescent="0.15">
      <c r="B218" s="363"/>
      <c r="C218" s="472"/>
      <c r="D218" s="472"/>
      <c r="E218" s="472"/>
      <c r="F218" s="472"/>
    </row>
    <row r="219" spans="2:6" ht="26.25" customHeight="1" x14ac:dyDescent="0.15">
      <c r="B219" s="363"/>
      <c r="C219" s="472"/>
      <c r="D219" s="472"/>
      <c r="E219" s="472"/>
      <c r="F219" s="472"/>
    </row>
    <row r="220" spans="2:6" ht="26.25" customHeight="1" x14ac:dyDescent="0.15">
      <c r="B220" s="363"/>
      <c r="C220" s="472"/>
      <c r="D220" s="472"/>
      <c r="E220" s="472"/>
      <c r="F220" s="472"/>
    </row>
    <row r="221" spans="2:6" ht="26.25" customHeight="1" x14ac:dyDescent="0.15">
      <c r="B221" s="363"/>
      <c r="C221" s="472"/>
      <c r="D221" s="472"/>
      <c r="E221" s="472"/>
      <c r="F221" s="472"/>
    </row>
    <row r="222" spans="2:6" ht="26.25" customHeight="1" x14ac:dyDescent="0.15">
      <c r="B222" s="363"/>
      <c r="C222" s="472"/>
      <c r="D222" s="472"/>
      <c r="E222" s="472"/>
      <c r="F222" s="472"/>
    </row>
    <row r="223" spans="2:6" ht="26.25" customHeight="1" x14ac:dyDescent="0.15">
      <c r="B223" s="363"/>
      <c r="C223" s="472"/>
      <c r="D223" s="472"/>
      <c r="E223" s="472"/>
      <c r="F223" s="472"/>
    </row>
    <row r="224" spans="2:6" ht="26.25" customHeight="1" x14ac:dyDescent="0.15">
      <c r="B224" s="363"/>
      <c r="C224" s="472"/>
      <c r="D224" s="472"/>
      <c r="E224" s="472"/>
      <c r="F224" s="472"/>
    </row>
    <row r="225" spans="2:6" ht="26.25" customHeight="1" x14ac:dyDescent="0.15">
      <c r="B225" s="363"/>
      <c r="C225" s="472"/>
      <c r="D225" s="472"/>
      <c r="E225" s="472"/>
      <c r="F225" s="472"/>
    </row>
    <row r="226" spans="2:6" ht="26.25" customHeight="1" x14ac:dyDescent="0.15">
      <c r="B226" s="363"/>
      <c r="C226" s="472"/>
      <c r="D226" s="472"/>
      <c r="E226" s="472"/>
      <c r="F226" s="472"/>
    </row>
    <row r="227" spans="2:6" ht="26.25" customHeight="1" x14ac:dyDescent="0.15">
      <c r="B227" s="363"/>
      <c r="C227" s="472"/>
      <c r="D227" s="472"/>
      <c r="E227" s="472"/>
      <c r="F227" s="472"/>
    </row>
    <row r="228" spans="2:6" ht="26.25" customHeight="1" x14ac:dyDescent="0.15">
      <c r="B228" s="363"/>
      <c r="C228" s="472"/>
      <c r="D228" s="472"/>
      <c r="E228" s="472"/>
      <c r="F228" s="472"/>
    </row>
    <row r="229" spans="2:6" ht="26.25" customHeight="1" x14ac:dyDescent="0.15">
      <c r="B229" s="363"/>
      <c r="C229" s="472"/>
      <c r="D229" s="472"/>
      <c r="E229" s="472"/>
      <c r="F229" s="472"/>
    </row>
    <row r="230" spans="2:6" ht="26.25" customHeight="1" x14ac:dyDescent="0.15">
      <c r="B230" s="363"/>
      <c r="C230" s="472"/>
      <c r="D230" s="472"/>
      <c r="E230" s="472"/>
      <c r="F230" s="472"/>
    </row>
    <row r="231" spans="2:6" ht="26.25" customHeight="1" x14ac:dyDescent="0.15">
      <c r="B231" s="363"/>
      <c r="C231" s="472"/>
      <c r="D231" s="472"/>
      <c r="E231" s="472"/>
      <c r="F231" s="472"/>
    </row>
    <row r="232" spans="2:6" ht="26.25" customHeight="1" x14ac:dyDescent="0.15">
      <c r="B232" s="363"/>
      <c r="C232" s="472"/>
      <c r="D232" s="472"/>
      <c r="E232" s="472"/>
      <c r="F232" s="472"/>
    </row>
    <row r="233" spans="2:6" ht="26.25" customHeight="1" x14ac:dyDescent="0.15">
      <c r="B233" s="363"/>
      <c r="C233" s="472"/>
      <c r="D233" s="472"/>
      <c r="E233" s="472"/>
      <c r="F233" s="472"/>
    </row>
    <row r="234" spans="2:6" ht="26.25" customHeight="1" x14ac:dyDescent="0.15">
      <c r="B234" s="363"/>
      <c r="C234" s="472"/>
      <c r="D234" s="472"/>
      <c r="E234" s="472"/>
      <c r="F234" s="472"/>
    </row>
    <row r="235" spans="2:6" ht="26.25" customHeight="1" x14ac:dyDescent="0.15">
      <c r="B235" s="363"/>
      <c r="C235" s="472"/>
      <c r="D235" s="472"/>
      <c r="E235" s="472"/>
      <c r="F235" s="472"/>
    </row>
    <row r="236" spans="2:6" ht="26.25" customHeight="1" x14ac:dyDescent="0.15">
      <c r="B236" s="363"/>
      <c r="C236" s="472"/>
      <c r="D236" s="472"/>
      <c r="E236" s="472"/>
      <c r="F236" s="472"/>
    </row>
    <row r="237" spans="2:6" ht="26.25" customHeight="1" x14ac:dyDescent="0.15">
      <c r="B237" s="363"/>
      <c r="C237" s="472"/>
      <c r="D237" s="472"/>
      <c r="E237" s="472"/>
      <c r="F237" s="472"/>
    </row>
    <row r="238" spans="2:6" ht="26.25" customHeight="1" x14ac:dyDescent="0.15">
      <c r="B238" s="363"/>
      <c r="C238" s="472"/>
      <c r="D238" s="472"/>
      <c r="E238" s="472"/>
      <c r="F238" s="472"/>
    </row>
    <row r="239" spans="2:6" ht="26.25" customHeight="1" x14ac:dyDescent="0.15">
      <c r="B239" s="363"/>
      <c r="C239" s="472"/>
      <c r="D239" s="472"/>
      <c r="E239" s="472"/>
      <c r="F239" s="472"/>
    </row>
    <row r="240" spans="2:6" ht="26.25" customHeight="1" x14ac:dyDescent="0.15">
      <c r="B240" s="363"/>
      <c r="C240" s="472"/>
      <c r="D240" s="472"/>
      <c r="E240" s="472"/>
      <c r="F240" s="472"/>
    </row>
    <row r="241" spans="2:6" ht="26.25" customHeight="1" x14ac:dyDescent="0.15">
      <c r="B241" s="363"/>
      <c r="C241" s="472"/>
      <c r="D241" s="472"/>
      <c r="E241" s="472"/>
      <c r="F241" s="472"/>
    </row>
    <row r="242" spans="2:6" ht="26.25" customHeight="1" x14ac:dyDescent="0.15">
      <c r="B242" s="363"/>
      <c r="C242" s="472"/>
      <c r="D242" s="472"/>
      <c r="E242" s="472"/>
      <c r="F242" s="472"/>
    </row>
    <row r="243" spans="2:6" ht="26.25" customHeight="1" x14ac:dyDescent="0.15">
      <c r="B243" s="363"/>
      <c r="C243" s="472"/>
      <c r="D243" s="472"/>
      <c r="E243" s="472"/>
      <c r="F243" s="472"/>
    </row>
    <row r="244" spans="2:6" ht="26.25" customHeight="1" x14ac:dyDescent="0.15">
      <c r="B244" s="363"/>
      <c r="C244" s="472"/>
      <c r="D244" s="472"/>
      <c r="E244" s="472"/>
      <c r="F244" s="472"/>
    </row>
    <row r="245" spans="2:6" ht="26.25" customHeight="1" x14ac:dyDescent="0.15">
      <c r="B245" s="363"/>
      <c r="C245" s="472"/>
      <c r="D245" s="472"/>
      <c r="E245" s="472"/>
      <c r="F245" s="472"/>
    </row>
    <row r="246" spans="2:6" ht="26.25" customHeight="1" x14ac:dyDescent="0.15">
      <c r="B246" s="363"/>
      <c r="C246" s="472"/>
      <c r="D246" s="472"/>
      <c r="E246" s="472"/>
      <c r="F246" s="472"/>
    </row>
    <row r="247" spans="2:6" ht="26.25" customHeight="1" x14ac:dyDescent="0.15">
      <c r="B247" s="363"/>
      <c r="C247" s="472"/>
      <c r="D247" s="472"/>
      <c r="E247" s="472"/>
      <c r="F247" s="472"/>
    </row>
    <row r="248" spans="2:6" ht="26.25" customHeight="1" x14ac:dyDescent="0.15">
      <c r="B248" s="363"/>
      <c r="C248" s="472"/>
      <c r="D248" s="472"/>
      <c r="E248" s="472"/>
      <c r="F248" s="472"/>
    </row>
    <row r="249" spans="2:6" ht="26.25" customHeight="1" x14ac:dyDescent="0.15">
      <c r="B249" s="363"/>
      <c r="C249" s="472"/>
      <c r="D249" s="472"/>
      <c r="E249" s="472"/>
      <c r="F249" s="472"/>
    </row>
    <row r="250" spans="2:6" ht="26.25" customHeight="1" x14ac:dyDescent="0.15">
      <c r="B250" s="363"/>
      <c r="C250" s="472"/>
      <c r="D250" s="472"/>
      <c r="E250" s="472"/>
      <c r="F250" s="472"/>
    </row>
    <row r="251" spans="2:6" ht="26.25" customHeight="1" x14ac:dyDescent="0.15">
      <c r="B251" s="363"/>
      <c r="C251" s="472"/>
      <c r="D251" s="472"/>
      <c r="E251" s="472"/>
      <c r="F251" s="472"/>
    </row>
    <row r="252" spans="2:6" ht="26.25" customHeight="1" x14ac:dyDescent="0.15">
      <c r="B252" s="363"/>
      <c r="C252" s="472"/>
      <c r="D252" s="472"/>
      <c r="E252" s="472"/>
      <c r="F252" s="472"/>
    </row>
    <row r="253" spans="2:6" ht="26.25" customHeight="1" x14ac:dyDescent="0.15">
      <c r="B253" s="363"/>
      <c r="C253" s="472"/>
      <c r="D253" s="472"/>
      <c r="E253" s="472"/>
      <c r="F253" s="472"/>
    </row>
    <row r="254" spans="2:6" ht="26.25" customHeight="1" x14ac:dyDescent="0.15">
      <c r="B254" s="363"/>
      <c r="C254" s="472"/>
      <c r="D254" s="472"/>
      <c r="E254" s="472"/>
      <c r="F254" s="472"/>
    </row>
    <row r="255" spans="2:6" ht="26.25" customHeight="1" x14ac:dyDescent="0.15">
      <c r="B255" s="363"/>
      <c r="C255" s="472"/>
      <c r="D255" s="472"/>
      <c r="E255" s="472"/>
      <c r="F255" s="472"/>
    </row>
    <row r="256" spans="2:6" ht="26.25" customHeight="1" x14ac:dyDescent="0.15">
      <c r="B256" s="363"/>
      <c r="C256" s="472"/>
      <c r="D256" s="472"/>
      <c r="E256" s="472"/>
      <c r="F256" s="472"/>
    </row>
    <row r="257" spans="2:6" ht="26.25" customHeight="1" x14ac:dyDescent="0.15">
      <c r="B257" s="363"/>
      <c r="C257" s="472"/>
      <c r="D257" s="472"/>
      <c r="E257" s="472"/>
      <c r="F257" s="472"/>
    </row>
    <row r="258" spans="2:6" ht="26.25" customHeight="1" x14ac:dyDescent="0.15">
      <c r="B258" s="363"/>
      <c r="C258" s="472"/>
      <c r="D258" s="472"/>
      <c r="E258" s="472"/>
      <c r="F258" s="472"/>
    </row>
    <row r="259" spans="2:6" ht="26.25" customHeight="1" x14ac:dyDescent="0.15">
      <c r="B259" s="363"/>
      <c r="C259" s="472"/>
      <c r="D259" s="472"/>
      <c r="E259" s="472"/>
      <c r="F259" s="472"/>
    </row>
    <row r="260" spans="2:6" ht="26.25" customHeight="1" x14ac:dyDescent="0.15">
      <c r="B260" s="363"/>
      <c r="C260" s="472"/>
      <c r="D260" s="472"/>
      <c r="E260" s="472"/>
      <c r="F260" s="472"/>
    </row>
    <row r="261" spans="2:6" ht="26.25" customHeight="1" x14ac:dyDescent="0.15">
      <c r="B261" s="363"/>
      <c r="C261" s="472"/>
      <c r="D261" s="472"/>
      <c r="E261" s="472"/>
      <c r="F261" s="472"/>
    </row>
    <row r="262" spans="2:6" ht="26.25" customHeight="1" x14ac:dyDescent="0.15">
      <c r="B262" s="363"/>
      <c r="C262" s="472"/>
      <c r="D262" s="472"/>
      <c r="E262" s="472"/>
      <c r="F262" s="472"/>
    </row>
    <row r="263" spans="2:6" ht="26.25" customHeight="1" x14ac:dyDescent="0.15">
      <c r="B263" s="363"/>
      <c r="C263" s="472"/>
      <c r="D263" s="472"/>
      <c r="E263" s="472"/>
      <c r="F263" s="472"/>
    </row>
    <row r="264" spans="2:6" ht="26.25" customHeight="1" x14ac:dyDescent="0.15">
      <c r="B264" s="363"/>
      <c r="C264" s="472"/>
      <c r="D264" s="472"/>
      <c r="E264" s="472"/>
      <c r="F264" s="472"/>
    </row>
    <row r="265" spans="2:6" ht="26.25" customHeight="1" x14ac:dyDescent="0.15">
      <c r="B265" s="363"/>
      <c r="C265" s="472"/>
      <c r="D265" s="472"/>
      <c r="E265" s="472"/>
      <c r="F265" s="472"/>
    </row>
    <row r="266" spans="2:6" ht="26.25" customHeight="1" x14ac:dyDescent="0.15">
      <c r="B266" s="363"/>
      <c r="C266" s="472"/>
      <c r="D266" s="472"/>
      <c r="E266" s="472"/>
      <c r="F266" s="472"/>
    </row>
    <row r="267" spans="2:6" ht="26.25" customHeight="1" x14ac:dyDescent="0.15">
      <c r="B267" s="363"/>
      <c r="C267" s="472"/>
      <c r="D267" s="472"/>
      <c r="E267" s="472"/>
      <c r="F267" s="472"/>
    </row>
    <row r="268" spans="2:6" ht="26.25" customHeight="1" x14ac:dyDescent="0.15">
      <c r="B268" s="363"/>
      <c r="C268" s="472"/>
      <c r="D268" s="472"/>
      <c r="E268" s="472"/>
      <c r="F268" s="472"/>
    </row>
    <row r="269" spans="2:6" ht="26.25" customHeight="1" x14ac:dyDescent="0.15">
      <c r="B269" s="363"/>
      <c r="C269" s="472"/>
      <c r="D269" s="472"/>
      <c r="E269" s="472"/>
      <c r="F269" s="472"/>
    </row>
    <row r="270" spans="2:6" ht="26.25" customHeight="1" x14ac:dyDescent="0.15">
      <c r="B270" s="363"/>
      <c r="C270" s="472"/>
      <c r="D270" s="472"/>
      <c r="E270" s="472"/>
      <c r="F270" s="472"/>
    </row>
    <row r="271" spans="2:6" ht="26.25" customHeight="1" x14ac:dyDescent="0.15">
      <c r="B271" s="363"/>
      <c r="C271" s="472"/>
      <c r="D271" s="472"/>
      <c r="E271" s="472"/>
      <c r="F271" s="472"/>
    </row>
    <row r="272" spans="2:6" ht="26.25" customHeight="1" x14ac:dyDescent="0.15">
      <c r="B272" s="363"/>
      <c r="C272" s="472"/>
      <c r="D272" s="472"/>
      <c r="E272" s="472"/>
      <c r="F272" s="472"/>
    </row>
    <row r="273" spans="2:6" ht="26.25" customHeight="1" x14ac:dyDescent="0.15">
      <c r="B273" s="363"/>
      <c r="C273" s="472"/>
      <c r="D273" s="472"/>
      <c r="E273" s="472"/>
      <c r="F273" s="472"/>
    </row>
    <row r="274" spans="2:6" ht="26.25" customHeight="1" x14ac:dyDescent="0.15">
      <c r="B274" s="363"/>
      <c r="C274" s="472"/>
      <c r="D274" s="472"/>
      <c r="E274" s="472"/>
      <c r="F274" s="472"/>
    </row>
    <row r="275" spans="2:6" ht="26.25" customHeight="1" x14ac:dyDescent="0.15">
      <c r="B275" s="363"/>
      <c r="C275" s="472"/>
      <c r="D275" s="472"/>
      <c r="E275" s="472"/>
      <c r="F275" s="472"/>
    </row>
    <row r="276" spans="2:6" ht="26.25" customHeight="1" x14ac:dyDescent="0.15">
      <c r="B276" s="363"/>
      <c r="C276" s="472"/>
      <c r="D276" s="472"/>
      <c r="E276" s="472"/>
      <c r="F276" s="472"/>
    </row>
    <row r="277" spans="2:6" ht="26.25" customHeight="1" x14ac:dyDescent="0.15">
      <c r="B277" s="363"/>
      <c r="C277" s="472"/>
      <c r="D277" s="472"/>
      <c r="E277" s="472"/>
      <c r="F277" s="472"/>
    </row>
    <row r="278" spans="2:6" ht="26.25" customHeight="1" x14ac:dyDescent="0.15">
      <c r="B278" s="363"/>
      <c r="C278" s="472"/>
      <c r="D278" s="472"/>
      <c r="E278" s="472"/>
      <c r="F278" s="472"/>
    </row>
    <row r="279" spans="2:6" ht="26.25" customHeight="1" x14ac:dyDescent="0.15">
      <c r="B279" s="363"/>
      <c r="C279" s="472"/>
      <c r="D279" s="472"/>
      <c r="E279" s="472"/>
      <c r="F279" s="472"/>
    </row>
    <row r="280" spans="2:6" ht="26.25" customHeight="1" x14ac:dyDescent="0.15">
      <c r="B280" s="363"/>
      <c r="C280" s="472"/>
      <c r="D280" s="472"/>
      <c r="E280" s="472"/>
      <c r="F280" s="472"/>
    </row>
    <row r="281" spans="2:6" ht="26.25" customHeight="1" x14ac:dyDescent="0.15">
      <c r="B281" s="363"/>
      <c r="C281" s="472"/>
      <c r="D281" s="472"/>
      <c r="E281" s="472"/>
      <c r="F281" s="472"/>
    </row>
    <row r="282" spans="2:6" ht="26.25" customHeight="1" x14ac:dyDescent="0.15">
      <c r="B282" s="363"/>
      <c r="C282" s="472"/>
      <c r="D282" s="472"/>
      <c r="E282" s="472"/>
      <c r="F282" s="472"/>
    </row>
    <row r="283" spans="2:6" ht="26.25" customHeight="1" x14ac:dyDescent="0.15">
      <c r="B283" s="363"/>
      <c r="C283" s="472"/>
      <c r="D283" s="472"/>
      <c r="E283" s="472"/>
      <c r="F283" s="472"/>
    </row>
    <row r="284" spans="2:6" ht="26.25" customHeight="1" x14ac:dyDescent="0.15">
      <c r="B284" s="363"/>
      <c r="C284" s="472"/>
      <c r="D284" s="472"/>
      <c r="E284" s="472"/>
      <c r="F284" s="472"/>
    </row>
    <row r="285" spans="2:6" ht="26.25" customHeight="1" x14ac:dyDescent="0.15">
      <c r="B285" s="363"/>
      <c r="C285" s="472"/>
      <c r="D285" s="472"/>
      <c r="E285" s="472"/>
      <c r="F285" s="472"/>
    </row>
    <row r="286" spans="2:6" ht="26.25" customHeight="1" x14ac:dyDescent="0.15">
      <c r="B286" s="363"/>
      <c r="C286" s="472"/>
      <c r="D286" s="472"/>
      <c r="E286" s="472"/>
      <c r="F286" s="472"/>
    </row>
    <row r="287" spans="2:6" ht="26.25" customHeight="1" x14ac:dyDescent="0.15">
      <c r="B287" s="363"/>
      <c r="C287" s="472"/>
      <c r="D287" s="472"/>
      <c r="E287" s="472"/>
      <c r="F287" s="472"/>
    </row>
    <row r="288" spans="2:6" ht="26.25" customHeight="1" x14ac:dyDescent="0.15">
      <c r="B288" s="363"/>
      <c r="C288" s="472"/>
      <c r="D288" s="472"/>
      <c r="E288" s="472"/>
      <c r="F288" s="472"/>
    </row>
    <row r="289" spans="2:6" ht="26.25" customHeight="1" x14ac:dyDescent="0.15">
      <c r="B289" s="363"/>
      <c r="C289" s="472"/>
      <c r="D289" s="472"/>
      <c r="E289" s="472"/>
      <c r="F289" s="472"/>
    </row>
    <row r="290" spans="2:6" ht="26.25" customHeight="1" x14ac:dyDescent="0.15">
      <c r="B290" s="363"/>
      <c r="C290" s="472"/>
      <c r="D290" s="472"/>
      <c r="E290" s="472"/>
      <c r="F290" s="472"/>
    </row>
    <row r="291" spans="2:6" ht="26.25" customHeight="1" x14ac:dyDescent="0.15">
      <c r="B291" s="363"/>
      <c r="C291" s="472"/>
      <c r="D291" s="472"/>
      <c r="E291" s="472"/>
      <c r="F291" s="472"/>
    </row>
    <row r="292" spans="2:6" ht="26.25" customHeight="1" x14ac:dyDescent="0.15">
      <c r="B292" s="363"/>
      <c r="C292" s="472"/>
      <c r="D292" s="472"/>
      <c r="E292" s="472"/>
      <c r="F292" s="472"/>
    </row>
    <row r="293" spans="2:6" ht="26.25" customHeight="1" x14ac:dyDescent="0.15">
      <c r="B293" s="363"/>
      <c r="C293" s="472"/>
      <c r="D293" s="472"/>
      <c r="E293" s="472"/>
      <c r="F293" s="472"/>
    </row>
    <row r="294" spans="2:6" ht="26.25" customHeight="1" x14ac:dyDescent="0.15">
      <c r="B294" s="363"/>
      <c r="C294" s="472"/>
      <c r="D294" s="472"/>
      <c r="E294" s="472"/>
      <c r="F294" s="472"/>
    </row>
    <row r="295" spans="2:6" ht="26.25" customHeight="1" x14ac:dyDescent="0.15">
      <c r="B295" s="363"/>
      <c r="C295" s="472"/>
      <c r="D295" s="472"/>
      <c r="E295" s="472"/>
      <c r="F295" s="472"/>
    </row>
    <row r="296" spans="2:6" ht="26.25" customHeight="1" x14ac:dyDescent="0.15">
      <c r="B296" s="363"/>
      <c r="C296" s="472"/>
      <c r="D296" s="472"/>
      <c r="E296" s="472"/>
      <c r="F296" s="472"/>
    </row>
    <row r="297" spans="2:6" ht="26.25" customHeight="1" x14ac:dyDescent="0.15">
      <c r="B297" s="363"/>
      <c r="C297" s="472"/>
      <c r="D297" s="472"/>
      <c r="E297" s="472"/>
      <c r="F297" s="472"/>
    </row>
    <row r="298" spans="2:6" ht="26.25" customHeight="1" x14ac:dyDescent="0.15">
      <c r="B298" s="363"/>
      <c r="C298" s="472"/>
      <c r="D298" s="472"/>
      <c r="E298" s="472"/>
      <c r="F298" s="472"/>
    </row>
    <row r="299" spans="2:6" ht="26.25" customHeight="1" x14ac:dyDescent="0.15">
      <c r="B299" s="363"/>
      <c r="C299" s="472"/>
      <c r="D299" s="472"/>
      <c r="E299" s="472"/>
      <c r="F299" s="472"/>
    </row>
    <row r="300" spans="2:6" ht="26.25" customHeight="1" x14ac:dyDescent="0.15">
      <c r="B300" s="363"/>
      <c r="C300" s="472"/>
      <c r="D300" s="472"/>
      <c r="E300" s="472"/>
      <c r="F300" s="472"/>
    </row>
    <row r="301" spans="2:6" ht="26.25" customHeight="1" x14ac:dyDescent="0.15">
      <c r="B301" s="363"/>
      <c r="C301" s="472"/>
      <c r="D301" s="472"/>
      <c r="E301" s="472"/>
      <c r="F301" s="472"/>
    </row>
    <row r="302" spans="2:6" ht="26.25" customHeight="1" x14ac:dyDescent="0.15">
      <c r="B302" s="363"/>
      <c r="C302" s="472"/>
      <c r="D302" s="472"/>
      <c r="E302" s="472"/>
      <c r="F302" s="472"/>
    </row>
    <row r="303" spans="2:6" ht="26.25" customHeight="1" x14ac:dyDescent="0.15">
      <c r="B303" s="363"/>
      <c r="C303" s="472"/>
      <c r="D303" s="472"/>
      <c r="E303" s="472"/>
      <c r="F303" s="472"/>
    </row>
    <row r="304" spans="2:6" ht="26.25" customHeight="1" x14ac:dyDescent="0.15">
      <c r="B304" s="363"/>
      <c r="C304" s="472"/>
      <c r="D304" s="472"/>
      <c r="E304" s="472"/>
      <c r="F304" s="472"/>
    </row>
    <row r="305" spans="2:6" ht="26.25" customHeight="1" x14ac:dyDescent="0.15">
      <c r="B305" s="363"/>
      <c r="C305" s="472"/>
      <c r="D305" s="472"/>
      <c r="E305" s="472"/>
      <c r="F305" s="472"/>
    </row>
    <row r="306" spans="2:6" ht="26.25" customHeight="1" x14ac:dyDescent="0.15">
      <c r="B306" s="363"/>
      <c r="C306" s="472"/>
      <c r="D306" s="472"/>
      <c r="E306" s="472"/>
      <c r="F306" s="472"/>
    </row>
    <row r="307" spans="2:6" ht="26.25" customHeight="1" x14ac:dyDescent="0.15">
      <c r="B307" s="363"/>
      <c r="C307" s="472"/>
      <c r="D307" s="472"/>
      <c r="E307" s="472"/>
      <c r="F307" s="472"/>
    </row>
    <row r="308" spans="2:6" ht="26.25" customHeight="1" x14ac:dyDescent="0.15">
      <c r="B308" s="363"/>
      <c r="C308" s="472"/>
      <c r="D308" s="472"/>
      <c r="E308" s="472"/>
      <c r="F308" s="472"/>
    </row>
    <row r="309" spans="2:6" ht="26.25" customHeight="1" x14ac:dyDescent="0.15">
      <c r="B309" s="363"/>
      <c r="C309" s="472"/>
      <c r="D309" s="472"/>
      <c r="E309" s="472"/>
      <c r="F309" s="472"/>
    </row>
    <row r="310" spans="2:6" ht="26.25" customHeight="1" x14ac:dyDescent="0.15">
      <c r="B310" s="363"/>
      <c r="C310" s="472"/>
      <c r="D310" s="472"/>
      <c r="E310" s="472"/>
      <c r="F310" s="472"/>
    </row>
    <row r="311" spans="2:6" ht="26.25" customHeight="1" x14ac:dyDescent="0.15">
      <c r="B311" s="363"/>
      <c r="C311" s="472"/>
      <c r="D311" s="472"/>
      <c r="E311" s="472"/>
      <c r="F311" s="472"/>
    </row>
    <row r="312" spans="2:6" ht="26.25" customHeight="1" x14ac:dyDescent="0.15">
      <c r="B312" s="363"/>
      <c r="C312" s="472"/>
      <c r="D312" s="472"/>
      <c r="E312" s="472"/>
      <c r="F312" s="472"/>
    </row>
    <row r="313" spans="2:6" ht="26.25" customHeight="1" x14ac:dyDescent="0.15">
      <c r="B313" s="363"/>
      <c r="C313" s="472"/>
      <c r="D313" s="472"/>
      <c r="E313" s="472"/>
      <c r="F313" s="472"/>
    </row>
    <row r="314" spans="2:6" ht="26.25" customHeight="1" x14ac:dyDescent="0.15">
      <c r="B314" s="363"/>
      <c r="C314" s="472"/>
      <c r="D314" s="472"/>
      <c r="E314" s="472"/>
      <c r="F314" s="472"/>
    </row>
    <row r="315" spans="2:6" ht="26.25" customHeight="1" x14ac:dyDescent="0.15">
      <c r="B315" s="363"/>
      <c r="C315" s="472"/>
      <c r="D315" s="472"/>
      <c r="E315" s="472"/>
      <c r="F315" s="472"/>
    </row>
    <row r="316" spans="2:6" ht="26.25" customHeight="1" x14ac:dyDescent="0.15">
      <c r="B316" s="363"/>
      <c r="C316" s="472"/>
      <c r="D316" s="472"/>
      <c r="E316" s="472"/>
      <c r="F316" s="472"/>
    </row>
    <row r="317" spans="2:6" ht="26.25" customHeight="1" x14ac:dyDescent="0.15">
      <c r="B317" s="363"/>
      <c r="C317" s="472"/>
      <c r="D317" s="472"/>
      <c r="E317" s="472"/>
      <c r="F317" s="472"/>
    </row>
    <row r="318" spans="2:6" ht="26.25" customHeight="1" x14ac:dyDescent="0.15">
      <c r="B318" s="363"/>
      <c r="C318" s="472"/>
      <c r="D318" s="472"/>
      <c r="E318" s="472"/>
      <c r="F318" s="472"/>
    </row>
    <row r="319" spans="2:6" ht="26.25" customHeight="1" x14ac:dyDescent="0.15">
      <c r="B319" s="363"/>
      <c r="C319" s="472"/>
      <c r="D319" s="472"/>
      <c r="E319" s="472"/>
      <c r="F319" s="472"/>
    </row>
    <row r="320" spans="2:6" ht="26.25" customHeight="1" x14ac:dyDescent="0.15">
      <c r="B320" s="363"/>
      <c r="C320" s="472"/>
      <c r="D320" s="472"/>
      <c r="E320" s="472"/>
      <c r="F320" s="472"/>
    </row>
    <row r="321" spans="2:6" ht="26.25" customHeight="1" x14ac:dyDescent="0.15">
      <c r="B321" s="363"/>
      <c r="C321" s="472"/>
      <c r="D321" s="472"/>
      <c r="E321" s="472"/>
      <c r="F321" s="472"/>
    </row>
    <row r="322" spans="2:6" ht="26.25" customHeight="1" x14ac:dyDescent="0.15">
      <c r="B322" s="363"/>
      <c r="C322" s="472"/>
      <c r="D322" s="472"/>
      <c r="E322" s="472"/>
      <c r="F322" s="472"/>
    </row>
    <row r="323" spans="2:6" ht="26.25" customHeight="1" x14ac:dyDescent="0.15">
      <c r="B323" s="363"/>
      <c r="C323" s="472"/>
      <c r="D323" s="472"/>
      <c r="E323" s="472"/>
      <c r="F323" s="472"/>
    </row>
    <row r="324" spans="2:6" ht="26.25" customHeight="1" x14ac:dyDescent="0.15">
      <c r="B324" s="363"/>
      <c r="C324" s="472"/>
      <c r="D324" s="472"/>
      <c r="E324" s="472"/>
      <c r="F324" s="472"/>
    </row>
    <row r="325" spans="2:6" ht="26.25" customHeight="1" x14ac:dyDescent="0.15">
      <c r="B325" s="363"/>
      <c r="C325" s="472"/>
      <c r="D325" s="472"/>
      <c r="E325" s="472"/>
      <c r="F325" s="472"/>
    </row>
    <row r="326" spans="2:6" ht="26.25" customHeight="1" x14ac:dyDescent="0.15">
      <c r="B326" s="363"/>
      <c r="C326" s="472"/>
      <c r="D326" s="472"/>
      <c r="E326" s="472"/>
      <c r="F326" s="472"/>
    </row>
    <row r="327" spans="2:6" ht="26.25" customHeight="1" x14ac:dyDescent="0.15">
      <c r="B327" s="363"/>
      <c r="C327" s="472"/>
      <c r="D327" s="472"/>
      <c r="E327" s="472"/>
      <c r="F327" s="472"/>
    </row>
    <row r="328" spans="2:6" ht="26.25" customHeight="1" x14ac:dyDescent="0.15">
      <c r="B328" s="363"/>
      <c r="C328" s="472"/>
      <c r="D328" s="472"/>
      <c r="E328" s="472"/>
      <c r="F328" s="472"/>
    </row>
    <row r="329" spans="2:6" ht="26.25" customHeight="1" x14ac:dyDescent="0.15">
      <c r="B329" s="363"/>
      <c r="C329" s="472"/>
      <c r="D329" s="472"/>
      <c r="E329" s="472"/>
      <c r="F329" s="472"/>
    </row>
    <row r="330" spans="2:6" ht="26.25" customHeight="1" x14ac:dyDescent="0.15">
      <c r="B330" s="363"/>
      <c r="C330" s="472"/>
      <c r="D330" s="472"/>
      <c r="E330" s="472"/>
      <c r="F330" s="472"/>
    </row>
    <row r="331" spans="2:6" ht="26.25" customHeight="1" x14ac:dyDescent="0.15">
      <c r="B331" s="363"/>
      <c r="C331" s="472"/>
      <c r="D331" s="472"/>
      <c r="E331" s="472"/>
      <c r="F331" s="472"/>
    </row>
    <row r="332" spans="2:6" ht="26.25" customHeight="1" x14ac:dyDescent="0.15">
      <c r="B332" s="363"/>
      <c r="C332" s="472"/>
      <c r="D332" s="472"/>
      <c r="E332" s="472"/>
      <c r="F332" s="472"/>
    </row>
    <row r="333" spans="2:6" ht="26.25" customHeight="1" x14ac:dyDescent="0.15">
      <c r="B333" s="363"/>
      <c r="C333" s="472"/>
      <c r="D333" s="472"/>
      <c r="E333" s="472"/>
      <c r="F333" s="472"/>
    </row>
    <row r="334" spans="2:6" ht="26.25" customHeight="1" x14ac:dyDescent="0.15">
      <c r="B334" s="363"/>
      <c r="C334" s="472"/>
      <c r="D334" s="472"/>
      <c r="E334" s="472"/>
      <c r="F334" s="472"/>
    </row>
    <row r="335" spans="2:6" ht="26.25" customHeight="1" x14ac:dyDescent="0.15">
      <c r="B335" s="363"/>
      <c r="C335" s="472"/>
      <c r="D335" s="472"/>
      <c r="E335" s="472"/>
      <c r="F335" s="472"/>
    </row>
    <row r="336" spans="2:6" ht="26.25" customHeight="1" x14ac:dyDescent="0.15">
      <c r="B336" s="363"/>
      <c r="C336" s="472"/>
      <c r="D336" s="472"/>
      <c r="E336" s="472"/>
      <c r="F336" s="472"/>
    </row>
    <row r="337" spans="2:6" ht="26.25" customHeight="1" x14ac:dyDescent="0.15">
      <c r="B337" s="363"/>
      <c r="C337" s="472"/>
      <c r="D337" s="472"/>
      <c r="E337" s="472"/>
      <c r="F337" s="472"/>
    </row>
    <row r="338" spans="2:6" ht="26.25" customHeight="1" x14ac:dyDescent="0.15">
      <c r="B338" s="363"/>
      <c r="C338" s="472"/>
      <c r="D338" s="472"/>
      <c r="E338" s="472"/>
      <c r="F338" s="472"/>
    </row>
    <row r="339" spans="2:6" ht="26.25" customHeight="1" x14ac:dyDescent="0.15">
      <c r="B339" s="363"/>
      <c r="C339" s="472"/>
      <c r="D339" s="472"/>
      <c r="E339" s="472"/>
      <c r="F339" s="472"/>
    </row>
    <row r="340" spans="2:6" ht="26.25" customHeight="1" x14ac:dyDescent="0.15">
      <c r="B340" s="363"/>
      <c r="C340" s="472"/>
      <c r="D340" s="472"/>
      <c r="E340" s="472"/>
      <c r="F340" s="472"/>
    </row>
    <row r="341" spans="2:6" ht="26.25" customHeight="1" x14ac:dyDescent="0.15">
      <c r="B341" s="363"/>
      <c r="C341" s="472"/>
      <c r="D341" s="472"/>
      <c r="E341" s="472"/>
      <c r="F341" s="472"/>
    </row>
    <row r="342" spans="2:6" ht="26.25" customHeight="1" x14ac:dyDescent="0.15">
      <c r="B342" s="363"/>
      <c r="C342" s="472"/>
      <c r="D342" s="472"/>
      <c r="E342" s="472"/>
      <c r="F342" s="472"/>
    </row>
    <row r="343" spans="2:6" ht="26.25" customHeight="1" x14ac:dyDescent="0.15">
      <c r="B343" s="363"/>
      <c r="C343" s="472"/>
      <c r="D343" s="472"/>
      <c r="E343" s="472"/>
      <c r="F343" s="472"/>
    </row>
    <row r="344" spans="2:6" ht="26.25" customHeight="1" x14ac:dyDescent="0.15">
      <c r="B344" s="363"/>
      <c r="C344" s="472"/>
      <c r="D344" s="472"/>
      <c r="E344" s="472"/>
      <c r="F344" s="472"/>
    </row>
    <row r="345" spans="2:6" ht="26.25" customHeight="1" x14ac:dyDescent="0.15">
      <c r="B345" s="363"/>
      <c r="C345" s="472"/>
      <c r="D345" s="472"/>
      <c r="E345" s="472"/>
      <c r="F345" s="472"/>
    </row>
    <row r="346" spans="2:6" ht="26.25" customHeight="1" x14ac:dyDescent="0.15">
      <c r="B346" s="363"/>
      <c r="C346" s="472"/>
      <c r="D346" s="472"/>
      <c r="E346" s="472"/>
      <c r="F346" s="472"/>
    </row>
    <row r="347" spans="2:6" ht="26.25" customHeight="1" x14ac:dyDescent="0.15">
      <c r="B347" s="363"/>
      <c r="C347" s="472"/>
      <c r="D347" s="472"/>
      <c r="E347" s="472"/>
      <c r="F347" s="472"/>
    </row>
    <row r="348" spans="2:6" ht="26.25" customHeight="1" x14ac:dyDescent="0.15">
      <c r="B348" s="363"/>
      <c r="C348" s="472"/>
      <c r="D348" s="472"/>
      <c r="E348" s="472"/>
      <c r="F348" s="472"/>
    </row>
    <row r="349" spans="2:6" ht="26.25" customHeight="1" x14ac:dyDescent="0.15">
      <c r="B349" s="363"/>
      <c r="C349" s="472"/>
      <c r="D349" s="472"/>
      <c r="E349" s="472"/>
      <c r="F349" s="472"/>
    </row>
  </sheetData>
  <phoneticPr fontId="2"/>
  <pageMargins left="0.70866141732283472" right="0" top="0.74803149606299213" bottom="0.55118110236220474" header="0.31496062992125984" footer="0.31496062992125984"/>
  <pageSetup paperSize="9" firstPageNumber="10" orientation="portrait" useFirstPageNumber="1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16</vt:i4>
      </vt:variant>
    </vt:vector>
  </HeadingPairs>
  <TitlesOfParts>
    <vt:vector size="38" baseType="lpstr">
      <vt:lpstr>食肉市場年報（表紙）</vt:lpstr>
      <vt:lpstr>目次</vt:lpstr>
      <vt:lpstr>食肉市場の概要</vt:lpstr>
      <vt:lpstr>１　R4年度 食肉市場の概況</vt:lpstr>
      <vt:lpstr>２　と畜頭数（ 畜種別、産地別）</vt:lpstr>
      <vt:lpstr>３　取扱高（畜種別・年度別）</vt:lpstr>
      <vt:lpstr>４　R4年度 取扱高（畜種別・月別)</vt:lpstr>
      <vt:lpstr>５　牛の取扱高（規格別・年度別）</vt:lpstr>
      <vt:lpstr>６　豚の取扱高（規格別・年度別）</vt:lpstr>
      <vt:lpstr>７　卸売価格（年度別）</vt:lpstr>
      <vt:lpstr>８　R4年度 卸売価格（月別）</vt:lpstr>
      <vt:lpstr>卸売価格（外国種1）</vt:lpstr>
      <vt:lpstr>年度 価格（外国 2）</vt:lpstr>
      <vt:lpstr>卸価格・月別（外国 計 3）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'１　R4年度 食肉市場の概況'!Print_Area</vt:lpstr>
      <vt:lpstr>'２　と畜頭数（ 畜種別、産地別）'!Print_Area</vt:lpstr>
      <vt:lpstr>'３　取扱高（畜種別・年度別）'!Print_Area</vt:lpstr>
      <vt:lpstr>'４　R4年度 取扱高（畜種別・月別)'!Print_Area</vt:lpstr>
      <vt:lpstr>'５　牛の取扱高（規格別・年度別）'!Print_Area</vt:lpstr>
      <vt:lpstr>'６　豚の取扱高（規格別・年度別）'!Print_Area</vt:lpstr>
      <vt:lpstr>'７　卸売価格（年度別）'!Print_Area</vt:lpstr>
      <vt:lpstr>'８　R4年度 卸売価格（月別）'!Print_Area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食肉市場の概要!Print_Area</vt:lpstr>
      <vt:lpstr>'年度 価格（外国 2）'!Print_Area</vt:lpstr>
      <vt:lpstr>目次!Print_Area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2023-07-07T09:21:07Z</cp:lastPrinted>
  <dcterms:created xsi:type="dcterms:W3CDTF">2000-04-10T04:38:23Z</dcterms:created>
  <dcterms:modified xsi:type="dcterms:W3CDTF">2023-07-07T09:23:31Z</dcterms:modified>
</cp:coreProperties>
</file>