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052915\予防接種（高齢）・感染症\05_感染症（一般防疫、健康危機管理、発生動向調査等）\▼感染症担当者会議\R４年度\第１回（20220601）\02議事録\"/>
    </mc:Choice>
  </mc:AlternateContent>
  <workbookProtection workbookPassword="CC4B" lockStructure="1"/>
  <bookViews>
    <workbookView xWindow="480" yWindow="58" windowWidth="18182" windowHeight="12247" firstSheet="3" activeTab="6"/>
  </bookViews>
  <sheets>
    <sheet name="報告様式" sheetId="7" r:id="rId1"/>
    <sheet name="報告様式　記入例" sheetId="8" r:id="rId2"/>
    <sheet name="患者リスト（入所者等）" sheetId="1" r:id="rId3"/>
    <sheet name="患者リスト（職員）" sheetId="2" r:id="rId4"/>
    <sheet name="患者リスト（その他）" sheetId="9" r:id="rId5"/>
    <sheet name="年代別集計" sheetId="4" r:id="rId6"/>
    <sheet name="患者リスト記入例" sheetId="5" r:id="rId7"/>
  </sheets>
  <definedNames>
    <definedName name="_xlnm.Print_Area" localSheetId="4">'患者リスト（その他）'!$B$3:$AI$59</definedName>
    <definedName name="_xlnm.Print_Area" localSheetId="3">'患者リスト（職員）'!$B$3:$AI$59</definedName>
    <definedName name="_xlnm.Print_Area" localSheetId="2">'患者リスト（入所者等）'!$B$3:$AI$65</definedName>
    <definedName name="_xlnm.Print_Area" localSheetId="6">患者リスト記入例!$B$1:$AI$63</definedName>
    <definedName name="_xlnm.Print_Area" localSheetId="5">年代別集計!$B$2:$AA$46</definedName>
    <definedName name="_xlnm.Print_Area" localSheetId="0">報告様式!$B$2:$K$39</definedName>
    <definedName name="_xlnm.Print_Area" localSheetId="1">'報告様式　記入例'!$B$2:$K$39</definedName>
    <definedName name="_xlnm.Print_Titles" localSheetId="4">'患者リスト（その他）'!$3:$7</definedName>
    <definedName name="_xlnm.Print_Titles" localSheetId="3">'患者リスト（職員）'!$3:$7</definedName>
    <definedName name="_xlnm.Print_Titles" localSheetId="2">'患者リスト（入所者等）'!$3:$7</definedName>
    <definedName name="_xlnm.Print_Titles" localSheetId="6">患者リスト記入例!$3:$7</definedName>
    <definedName name="ウイルス検出集計区分" localSheetId="6">患者リスト記入例!$AM$8:$AM$57</definedName>
    <definedName name="ウイルス検出集計区分">'患者リスト（入所者等）'!$AM$8:$AM$57</definedName>
    <definedName name="その他ウイルス検出集計区分">'患者リスト（その他）'!$AM$7:$AM$57</definedName>
    <definedName name="その他集計区分">'患者リスト（その他）'!$AL$7:$AL$57</definedName>
    <definedName name="職員ウイルス検出集計区分" localSheetId="4">'患者リスト（その他）'!$AM$7:$AM$57</definedName>
    <definedName name="職員ウイルス検出集計区分">'患者リスト（職員）'!$AM$7:$AM$57</definedName>
    <definedName name="職員集計区分" localSheetId="4">'患者リスト（その他）'!$AL$7:$AL$57</definedName>
    <definedName name="職員集計区分">'患者リスト（職員）'!$AL$7:$AL$57</definedName>
    <definedName name="入所者集計区分" localSheetId="6">患者リスト記入例!$AL$7:$AL$57</definedName>
    <definedName name="入所者集計区分">'患者リスト（入所者等）'!$AL$7:$AL$57</definedName>
  </definedNames>
  <calcPr calcId="162913"/>
</workbook>
</file>

<file path=xl/calcChain.xml><?xml version="1.0" encoding="utf-8"?>
<calcChain xmlns="http://schemas.openxmlformats.org/spreadsheetml/2006/main">
  <c r="Z59" i="2" l="1"/>
  <c r="Z63" i="1" s="1"/>
  <c r="Y59" i="2"/>
  <c r="Y63" i="1"/>
  <c r="U59" i="2"/>
  <c r="U63" i="1" s="1"/>
  <c r="U65" i="1" s="1"/>
  <c r="V59" i="2"/>
  <c r="V63" i="1"/>
  <c r="W59" i="2"/>
  <c r="W63" i="1" s="1"/>
  <c r="X59" i="2"/>
  <c r="X63" i="1"/>
  <c r="G58" i="2"/>
  <c r="H58" i="2"/>
  <c r="I58" i="2"/>
  <c r="J58" i="2"/>
  <c r="J59" i="1" s="1"/>
  <c r="K58" i="2"/>
  <c r="L58" i="2"/>
  <c r="M58" i="2"/>
  <c r="N58" i="2"/>
  <c r="O58" i="2"/>
  <c r="P58" i="2"/>
  <c r="Q58" i="2"/>
  <c r="R58" i="2"/>
  <c r="R59" i="1" s="1"/>
  <c r="S58" i="2"/>
  <c r="T58" i="2"/>
  <c r="U58" i="2"/>
  <c r="V58" i="2"/>
  <c r="W58" i="2"/>
  <c r="W59" i="1" s="1"/>
  <c r="X58" i="2"/>
  <c r="Y58" i="2"/>
  <c r="Y59" i="1" s="1"/>
  <c r="Z58" i="2"/>
  <c r="Z59" i="1" s="1"/>
  <c r="G58" i="1"/>
  <c r="G59" i="1"/>
  <c r="H58" i="1"/>
  <c r="H59" i="1"/>
  <c r="I58" i="1"/>
  <c r="I59" i="1"/>
  <c r="J58" i="1"/>
  <c r="K58" i="1"/>
  <c r="K59" i="1"/>
  <c r="L58" i="1"/>
  <c r="L59" i="1"/>
  <c r="M58" i="1"/>
  <c r="M59" i="1"/>
  <c r="N58" i="1"/>
  <c r="O58" i="1"/>
  <c r="O59" i="1"/>
  <c r="P58" i="1"/>
  <c r="P59" i="1"/>
  <c r="Q58" i="1"/>
  <c r="Q59" i="1"/>
  <c r="R58" i="1"/>
  <c r="S58" i="1"/>
  <c r="S59" i="1"/>
  <c r="T58" i="1"/>
  <c r="T59" i="1"/>
  <c r="U58" i="1"/>
  <c r="U59" i="1"/>
  <c r="U61" i="1" s="1"/>
  <c r="V58" i="1"/>
  <c r="W58" i="1"/>
  <c r="X58" i="1"/>
  <c r="AA58" i="1" s="1"/>
  <c r="X59" i="1"/>
  <c r="X61" i="1" s="1"/>
  <c r="Y58" i="1"/>
  <c r="Z58" i="1"/>
  <c r="AM8" i="9"/>
  <c r="AL8" i="9"/>
  <c r="AM8" i="2"/>
  <c r="AL8" i="2"/>
  <c r="I3" i="9"/>
  <c r="E5" i="9"/>
  <c r="G7" i="9"/>
  <c r="H7" i="9" s="1"/>
  <c r="I7" i="9" s="1"/>
  <c r="J7" i="9" s="1"/>
  <c r="K7" i="9" s="1"/>
  <c r="L7" i="9" s="1"/>
  <c r="M7" i="9" s="1"/>
  <c r="N7" i="9" s="1"/>
  <c r="O7" i="9" s="1"/>
  <c r="P7" i="9" s="1"/>
  <c r="Q7" i="9" s="1"/>
  <c r="R7" i="9" s="1"/>
  <c r="S7" i="9" s="1"/>
  <c r="T7" i="9" s="1"/>
  <c r="U7" i="9" s="1"/>
  <c r="V7" i="9" s="1"/>
  <c r="W7" i="9" s="1"/>
  <c r="X7" i="9" s="1"/>
  <c r="Y7" i="9" s="1"/>
  <c r="Z7" i="9" s="1"/>
  <c r="AL9" i="9"/>
  <c r="AM9" i="9"/>
  <c r="AL10" i="9"/>
  <c r="AM10" i="9"/>
  <c r="AL11" i="9"/>
  <c r="AM11" i="9"/>
  <c r="AL12" i="9"/>
  <c r="AM12" i="9"/>
  <c r="AL13" i="9"/>
  <c r="AM13" i="9"/>
  <c r="AL14" i="9"/>
  <c r="AM14" i="9"/>
  <c r="AL15" i="9"/>
  <c r="AM15" i="9"/>
  <c r="AL16" i="9"/>
  <c r="AM16" i="9"/>
  <c r="AL17" i="9"/>
  <c r="AM17" i="9"/>
  <c r="AL18" i="9"/>
  <c r="AM18" i="9"/>
  <c r="AL19" i="9"/>
  <c r="AM19" i="9"/>
  <c r="AL20" i="9"/>
  <c r="AM20" i="9"/>
  <c r="AL21" i="9"/>
  <c r="AM21" i="9"/>
  <c r="AL22" i="9"/>
  <c r="AM22" i="9"/>
  <c r="AL23" i="9"/>
  <c r="AM23" i="9"/>
  <c r="AL24" i="9"/>
  <c r="AM24" i="9"/>
  <c r="AL25" i="9"/>
  <c r="AM25" i="9"/>
  <c r="AL26" i="9"/>
  <c r="N44" i="4" s="1"/>
  <c r="N46" i="4" s="1"/>
  <c r="AM26" i="9"/>
  <c r="AL27" i="9"/>
  <c r="AM27" i="9"/>
  <c r="AL28" i="9"/>
  <c r="AM28" i="9"/>
  <c r="AL29" i="9"/>
  <c r="AM29" i="9"/>
  <c r="AL30" i="9"/>
  <c r="AM30" i="9"/>
  <c r="AL31" i="9"/>
  <c r="AM31" i="9"/>
  <c r="AL32" i="9"/>
  <c r="AM32" i="9"/>
  <c r="AL33" i="9"/>
  <c r="AM33" i="9"/>
  <c r="AL34" i="9"/>
  <c r="AM34" i="9"/>
  <c r="AL35" i="9"/>
  <c r="AM35" i="9"/>
  <c r="AL36" i="9"/>
  <c r="AM36" i="9"/>
  <c r="AL37" i="9"/>
  <c r="AM37" i="9"/>
  <c r="AL38" i="9"/>
  <c r="AM38" i="9"/>
  <c r="AL39" i="9"/>
  <c r="AM39" i="9"/>
  <c r="AL40" i="9"/>
  <c r="AM40" i="9"/>
  <c r="AL41" i="9"/>
  <c r="AM41" i="9"/>
  <c r="AL42" i="9"/>
  <c r="AM42" i="9"/>
  <c r="AL43" i="9"/>
  <c r="AM43" i="9"/>
  <c r="AL44" i="9"/>
  <c r="AM44" i="9"/>
  <c r="AL45" i="9"/>
  <c r="AM45" i="9"/>
  <c r="AL46" i="9"/>
  <c r="AM46" i="9"/>
  <c r="AL47" i="9"/>
  <c r="AM47" i="9"/>
  <c r="AL48" i="9"/>
  <c r="AM48" i="9"/>
  <c r="AL49" i="9"/>
  <c r="AM49" i="9"/>
  <c r="AL50" i="9"/>
  <c r="AM50" i="9"/>
  <c r="AL51" i="9"/>
  <c r="AM51" i="9"/>
  <c r="AL52" i="9"/>
  <c r="P44" i="4" s="1"/>
  <c r="AM52" i="9"/>
  <c r="AL53" i="9"/>
  <c r="AM53" i="9"/>
  <c r="AL54" i="9"/>
  <c r="AM54" i="9"/>
  <c r="AL55" i="9"/>
  <c r="AM55" i="9"/>
  <c r="AL56" i="9"/>
  <c r="AM56" i="9"/>
  <c r="AL57" i="9"/>
  <c r="AM57" i="9"/>
  <c r="G58" i="9"/>
  <c r="H58" i="9"/>
  <c r="H60" i="1"/>
  <c r="I58" i="9"/>
  <c r="I60" i="1" s="1"/>
  <c r="J58" i="9"/>
  <c r="J60" i="1"/>
  <c r="K58" i="9"/>
  <c r="K60" i="1" s="1"/>
  <c r="L58" i="9"/>
  <c r="L60" i="1"/>
  <c r="M58" i="9"/>
  <c r="M60" i="1" s="1"/>
  <c r="N58" i="9"/>
  <c r="N60" i="1"/>
  <c r="O58" i="9"/>
  <c r="O60" i="1" s="1"/>
  <c r="O61" i="1" s="1"/>
  <c r="P58" i="9"/>
  <c r="P60" i="1"/>
  <c r="P61" i="1" s="1"/>
  <c r="Q58" i="9"/>
  <c r="Q60" i="1" s="1"/>
  <c r="Q61" i="1" s="1"/>
  <c r="R58" i="9"/>
  <c r="R60" i="1"/>
  <c r="S58" i="9"/>
  <c r="S60" i="1" s="1"/>
  <c r="T58" i="9"/>
  <c r="T60" i="1"/>
  <c r="U58" i="9"/>
  <c r="U60" i="1" s="1"/>
  <c r="V58" i="9"/>
  <c r="V60" i="1"/>
  <c r="W58" i="9"/>
  <c r="W60" i="1" s="1"/>
  <c r="X58" i="9"/>
  <c r="X60" i="1"/>
  <c r="Y58" i="9"/>
  <c r="Y60" i="1" s="1"/>
  <c r="Z58" i="9"/>
  <c r="Z60" i="1"/>
  <c r="AC58" i="9"/>
  <c r="AD58" i="9"/>
  <c r="AE58" i="9"/>
  <c r="AF58" i="9"/>
  <c r="AG58" i="9"/>
  <c r="AH58" i="9"/>
  <c r="G59" i="9"/>
  <c r="G64" i="1"/>
  <c r="H59" i="9"/>
  <c r="H64" i="1" s="1"/>
  <c r="I59" i="9"/>
  <c r="I64" i="1"/>
  <c r="J59" i="9"/>
  <c r="J64" i="1" s="1"/>
  <c r="K59" i="9"/>
  <c r="K64" i="1"/>
  <c r="L59" i="9"/>
  <c r="L64" i="1" s="1"/>
  <c r="M59" i="9"/>
  <c r="M64" i="1"/>
  <c r="N59" i="9"/>
  <c r="N64" i="1" s="1"/>
  <c r="O59" i="9"/>
  <c r="O64" i="1"/>
  <c r="P59" i="9"/>
  <c r="P64" i="1" s="1"/>
  <c r="Q59" i="9"/>
  <c r="Q64" i="1"/>
  <c r="R59" i="9"/>
  <c r="R64" i="1" s="1"/>
  <c r="S59" i="9"/>
  <c r="S64" i="1"/>
  <c r="T59" i="9"/>
  <c r="T64" i="1" s="1"/>
  <c r="U59" i="9"/>
  <c r="U64" i="1"/>
  <c r="V59" i="9"/>
  <c r="V64" i="1" s="1"/>
  <c r="W59" i="9"/>
  <c r="W64" i="1"/>
  <c r="X59" i="9"/>
  <c r="X64" i="1" s="1"/>
  <c r="Y59" i="9"/>
  <c r="Y64" i="1"/>
  <c r="Z59" i="9"/>
  <c r="Z64" i="1" s="1"/>
  <c r="AC59" i="9"/>
  <c r="AL8" i="1"/>
  <c r="R7" i="4" s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19" i="1"/>
  <c r="AL18" i="1"/>
  <c r="AL17" i="1"/>
  <c r="AL16" i="1"/>
  <c r="AL15" i="1"/>
  <c r="AL14" i="1"/>
  <c r="AL13" i="1"/>
  <c r="AL12" i="1"/>
  <c r="AL11" i="1"/>
  <c r="AL10" i="1"/>
  <c r="AL9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M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19" i="1"/>
  <c r="AM18" i="1"/>
  <c r="AM17" i="1"/>
  <c r="AM16" i="1"/>
  <c r="AM15" i="1"/>
  <c r="AM14" i="1"/>
  <c r="AM13" i="1"/>
  <c r="AM12" i="1"/>
  <c r="AM11" i="1"/>
  <c r="AM10" i="1"/>
  <c r="AM9" i="1"/>
  <c r="U7" i="4" s="1"/>
  <c r="AM31" i="1"/>
  <c r="AM30" i="1"/>
  <c r="AM29" i="1"/>
  <c r="AM28" i="1"/>
  <c r="AM27" i="1"/>
  <c r="AM26" i="1"/>
  <c r="AM25" i="1"/>
  <c r="AM24" i="1"/>
  <c r="AM23" i="1"/>
  <c r="AM22" i="1"/>
  <c r="AM21" i="1"/>
  <c r="AM20" i="1"/>
  <c r="P14" i="4"/>
  <c r="AM57" i="2"/>
  <c r="AL57" i="2"/>
  <c r="AM56" i="2"/>
  <c r="AL56" i="2"/>
  <c r="AM55" i="2"/>
  <c r="AL55" i="2"/>
  <c r="AM54" i="2"/>
  <c r="AL54" i="2"/>
  <c r="AM53" i="2"/>
  <c r="AL53" i="2"/>
  <c r="AM52" i="2"/>
  <c r="AL52" i="2"/>
  <c r="AM51" i="2"/>
  <c r="AL51" i="2"/>
  <c r="AM50" i="2"/>
  <c r="AL50" i="2"/>
  <c r="AM49" i="2"/>
  <c r="AL49" i="2"/>
  <c r="AM48" i="2"/>
  <c r="AL48" i="2"/>
  <c r="AM47" i="2"/>
  <c r="AL47" i="2"/>
  <c r="AM46" i="2"/>
  <c r="AL46" i="2"/>
  <c r="AM45" i="2"/>
  <c r="AL45" i="2"/>
  <c r="AM44" i="2"/>
  <c r="AL44" i="2"/>
  <c r="AM43" i="2"/>
  <c r="AL43" i="2"/>
  <c r="AM42" i="2"/>
  <c r="AL42" i="2"/>
  <c r="AM41" i="2"/>
  <c r="AL41" i="2"/>
  <c r="AM40" i="2"/>
  <c r="AL40" i="2"/>
  <c r="AM39" i="2"/>
  <c r="AL39" i="2"/>
  <c r="AM38" i="2"/>
  <c r="AL38" i="2"/>
  <c r="AM37" i="2"/>
  <c r="AL37" i="2"/>
  <c r="AM36" i="2"/>
  <c r="AL36" i="2"/>
  <c r="AM35" i="2"/>
  <c r="AL35" i="2"/>
  <c r="AM34" i="2"/>
  <c r="AL34" i="2"/>
  <c r="AM33" i="2"/>
  <c r="AL33" i="2"/>
  <c r="AM32" i="2"/>
  <c r="AL32" i="2"/>
  <c r="AM31" i="2"/>
  <c r="AL31" i="2"/>
  <c r="AM30" i="2"/>
  <c r="AL30" i="2"/>
  <c r="AM29" i="2"/>
  <c r="AL29" i="2"/>
  <c r="AM28" i="2"/>
  <c r="AL28" i="2"/>
  <c r="AM27" i="2"/>
  <c r="AL27" i="2"/>
  <c r="AM26" i="2"/>
  <c r="AL26" i="2"/>
  <c r="AM25" i="2"/>
  <c r="AL25" i="2"/>
  <c r="AM24" i="2"/>
  <c r="AL24" i="2"/>
  <c r="AM23" i="2"/>
  <c r="AL23" i="2"/>
  <c r="AM22" i="2"/>
  <c r="AL22" i="2"/>
  <c r="AM21" i="2"/>
  <c r="AL21" i="2"/>
  <c r="AM20" i="2"/>
  <c r="AL20" i="2"/>
  <c r="AM19" i="2"/>
  <c r="AL19" i="2"/>
  <c r="AM18" i="2"/>
  <c r="AL18" i="2"/>
  <c r="AM17" i="2"/>
  <c r="AL17" i="2"/>
  <c r="AM16" i="2"/>
  <c r="AL16" i="2"/>
  <c r="AM15" i="2"/>
  <c r="AL15" i="2"/>
  <c r="AM14" i="2"/>
  <c r="AL14" i="2"/>
  <c r="AM13" i="2"/>
  <c r="AL13" i="2"/>
  <c r="AM12" i="2"/>
  <c r="AL12" i="2"/>
  <c r="AM11" i="2"/>
  <c r="Y22" i="4" s="1"/>
  <c r="AL11" i="2"/>
  <c r="AM10" i="2"/>
  <c r="AL10" i="2"/>
  <c r="AM9" i="2"/>
  <c r="U30" i="4"/>
  <c r="AL9" i="2"/>
  <c r="O22" i="4"/>
  <c r="K8" i="4"/>
  <c r="Q8" i="4"/>
  <c r="T7" i="4"/>
  <c r="H23" i="4"/>
  <c r="T23" i="4"/>
  <c r="J22" i="4"/>
  <c r="T22" i="4"/>
  <c r="D39" i="7"/>
  <c r="D38" i="7"/>
  <c r="D37" i="7"/>
  <c r="D36" i="7"/>
  <c r="D35" i="7"/>
  <c r="D10" i="7"/>
  <c r="D9" i="7"/>
  <c r="D8" i="7"/>
  <c r="D7" i="7"/>
  <c r="D6" i="7"/>
  <c r="G7" i="2"/>
  <c r="D6" i="8"/>
  <c r="D7" i="8"/>
  <c r="D8" i="8"/>
  <c r="D9" i="8"/>
  <c r="D10" i="8"/>
  <c r="K19" i="8"/>
  <c r="K20" i="8"/>
  <c r="K21" i="8"/>
  <c r="K22" i="8"/>
  <c r="E23" i="8"/>
  <c r="F23" i="8"/>
  <c r="G23" i="8"/>
  <c r="H23" i="8"/>
  <c r="I23" i="8"/>
  <c r="J23" i="8"/>
  <c r="D35" i="8"/>
  <c r="D36" i="8"/>
  <c r="D37" i="8"/>
  <c r="D38" i="8"/>
  <c r="D39" i="8"/>
  <c r="E23" i="7"/>
  <c r="F23" i="7"/>
  <c r="G23" i="7"/>
  <c r="H23" i="7"/>
  <c r="I23" i="7"/>
  <c r="K20" i="7"/>
  <c r="K21" i="7"/>
  <c r="K22" i="7"/>
  <c r="J23" i="7"/>
  <c r="K19" i="7"/>
  <c r="AH58" i="2"/>
  <c r="AG58" i="2"/>
  <c r="AF58" i="2"/>
  <c r="AE58" i="2"/>
  <c r="AD58" i="2"/>
  <c r="AH58" i="5"/>
  <c r="AG58" i="5"/>
  <c r="AF58" i="5"/>
  <c r="AE58" i="5"/>
  <c r="AD58" i="5"/>
  <c r="AE58" i="1"/>
  <c r="AF58" i="1"/>
  <c r="AG58" i="1"/>
  <c r="AH58" i="1"/>
  <c r="AD58" i="1"/>
  <c r="D2" i="4"/>
  <c r="H7" i="5"/>
  <c r="I7" i="5" s="1"/>
  <c r="J7" i="5" s="1"/>
  <c r="K7" i="5" s="1"/>
  <c r="L7" i="5" s="1"/>
  <c r="M7" i="5" s="1"/>
  <c r="N7" i="5" s="1"/>
  <c r="O7" i="5" s="1"/>
  <c r="P7" i="5"/>
  <c r="Q7" i="5" s="1"/>
  <c r="R7" i="5" s="1"/>
  <c r="S7" i="5" s="1"/>
  <c r="T7" i="5" s="1"/>
  <c r="U7" i="5" s="1"/>
  <c r="V7" i="5" s="1"/>
  <c r="W7" i="5" s="1"/>
  <c r="X7" i="5"/>
  <c r="Y7" i="5" s="1"/>
  <c r="Z7" i="5" s="1"/>
  <c r="AL8" i="5"/>
  <c r="AM8" i="5"/>
  <c r="AL9" i="5"/>
  <c r="AM9" i="5"/>
  <c r="AL10" i="5"/>
  <c r="AM10" i="5"/>
  <c r="AL11" i="5"/>
  <c r="AM11" i="5"/>
  <c r="AL12" i="5"/>
  <c r="AM12" i="5"/>
  <c r="AL13" i="5"/>
  <c r="AM13" i="5"/>
  <c r="AL14" i="5"/>
  <c r="AM14" i="5"/>
  <c r="AL15" i="5"/>
  <c r="AM15" i="5"/>
  <c r="AL16" i="5"/>
  <c r="AM16" i="5"/>
  <c r="AL17" i="5"/>
  <c r="AM17" i="5"/>
  <c r="AL18" i="5"/>
  <c r="AM18" i="5"/>
  <c r="AL19" i="5"/>
  <c r="AM19" i="5"/>
  <c r="AL20" i="5"/>
  <c r="AM20" i="5"/>
  <c r="AL21" i="5"/>
  <c r="AM21" i="5"/>
  <c r="AL22" i="5"/>
  <c r="AM22" i="5"/>
  <c r="AL23" i="5"/>
  <c r="AM23" i="5"/>
  <c r="AL24" i="5"/>
  <c r="AM24" i="5"/>
  <c r="AL25" i="5"/>
  <c r="AM25" i="5"/>
  <c r="AL26" i="5"/>
  <c r="AM26" i="5"/>
  <c r="AL27" i="5"/>
  <c r="AM27" i="5"/>
  <c r="AL28" i="5"/>
  <c r="AM28" i="5"/>
  <c r="AL29" i="5"/>
  <c r="AM29" i="5"/>
  <c r="AL30" i="5"/>
  <c r="AM30" i="5"/>
  <c r="AL31" i="5"/>
  <c r="AM31" i="5"/>
  <c r="AL32" i="5"/>
  <c r="AM32" i="5"/>
  <c r="AL33" i="5"/>
  <c r="AM33" i="5"/>
  <c r="AL34" i="5"/>
  <c r="AM34" i="5"/>
  <c r="AL35" i="5"/>
  <c r="AM35" i="5"/>
  <c r="AL36" i="5"/>
  <c r="AM36" i="5"/>
  <c r="AL37" i="5"/>
  <c r="AM37" i="5"/>
  <c r="AL38" i="5"/>
  <c r="AM38" i="5"/>
  <c r="AL39" i="5"/>
  <c r="AM39" i="5"/>
  <c r="AL40" i="5"/>
  <c r="AM40" i="5"/>
  <c r="AL41" i="5"/>
  <c r="AM41" i="5"/>
  <c r="AL42" i="5"/>
  <c r="AM42" i="5"/>
  <c r="AL43" i="5"/>
  <c r="AM43" i="5"/>
  <c r="AL44" i="5"/>
  <c r="AM44" i="5"/>
  <c r="AL45" i="5"/>
  <c r="AM45" i="5"/>
  <c r="AL46" i="5"/>
  <c r="AM46" i="5"/>
  <c r="AL47" i="5"/>
  <c r="AM47" i="5"/>
  <c r="AL48" i="5"/>
  <c r="AM48" i="5"/>
  <c r="AL49" i="5"/>
  <c r="AM49" i="5"/>
  <c r="AL50" i="5"/>
  <c r="AM50" i="5"/>
  <c r="AL51" i="5"/>
  <c r="AM51" i="5"/>
  <c r="AL52" i="5"/>
  <c r="AM52" i="5"/>
  <c r="AL53" i="5"/>
  <c r="AM53" i="5"/>
  <c r="AL54" i="5"/>
  <c r="AM54" i="5"/>
  <c r="AL55" i="5"/>
  <c r="AM55" i="5"/>
  <c r="AL56" i="5"/>
  <c r="AM56" i="5"/>
  <c r="AL57" i="5"/>
  <c r="AM57" i="5"/>
  <c r="G58" i="5"/>
  <c r="H58" i="5"/>
  <c r="I58" i="5"/>
  <c r="J58" i="5"/>
  <c r="K58" i="5"/>
  <c r="L58" i="5"/>
  <c r="M58" i="5"/>
  <c r="N58" i="5"/>
  <c r="O58" i="5"/>
  <c r="O60" i="5" s="1"/>
  <c r="P58" i="5"/>
  <c r="Q58" i="5"/>
  <c r="AA58" i="5"/>
  <c r="R58" i="5"/>
  <c r="S58" i="5"/>
  <c r="T58" i="5"/>
  <c r="U58" i="5"/>
  <c r="V58" i="5"/>
  <c r="W58" i="5"/>
  <c r="X58" i="5"/>
  <c r="Y58" i="5"/>
  <c r="Z58" i="5"/>
  <c r="Z60" i="5" s="1"/>
  <c r="AC58" i="5"/>
  <c r="G59" i="5"/>
  <c r="H59" i="5"/>
  <c r="H60" i="5" s="1"/>
  <c r="I59" i="5"/>
  <c r="I60" i="5" s="1"/>
  <c r="J59" i="5"/>
  <c r="J60" i="5" s="1"/>
  <c r="K59" i="5"/>
  <c r="L59" i="5"/>
  <c r="L60" i="5" s="1"/>
  <c r="M59" i="5"/>
  <c r="M60" i="5" s="1"/>
  <c r="O59" i="5"/>
  <c r="P59" i="5"/>
  <c r="P60" i="5" s="1"/>
  <c r="Q59" i="5"/>
  <c r="Q60" i="5" s="1"/>
  <c r="R59" i="5"/>
  <c r="S59" i="5"/>
  <c r="T59" i="5"/>
  <c r="T60" i="5" s="1"/>
  <c r="U59" i="5"/>
  <c r="V59" i="5"/>
  <c r="W59" i="5"/>
  <c r="X59" i="5"/>
  <c r="X60" i="5"/>
  <c r="Z59" i="5"/>
  <c r="AC59" i="5"/>
  <c r="K60" i="5"/>
  <c r="R60" i="5"/>
  <c r="S60" i="5"/>
  <c r="V60" i="5"/>
  <c r="G61" i="5"/>
  <c r="H61" i="5"/>
  <c r="H63" i="5" s="1"/>
  <c r="I61" i="5"/>
  <c r="I63" i="5" s="1"/>
  <c r="J61" i="5"/>
  <c r="K61" i="5"/>
  <c r="L61" i="5"/>
  <c r="M61" i="5"/>
  <c r="N61" i="5"/>
  <c r="O61" i="5"/>
  <c r="P61" i="5"/>
  <c r="Q61" i="5"/>
  <c r="Q63" i="5" s="1"/>
  <c r="R61" i="5"/>
  <c r="S61" i="5"/>
  <c r="T61" i="5"/>
  <c r="U61" i="5"/>
  <c r="V61" i="5"/>
  <c r="W61" i="5"/>
  <c r="X61" i="5"/>
  <c r="Y61" i="5"/>
  <c r="Z61" i="5"/>
  <c r="G59" i="2"/>
  <c r="G63" i="1" s="1"/>
  <c r="G65" i="1" s="1"/>
  <c r="G62" i="5"/>
  <c r="H59" i="2"/>
  <c r="H62" i="5" s="1"/>
  <c r="I59" i="2"/>
  <c r="I62" i="5" s="1"/>
  <c r="J59" i="2"/>
  <c r="K59" i="2"/>
  <c r="K62" i="5" s="1"/>
  <c r="K63" i="5" s="1"/>
  <c r="L59" i="2"/>
  <c r="L62" i="5" s="1"/>
  <c r="M59" i="2"/>
  <c r="M62" i="5"/>
  <c r="N59" i="2"/>
  <c r="O59" i="2"/>
  <c r="O62" i="5" s="1"/>
  <c r="O63" i="5" s="1"/>
  <c r="P59" i="2"/>
  <c r="P62" i="5"/>
  <c r="Q59" i="2"/>
  <c r="Q62" i="5"/>
  <c r="R59" i="2"/>
  <c r="R62" i="5"/>
  <c r="S59" i="2"/>
  <c r="S62" i="5"/>
  <c r="T59" i="2"/>
  <c r="X62" i="5"/>
  <c r="X63" i="5" s="1"/>
  <c r="Y62" i="5"/>
  <c r="Y63" i="5" s="1"/>
  <c r="Z62" i="5"/>
  <c r="Z63" i="5"/>
  <c r="G23" i="4"/>
  <c r="I23" i="4"/>
  <c r="K23" i="4"/>
  <c r="M23" i="4"/>
  <c r="Q23" i="4"/>
  <c r="S23" i="4"/>
  <c r="W23" i="4"/>
  <c r="Y23" i="4"/>
  <c r="T24" i="4"/>
  <c r="H7" i="1"/>
  <c r="I7" i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H7" i="2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C59" i="2"/>
  <c r="AC58" i="2"/>
  <c r="H62" i="1"/>
  <c r="H63" i="1"/>
  <c r="H65" i="1" s="1"/>
  <c r="AC59" i="1"/>
  <c r="Z62" i="1"/>
  <c r="Z65" i="1"/>
  <c r="Y62" i="1"/>
  <c r="Y65" i="1" s="1"/>
  <c r="X62" i="1"/>
  <c r="W62" i="1"/>
  <c r="V62" i="1"/>
  <c r="V65" i="1" s="1"/>
  <c r="U62" i="1"/>
  <c r="T62" i="1"/>
  <c r="S62" i="1"/>
  <c r="R62" i="1"/>
  <c r="R65" i="1"/>
  <c r="Q62" i="1"/>
  <c r="P62" i="1"/>
  <c r="O62" i="1"/>
  <c r="N62" i="1"/>
  <c r="M62" i="1"/>
  <c r="M65" i="1"/>
  <c r="L62" i="1"/>
  <c r="K62" i="1"/>
  <c r="J62" i="1"/>
  <c r="I62" i="1"/>
  <c r="G62" i="1"/>
  <c r="W65" i="1"/>
  <c r="X65" i="1"/>
  <c r="S63" i="1"/>
  <c r="S65" i="1" s="1"/>
  <c r="R63" i="1"/>
  <c r="Q63" i="1"/>
  <c r="P63" i="1"/>
  <c r="P65" i="1" s="1"/>
  <c r="O63" i="1"/>
  <c r="M63" i="1"/>
  <c r="L63" i="1"/>
  <c r="K63" i="1"/>
  <c r="K65" i="1" s="1"/>
  <c r="I63" i="1"/>
  <c r="I65" i="1" s="1"/>
  <c r="E5" i="2"/>
  <c r="I3" i="2"/>
  <c r="AC58" i="1"/>
  <c r="R63" i="5"/>
  <c r="U62" i="5"/>
  <c r="F38" i="4"/>
  <c r="J30" i="4"/>
  <c r="R30" i="4"/>
  <c r="F29" i="4"/>
  <c r="N29" i="4"/>
  <c r="V29" i="4"/>
  <c r="F37" i="4"/>
  <c r="F39" i="4"/>
  <c r="L30" i="4"/>
  <c r="T30" i="4"/>
  <c r="H29" i="4"/>
  <c r="P29" i="4"/>
  <c r="P31" i="4" s="1"/>
  <c r="X29" i="4"/>
  <c r="H30" i="4"/>
  <c r="P30" i="4"/>
  <c r="X30" i="4"/>
  <c r="L29" i="4"/>
  <c r="L31" i="4" s="1"/>
  <c r="T29" i="4"/>
  <c r="T31" i="4" s="1"/>
  <c r="W14" i="4"/>
  <c r="R29" i="4"/>
  <c r="R31" i="4" s="1"/>
  <c r="I29" i="4"/>
  <c r="AA58" i="9"/>
  <c r="R61" i="1"/>
  <c r="J61" i="1"/>
  <c r="I30" i="4"/>
  <c r="Q30" i="4"/>
  <c r="Y30" i="4"/>
  <c r="M29" i="4"/>
  <c r="U29" i="4"/>
  <c r="U31" i="4" s="1"/>
  <c r="K30" i="4"/>
  <c r="S30" i="4"/>
  <c r="G29" i="4"/>
  <c r="O29" i="4"/>
  <c r="W29" i="4"/>
  <c r="W31" i="4" s="1"/>
  <c r="G37" i="4"/>
  <c r="G38" i="4"/>
  <c r="G30" i="4"/>
  <c r="O30" i="4"/>
  <c r="O31" i="4" s="1"/>
  <c r="W30" i="4"/>
  <c r="K29" i="4"/>
  <c r="K31" i="4" s="1"/>
  <c r="S29" i="4"/>
  <c r="AA29" i="4" s="1"/>
  <c r="J29" i="4"/>
  <c r="J31" i="4"/>
  <c r="V30" i="4"/>
  <c r="M30" i="4"/>
  <c r="Z61" i="1"/>
  <c r="K15" i="4"/>
  <c r="S15" i="4"/>
  <c r="M15" i="4"/>
  <c r="Y14" i="4"/>
  <c r="I15" i="4"/>
  <c r="Y29" i="4"/>
  <c r="Y31" i="4" s="1"/>
  <c r="N30" i="4"/>
  <c r="N31" i="4" s="1"/>
  <c r="W61" i="1"/>
  <c r="S61" i="1"/>
  <c r="M61" i="1"/>
  <c r="K61" i="1"/>
  <c r="I61" i="1"/>
  <c r="V62" i="5"/>
  <c r="V63" i="5" s="1"/>
  <c r="K22" i="4"/>
  <c r="K24" i="4" s="1"/>
  <c r="N15" i="4"/>
  <c r="Q29" i="4"/>
  <c r="F30" i="4"/>
  <c r="F44" i="4"/>
  <c r="J44" i="4"/>
  <c r="V44" i="4"/>
  <c r="N45" i="4"/>
  <c r="R45" i="4"/>
  <c r="L37" i="4"/>
  <c r="P37" i="4"/>
  <c r="J38" i="4"/>
  <c r="V38" i="4"/>
  <c r="Y38" i="4"/>
  <c r="H44" i="4"/>
  <c r="L44" i="4"/>
  <c r="X44" i="4"/>
  <c r="H45" i="4"/>
  <c r="L45" i="4"/>
  <c r="T45" i="4"/>
  <c r="X45" i="4"/>
  <c r="N37" i="4"/>
  <c r="V37" i="4"/>
  <c r="L38" i="4"/>
  <c r="P38" i="4"/>
  <c r="T38" i="4"/>
  <c r="M44" i="4"/>
  <c r="M46" i="4" s="1"/>
  <c r="Y44" i="4"/>
  <c r="M45" i="4"/>
  <c r="Q45" i="4"/>
  <c r="K37" i="4"/>
  <c r="S37" i="4"/>
  <c r="I38" i="4"/>
  <c r="M38" i="4"/>
  <c r="G60" i="1"/>
  <c r="G61" i="1" s="1"/>
  <c r="H46" i="4"/>
  <c r="H31" i="4"/>
  <c r="V31" i="4"/>
  <c r="L46" i="4"/>
  <c r="G31" i="4"/>
  <c r="X31" i="4"/>
  <c r="T61" i="1"/>
  <c r="H61" i="1"/>
  <c r="P63" i="5"/>
  <c r="G44" i="4"/>
  <c r="S45" i="4"/>
  <c r="Q37" i="4"/>
  <c r="AA58" i="2"/>
  <c r="AA59" i="5"/>
  <c r="K7" i="4"/>
  <c r="K9" i="4" s="1"/>
  <c r="G8" i="4"/>
  <c r="U37" i="4"/>
  <c r="K45" i="4"/>
  <c r="Y37" i="4"/>
  <c r="Y39" i="4" s="1"/>
  <c r="V22" i="4"/>
  <c r="N22" i="4"/>
  <c r="F22" i="4"/>
  <c r="R23" i="4"/>
  <c r="N8" i="4"/>
  <c r="J7" i="4"/>
  <c r="W7" i="4"/>
  <c r="O7" i="4"/>
  <c r="G7" i="4"/>
  <c r="G9" i="4" s="1"/>
  <c r="S22" i="4"/>
  <c r="S24" i="4" s="1"/>
  <c r="T14" i="4"/>
  <c r="X46" i="4" l="1"/>
  <c r="L61" i="1"/>
  <c r="V39" i="4"/>
  <c r="E22" i="4"/>
  <c r="Q31" i="4"/>
  <c r="AA30" i="4"/>
  <c r="E23" i="4" s="1"/>
  <c r="I31" i="4"/>
  <c r="Q65" i="1"/>
  <c r="U60" i="5"/>
  <c r="AA60" i="5"/>
  <c r="F31" i="4"/>
  <c r="Z29" i="4"/>
  <c r="D22" i="4" s="1"/>
  <c r="M31" i="4"/>
  <c r="O65" i="1"/>
  <c r="G39" i="4"/>
  <c r="U63" i="5"/>
  <c r="M63" i="5"/>
  <c r="Y24" i="4"/>
  <c r="N14" i="4"/>
  <c r="N16" i="4" s="1"/>
  <c r="F8" i="4"/>
  <c r="L39" i="4"/>
  <c r="V15" i="4"/>
  <c r="S31" i="4"/>
  <c r="N62" i="5"/>
  <c r="N63" i="5" s="1"/>
  <c r="N63" i="1"/>
  <c r="N65" i="1" s="1"/>
  <c r="Y61" i="1"/>
  <c r="E24" i="4"/>
  <c r="AA60" i="1"/>
  <c r="W62" i="5"/>
  <c r="W63" i="5" s="1"/>
  <c r="T63" i="1"/>
  <c r="T65" i="1" s="1"/>
  <c r="T62" i="5"/>
  <c r="T63" i="5" s="1"/>
  <c r="J62" i="5"/>
  <c r="J63" i="5" s="1"/>
  <c r="J63" i="1"/>
  <c r="J65" i="1" s="1"/>
  <c r="M37" i="4"/>
  <c r="M39" i="4" s="1"/>
  <c r="S38" i="4"/>
  <c r="S39" i="4" s="1"/>
  <c r="Q44" i="4"/>
  <c r="Q46" i="4" s="1"/>
  <c r="U45" i="4"/>
  <c r="O37" i="4"/>
  <c r="W37" i="4"/>
  <c r="O44" i="4"/>
  <c r="G45" i="4"/>
  <c r="K44" i="4"/>
  <c r="K46" i="4" s="1"/>
  <c r="I37" i="4"/>
  <c r="I39" i="4" s="1"/>
  <c r="W38" i="4"/>
  <c r="U44" i="4"/>
  <c r="U46" i="4" s="1"/>
  <c r="I45" i="4"/>
  <c r="Y45" i="4"/>
  <c r="Y46" i="4" s="1"/>
  <c r="Q38" i="4"/>
  <c r="Q39" i="4" s="1"/>
  <c r="I44" i="4"/>
  <c r="W44" i="4"/>
  <c r="W46" i="4" s="1"/>
  <c r="U38" i="4"/>
  <c r="U39" i="4" s="1"/>
  <c r="W45" i="4"/>
  <c r="S44" i="4"/>
  <c r="S46" i="4" s="1"/>
  <c r="O45" i="4"/>
  <c r="O38" i="4"/>
  <c r="K38" i="4"/>
  <c r="K39" i="4" s="1"/>
  <c r="L7" i="4"/>
  <c r="V7" i="4"/>
  <c r="L8" i="4"/>
  <c r="V8" i="4"/>
  <c r="X15" i="4"/>
  <c r="F14" i="4"/>
  <c r="R14" i="4"/>
  <c r="N7" i="4"/>
  <c r="N9" i="4" s="1"/>
  <c r="X7" i="4"/>
  <c r="P8" i="4"/>
  <c r="X8" i="4"/>
  <c r="P15" i="4"/>
  <c r="P16" i="4" s="1"/>
  <c r="L14" i="4"/>
  <c r="V14" i="4"/>
  <c r="V16" i="4" s="1"/>
  <c r="F7" i="4"/>
  <c r="F9" i="4" s="1"/>
  <c r="P7" i="4"/>
  <c r="H8" i="4"/>
  <c r="R8" i="4"/>
  <c r="R9" i="4" s="1"/>
  <c r="J8" i="4"/>
  <c r="J9" i="4" s="1"/>
  <c r="T15" i="4"/>
  <c r="T16" i="4" s="1"/>
  <c r="T8" i="4"/>
  <c r="T9" i="4" s="1"/>
  <c r="F15" i="4"/>
  <c r="J15" i="4"/>
  <c r="X14" i="4"/>
  <c r="H15" i="4"/>
  <c r="H7" i="4"/>
  <c r="H14" i="4"/>
  <c r="J14" i="4"/>
  <c r="AA44" i="4"/>
  <c r="Z31" i="4"/>
  <c r="P39" i="4"/>
  <c r="Z30" i="4"/>
  <c r="D23" i="4" s="1"/>
  <c r="R15" i="4"/>
  <c r="L15" i="4"/>
  <c r="K23" i="8"/>
  <c r="L63" i="5"/>
  <c r="K23" i="7"/>
  <c r="X38" i="4"/>
  <c r="O15" i="4"/>
  <c r="O8" i="4"/>
  <c r="O9" i="4" s="1"/>
  <c r="H38" i="4"/>
  <c r="R37" i="4"/>
  <c r="J37" i="4"/>
  <c r="J39" i="4" s="1"/>
  <c r="P45" i="4"/>
  <c r="P46" i="4" s="1"/>
  <c r="T44" i="4"/>
  <c r="T46" i="4" s="1"/>
  <c r="R38" i="4"/>
  <c r="X37" i="4"/>
  <c r="H37" i="4"/>
  <c r="J45" i="4"/>
  <c r="J46" i="4" s="1"/>
  <c r="R44" i="4"/>
  <c r="R46" i="4" s="1"/>
  <c r="G15" i="4"/>
  <c r="Q14" i="4"/>
  <c r="U14" i="4"/>
  <c r="S14" i="4"/>
  <c r="S16" i="4" s="1"/>
  <c r="U15" i="4"/>
  <c r="W15" i="4"/>
  <c r="W16" i="4" s="1"/>
  <c r="S63" i="5"/>
  <c r="G63" i="5"/>
  <c r="W60" i="5"/>
  <c r="Y7" i="4"/>
  <c r="G22" i="4"/>
  <c r="G24" i="4" s="1"/>
  <c r="O14" i="4"/>
  <c r="O16" i="4" s="1"/>
  <c r="G14" i="4"/>
  <c r="I7" i="4"/>
  <c r="M7" i="4"/>
  <c r="S7" i="4"/>
  <c r="U8" i="4"/>
  <c r="U9" i="4" s="1"/>
  <c r="M8" i="4"/>
  <c r="Q7" i="4"/>
  <c r="Q9" i="4" s="1"/>
  <c r="Y8" i="4"/>
  <c r="I8" i="4"/>
  <c r="S8" i="4"/>
  <c r="W8" i="4"/>
  <c r="W9" i="4" s="1"/>
  <c r="L23" i="4"/>
  <c r="V23" i="4"/>
  <c r="V24" i="4" s="1"/>
  <c r="L22" i="4"/>
  <c r="X22" i="4"/>
  <c r="X24" i="4" s="1"/>
  <c r="J23" i="4"/>
  <c r="J24" i="4" s="1"/>
  <c r="N23" i="4"/>
  <c r="N24" i="4" s="1"/>
  <c r="X23" i="4"/>
  <c r="P22" i="4"/>
  <c r="F23" i="4"/>
  <c r="F24" i="4" s="1"/>
  <c r="P23" i="4"/>
  <c r="H22" i="4"/>
  <c r="H24" i="4" s="1"/>
  <c r="R22" i="4"/>
  <c r="R24" i="4" s="1"/>
  <c r="N38" i="4"/>
  <c r="N39" i="4" s="1"/>
  <c r="T37" i="4"/>
  <c r="T39" i="4" s="1"/>
  <c r="V45" i="4"/>
  <c r="V46" i="4" s="1"/>
  <c r="F45" i="4"/>
  <c r="Z45" i="4" s="1"/>
  <c r="D38" i="4" s="1"/>
  <c r="Y15" i="4"/>
  <c r="Y16" i="4" s="1"/>
  <c r="Q15" i="4"/>
  <c r="I14" i="4"/>
  <c r="I16" i="4" s="1"/>
  <c r="M14" i="4"/>
  <c r="M16" i="4" s="1"/>
  <c r="K14" i="4"/>
  <c r="K16" i="4" s="1"/>
  <c r="L65" i="1"/>
  <c r="G60" i="5"/>
  <c r="Q22" i="4"/>
  <c r="Q24" i="4" s="1"/>
  <c r="O23" i="4"/>
  <c r="O24" i="4" s="1"/>
  <c r="U23" i="4"/>
  <c r="M22" i="4"/>
  <c r="M24" i="4" s="1"/>
  <c r="W22" i="4"/>
  <c r="W24" i="4" s="1"/>
  <c r="V59" i="1"/>
  <c r="V61" i="1" s="1"/>
  <c r="AA61" i="1" s="1"/>
  <c r="Y59" i="5"/>
  <c r="Y60" i="5" s="1"/>
  <c r="N59" i="1"/>
  <c r="N61" i="1" s="1"/>
  <c r="N59" i="5"/>
  <c r="N60" i="5" s="1"/>
  <c r="I22" i="4"/>
  <c r="I24" i="4" s="1"/>
  <c r="U22" i="4"/>
  <c r="W39" i="4" l="1"/>
  <c r="F46" i="4"/>
  <c r="U24" i="4"/>
  <c r="D24" i="4"/>
  <c r="AA31" i="4"/>
  <c r="J16" i="4"/>
  <c r="P9" i="4"/>
  <c r="S9" i="4"/>
  <c r="M9" i="4"/>
  <c r="U16" i="4"/>
  <c r="X9" i="4"/>
  <c r="L9" i="4"/>
  <c r="AA14" i="4"/>
  <c r="G16" i="4"/>
  <c r="AA15" i="4"/>
  <c r="E8" i="4" s="1"/>
  <c r="AA8" i="4" s="1"/>
  <c r="X39" i="4"/>
  <c r="H9" i="4"/>
  <c r="Z15" i="4"/>
  <c r="D8" i="4" s="1"/>
  <c r="Z8" i="4" s="1"/>
  <c r="F16" i="4"/>
  <c r="Z14" i="4"/>
  <c r="V9" i="4"/>
  <c r="O46" i="4"/>
  <c r="Z44" i="4"/>
  <c r="H16" i="4"/>
  <c r="X16" i="4"/>
  <c r="O39" i="4"/>
  <c r="R39" i="4"/>
  <c r="L16" i="4"/>
  <c r="AA24" i="4"/>
  <c r="AA22" i="4"/>
  <c r="Z38" i="4"/>
  <c r="P24" i="4"/>
  <c r="L24" i="4"/>
  <c r="I9" i="4"/>
  <c r="Y9" i="4"/>
  <c r="Q16" i="4"/>
  <c r="H39" i="4"/>
  <c r="Z23" i="4"/>
  <c r="E37" i="4"/>
  <c r="AA59" i="1"/>
  <c r="R16" i="4"/>
  <c r="I46" i="4"/>
  <c r="AA45" i="4"/>
  <c r="E38" i="4" s="1"/>
  <c r="AA38" i="4" s="1"/>
  <c r="G46" i="4"/>
  <c r="Z22" i="4"/>
  <c r="AA23" i="4"/>
  <c r="Z24" i="4" l="1"/>
  <c r="AA37" i="4"/>
  <c r="E39" i="4"/>
  <c r="AA39" i="4" s="1"/>
  <c r="D7" i="4"/>
  <c r="Z16" i="4"/>
  <c r="AA46" i="4"/>
  <c r="D37" i="4"/>
  <c r="Z46" i="4"/>
  <c r="E7" i="4"/>
  <c r="AA16" i="4"/>
  <c r="Z7" i="4" l="1"/>
  <c r="Z9" i="4" s="1"/>
  <c r="D9" i="4"/>
  <c r="D39" i="4"/>
  <c r="Z37" i="4"/>
  <c r="Z39" i="4" s="1"/>
  <c r="E9" i="4"/>
  <c r="AA9" i="4" s="1"/>
  <c r="AA7" i="4"/>
</calcChain>
</file>

<file path=xl/comments1.xml><?xml version="1.0" encoding="utf-8"?>
<comments xmlns="http://schemas.openxmlformats.org/spreadsheetml/2006/main">
  <authors>
    <author>FINE_User</author>
  </authors>
  <commentList>
    <comment ref="G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初発患者の発症日を入力
</t>
        </r>
      </text>
    </comment>
    <comment ref="D8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男性＝M、女性＝Fを入力</t>
        </r>
      </text>
    </comment>
    <comment ref="G8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9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1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3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6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7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8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9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1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3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6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7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8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9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1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3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6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7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8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9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1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3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6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7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8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9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1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3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6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7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</commentList>
</comments>
</file>

<file path=xl/comments2.xml><?xml version="1.0" encoding="utf-8"?>
<comments xmlns="http://schemas.openxmlformats.org/spreadsheetml/2006/main">
  <authors>
    <author>FINE_User</author>
  </authors>
  <commentList>
    <comment ref="D8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男性＝M、女性＝Fを入力</t>
        </r>
      </text>
    </comment>
    <comment ref="G8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9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1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3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6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7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8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9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1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3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6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7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8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9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1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3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6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7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8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9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1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3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6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7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8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9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1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3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6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7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</commentList>
</comments>
</file>

<file path=xl/comments3.xml><?xml version="1.0" encoding="utf-8"?>
<comments xmlns="http://schemas.openxmlformats.org/spreadsheetml/2006/main">
  <authors>
    <author>FINE_User</author>
  </authors>
  <commentList>
    <comment ref="D8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男性＝M、女性＝Fを入力</t>
        </r>
      </text>
    </comment>
    <comment ref="G8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9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1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3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6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7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8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9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1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3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6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7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8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9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1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3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6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7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8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9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1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3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6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7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8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9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1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3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6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7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</commentList>
</comments>
</file>

<file path=xl/comments4.xml><?xml version="1.0" encoding="utf-8"?>
<comments xmlns="http://schemas.openxmlformats.org/spreadsheetml/2006/main">
  <authors>
    <author>FINE_User</author>
  </authors>
  <commentList>
    <comment ref="D8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男性＝M
女性＝F
を入力
</t>
        </r>
      </text>
    </comment>
    <comment ref="G8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9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1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3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6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7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8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19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1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3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6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7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8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29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1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3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6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7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8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39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1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3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6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7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8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49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1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3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6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  <comment ref="G57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発症日は◎を入力
以降有症の日に○を入力</t>
        </r>
      </text>
    </comment>
  </commentList>
</comments>
</file>

<file path=xl/sharedStrings.xml><?xml version="1.0" encoding="utf-8"?>
<sst xmlns="http://schemas.openxmlformats.org/spreadsheetml/2006/main" count="469" uniqueCount="152">
  <si>
    <t>報告日</t>
    <rPh sb="0" eb="2">
      <t>ほうこく</t>
    </rPh>
    <rPh sb="2" eb="3">
      <t>び</t>
    </rPh>
    <phoneticPr fontId="3" type="Hiragana" alignment="distributed"/>
  </si>
  <si>
    <t>症  　状</t>
    <rPh sb="0" eb="1">
      <t>ショウ</t>
    </rPh>
    <rPh sb="4" eb="5">
      <t>ジョウ</t>
    </rPh>
    <phoneticPr fontId="3"/>
  </si>
  <si>
    <t>検 査 結 果</t>
    <rPh sb="0" eb="1">
      <t>ケン</t>
    </rPh>
    <rPh sb="2" eb="3">
      <t>サ</t>
    </rPh>
    <rPh sb="4" eb="5">
      <t>ムスブ</t>
    </rPh>
    <rPh sb="6" eb="7">
      <t>ハタシ</t>
    </rPh>
    <phoneticPr fontId="3"/>
  </si>
  <si>
    <t>氏　　名</t>
    <rPh sb="0" eb="1">
      <t>シ</t>
    </rPh>
    <rPh sb="3" eb="4">
      <t>メイ</t>
    </rPh>
    <phoneticPr fontId="3"/>
  </si>
  <si>
    <t>性別</t>
    <rPh sb="0" eb="2">
      <t>セイベツ</t>
    </rPh>
    <phoneticPr fontId="3"/>
  </si>
  <si>
    <t>年齢</t>
    <rPh sb="0" eb="2">
      <t>ネンレイ</t>
    </rPh>
    <phoneticPr fontId="3"/>
  </si>
  <si>
    <t>嘔吐</t>
    <rPh sb="0" eb="2">
      <t>オウト</t>
    </rPh>
    <phoneticPr fontId="3"/>
  </si>
  <si>
    <t>下痢</t>
    <rPh sb="0" eb="2">
      <t>ゲリ</t>
    </rPh>
    <phoneticPr fontId="3"/>
  </si>
  <si>
    <t>発熱</t>
    <rPh sb="0" eb="2">
      <t>ハツネツ</t>
    </rPh>
    <phoneticPr fontId="3"/>
  </si>
  <si>
    <t>腹痛</t>
    <rPh sb="0" eb="2">
      <t>フクツウ</t>
    </rPh>
    <phoneticPr fontId="3"/>
  </si>
  <si>
    <t>受診</t>
    <rPh sb="0" eb="2">
      <t>ジュシン</t>
    </rPh>
    <phoneticPr fontId="3"/>
  </si>
  <si>
    <t>施設名</t>
    <rPh sb="0" eb="2">
      <t>シセツ</t>
    </rPh>
    <rPh sb="2" eb="3">
      <t>メイ</t>
    </rPh>
    <phoneticPr fontId="2"/>
  </si>
  <si>
    <t>職員</t>
    <rPh sb="0" eb="2">
      <t>ショクイン</t>
    </rPh>
    <phoneticPr fontId="2"/>
  </si>
  <si>
    <t>入所者</t>
    <rPh sb="0" eb="3">
      <t>ニュウショシャ</t>
    </rPh>
    <phoneticPr fontId="2"/>
  </si>
  <si>
    <t>計</t>
    <rPh sb="0" eb="1">
      <t>ケイ</t>
    </rPh>
    <phoneticPr fontId="2"/>
  </si>
  <si>
    <t>入所者
集計区分</t>
    <rPh sb="0" eb="3">
      <t>ニュウショシャ</t>
    </rPh>
    <rPh sb="4" eb="6">
      <t>シュウケイ</t>
    </rPh>
    <rPh sb="6" eb="8">
      <t>クブン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</si>
  <si>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</si>
  <si>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</si>
  <si>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発症者数</t>
    <rPh sb="0" eb="2">
      <t>ハッショウ</t>
    </rPh>
    <rPh sb="2" eb="3">
      <t>シャ</t>
    </rPh>
    <rPh sb="3" eb="4">
      <t>スウ</t>
    </rPh>
    <phoneticPr fontId="2"/>
  </si>
  <si>
    <t>ウイルス検出集計区分</t>
    <rPh sb="4" eb="6">
      <t>ケンシュツ</t>
    </rPh>
    <rPh sb="6" eb="8">
      <t>シュウケイ</t>
    </rPh>
    <rPh sb="8" eb="10">
      <t>クブン</t>
    </rPh>
    <phoneticPr fontId="2"/>
  </si>
  <si>
    <t>有症者数</t>
    <rPh sb="0" eb="1">
      <t>ユウ</t>
    </rPh>
    <rPh sb="1" eb="2">
      <t>ショウ</t>
    </rPh>
    <rPh sb="2" eb="3">
      <t>シャ</t>
    </rPh>
    <rPh sb="3" eb="4">
      <t>スウ</t>
    </rPh>
    <phoneticPr fontId="2"/>
  </si>
  <si>
    <t>発　　　症　　　状　　　況</t>
    <rPh sb="0" eb="1">
      <t>はつ</t>
    </rPh>
    <rPh sb="4" eb="5">
      <t>しょう</t>
    </rPh>
    <rPh sb="8" eb="9">
      <t>じょう</t>
    </rPh>
    <rPh sb="12" eb="13">
      <t>きょう</t>
    </rPh>
    <phoneticPr fontId="3" type="Hiragana" alignment="distributed"/>
  </si>
  <si>
    <t>患者リスト</t>
    <rPh sb="0" eb="2">
      <t>カンジャ</t>
    </rPh>
    <phoneticPr fontId="3"/>
  </si>
  <si>
    <t>(職員）</t>
    <rPh sb="1" eb="3">
      <t>ショクイン</t>
    </rPh>
    <phoneticPr fontId="2"/>
  </si>
  <si>
    <t>※</t>
    <phoneticPr fontId="2"/>
  </si>
  <si>
    <t>←この色のセルは必ず入力してください。</t>
    <rPh sb="3" eb="4">
      <t>イロ</t>
    </rPh>
    <rPh sb="8" eb="9">
      <t>カナラ</t>
    </rPh>
    <rPh sb="10" eb="12">
      <t>ニュウリョク</t>
    </rPh>
    <phoneticPr fontId="2"/>
  </si>
  <si>
    <t>検査日</t>
    <rPh sb="0" eb="2">
      <t>ケンサ</t>
    </rPh>
    <rPh sb="2" eb="3">
      <t>ビ</t>
    </rPh>
    <phoneticPr fontId="3"/>
  </si>
  <si>
    <t>結果判明日</t>
    <rPh sb="0" eb="2">
      <t>ケッカ</t>
    </rPh>
    <rPh sb="2" eb="4">
      <t>ハンメイ</t>
    </rPh>
    <rPh sb="4" eb="5">
      <t>ビ</t>
    </rPh>
    <phoneticPr fontId="3"/>
  </si>
  <si>
    <t>○</t>
  </si>
  <si>
    <t>結果</t>
    <rPh sb="0" eb="2">
      <t>ケッカ</t>
    </rPh>
    <phoneticPr fontId="3"/>
  </si>
  <si>
    <t>備考</t>
    <rPh sb="0" eb="2">
      <t>びこう</t>
    </rPh>
    <phoneticPr fontId="3" type="Hiragana" alignment="distributed"/>
  </si>
  <si>
    <t>←この色のセルは入力しないでください。</t>
    <rPh sb="3" eb="4">
      <t>イロ</t>
    </rPh>
    <rPh sb="8" eb="10">
      <t>ニュウリョク</t>
    </rPh>
    <phoneticPr fontId="2"/>
  </si>
  <si>
    <t>職員
集計区分</t>
    <rPh sb="0" eb="2">
      <t>ショクイン</t>
    </rPh>
    <rPh sb="3" eb="5">
      <t>シュウケイ</t>
    </rPh>
    <rPh sb="5" eb="7">
      <t>クブン</t>
    </rPh>
    <phoneticPr fontId="2"/>
  </si>
  <si>
    <t>職員ウイルス検出集計区分</t>
    <rPh sb="0" eb="2">
      <t>ショクイン</t>
    </rPh>
    <rPh sb="6" eb="8">
      <t>ケンシュツ</t>
    </rPh>
    <rPh sb="8" eb="10">
      <t>シュウケイ</t>
    </rPh>
    <rPh sb="10" eb="12">
      <t>クブン</t>
    </rPh>
    <phoneticPr fontId="2"/>
  </si>
  <si>
    <t>職種</t>
    <rPh sb="0" eb="2">
      <t>ショクシュ</t>
    </rPh>
    <phoneticPr fontId="3"/>
  </si>
  <si>
    <t>M</t>
    <phoneticPr fontId="2"/>
  </si>
  <si>
    <t>F</t>
    <phoneticPr fontId="2"/>
  </si>
  <si>
    <t>+</t>
    <phoneticPr fontId="2"/>
  </si>
  <si>
    <t>-</t>
    <phoneticPr fontId="2"/>
  </si>
  <si>
    <t>+</t>
    <phoneticPr fontId="2"/>
  </si>
  <si>
    <t>入所者等年代別集計</t>
    <rPh sb="0" eb="4">
      <t>ニュウショシャトウ</t>
    </rPh>
    <rPh sb="4" eb="7">
      <t>ネンダイベツ</t>
    </rPh>
    <rPh sb="7" eb="9">
      <t>シュウケイ</t>
    </rPh>
    <phoneticPr fontId="2"/>
  </si>
  <si>
    <t>職員年代別集計</t>
    <rPh sb="0" eb="2">
      <t>ショクイン</t>
    </rPh>
    <rPh sb="2" eb="5">
      <t>ネンダイベツ</t>
    </rPh>
    <rPh sb="5" eb="7">
      <t>シュウケイ</t>
    </rPh>
    <phoneticPr fontId="2"/>
  </si>
  <si>
    <t>10歳未満</t>
    <rPh sb="2" eb="3">
      <t>サイ</t>
    </rPh>
    <rPh sb="3" eb="5">
      <t>ミマン</t>
    </rPh>
    <phoneticPr fontId="2"/>
  </si>
  <si>
    <t>10歳代</t>
    <rPh sb="2" eb="4">
      <t>サイダイ</t>
    </rPh>
    <phoneticPr fontId="2"/>
  </si>
  <si>
    <t>30歳代</t>
    <rPh sb="2" eb="4">
      <t>サイダイ</t>
    </rPh>
    <phoneticPr fontId="2"/>
  </si>
  <si>
    <t>40歳代</t>
    <rPh sb="2" eb="4">
      <t>サイダイ</t>
    </rPh>
    <phoneticPr fontId="2"/>
  </si>
  <si>
    <t>50歳代</t>
    <rPh sb="2" eb="4">
      <t>サイダイ</t>
    </rPh>
    <phoneticPr fontId="2"/>
  </si>
  <si>
    <t>60歳代</t>
    <rPh sb="2" eb="4">
      <t>サイダイ</t>
    </rPh>
    <phoneticPr fontId="2"/>
  </si>
  <si>
    <t>70歳代</t>
    <rPh sb="2" eb="4">
      <t>サイダイ</t>
    </rPh>
    <phoneticPr fontId="2"/>
  </si>
  <si>
    <t>80歳代</t>
    <rPh sb="2" eb="4">
      <t>サイダイ</t>
    </rPh>
    <phoneticPr fontId="2"/>
  </si>
  <si>
    <t>90歳代</t>
    <rPh sb="2" eb="4">
      <t>サイダイ</t>
    </rPh>
    <phoneticPr fontId="2"/>
  </si>
  <si>
    <t>100歳以上</t>
    <rPh sb="3" eb="6">
      <t>サイイジョウ</t>
    </rPh>
    <phoneticPr fontId="2"/>
  </si>
  <si>
    <t>20歳代</t>
    <rPh sb="2" eb="3">
      <t>サイ</t>
    </rPh>
    <rPh sb="3" eb="4">
      <t>ダイ</t>
    </rPh>
    <phoneticPr fontId="2"/>
  </si>
  <si>
    <t>　　年代
性別</t>
    <rPh sb="2" eb="4">
      <t>ネンダイ</t>
    </rPh>
    <rPh sb="5" eb="7">
      <t>セイベツ</t>
    </rPh>
    <phoneticPr fontId="2"/>
  </si>
  <si>
    <t>◎</t>
  </si>
  <si>
    <t>※該当する欄に○を入力</t>
    <rPh sb="1" eb="3">
      <t>ガイトウ</t>
    </rPh>
    <rPh sb="5" eb="6">
      <t>ラン</t>
    </rPh>
    <rPh sb="9" eb="11">
      <t>ニュウリョク</t>
    </rPh>
    <phoneticPr fontId="2"/>
  </si>
  <si>
    <t>（入所者等）</t>
    <rPh sb="1" eb="4">
      <t>ニュウショシャ</t>
    </rPh>
    <rPh sb="4" eb="5">
      <t>トウ</t>
    </rPh>
    <phoneticPr fontId="2"/>
  </si>
  <si>
    <t>（入所者等）</t>
    <rPh sb="1" eb="4">
      <t>ニュウショシャ</t>
    </rPh>
    <rPh sb="4" eb="5">
      <t>ナド</t>
    </rPh>
    <phoneticPr fontId="2"/>
  </si>
  <si>
    <t>1/2、××病院受診</t>
    <rPh sb="6" eb="8">
      <t>ビョウイン</t>
    </rPh>
    <rPh sb="8" eb="10">
      <t>ジュシン</t>
    </rPh>
    <phoneticPr fontId="2"/>
  </si>
  <si>
    <t>1/8、△△病院入院</t>
    <rPh sb="6" eb="8">
      <t>ビョウイン</t>
    </rPh>
    <rPh sb="8" eb="10">
      <t>ニュウイン</t>
    </rPh>
    <phoneticPr fontId="2"/>
  </si>
  <si>
    <t>部屋番号
・
クラス
など</t>
    <rPh sb="0" eb="2">
      <t>ヘヤ</t>
    </rPh>
    <rPh sb="2" eb="4">
      <t>バンゴウ</t>
    </rPh>
    <phoneticPr fontId="3"/>
  </si>
  <si>
    <t>↓</t>
    <phoneticPr fontId="2"/>
  </si>
  <si>
    <t>№</t>
    <phoneticPr fontId="3"/>
  </si>
  <si>
    <t>　</t>
    <phoneticPr fontId="3" type="Hiragana" alignment="distributed"/>
  </si>
  <si>
    <t>F</t>
    <phoneticPr fontId="2"/>
  </si>
  <si>
    <t>◎</t>
    <phoneticPr fontId="2"/>
  </si>
  <si>
    <t>○</t>
    <phoneticPr fontId="2"/>
  </si>
  <si>
    <t>1/4</t>
    <phoneticPr fontId="2"/>
  </si>
  <si>
    <t>1/6</t>
    <phoneticPr fontId="2"/>
  </si>
  <si>
    <t>+</t>
    <phoneticPr fontId="2"/>
  </si>
  <si>
    <t>-</t>
    <phoneticPr fontId="2"/>
  </si>
  <si>
    <t>M</t>
    <phoneticPr fontId="2"/>
  </si>
  <si>
    <t>１　探知</t>
    <rPh sb="2" eb="4">
      <t>タンチ</t>
    </rPh>
    <phoneticPr fontId="3"/>
  </si>
  <si>
    <t>２　施設概要</t>
    <rPh sb="2" eb="4">
      <t>シセツ</t>
    </rPh>
    <rPh sb="4" eb="6">
      <t>ガイヨウ</t>
    </rPh>
    <phoneticPr fontId="3"/>
  </si>
  <si>
    <t>入所者</t>
    <rPh sb="0" eb="3">
      <t>ニュウショシャ</t>
    </rPh>
    <phoneticPr fontId="3"/>
  </si>
  <si>
    <t>看護師</t>
    <rPh sb="0" eb="3">
      <t>カンゴシ</t>
    </rPh>
    <phoneticPr fontId="3"/>
  </si>
  <si>
    <t>介護士</t>
    <rPh sb="0" eb="3">
      <t>カイゴシ</t>
    </rPh>
    <phoneticPr fontId="3"/>
  </si>
  <si>
    <t>栄養士</t>
    <rPh sb="0" eb="3">
      <t>エイヨウシ</t>
    </rPh>
    <phoneticPr fontId="3"/>
  </si>
  <si>
    <t>事務職</t>
    <rPh sb="0" eb="3">
      <t>ジムショク</t>
    </rPh>
    <phoneticPr fontId="3"/>
  </si>
  <si>
    <t>計</t>
    <rPh sb="0" eb="1">
      <t>ケイ</t>
    </rPh>
    <phoneticPr fontId="3"/>
  </si>
  <si>
    <t>吐き気、嘔吐、腹痛、下痢、水様便</t>
    <rPh sb="0" eb="1">
      <t>ハ</t>
    </rPh>
    <rPh sb="2" eb="3">
      <t>ケ</t>
    </rPh>
    <rPh sb="4" eb="6">
      <t>オウト</t>
    </rPh>
    <rPh sb="7" eb="9">
      <t>フクツウ</t>
    </rPh>
    <rPh sb="10" eb="12">
      <t>ゲリ</t>
    </rPh>
    <rPh sb="13" eb="14">
      <t>スイ</t>
    </rPh>
    <rPh sb="14" eb="15">
      <t>ヨウ</t>
    </rPh>
    <rPh sb="15" eb="16">
      <t>ベン</t>
    </rPh>
    <phoneticPr fontId="3"/>
  </si>
  <si>
    <t>※検体採取状況、指導事項等詳細記入</t>
    <rPh sb="1" eb="3">
      <t>ケンタイ</t>
    </rPh>
    <rPh sb="3" eb="5">
      <t>サイシュ</t>
    </rPh>
    <rPh sb="5" eb="7">
      <t>ジョウキョウ</t>
    </rPh>
    <rPh sb="8" eb="10">
      <t>シドウ</t>
    </rPh>
    <rPh sb="10" eb="12">
      <t>ジコウ</t>
    </rPh>
    <rPh sb="12" eb="13">
      <t>トウ</t>
    </rPh>
    <rPh sb="13" eb="15">
      <t>ショウサイ</t>
    </rPh>
    <rPh sb="15" eb="17">
      <t>キニュウ</t>
    </rPh>
    <phoneticPr fontId="3"/>
  </si>
  <si>
    <t>４Ｆ</t>
    <phoneticPr fontId="3"/>
  </si>
  <si>
    <t>３Ｆ</t>
    <phoneticPr fontId="3"/>
  </si>
  <si>
    <t>２Ｆ</t>
    <phoneticPr fontId="3"/>
  </si>
  <si>
    <t>１Ｆ</t>
    <phoneticPr fontId="3"/>
  </si>
  <si>
    <t>記入例</t>
    <rPh sb="0" eb="2">
      <t>キニュウ</t>
    </rPh>
    <rPh sb="2" eb="3">
      <t>レイ</t>
    </rPh>
    <phoneticPr fontId="2"/>
  </si>
  <si>
    <t>４Ｆ</t>
    <phoneticPr fontId="3"/>
  </si>
  <si>
    <t>３Ｆ</t>
    <phoneticPr fontId="3"/>
  </si>
  <si>
    <t>２Ｆ</t>
    <phoneticPr fontId="3"/>
  </si>
  <si>
    <t>１Ｆ</t>
    <phoneticPr fontId="3"/>
  </si>
  <si>
    <t>（月）</t>
    <rPh sb="1" eb="2">
      <t>ゲツ</t>
    </rPh>
    <phoneticPr fontId="3"/>
  </si>
  <si>
    <t>（日）</t>
    <rPh sb="1" eb="2">
      <t>ニチ</t>
    </rPh>
    <phoneticPr fontId="3"/>
  </si>
  <si>
    <t>（火）</t>
    <rPh sb="1" eb="2">
      <t>カ</t>
    </rPh>
    <phoneticPr fontId="3"/>
  </si>
  <si>
    <t>（水）</t>
    <rPh sb="1" eb="2">
      <t>スイ</t>
    </rPh>
    <phoneticPr fontId="3"/>
  </si>
  <si>
    <t>（木）</t>
    <rPh sb="1" eb="2">
      <t>モク</t>
    </rPh>
    <phoneticPr fontId="3"/>
  </si>
  <si>
    <t>（金）</t>
    <rPh sb="1" eb="2">
      <t>キン</t>
    </rPh>
    <phoneticPr fontId="3"/>
  </si>
  <si>
    <t>（土）</t>
    <rPh sb="1" eb="2">
      <t>ド</t>
    </rPh>
    <phoneticPr fontId="3"/>
  </si>
  <si>
    <t>所在地：</t>
    <rPh sb="0" eb="3">
      <t>ショザイチ</t>
    </rPh>
    <phoneticPr fontId="3"/>
  </si>
  <si>
    <t>施設名：</t>
    <rPh sb="0" eb="2">
      <t>シセツ</t>
    </rPh>
    <rPh sb="2" eb="3">
      <t>メイ</t>
    </rPh>
    <phoneticPr fontId="3"/>
  </si>
  <si>
    <t>電話番号：</t>
    <rPh sb="0" eb="2">
      <t>デンワ</t>
    </rPh>
    <rPh sb="2" eb="4">
      <t>バンゴウ</t>
    </rPh>
    <phoneticPr fontId="3"/>
  </si>
  <si>
    <t>入所者数・職員数</t>
    <rPh sb="0" eb="3">
      <t>ニュウショシャ</t>
    </rPh>
    <rPh sb="3" eb="4">
      <t>スウ</t>
    </rPh>
    <rPh sb="5" eb="8">
      <t>ショクインスウ</t>
    </rPh>
    <phoneticPr fontId="3"/>
  </si>
  <si>
    <t>３　症状</t>
    <rPh sb="2" eb="4">
      <t>ショウジョウ</t>
    </rPh>
    <phoneticPr fontId="3"/>
  </si>
  <si>
    <t>４　保健所調査等対応状況</t>
    <rPh sb="2" eb="5">
      <t>ホケンショ</t>
    </rPh>
    <rPh sb="5" eb="7">
      <t>チョウサ</t>
    </rPh>
    <rPh sb="7" eb="8">
      <t>トウ</t>
    </rPh>
    <rPh sb="8" eb="10">
      <t>タイオウ</t>
    </rPh>
    <rPh sb="10" eb="12">
      <t>ジョウキョウ</t>
    </rPh>
    <phoneticPr fontId="3"/>
  </si>
  <si>
    <t>（発症者の状況）</t>
    <rPh sb="1" eb="3">
      <t>ハッショウ</t>
    </rPh>
    <rPh sb="3" eb="4">
      <t>シャ</t>
    </rPh>
    <rPh sb="5" eb="7">
      <t>ジョウキョウ</t>
    </rPh>
    <phoneticPr fontId="3"/>
  </si>
  <si>
    <t>（発症者の症状）</t>
    <rPh sb="1" eb="4">
      <t>ハッショウシャ</t>
    </rPh>
    <rPh sb="5" eb="7">
      <t>ショウジョウ</t>
    </rPh>
    <phoneticPr fontId="3"/>
  </si>
  <si>
    <t>報）</t>
  </si>
  <si>
    <t>感染性胃腸炎の集団発生報告（第</t>
    <rPh sb="0" eb="3">
      <t>カンセンセイ</t>
    </rPh>
    <rPh sb="3" eb="6">
      <t>イチョウエン</t>
    </rPh>
    <rPh sb="7" eb="9">
      <t>シュウダン</t>
    </rPh>
    <rPh sb="9" eb="11">
      <t>ハッセイ</t>
    </rPh>
    <rPh sb="11" eb="13">
      <t>ホウコク</t>
    </rPh>
    <phoneticPr fontId="3"/>
  </si>
  <si>
    <t>現在)</t>
    <rPh sb="0" eb="2">
      <t>ゲンザイ</t>
    </rPh>
    <phoneticPr fontId="3"/>
  </si>
  <si>
    <t>(</t>
    <phoneticPr fontId="3"/>
  </si>
  <si>
    <t>(</t>
    <phoneticPr fontId="3"/>
  </si>
  <si>
    <t xml:space="preserve">××施設より、複数の入所者及び職員が嘔吐・下痢症状を呈していると報告有。
</t>
    <rPh sb="2" eb="4">
      <t>シセツ</t>
    </rPh>
    <rPh sb="7" eb="9">
      <t>フクスウ</t>
    </rPh>
    <rPh sb="10" eb="13">
      <t>ニュウショシャ</t>
    </rPh>
    <rPh sb="13" eb="14">
      <t>オヨ</t>
    </rPh>
    <rPh sb="15" eb="17">
      <t>ショクイン</t>
    </rPh>
    <rPh sb="18" eb="20">
      <t>オウト</t>
    </rPh>
    <rPh sb="21" eb="23">
      <t>ゲリ</t>
    </rPh>
    <rPh sb="23" eb="24">
      <t>ショウ</t>
    </rPh>
    <rPh sb="24" eb="25">
      <t>ジョウ</t>
    </rPh>
    <rPh sb="26" eb="27">
      <t>テイ</t>
    </rPh>
    <rPh sb="32" eb="34">
      <t>ホウコク</t>
    </rPh>
    <rPh sb="34" eb="35">
      <t>アリ</t>
    </rPh>
    <phoneticPr fontId="3"/>
  </si>
  <si>
    <t>３人症状継続（入所者２人軟便症状、入所者１人入院）</t>
    <rPh sb="1" eb="2">
      <t>ニン</t>
    </rPh>
    <rPh sb="2" eb="4">
      <t>ショウジョウ</t>
    </rPh>
    <rPh sb="4" eb="6">
      <t>ケイゾク</t>
    </rPh>
    <rPh sb="7" eb="10">
      <t>ニュウショシャ</t>
    </rPh>
    <rPh sb="11" eb="12">
      <t>ニン</t>
    </rPh>
    <rPh sb="12" eb="14">
      <t>ナンベン</t>
    </rPh>
    <rPh sb="14" eb="16">
      <t>ショウジョウ</t>
    </rPh>
    <rPh sb="17" eb="20">
      <t>ニュウショシャ</t>
    </rPh>
    <rPh sb="21" eb="22">
      <t>ニン</t>
    </rPh>
    <rPh sb="22" eb="24">
      <t>ニュウイン</t>
    </rPh>
    <phoneticPr fontId="3"/>
  </si>
  <si>
    <t>特別養護老人ホーム　△△園</t>
    <rPh sb="0" eb="2">
      <t>トクベツ</t>
    </rPh>
    <rPh sb="2" eb="4">
      <t>ヨウゴ</t>
    </rPh>
    <rPh sb="4" eb="6">
      <t>ロウジン</t>
    </rPh>
    <rPh sb="12" eb="13">
      <t>エン</t>
    </rPh>
    <phoneticPr fontId="3"/>
  </si>
  <si>
    <t>中央区○○２丁目１０－３</t>
    <rPh sb="0" eb="3">
      <t>チュウオウク</t>
    </rPh>
    <rPh sb="6" eb="8">
      <t>チョウメ</t>
    </rPh>
    <phoneticPr fontId="3"/>
  </si>
  <si>
    <t>７１１－××××</t>
    <phoneticPr fontId="3"/>
  </si>
  <si>
    <t>記入例</t>
    <rPh sb="0" eb="2">
      <t>キニュウ</t>
    </rPh>
    <rPh sb="2" eb="3">
      <t>レイ</t>
    </rPh>
    <phoneticPr fontId="3"/>
  </si>
  <si>
    <t xml:space="preserve"> ↓初発患者の発症日を入力</t>
    <rPh sb="2" eb="4">
      <t>ショハツ</t>
    </rPh>
    <rPh sb="4" eb="6">
      <t>カンジャ</t>
    </rPh>
    <rPh sb="7" eb="9">
      <t>ハッショウ</t>
    </rPh>
    <rPh sb="9" eb="10">
      <t>ビ</t>
    </rPh>
    <rPh sb="11" eb="13">
      <t>ニュウリョク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</si>
  <si>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</si>
  <si>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</si>
  <si>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</si>
  <si>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</si>
  <si>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</si>
  <si>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</si>
  <si>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</si>
  <si>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</si>
  <si>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</si>
  <si>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</si>
  <si>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10歳未満内訳</t>
    <rPh sb="2" eb="3">
      <t>サイ</t>
    </rPh>
    <rPh sb="3" eb="5">
      <t>ミマン</t>
    </rPh>
    <rPh sb="5" eb="7">
      <t>ウチワケ</t>
    </rPh>
    <phoneticPr fontId="2"/>
  </si>
  <si>
    <t>※</t>
    <phoneticPr fontId="2"/>
  </si>
  <si>
    <t>　</t>
    <phoneticPr fontId="3" type="Hiragana" alignment="distributed"/>
  </si>
  <si>
    <t>↓</t>
    <phoneticPr fontId="2"/>
  </si>
  <si>
    <t>№</t>
    <phoneticPr fontId="3"/>
  </si>
  <si>
    <t>　</t>
    <phoneticPr fontId="3" type="Hiragana" alignment="distributed"/>
  </si>
  <si>
    <t>↓</t>
    <phoneticPr fontId="2"/>
  </si>
  <si>
    <t>№</t>
    <phoneticPr fontId="3"/>
  </si>
  <si>
    <t>+</t>
    <phoneticPr fontId="2"/>
  </si>
  <si>
    <t>-</t>
    <phoneticPr fontId="2"/>
  </si>
  <si>
    <t>(その他）</t>
    <rPh sb="3" eb="4">
      <t>タ</t>
    </rPh>
    <phoneticPr fontId="2"/>
  </si>
  <si>
    <t>区分</t>
    <rPh sb="0" eb="2">
      <t>クブン</t>
    </rPh>
    <phoneticPr fontId="3"/>
  </si>
  <si>
    <t>その他
集計区分</t>
    <rPh sb="2" eb="3">
      <t>タ</t>
    </rPh>
    <rPh sb="4" eb="6">
      <t>シュウケイ</t>
    </rPh>
    <rPh sb="6" eb="8">
      <t>クブン</t>
    </rPh>
    <phoneticPr fontId="2"/>
  </si>
  <si>
    <t>その他ウイルス検出集計区分</t>
    <rPh sb="2" eb="3">
      <t>タ</t>
    </rPh>
    <rPh sb="7" eb="9">
      <t>ケンシュツ</t>
    </rPh>
    <rPh sb="9" eb="11">
      <t>シュウケイ</t>
    </rPh>
    <rPh sb="11" eb="13">
      <t>クブン</t>
    </rPh>
    <phoneticPr fontId="2"/>
  </si>
  <si>
    <t>その他年代別集計</t>
    <rPh sb="2" eb="3">
      <t>タ</t>
    </rPh>
    <rPh sb="3" eb="6">
      <t>ネンダイベツ</t>
    </rPh>
    <rPh sb="6" eb="8">
      <t>シュウケイ</t>
    </rPh>
    <phoneticPr fontId="2"/>
  </si>
  <si>
    <t>その他</t>
    <rPh sb="2" eb="3">
      <t>タ</t>
    </rPh>
    <phoneticPr fontId="2"/>
  </si>
  <si>
    <t>【10歳未満内訳】</t>
    <rPh sb="3" eb="4">
      <t>サイ</t>
    </rPh>
    <rPh sb="4" eb="6">
      <t>ミマン</t>
    </rPh>
    <rPh sb="6" eb="8">
      <t>ウチワケ</t>
    </rPh>
    <phoneticPr fontId="2"/>
  </si>
  <si>
    <t>◎…発症日</t>
    <rPh sb="2" eb="5">
      <t>ハッショウビ</t>
    </rPh>
    <phoneticPr fontId="2"/>
  </si>
  <si>
    <t>〇…有症日</t>
    <rPh sb="2" eb="5">
      <t>ユウショウビ</t>
    </rPh>
    <phoneticPr fontId="2"/>
  </si>
  <si>
    <t>入所者○名の検体採取、二次感染防止、健康調査の実施を電話にて指導</t>
    <rPh sb="0" eb="3">
      <t>ニュウショシャ</t>
    </rPh>
    <rPh sb="4" eb="5">
      <t>メイ</t>
    </rPh>
    <rPh sb="6" eb="8">
      <t>ケンタイ</t>
    </rPh>
    <rPh sb="8" eb="10">
      <t>サイシュ</t>
    </rPh>
    <rPh sb="11" eb="13">
      <t>ニジ</t>
    </rPh>
    <rPh sb="13" eb="15">
      <t>カンセン</t>
    </rPh>
    <rPh sb="15" eb="17">
      <t>ボウシ</t>
    </rPh>
    <rPh sb="18" eb="20">
      <t>ケンコウ</t>
    </rPh>
    <rPh sb="20" eb="22">
      <t>チョウサ</t>
    </rPh>
    <rPh sb="23" eb="25">
      <t>ジッシ</t>
    </rPh>
    <rPh sb="26" eb="28">
      <t>デンワ</t>
    </rPh>
    <rPh sb="30" eb="32">
      <t>シドウ</t>
    </rPh>
    <phoneticPr fontId="3"/>
  </si>
  <si>
    <t>立ち入りを実施し、汚物処理時の感染予防方法等確認</t>
    <rPh sb="0" eb="1">
      <t>タ</t>
    </rPh>
    <rPh sb="2" eb="3">
      <t>イ</t>
    </rPh>
    <rPh sb="5" eb="7">
      <t>ジッシ</t>
    </rPh>
    <rPh sb="9" eb="11">
      <t>オブツ</t>
    </rPh>
    <rPh sb="11" eb="13">
      <t>ショリ</t>
    </rPh>
    <rPh sb="13" eb="14">
      <t>ジ</t>
    </rPh>
    <rPh sb="15" eb="17">
      <t>カンセン</t>
    </rPh>
    <rPh sb="17" eb="19">
      <t>ヨボウ</t>
    </rPh>
    <rPh sb="19" eb="21">
      <t>ホウホウ</t>
    </rPh>
    <rPh sb="21" eb="22">
      <t>トウ</t>
    </rPh>
    <rPh sb="22" eb="24">
      <t>カクニン</t>
    </rPh>
    <phoneticPr fontId="3"/>
  </si>
  <si>
    <t>1/4食堂で嘔吐</t>
    <rPh sb="3" eb="5">
      <t>ショクドウ</t>
    </rPh>
    <rPh sb="6" eb="8">
      <t>オウト</t>
    </rPh>
    <phoneticPr fontId="2"/>
  </si>
  <si>
    <t>休んだ日</t>
    <phoneticPr fontId="2"/>
  </si>
  <si>
    <t>園で嘔吐・下痢をした日</t>
    <rPh sb="0" eb="1">
      <t>エン</t>
    </rPh>
    <rPh sb="2" eb="4">
      <t>オウト</t>
    </rPh>
    <rPh sb="5" eb="7">
      <t>ゲリ</t>
    </rPh>
    <rPh sb="10" eb="1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</si>
</sst>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m&quot;月&quot;d&quot;日&quot;;@"/>
    <numFmt numFmtId="177" formatCode="m/d;@"/>
    <numFmt numFmtId="178" formatCode="\(0\)"/>
    <numFmt numFmtId="179" formatCode="[$-411]ge\.m\.d;@"/>
  </numFmts>
  <fonts count="2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22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EACF2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 diagonalUp="1"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double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424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5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56" fontId="5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56" fontId="5" fillId="0" borderId="0" xfId="0" applyNumberFormat="1" applyFont="1" applyBorder="1" applyAlignment="1">
      <alignment horizontal="center" vertical="center" textRotation="255"/>
    </xf>
    <xf numFmtId="0" fontId="5" fillId="3" borderId="2" xfId="0" applyFont="1" applyFill="1" applyBorder="1" applyAlignment="1">
      <alignment horizontal="center" vertical="center" textRotation="255" wrapText="1"/>
    </xf>
    <xf numFmtId="0" fontId="5" fillId="3" borderId="0" xfId="0" applyFont="1" applyFill="1" applyAlignment="1">
      <alignment vertical="center" textRotation="255" wrapText="1"/>
    </xf>
    <xf numFmtId="0" fontId="5" fillId="0" borderId="0" xfId="0" applyFont="1" applyBorder="1" applyAlignment="1">
      <alignment horizontal="center" vertical="center" shrinkToFit="1"/>
    </xf>
    <xf numFmtId="0" fontId="5" fillId="3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>
      <alignment vertical="center"/>
    </xf>
    <xf numFmtId="0" fontId="5" fillId="0" borderId="3" xfId="0" applyFont="1" applyBorder="1" applyAlignment="1">
      <alignment vertical="top" wrapText="1" shrinkToFit="1"/>
    </xf>
    <xf numFmtId="0" fontId="5" fillId="0" borderId="3" xfId="0" applyFont="1" applyFill="1" applyBorder="1" applyAlignment="1">
      <alignment vertical="top" wrapText="1" shrinkToFit="1"/>
    </xf>
    <xf numFmtId="0" fontId="5" fillId="0" borderId="4" xfId="0" applyFont="1" applyBorder="1" applyAlignment="1">
      <alignment vertical="top" wrapText="1" shrinkToFit="1"/>
    </xf>
    <xf numFmtId="0" fontId="10" fillId="0" borderId="4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 wrapText="1"/>
    </xf>
    <xf numFmtId="0" fontId="10" fillId="0" borderId="6" xfId="0" applyFont="1" applyBorder="1" applyAlignment="1">
      <alignment horizontal="center" vertical="center" textRotation="255" wrapText="1"/>
    </xf>
    <xf numFmtId="0" fontId="10" fillId="0" borderId="5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177" fontId="10" fillId="2" borderId="4" xfId="0" applyNumberFormat="1" applyFont="1" applyFill="1" applyBorder="1" applyAlignment="1">
      <alignment horizontal="center" vertical="center" shrinkToFit="1"/>
    </xf>
    <xf numFmtId="177" fontId="10" fillId="3" borderId="3" xfId="0" applyNumberFormat="1" applyFont="1" applyFill="1" applyBorder="1" applyAlignment="1">
      <alignment horizontal="center" vertical="center" shrinkToFit="1"/>
    </xf>
    <xf numFmtId="177" fontId="10" fillId="3" borderId="7" xfId="0" applyNumberFormat="1" applyFont="1" applyFill="1" applyBorder="1" applyAlignment="1">
      <alignment horizontal="center" vertical="center" shrinkToFit="1"/>
    </xf>
    <xf numFmtId="0" fontId="10" fillId="0" borderId="5" xfId="0" applyNumberFormat="1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Fill="1" applyBorder="1">
      <alignment vertical="center"/>
    </xf>
    <xf numFmtId="0" fontId="10" fillId="0" borderId="4" xfId="0" applyNumberFormat="1" applyFont="1" applyBorder="1" applyAlignment="1">
      <alignment horizontal="center" vertical="center" shrinkToFit="1"/>
    </xf>
    <xf numFmtId="0" fontId="10" fillId="0" borderId="6" xfId="0" applyNumberFormat="1" applyFont="1" applyBorder="1" applyAlignment="1">
      <alignment horizontal="center" vertical="center" shrinkToFit="1"/>
    </xf>
    <xf numFmtId="49" fontId="10" fillId="0" borderId="6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Border="1" applyAlignment="1">
      <alignment horizontal="center" vertical="center" shrinkToFit="1"/>
    </xf>
    <xf numFmtId="177" fontId="10" fillId="0" borderId="5" xfId="0" applyNumberFormat="1" applyFont="1" applyBorder="1" applyAlignment="1">
      <alignment horizontal="center" vertical="center" wrapText="1"/>
    </xf>
    <xf numFmtId="177" fontId="10" fillId="0" borderId="6" xfId="0" applyNumberFormat="1" applyFont="1" applyBorder="1" applyAlignment="1">
      <alignment horizontal="center" vertical="center" wrapText="1"/>
    </xf>
    <xf numFmtId="0" fontId="10" fillId="0" borderId="3" xfId="0" applyFont="1" applyBorder="1">
      <alignment vertical="center"/>
    </xf>
    <xf numFmtId="0" fontId="10" fillId="2" borderId="5" xfId="0" applyFont="1" applyFill="1" applyBorder="1">
      <alignment vertical="center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/>
    </xf>
    <xf numFmtId="177" fontId="10" fillId="0" borderId="5" xfId="0" applyNumberFormat="1" applyFont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/>
    </xf>
    <xf numFmtId="177" fontId="10" fillId="0" borderId="5" xfId="0" applyNumberFormat="1" applyFont="1" applyBorder="1" applyAlignment="1">
      <alignment horizontal="center" vertical="center"/>
    </xf>
    <xf numFmtId="0" fontId="10" fillId="0" borderId="3" xfId="0" applyFont="1" applyFill="1" applyBorder="1">
      <alignment vertical="center"/>
    </xf>
    <xf numFmtId="0" fontId="10" fillId="0" borderId="6" xfId="0" applyFont="1" applyBorder="1" applyAlignment="1">
      <alignment vertical="center" shrinkToFit="1"/>
    </xf>
    <xf numFmtId="177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>
      <alignment vertical="center"/>
    </xf>
    <xf numFmtId="177" fontId="10" fillId="0" borderId="4" xfId="0" applyNumberFormat="1" applyFont="1" applyFill="1" applyBorder="1" applyAlignment="1">
      <alignment horizontal="center" vertical="center" shrinkToFit="1"/>
    </xf>
    <xf numFmtId="177" fontId="10" fillId="0" borderId="5" xfId="0" applyNumberFormat="1" applyFont="1" applyFill="1" applyBorder="1" applyAlignment="1">
      <alignment horizontal="center" vertical="center" shrinkToFit="1"/>
    </xf>
    <xf numFmtId="177" fontId="10" fillId="0" borderId="5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177" fontId="10" fillId="0" borderId="6" xfId="0" applyNumberFormat="1" applyFont="1" applyFill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1" xfId="0" applyFont="1" applyFill="1" applyBorder="1">
      <alignment vertical="center"/>
    </xf>
    <xf numFmtId="0" fontId="10" fillId="0" borderId="12" xfId="0" applyFont="1" applyBorder="1" applyAlignment="1">
      <alignment vertical="center" shrinkToFit="1"/>
    </xf>
    <xf numFmtId="0" fontId="10" fillId="0" borderId="13" xfId="0" applyNumberFormat="1" applyFont="1" applyBorder="1" applyAlignment="1">
      <alignment horizontal="center" vertical="center" shrinkToFit="1"/>
    </xf>
    <xf numFmtId="0" fontId="10" fillId="0" borderId="11" xfId="0" applyNumberFormat="1" applyFont="1" applyBorder="1" applyAlignment="1">
      <alignment horizontal="center" vertical="center" shrinkToFit="1"/>
    </xf>
    <xf numFmtId="0" fontId="10" fillId="0" borderId="12" xfId="0" applyNumberFormat="1" applyFont="1" applyBorder="1" applyAlignment="1">
      <alignment horizontal="center" vertical="center" shrinkToFit="1"/>
    </xf>
    <xf numFmtId="49" fontId="10" fillId="0" borderId="12" xfId="0" applyNumberFormat="1" applyFont="1" applyBorder="1" applyAlignment="1">
      <alignment horizontal="center" vertical="center" wrapText="1"/>
    </xf>
    <xf numFmtId="177" fontId="10" fillId="0" borderId="13" xfId="0" applyNumberFormat="1" applyFont="1" applyBorder="1" applyAlignment="1">
      <alignment horizontal="center" vertical="center" shrinkToFit="1"/>
    </xf>
    <xf numFmtId="177" fontId="10" fillId="0" borderId="11" xfId="0" applyNumberFormat="1" applyFont="1" applyBorder="1" applyAlignment="1">
      <alignment horizontal="center" vertical="center" wrapText="1"/>
    </xf>
    <xf numFmtId="177" fontId="10" fillId="0" borderId="11" xfId="0" applyNumberFormat="1" applyFont="1" applyBorder="1" applyAlignment="1">
      <alignment horizontal="center" vertical="center"/>
    </xf>
    <xf numFmtId="0" fontId="10" fillId="3" borderId="14" xfId="0" applyFont="1" applyFill="1" applyBorder="1" applyAlignment="1">
      <alignment vertical="center"/>
    </xf>
    <xf numFmtId="0" fontId="10" fillId="3" borderId="15" xfId="0" applyFont="1" applyFill="1" applyBorder="1">
      <alignment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 shrinkToFit="1"/>
    </xf>
    <xf numFmtId="49" fontId="10" fillId="3" borderId="0" xfId="0" applyNumberFormat="1" applyFont="1" applyFill="1" applyBorder="1" applyAlignment="1">
      <alignment horizontal="center" vertical="center" wrapText="1"/>
    </xf>
    <xf numFmtId="0" fontId="10" fillId="3" borderId="0" xfId="0" applyNumberFormat="1" applyFont="1" applyFill="1" applyBorder="1" applyAlignment="1">
      <alignment horizontal="center" vertical="center" wrapText="1"/>
    </xf>
    <xf numFmtId="0" fontId="10" fillId="3" borderId="0" xfId="0" applyFont="1" applyFill="1">
      <alignment vertical="center"/>
    </xf>
    <xf numFmtId="0" fontId="10" fillId="3" borderId="21" xfId="0" applyFont="1" applyFill="1" applyBorder="1" applyAlignment="1">
      <alignment vertical="center"/>
    </xf>
    <xf numFmtId="0" fontId="10" fillId="3" borderId="22" xfId="0" applyFont="1" applyFill="1" applyBorder="1">
      <alignment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vertical="center"/>
    </xf>
    <xf numFmtId="0" fontId="10" fillId="3" borderId="29" xfId="0" applyFont="1" applyFill="1" applyBorder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vertical="center"/>
    </xf>
    <xf numFmtId="0" fontId="10" fillId="3" borderId="36" xfId="0" applyFont="1" applyFill="1" applyBorder="1">
      <alignment vertical="center"/>
    </xf>
    <xf numFmtId="0" fontId="10" fillId="3" borderId="37" xfId="0" applyFont="1" applyFill="1" applyBorder="1" applyAlignment="1">
      <alignment horizontal="center" vertical="center" shrinkToFit="1"/>
    </xf>
    <xf numFmtId="0" fontId="10" fillId="3" borderId="0" xfId="0" applyFont="1" applyFill="1" applyBorder="1" applyAlignment="1">
      <alignment horizontal="center" vertical="center" shrinkToFit="1"/>
    </xf>
    <xf numFmtId="0" fontId="10" fillId="3" borderId="38" xfId="0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center" vertical="center"/>
    </xf>
    <xf numFmtId="0" fontId="10" fillId="0" borderId="4" xfId="0" applyFont="1" applyBorder="1">
      <alignment vertical="center"/>
    </xf>
    <xf numFmtId="177" fontId="10" fillId="0" borderId="4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177" fontId="10" fillId="0" borderId="4" xfId="0" applyNumberFormat="1" applyFont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center" vertical="center"/>
    </xf>
    <xf numFmtId="177" fontId="10" fillId="0" borderId="4" xfId="0" applyNumberFormat="1" applyFont="1" applyFill="1" applyBorder="1" applyAlignment="1">
      <alignment horizontal="center" vertical="center" wrapText="1"/>
    </xf>
    <xf numFmtId="0" fontId="10" fillId="0" borderId="13" xfId="0" applyFont="1" applyBorder="1">
      <alignment vertical="center"/>
    </xf>
    <xf numFmtId="177" fontId="10" fillId="0" borderId="13" xfId="0" applyNumberFormat="1" applyFont="1" applyBorder="1" applyAlignment="1">
      <alignment horizontal="center" vertical="center" wrapText="1"/>
    </xf>
    <xf numFmtId="0" fontId="12" fillId="0" borderId="0" xfId="1" applyFont="1">
      <alignment vertical="center"/>
    </xf>
    <xf numFmtId="0" fontId="5" fillId="0" borderId="0" xfId="1" applyFont="1" applyAlignment="1">
      <alignment vertical="top" wrapText="1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3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 wrapText="1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5" fillId="0" borderId="0" xfId="1" applyFont="1" applyAlignment="1">
      <alignment horizontal="left" vertical="center" shrinkToFit="1"/>
    </xf>
    <xf numFmtId="0" fontId="5" fillId="0" borderId="0" xfId="1" applyFont="1" applyAlignment="1">
      <alignment horizontal="distributed" vertical="center" shrinkToFit="1"/>
    </xf>
    <xf numFmtId="176" fontId="5" fillId="0" borderId="0" xfId="1" applyNumberFormat="1" applyFont="1" applyAlignment="1">
      <alignment horizontal="left" vertical="top"/>
    </xf>
    <xf numFmtId="31" fontId="5" fillId="0" borderId="0" xfId="1" applyNumberFormat="1" applyFont="1" applyAlignment="1">
      <alignment horizontal="left" vertical="top"/>
    </xf>
    <xf numFmtId="0" fontId="5" fillId="0" borderId="0" xfId="1" applyFont="1" applyAlignment="1">
      <alignment horizontal="left" vertical="top"/>
    </xf>
    <xf numFmtId="176" fontId="5" fillId="0" borderId="0" xfId="1" applyNumberFormat="1" applyFont="1" applyAlignment="1">
      <alignment horizontal="left" vertical="top" wrapText="1"/>
    </xf>
    <xf numFmtId="31" fontId="5" fillId="0" borderId="0" xfId="1" applyNumberFormat="1" applyFont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6" fillId="0" borderId="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5" fillId="0" borderId="4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vertical="center"/>
    </xf>
    <xf numFmtId="0" fontId="1" fillId="3" borderId="42" xfId="0" applyFont="1" applyFill="1" applyBorder="1" applyAlignment="1">
      <alignment vertical="center"/>
    </xf>
    <xf numFmtId="0" fontId="1" fillId="3" borderId="4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3" xfId="0" applyFont="1" applyFill="1" applyBorder="1">
      <alignment vertical="center"/>
    </xf>
    <xf numFmtId="178" fontId="1" fillId="3" borderId="3" xfId="0" applyNumberFormat="1" applyFont="1" applyFill="1" applyBorder="1">
      <alignment vertical="center"/>
    </xf>
    <xf numFmtId="0" fontId="1" fillId="3" borderId="2" xfId="0" applyFont="1" applyFill="1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16" fillId="2" borderId="0" xfId="0" applyFont="1" applyFill="1" applyAlignment="1">
      <alignment horizontal="center" vertical="center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14" fontId="20" fillId="0" borderId="0" xfId="0" applyNumberFormat="1" applyFont="1" applyAlignment="1">
      <alignment horizontal="left" vertical="center"/>
    </xf>
    <xf numFmtId="56" fontId="20" fillId="0" borderId="0" xfId="0" applyNumberFormat="1" applyFont="1" applyAlignment="1">
      <alignment horizontal="left" vertical="center"/>
    </xf>
    <xf numFmtId="0" fontId="21" fillId="0" borderId="0" xfId="0" applyFont="1">
      <alignment vertical="center"/>
    </xf>
    <xf numFmtId="0" fontId="21" fillId="0" borderId="8" xfId="0" applyFont="1" applyBorder="1">
      <alignment vertical="center"/>
    </xf>
    <xf numFmtId="0" fontId="21" fillId="0" borderId="9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177" fontId="21" fillId="3" borderId="4" xfId="0" applyNumberFormat="1" applyFont="1" applyFill="1" applyBorder="1" applyAlignment="1">
      <alignment horizontal="center" vertical="center" shrinkToFit="1"/>
    </xf>
    <xf numFmtId="177" fontId="21" fillId="3" borderId="3" xfId="0" applyNumberFormat="1" applyFont="1" applyFill="1" applyBorder="1" applyAlignment="1">
      <alignment horizontal="center" vertical="center" shrinkToFit="1"/>
    </xf>
    <xf numFmtId="177" fontId="21" fillId="3" borderId="7" xfId="0" applyNumberFormat="1" applyFont="1" applyFill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textRotation="255"/>
    </xf>
    <xf numFmtId="0" fontId="21" fillId="0" borderId="5" xfId="0" applyFont="1" applyBorder="1" applyAlignment="1">
      <alignment horizontal="center" vertical="center" textRotation="255" wrapText="1"/>
    </xf>
    <xf numFmtId="0" fontId="21" fillId="0" borderId="6" xfId="0" applyFont="1" applyBorder="1" applyAlignment="1">
      <alignment horizontal="center" vertical="center" textRotation="255" wrapText="1"/>
    </xf>
    <xf numFmtId="0" fontId="21" fillId="0" borderId="5" xfId="0" applyFont="1" applyBorder="1" applyAlignment="1">
      <alignment horizontal="center" vertical="center" textRotation="255"/>
    </xf>
    <xf numFmtId="0" fontId="21" fillId="0" borderId="6" xfId="0" applyFont="1" applyBorder="1" applyAlignment="1">
      <alignment horizontal="center" vertical="center" textRotation="255"/>
    </xf>
    <xf numFmtId="56" fontId="22" fillId="0" borderId="0" xfId="0" applyNumberFormat="1" applyFont="1" applyBorder="1" applyAlignment="1">
      <alignment horizontal="center" vertical="center" textRotation="255"/>
    </xf>
    <xf numFmtId="0" fontId="22" fillId="3" borderId="2" xfId="0" applyFont="1" applyFill="1" applyBorder="1" applyAlignment="1">
      <alignment horizontal="center" vertical="center" textRotation="255" wrapText="1"/>
    </xf>
    <xf numFmtId="0" fontId="22" fillId="3" borderId="0" xfId="0" applyFont="1" applyFill="1" applyAlignment="1">
      <alignment vertical="center" textRotation="255" wrapText="1"/>
    </xf>
    <xf numFmtId="0" fontId="21" fillId="0" borderId="44" xfId="0" applyFont="1" applyBorder="1" applyProtection="1">
      <alignment vertical="center"/>
      <protection locked="0"/>
    </xf>
    <xf numFmtId="0" fontId="21" fillId="0" borderId="42" xfId="0" applyFont="1" applyBorder="1" applyProtection="1">
      <alignment vertical="center"/>
      <protection locked="0"/>
    </xf>
    <xf numFmtId="0" fontId="21" fillId="2" borderId="45" xfId="0" applyFont="1" applyFill="1" applyBorder="1" applyAlignment="1" applyProtection="1">
      <alignment horizontal="center" vertical="center"/>
      <protection locked="0"/>
    </xf>
    <xf numFmtId="0" fontId="21" fillId="2" borderId="45" xfId="0" applyFont="1" applyFill="1" applyBorder="1" applyProtection="1">
      <alignment vertical="center"/>
      <protection locked="0"/>
    </xf>
    <xf numFmtId="0" fontId="21" fillId="0" borderId="6" xfId="0" applyFont="1" applyFill="1" applyBorder="1" applyProtection="1">
      <alignment vertical="center"/>
      <protection locked="0"/>
    </xf>
    <xf numFmtId="0" fontId="21" fillId="0" borderId="4" xfId="0" applyNumberFormat="1" applyFont="1" applyBorder="1" applyAlignment="1" applyProtection="1">
      <alignment horizontal="center" vertical="center" shrinkToFit="1"/>
      <protection locked="0"/>
    </xf>
    <xf numFmtId="0" fontId="21" fillId="0" borderId="5" xfId="0" applyNumberFormat="1" applyFont="1" applyBorder="1" applyAlignment="1" applyProtection="1">
      <alignment horizontal="center" vertical="center" shrinkToFit="1"/>
      <protection locked="0"/>
    </xf>
    <xf numFmtId="0" fontId="21" fillId="0" borderId="6" xfId="0" applyNumberFormat="1" applyFont="1" applyBorder="1" applyAlignment="1" applyProtection="1">
      <alignment horizontal="center" vertical="center" shrinkToFit="1"/>
      <protection locked="0"/>
    </xf>
    <xf numFmtId="177" fontId="21" fillId="0" borderId="5" xfId="0" applyNumberFormat="1" applyFont="1" applyBorder="1" applyAlignment="1" applyProtection="1">
      <alignment horizontal="center" vertical="center"/>
      <protection locked="0"/>
    </xf>
    <xf numFmtId="49" fontId="21" fillId="0" borderId="6" xfId="0" applyNumberFormat="1" applyFont="1" applyFill="1" applyBorder="1" applyAlignment="1" applyProtection="1">
      <alignment horizontal="center" vertical="center" wrapText="1"/>
      <protection locked="0"/>
    </xf>
    <xf numFmtId="177" fontId="21" fillId="0" borderId="4" xfId="0" applyNumberFormat="1" applyFont="1" applyBorder="1" applyAlignment="1" applyProtection="1">
      <alignment horizontal="center" vertical="center" shrinkToFit="1"/>
      <protection locked="0"/>
    </xf>
    <xf numFmtId="177" fontId="21" fillId="0" borderId="5" xfId="0" applyNumberFormat="1" applyFont="1" applyBorder="1" applyAlignment="1" applyProtection="1">
      <alignment horizontal="center" vertical="center" wrapText="1"/>
      <protection locked="0"/>
    </xf>
    <xf numFmtId="177" fontId="21" fillId="0" borderId="6" xfId="0" applyNumberFormat="1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Border="1" applyAlignment="1">
      <alignment horizontal="center" vertical="center" shrinkToFit="1"/>
    </xf>
    <xf numFmtId="0" fontId="22" fillId="3" borderId="0" xfId="0" applyFont="1" applyFill="1">
      <alignment vertical="center"/>
    </xf>
    <xf numFmtId="0" fontId="21" fillId="0" borderId="3" xfId="0" applyFont="1" applyBorder="1" applyProtection="1">
      <alignment vertical="center"/>
      <protection locked="0"/>
    </xf>
    <xf numFmtId="0" fontId="21" fillId="2" borderId="5" xfId="0" applyFont="1" applyFill="1" applyBorder="1" applyProtection="1">
      <alignment vertical="center"/>
      <protection locked="0"/>
    </xf>
    <xf numFmtId="49" fontId="21" fillId="0" borderId="6" xfId="0" applyNumberFormat="1" applyFont="1" applyBorder="1" applyAlignment="1" applyProtection="1">
      <alignment horizontal="center" vertical="center" wrapText="1"/>
      <protection locked="0"/>
    </xf>
    <xf numFmtId="49" fontId="21" fillId="0" borderId="6" xfId="0" applyNumberFormat="1" applyFont="1" applyBorder="1" applyAlignment="1" applyProtection="1">
      <alignment horizontal="center" vertical="center"/>
      <protection locked="0"/>
    </xf>
    <xf numFmtId="0" fontId="22" fillId="0" borderId="42" xfId="0" applyFont="1" applyBorder="1" applyAlignment="1" applyProtection="1">
      <alignment horizontal="center" vertical="center" shrinkToFit="1"/>
      <protection locked="0"/>
    </xf>
    <xf numFmtId="177" fontId="21" fillId="0" borderId="5" xfId="0" applyNumberFormat="1" applyFont="1" applyBorder="1" applyAlignment="1" applyProtection="1">
      <alignment horizontal="center" vertical="center" shrinkToFit="1"/>
      <protection locked="0"/>
    </xf>
    <xf numFmtId="0" fontId="21" fillId="0" borderId="6" xfId="0" applyFont="1" applyBorder="1" applyAlignment="1" applyProtection="1">
      <alignment vertical="center" shrinkToFit="1"/>
      <protection locked="0"/>
    </xf>
    <xf numFmtId="0" fontId="21" fillId="0" borderId="44" xfId="0" applyFont="1" applyFill="1" applyBorder="1" applyProtection="1">
      <alignment vertical="center"/>
      <protection locked="0"/>
    </xf>
    <xf numFmtId="0" fontId="21" fillId="2" borderId="5" xfId="0" applyFont="1" applyFill="1" applyBorder="1" applyAlignment="1" applyProtection="1">
      <alignment horizontal="center" vertical="center"/>
      <protection locked="0"/>
    </xf>
    <xf numFmtId="0" fontId="21" fillId="0" borderId="3" xfId="0" applyFont="1" applyFill="1" applyBorder="1" applyProtection="1">
      <alignment vertical="center"/>
      <protection locked="0"/>
    </xf>
    <xf numFmtId="177" fontId="21" fillId="0" borderId="6" xfId="0" applyNumberFormat="1" applyFont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vertical="center" shrinkToFit="1"/>
      <protection locked="0"/>
    </xf>
    <xf numFmtId="177" fontId="21" fillId="0" borderId="5" xfId="0" applyNumberFormat="1" applyFont="1" applyFill="1" applyBorder="1" applyAlignment="1" applyProtection="1">
      <alignment horizontal="center" vertical="center" wrapText="1"/>
      <protection locked="0"/>
    </xf>
    <xf numFmtId="177" fontId="21" fillId="0" borderId="4" xfId="0" applyNumberFormat="1" applyFont="1" applyFill="1" applyBorder="1" applyAlignment="1" applyProtection="1">
      <alignment horizontal="center" vertical="center" shrinkToFit="1"/>
      <protection locked="0"/>
    </xf>
    <xf numFmtId="177" fontId="21" fillId="0" borderId="5" xfId="0" applyNumberFormat="1" applyFont="1" applyFill="1" applyBorder="1" applyAlignment="1" applyProtection="1">
      <alignment horizontal="center" vertical="center" shrinkToFit="1"/>
      <protection locked="0"/>
    </xf>
    <xf numFmtId="177" fontId="21" fillId="0" borderId="5" xfId="0" applyNumberFormat="1" applyFont="1" applyFill="1" applyBorder="1" applyAlignment="1" applyProtection="1">
      <alignment horizontal="center" vertical="center"/>
      <protection locked="0"/>
    </xf>
    <xf numFmtId="49" fontId="21" fillId="0" borderId="6" xfId="0" applyNumberFormat="1" applyFont="1" applyFill="1" applyBorder="1" applyAlignment="1" applyProtection="1">
      <alignment horizontal="center" vertical="center"/>
      <protection locked="0"/>
    </xf>
    <xf numFmtId="0" fontId="22" fillId="0" borderId="42" xfId="0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Fill="1" applyBorder="1" applyAlignment="1">
      <alignment horizontal="center" vertical="center" shrinkToFit="1"/>
    </xf>
    <xf numFmtId="177" fontId="21" fillId="0" borderId="6" xfId="0" applyNumberFormat="1" applyFont="1" applyFill="1" applyBorder="1" applyAlignment="1" applyProtection="1">
      <alignment horizontal="center" vertical="center" wrapText="1"/>
      <protection locked="0"/>
    </xf>
    <xf numFmtId="177" fontId="21" fillId="0" borderId="6" xfId="0" applyNumberFormat="1" applyFont="1" applyFill="1" applyBorder="1" applyAlignment="1" applyProtection="1">
      <alignment horizontal="center" vertical="center"/>
      <protection locked="0"/>
    </xf>
    <xf numFmtId="0" fontId="21" fillId="0" borderId="42" xfId="0" applyFont="1" applyFill="1" applyBorder="1" applyProtection="1">
      <alignment vertical="center"/>
      <protection locked="0"/>
    </xf>
    <xf numFmtId="0" fontId="21" fillId="0" borderId="46" xfId="0" applyFont="1" applyFill="1" applyBorder="1" applyProtection="1">
      <alignment vertical="center"/>
      <protection locked="0"/>
    </xf>
    <xf numFmtId="0" fontId="22" fillId="0" borderId="3" xfId="0" applyFont="1" applyFill="1" applyBorder="1" applyAlignment="1" applyProtection="1">
      <alignment horizontal="center" vertical="center" shrinkToFit="1"/>
      <protection locked="0"/>
    </xf>
    <xf numFmtId="0" fontId="21" fillId="0" borderId="6" xfId="0" applyFont="1" applyBorder="1" applyProtection="1">
      <alignment vertical="center"/>
      <protection locked="0"/>
    </xf>
    <xf numFmtId="0" fontId="21" fillId="0" borderId="30" xfId="0" applyFont="1" applyBorder="1" applyProtection="1">
      <alignment vertical="center"/>
      <protection locked="0"/>
    </xf>
    <xf numFmtId="0" fontId="21" fillId="0" borderId="10" xfId="0" applyFont="1" applyBorder="1" applyProtection="1">
      <alignment vertical="center"/>
      <protection locked="0"/>
    </xf>
    <xf numFmtId="0" fontId="21" fillId="2" borderId="11" xfId="0" applyFont="1" applyFill="1" applyBorder="1" applyAlignment="1" applyProtection="1">
      <alignment horizontal="center" vertical="center"/>
      <protection locked="0"/>
    </xf>
    <xf numFmtId="0" fontId="21" fillId="2" borderId="11" xfId="0" applyFont="1" applyFill="1" applyBorder="1" applyProtection="1">
      <alignment vertical="center"/>
      <protection locked="0"/>
    </xf>
    <xf numFmtId="0" fontId="21" fillId="0" borderId="12" xfId="0" applyFont="1" applyBorder="1" applyAlignment="1" applyProtection="1">
      <alignment vertical="center" shrinkToFit="1"/>
      <protection locked="0"/>
    </xf>
    <xf numFmtId="0" fontId="21" fillId="0" borderId="13" xfId="0" applyNumberFormat="1" applyFont="1" applyBorder="1" applyAlignment="1" applyProtection="1">
      <alignment horizontal="center" vertical="center" shrinkToFit="1"/>
      <protection locked="0"/>
    </xf>
    <xf numFmtId="0" fontId="21" fillId="0" borderId="11" xfId="0" applyNumberFormat="1" applyFont="1" applyBorder="1" applyAlignment="1" applyProtection="1">
      <alignment horizontal="center" vertical="center" shrinkToFit="1"/>
      <protection locked="0"/>
    </xf>
    <xf numFmtId="0" fontId="21" fillId="0" borderId="12" xfId="0" applyNumberFormat="1" applyFont="1" applyBorder="1" applyAlignment="1" applyProtection="1">
      <alignment horizontal="center" vertical="center" shrinkToFit="1"/>
      <protection locked="0"/>
    </xf>
    <xf numFmtId="177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12" xfId="0" applyNumberFormat="1" applyFont="1" applyBorder="1" applyAlignment="1" applyProtection="1">
      <alignment horizontal="center" vertical="center" wrapText="1"/>
      <protection locked="0"/>
    </xf>
    <xf numFmtId="177" fontId="21" fillId="0" borderId="13" xfId="0" applyNumberFormat="1" applyFont="1" applyBorder="1" applyAlignment="1" applyProtection="1">
      <alignment horizontal="center" vertical="center" shrinkToFit="1"/>
      <protection locked="0"/>
    </xf>
    <xf numFmtId="177" fontId="21" fillId="0" borderId="11" xfId="0" applyNumberFormat="1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 shrinkToFit="1"/>
      <protection locked="0"/>
    </xf>
    <xf numFmtId="0" fontId="21" fillId="3" borderId="28" xfId="0" applyFont="1" applyFill="1" applyBorder="1" applyAlignment="1">
      <alignment vertical="center"/>
    </xf>
    <xf numFmtId="0" fontId="21" fillId="3" borderId="29" xfId="0" applyFont="1" applyFill="1" applyBorder="1">
      <alignment vertical="center"/>
    </xf>
    <xf numFmtId="0" fontId="21" fillId="3" borderId="31" xfId="0" applyFont="1" applyFill="1" applyBorder="1" applyAlignment="1">
      <alignment vertical="center"/>
    </xf>
    <xf numFmtId="0" fontId="21" fillId="3" borderId="47" xfId="0" applyFont="1" applyFill="1" applyBorder="1" applyAlignment="1">
      <alignment horizontal="center" vertical="center"/>
    </xf>
    <xf numFmtId="0" fontId="21" fillId="3" borderId="48" xfId="0" applyFont="1" applyFill="1" applyBorder="1" applyAlignment="1">
      <alignment horizontal="center" vertical="center"/>
    </xf>
    <xf numFmtId="0" fontId="21" fillId="3" borderId="49" xfId="0" applyFont="1" applyFill="1" applyBorder="1" applyAlignment="1">
      <alignment horizontal="center" vertical="center"/>
    </xf>
    <xf numFmtId="49" fontId="21" fillId="3" borderId="0" xfId="0" applyNumberFormat="1" applyFont="1" applyFill="1" applyBorder="1" applyAlignment="1">
      <alignment horizontal="center" vertical="center" wrapText="1"/>
    </xf>
    <xf numFmtId="0" fontId="21" fillId="3" borderId="0" xfId="0" applyNumberFormat="1" applyFont="1" applyFill="1" applyBorder="1" applyAlignment="1">
      <alignment horizontal="center" vertical="center" wrapText="1"/>
    </xf>
    <xf numFmtId="0" fontId="21" fillId="3" borderId="0" xfId="0" applyFont="1" applyFill="1">
      <alignment vertical="center"/>
    </xf>
    <xf numFmtId="0" fontId="22" fillId="0" borderId="0" xfId="0" applyFont="1" applyFill="1">
      <alignment vertical="center"/>
    </xf>
    <xf numFmtId="0" fontId="21" fillId="3" borderId="8" xfId="0" applyFont="1" applyFill="1" applyBorder="1" applyAlignment="1">
      <alignment vertical="center"/>
    </xf>
    <xf numFmtId="0" fontId="21" fillId="3" borderId="9" xfId="0" applyFont="1" applyFill="1" applyBorder="1">
      <alignment vertical="center"/>
    </xf>
    <xf numFmtId="0" fontId="21" fillId="3" borderId="50" xfId="0" applyFont="1" applyFill="1" applyBorder="1" applyAlignment="1">
      <alignment vertical="center"/>
    </xf>
    <xf numFmtId="0" fontId="21" fillId="3" borderId="51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23" fillId="0" borderId="0" xfId="0" applyFont="1" applyBorder="1" applyAlignment="1">
      <alignment vertical="center"/>
    </xf>
    <xf numFmtId="177" fontId="21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3" xfId="0" applyFont="1" applyBorder="1" applyAlignment="1" applyProtection="1">
      <alignment vertical="top" wrapText="1" shrinkToFit="1"/>
      <protection locked="0"/>
    </xf>
    <xf numFmtId="0" fontId="22" fillId="0" borderId="42" xfId="0" applyFont="1" applyBorder="1" applyAlignment="1" applyProtection="1">
      <alignment vertical="top" wrapText="1" shrinkToFit="1"/>
      <protection locked="0"/>
    </xf>
    <xf numFmtId="0" fontId="22" fillId="0" borderId="42" xfId="0" applyFont="1" applyFill="1" applyBorder="1" applyAlignment="1" applyProtection="1">
      <alignment vertical="top" wrapText="1" shrinkToFit="1"/>
      <protection locked="0"/>
    </xf>
    <xf numFmtId="0" fontId="22" fillId="0" borderId="3" xfId="0" applyFont="1" applyFill="1" applyBorder="1" applyAlignment="1" applyProtection="1">
      <alignment vertical="top" wrapText="1" shrinkToFit="1"/>
      <protection locked="0"/>
    </xf>
    <xf numFmtId="0" fontId="22" fillId="0" borderId="4" xfId="0" applyFont="1" applyBorder="1" applyAlignment="1" applyProtection="1">
      <alignment vertical="top" wrapText="1" shrinkToFit="1"/>
      <protection locked="0"/>
    </xf>
    <xf numFmtId="0" fontId="21" fillId="3" borderId="14" xfId="0" applyFont="1" applyFill="1" applyBorder="1" applyAlignment="1">
      <alignment vertical="center"/>
    </xf>
    <xf numFmtId="0" fontId="21" fillId="3" borderId="15" xfId="0" applyFont="1" applyFill="1" applyBorder="1">
      <alignment vertical="center"/>
    </xf>
    <xf numFmtId="0" fontId="21" fillId="3" borderId="16" xfId="0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vertical="center"/>
    </xf>
    <xf numFmtId="0" fontId="21" fillId="3" borderId="22" xfId="0" applyFont="1" applyFill="1" applyBorder="1">
      <alignment vertical="center"/>
    </xf>
    <xf numFmtId="0" fontId="21" fillId="3" borderId="23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21" fillId="3" borderId="27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/>
    </xf>
    <xf numFmtId="0" fontId="21" fillId="3" borderId="33" xfId="0" applyFont="1" applyFill="1" applyBorder="1" applyAlignment="1">
      <alignment horizontal="center" vertical="center"/>
    </xf>
    <xf numFmtId="0" fontId="21" fillId="3" borderId="34" xfId="0" applyFont="1" applyFill="1" applyBorder="1" applyAlignment="1">
      <alignment horizontal="center" vertical="center"/>
    </xf>
    <xf numFmtId="0" fontId="21" fillId="3" borderId="35" xfId="0" applyFont="1" applyFill="1" applyBorder="1" applyAlignment="1">
      <alignment vertical="center"/>
    </xf>
    <xf numFmtId="0" fontId="21" fillId="3" borderId="36" xfId="0" applyFont="1" applyFill="1" applyBorder="1">
      <alignment vertical="center"/>
    </xf>
    <xf numFmtId="0" fontId="21" fillId="3" borderId="37" xfId="0" applyFont="1" applyFill="1" applyBorder="1" applyAlignment="1">
      <alignment horizontal="center" vertical="center" shrinkToFit="1"/>
    </xf>
    <xf numFmtId="0" fontId="21" fillId="3" borderId="0" xfId="0" applyFont="1" applyFill="1" applyBorder="1" applyAlignment="1">
      <alignment horizontal="center" vertical="center" shrinkToFit="1"/>
    </xf>
    <xf numFmtId="0" fontId="21" fillId="3" borderId="39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56" fontId="1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56" fontId="1" fillId="0" borderId="0" xfId="0" applyNumberFormat="1" applyFont="1" applyBorder="1" applyAlignment="1">
      <alignment horizontal="center" vertical="center" textRotation="255"/>
    </xf>
    <xf numFmtId="0" fontId="1" fillId="3" borderId="2" xfId="0" applyFont="1" applyFill="1" applyBorder="1" applyAlignment="1">
      <alignment horizontal="center" vertical="center" textRotation="255" wrapText="1"/>
    </xf>
    <xf numFmtId="0" fontId="1" fillId="3" borderId="0" xfId="0" applyFont="1" applyFill="1" applyAlignment="1">
      <alignment vertical="center" textRotation="255" wrapText="1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>
      <alignment horizontal="center" vertical="center" shrinkToFit="1"/>
    </xf>
    <xf numFmtId="0" fontId="1" fillId="3" borderId="0" xfId="0" applyFont="1" applyFill="1">
      <alignment vertical="center"/>
    </xf>
    <xf numFmtId="0" fontId="1" fillId="0" borderId="42" xfId="0" applyFont="1" applyBorder="1" applyAlignment="1" applyProtection="1">
      <alignment horizontal="center" vertical="center" shrinkToFit="1"/>
      <protection locked="0"/>
    </xf>
    <xf numFmtId="0" fontId="1" fillId="0" borderId="42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0" xfId="0" applyFont="1" applyFill="1">
      <alignment vertical="center"/>
    </xf>
    <xf numFmtId="0" fontId="21" fillId="3" borderId="52" xfId="0" applyFont="1" applyFill="1" applyBorder="1" applyAlignment="1">
      <alignment vertical="center"/>
    </xf>
    <xf numFmtId="0" fontId="21" fillId="3" borderId="53" xfId="0" applyFont="1" applyFill="1" applyBorder="1">
      <alignment vertical="center"/>
    </xf>
    <xf numFmtId="0" fontId="21" fillId="3" borderId="54" xfId="0" applyFont="1" applyFill="1" applyBorder="1" applyAlignment="1">
      <alignment horizontal="center" vertical="center"/>
    </xf>
    <xf numFmtId="0" fontId="21" fillId="3" borderId="55" xfId="0" applyFont="1" applyFill="1" applyBorder="1" applyAlignment="1">
      <alignment horizontal="center" vertical="center"/>
    </xf>
    <xf numFmtId="0" fontId="21" fillId="3" borderId="56" xfId="0" applyFont="1" applyFill="1" applyBorder="1" applyAlignment="1">
      <alignment horizontal="center" vertical="center"/>
    </xf>
    <xf numFmtId="0" fontId="21" fillId="3" borderId="57" xfId="0" applyFont="1" applyFill="1" applyBorder="1" applyAlignment="1">
      <alignment horizontal="center" vertical="center"/>
    </xf>
    <xf numFmtId="0" fontId="21" fillId="3" borderId="58" xfId="0" applyFont="1" applyFill="1" applyBorder="1" applyAlignment="1">
      <alignment horizontal="center" vertical="center"/>
    </xf>
    <xf numFmtId="0" fontId="21" fillId="3" borderId="59" xfId="0" applyFont="1" applyFill="1" applyBorder="1" applyAlignment="1">
      <alignment vertical="center"/>
    </xf>
    <xf numFmtId="0" fontId="21" fillId="3" borderId="1" xfId="0" applyFont="1" applyFill="1" applyBorder="1">
      <alignment vertical="center"/>
    </xf>
    <xf numFmtId="0" fontId="21" fillId="3" borderId="44" xfId="0" applyFont="1" applyFill="1" applyBorder="1" applyAlignment="1">
      <alignment horizontal="center" vertical="center"/>
    </xf>
    <xf numFmtId="0" fontId="21" fillId="3" borderId="42" xfId="0" applyFont="1" applyFill="1" applyBorder="1" applyAlignment="1">
      <alignment horizontal="center" vertical="center"/>
    </xf>
    <xf numFmtId="0" fontId="21" fillId="3" borderId="45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60" xfId="0" applyFont="1" applyFill="1" applyBorder="1" applyAlignment="1">
      <alignment horizontal="center" vertical="center"/>
    </xf>
    <xf numFmtId="0" fontId="21" fillId="3" borderId="6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178" fontId="1" fillId="0" borderId="0" xfId="0" applyNumberFormat="1" applyFont="1" applyFill="1" applyBorder="1">
      <alignment vertical="center"/>
    </xf>
    <xf numFmtId="49" fontId="21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6" xfId="0" applyNumberFormat="1" applyFont="1" applyBorder="1" applyAlignment="1" applyProtection="1">
      <alignment horizontal="center" vertical="center" shrinkToFit="1"/>
      <protection locked="0"/>
    </xf>
    <xf numFmtId="49" fontId="21" fillId="0" borderId="62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63" xfId="0" applyFont="1" applyBorder="1" applyAlignment="1" applyProtection="1">
      <alignment horizontal="center" vertical="center" shrinkToFit="1"/>
      <protection locked="0"/>
    </xf>
    <xf numFmtId="177" fontId="21" fillId="0" borderId="11" xfId="0" applyNumberFormat="1" applyFont="1" applyBorder="1" applyAlignment="1" applyProtection="1">
      <alignment horizontal="center" vertical="center" shrinkToFit="1"/>
      <protection locked="0"/>
    </xf>
    <xf numFmtId="49" fontId="21" fillId="0" borderId="12" xfId="0" applyNumberFormat="1" applyFont="1" applyBorder="1" applyAlignment="1" applyProtection="1">
      <alignment horizontal="center" vertical="center" shrinkToFit="1"/>
      <protection locked="0"/>
    </xf>
    <xf numFmtId="0" fontId="21" fillId="0" borderId="43" xfId="0" applyNumberFormat="1" applyFont="1" applyBorder="1" applyAlignment="1" applyProtection="1">
      <alignment horizontal="center" vertical="center" shrinkToFit="1"/>
      <protection locked="0"/>
    </xf>
    <xf numFmtId="0" fontId="21" fillId="0" borderId="3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Font="1" applyAlignment="1">
      <alignment horizontal="left" vertical="center"/>
    </xf>
    <xf numFmtId="0" fontId="13" fillId="0" borderId="0" xfId="1" applyFont="1" applyAlignment="1">
      <alignment horizontal="right" vertical="center"/>
    </xf>
    <xf numFmtId="179" fontId="5" fillId="0" borderId="0" xfId="1" applyNumberFormat="1" applyFont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top" wrapText="1"/>
    </xf>
    <xf numFmtId="0" fontId="13" fillId="0" borderId="64" xfId="1" applyFont="1" applyBorder="1" applyAlignment="1">
      <alignment horizontal="center" vertical="center"/>
    </xf>
    <xf numFmtId="0" fontId="13" fillId="0" borderId="65" xfId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13" fillId="0" borderId="66" xfId="1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 textRotation="255"/>
    </xf>
    <xf numFmtId="0" fontId="21" fillId="0" borderId="45" xfId="0" applyFont="1" applyBorder="1" applyAlignment="1">
      <alignment horizontal="center" vertical="center" textRotation="255"/>
    </xf>
    <xf numFmtId="0" fontId="21" fillId="0" borderId="71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2" fillId="2" borderId="1" xfId="0" applyFont="1" applyFill="1" applyBorder="1" applyAlignment="1" applyProtection="1">
      <alignment vertical="center"/>
      <protection locked="0"/>
    </xf>
    <xf numFmtId="0" fontId="21" fillId="0" borderId="67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62" xfId="0" applyFont="1" applyBorder="1" applyAlignment="1">
      <alignment horizontal="center" vertical="center" wrapText="1"/>
    </xf>
    <xf numFmtId="56" fontId="21" fillId="0" borderId="73" xfId="0" applyNumberFormat="1" applyFont="1" applyBorder="1" applyAlignment="1">
      <alignment horizontal="center" vertical="center" wrapText="1"/>
    </xf>
    <xf numFmtId="56" fontId="21" fillId="0" borderId="44" xfId="0" applyNumberFormat="1" applyFont="1" applyBorder="1" applyAlignment="1">
      <alignment horizontal="center" vertical="center" wrapText="1"/>
    </xf>
    <xf numFmtId="31" fontId="21" fillId="2" borderId="48" xfId="0" applyNumberFormat="1" applyFont="1" applyFill="1" applyBorder="1" applyAlignment="1" applyProtection="1">
      <alignment horizontal="center" vertical="center" shrinkToFit="1"/>
      <protection locked="0"/>
    </xf>
    <xf numFmtId="31" fontId="21" fillId="2" borderId="74" xfId="0" applyNumberFormat="1" applyFont="1" applyFill="1" applyBorder="1" applyAlignment="1" applyProtection="1">
      <alignment vertical="center" shrinkToFit="1"/>
      <protection locked="0"/>
    </xf>
    <xf numFmtId="0" fontId="21" fillId="0" borderId="1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center"/>
    </xf>
    <xf numFmtId="31" fontId="21" fillId="3" borderId="48" xfId="0" applyNumberFormat="1" applyFont="1" applyFill="1" applyBorder="1" applyAlignment="1">
      <alignment horizontal="center" vertical="center" shrinkToFit="1"/>
    </xf>
    <xf numFmtId="31" fontId="21" fillId="3" borderId="74" xfId="0" applyNumberFormat="1" applyFont="1" applyFill="1" applyBorder="1" applyAlignment="1">
      <alignment vertical="center" shrinkToFit="1"/>
    </xf>
    <xf numFmtId="56" fontId="21" fillId="0" borderId="73" xfId="0" applyNumberFormat="1" applyFont="1" applyBorder="1" applyAlignment="1">
      <alignment horizontal="center" vertical="center"/>
    </xf>
    <xf numFmtId="56" fontId="21" fillId="0" borderId="44" xfId="0" applyNumberFormat="1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4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75" xfId="0" applyFont="1" applyFill="1" applyBorder="1" applyAlignment="1">
      <alignment vertical="center" wrapText="1"/>
    </xf>
    <xf numFmtId="0" fontId="1" fillId="3" borderId="76" xfId="0" applyFont="1" applyFill="1" applyBorder="1" applyAlignment="1">
      <alignment vertical="center" wrapText="1"/>
    </xf>
    <xf numFmtId="0" fontId="6" fillId="0" borderId="64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56" fontId="10" fillId="0" borderId="73" xfId="0" applyNumberFormat="1" applyFont="1" applyBorder="1" applyAlignment="1">
      <alignment horizontal="center" vertical="center" wrapText="1"/>
    </xf>
    <xf numFmtId="56" fontId="10" fillId="0" borderId="44" xfId="0" applyNumberFormat="1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textRotation="255"/>
    </xf>
    <xf numFmtId="0" fontId="10" fillId="0" borderId="45" xfId="0" applyFont="1" applyBorder="1" applyAlignment="1">
      <alignment horizontal="center" vertical="center" textRotation="255"/>
    </xf>
    <xf numFmtId="0" fontId="10" fillId="0" borderId="71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1" fontId="10" fillId="2" borderId="48" xfId="0" applyNumberFormat="1" applyFont="1" applyFill="1" applyBorder="1" applyAlignment="1">
      <alignment horizontal="center" vertical="center" shrinkToFit="1"/>
    </xf>
    <xf numFmtId="31" fontId="10" fillId="2" borderId="74" xfId="0" applyNumberFormat="1" applyFont="1" applyFill="1" applyBorder="1" applyAlignment="1">
      <alignment vertical="center" shrinkToFit="1"/>
    </xf>
    <xf numFmtId="0" fontId="10" fillId="0" borderId="6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24" fillId="4" borderId="0" xfId="0" applyFont="1" applyFill="1" applyAlignment="1">
      <alignment horizontal="left" vertical="center"/>
    </xf>
    <xf numFmtId="0" fontId="0" fillId="5" borderId="0" xfId="0" applyFont="1" applyFill="1" applyAlignment="1">
      <alignment horizontal="left" vertical="center"/>
    </xf>
    <xf numFmtId="0" fontId="21" fillId="4" borderId="5" xfId="0" applyNumberFormat="1" applyFont="1" applyFill="1" applyBorder="1" applyAlignment="1" applyProtection="1">
      <alignment horizontal="center" vertical="center" shrinkToFit="1"/>
      <protection locked="0"/>
    </xf>
    <xf numFmtId="0" fontId="10" fillId="4" borderId="5" xfId="0" applyNumberFormat="1" applyFont="1" applyFill="1" applyBorder="1" applyAlignment="1">
      <alignment horizontal="center" vertical="center" shrinkToFit="1"/>
    </xf>
    <xf numFmtId="0" fontId="10" fillId="0" borderId="4" xfId="0" applyNumberFormat="1" applyFont="1" applyFill="1" applyBorder="1" applyAlignment="1">
      <alignment horizontal="center" vertical="center" shrinkToFit="1"/>
    </xf>
    <xf numFmtId="0" fontId="10" fillId="0" borderId="5" xfId="0" applyNumberFormat="1" applyFont="1" applyFill="1" applyBorder="1" applyAlignment="1">
      <alignment horizontal="center" vertical="center" shrinkToFit="1"/>
    </xf>
    <xf numFmtId="0" fontId="21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10" fillId="5" borderId="5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_報告様式" xfId="1"/>
  </cellStyles>
  <dxfs count="0"/>
  <tableStyles count="0" defaultTableStyle="TableStyleMedium2" defaultPivotStyle="PivotStyleLight16"/>
  <colors>
    <mruColors>
      <color rgb="FFFEAC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61575</xdr:colOff>
      <xdr:row>9</xdr:row>
      <xdr:rowOff>24629</xdr:rowOff>
    </xdr:from>
    <xdr:to>
      <xdr:col>25</xdr:col>
      <xdr:colOff>49262</xdr:colOff>
      <xdr:row>11</xdr:row>
      <xdr:rowOff>24629</xdr:rowOff>
    </xdr:to>
    <xdr:sp macro="" textlink="">
      <xdr:nvSpPr>
        <xdr:cNvPr id="2" name="テキスト ボックス 1"/>
        <xdr:cNvSpPr txBox="1"/>
      </xdr:nvSpPr>
      <xdr:spPr>
        <a:xfrm>
          <a:off x="8423563" y="2894060"/>
          <a:ext cx="2918692" cy="6403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発症日順に記載してください。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9"/>
  <sheetViews>
    <sheetView view="pageBreakPreview" zoomScale="90" zoomScaleNormal="100" zoomScaleSheetLayoutView="90" workbookViewId="0">
      <selection activeCell="C6" sqref="C6"/>
    </sheetView>
  </sheetViews>
  <sheetFormatPr defaultRowHeight="18" customHeight="1" x14ac:dyDescent="0.15"/>
  <cols>
    <col min="1" max="1" width="9" style="121"/>
    <col min="2" max="2" width="2.625" style="121" customWidth="1"/>
    <col min="3" max="3" width="10.625" style="121" customWidth="1"/>
    <col min="4" max="4" width="7.5" style="121" bestFit="1" customWidth="1"/>
    <col min="5" max="11" width="8.625" style="121" customWidth="1"/>
    <col min="12" max="12" width="6.625" style="121" customWidth="1"/>
    <col min="13" max="14" width="8.125" style="121" customWidth="1"/>
    <col min="15" max="15" width="7.5" style="121" bestFit="1" customWidth="1"/>
    <col min="16" max="16384" width="9" style="121"/>
  </cols>
  <sheetData>
    <row r="2" spans="2:15" ht="18" customHeight="1" x14ac:dyDescent="0.15">
      <c r="B2" s="349" t="s">
        <v>107</v>
      </c>
      <c r="C2" s="349"/>
      <c r="D2" s="349"/>
      <c r="E2" s="349"/>
      <c r="F2" s="349"/>
      <c r="G2" s="349"/>
      <c r="H2" s="349"/>
      <c r="I2" s="135"/>
      <c r="J2" s="135" t="s">
        <v>106</v>
      </c>
      <c r="K2" s="135"/>
      <c r="L2" s="135"/>
      <c r="M2" s="135"/>
    </row>
    <row r="3" spans="2:15" ht="18" customHeight="1" x14ac:dyDescent="0.15">
      <c r="N3" s="121">
        <v>1</v>
      </c>
      <c r="O3" s="121" t="s">
        <v>92</v>
      </c>
    </row>
    <row r="4" spans="2:15" ht="18" customHeight="1" x14ac:dyDescent="0.15">
      <c r="H4" s="125" t="s">
        <v>109</v>
      </c>
      <c r="I4" s="350"/>
      <c r="J4" s="350"/>
      <c r="K4" s="123" t="s">
        <v>108</v>
      </c>
      <c r="N4" s="121">
        <v>2</v>
      </c>
      <c r="O4" s="121" t="s">
        <v>91</v>
      </c>
    </row>
    <row r="5" spans="2:15" s="124" customFormat="1" ht="18" customHeight="1" x14ac:dyDescent="0.15">
      <c r="B5" s="124" t="s">
        <v>72</v>
      </c>
      <c r="L5" s="123"/>
      <c r="N5" s="121">
        <v>3</v>
      </c>
      <c r="O5" s="121" t="s">
        <v>93</v>
      </c>
    </row>
    <row r="6" spans="2:15" ht="30" customHeight="1" x14ac:dyDescent="0.15">
      <c r="C6" s="138"/>
      <c r="D6" s="139" t="str">
        <f>IF(C6&lt;&gt;"",VLOOKUP(WEEKDAY(C6,1),N$3:O$11,2,FALSE),"")</f>
        <v/>
      </c>
      <c r="E6" s="354"/>
      <c r="F6" s="354"/>
      <c r="G6" s="354"/>
      <c r="H6" s="354"/>
      <c r="I6" s="354"/>
      <c r="J6" s="354"/>
      <c r="K6" s="354"/>
      <c r="L6" s="120"/>
      <c r="M6" s="120"/>
      <c r="N6" s="121">
        <v>4</v>
      </c>
      <c r="O6" s="121" t="s">
        <v>94</v>
      </c>
    </row>
    <row r="7" spans="2:15" ht="30" customHeight="1" x14ac:dyDescent="0.15">
      <c r="C7" s="138"/>
      <c r="D7" s="139" t="str">
        <f>IF(C7&lt;&gt;"",VLOOKUP(WEEKDAY(C7,1),N$3:O$11,2,FALSE),"")</f>
        <v/>
      </c>
      <c r="E7" s="354"/>
      <c r="F7" s="354"/>
      <c r="G7" s="354"/>
      <c r="H7" s="354"/>
      <c r="I7" s="354"/>
      <c r="J7" s="354"/>
      <c r="K7" s="354"/>
      <c r="L7" s="120"/>
      <c r="M7" s="120"/>
      <c r="N7" s="121">
        <v>5</v>
      </c>
      <c r="O7" s="121" t="s">
        <v>95</v>
      </c>
    </row>
    <row r="8" spans="2:15" ht="30" customHeight="1" x14ac:dyDescent="0.15">
      <c r="C8" s="138"/>
      <c r="D8" s="139" t="str">
        <f>IF(C8&lt;&gt;"",VLOOKUP(WEEKDAY(C8,1),N$3:O$11,2,FALSE),"")</f>
        <v/>
      </c>
      <c r="E8" s="354"/>
      <c r="F8" s="354"/>
      <c r="G8" s="354"/>
      <c r="H8" s="354"/>
      <c r="I8" s="354"/>
      <c r="J8" s="354"/>
      <c r="K8" s="354"/>
      <c r="L8" s="120"/>
      <c r="M8" s="120"/>
      <c r="N8" s="121">
        <v>6</v>
      </c>
      <c r="O8" s="121" t="s">
        <v>96</v>
      </c>
    </row>
    <row r="9" spans="2:15" ht="30" customHeight="1" x14ac:dyDescent="0.15">
      <c r="C9" s="140"/>
      <c r="D9" s="139" t="str">
        <f>IF(C9&lt;&gt;"",VLOOKUP(WEEKDAY(C9,1),N$3:O$11,2,FALSE),"")</f>
        <v/>
      </c>
      <c r="E9" s="354"/>
      <c r="F9" s="354"/>
      <c r="G9" s="354"/>
      <c r="H9" s="354"/>
      <c r="I9" s="354"/>
      <c r="J9" s="354"/>
      <c r="K9" s="354"/>
      <c r="L9" s="127"/>
      <c r="M9" s="127"/>
      <c r="N9" s="121">
        <v>7</v>
      </c>
      <c r="O9" s="121" t="s">
        <v>97</v>
      </c>
    </row>
    <row r="10" spans="2:15" ht="30" customHeight="1" x14ac:dyDescent="0.15">
      <c r="C10" s="140"/>
      <c r="D10" s="139" t="str">
        <f>IF(C10&lt;&gt;"",VLOOKUP(WEEKDAY(C10,1),N$3:O$11,2,FALSE),"")</f>
        <v/>
      </c>
      <c r="E10" s="354"/>
      <c r="F10" s="354"/>
      <c r="G10" s="354"/>
      <c r="H10" s="354"/>
      <c r="I10" s="354"/>
      <c r="J10" s="354"/>
      <c r="K10" s="354"/>
      <c r="L10" s="127"/>
      <c r="M10" s="127"/>
    </row>
    <row r="11" spans="2:15" ht="18" customHeight="1" x14ac:dyDescent="0.15">
      <c r="C11" s="122"/>
      <c r="D11" s="122"/>
      <c r="E11" s="122"/>
      <c r="F11" s="122"/>
      <c r="G11" s="122"/>
      <c r="H11" s="125"/>
      <c r="J11" s="126"/>
      <c r="K11" s="127"/>
      <c r="L11" s="127"/>
      <c r="M11" s="127"/>
    </row>
    <row r="12" spans="2:15" s="124" customFormat="1" ht="18" customHeight="1" x14ac:dyDescent="0.15">
      <c r="B12" s="124" t="s">
        <v>73</v>
      </c>
      <c r="C12" s="128"/>
      <c r="D12" s="128"/>
      <c r="E12" s="128"/>
      <c r="F12" s="128"/>
      <c r="G12" s="128"/>
      <c r="H12" s="129"/>
      <c r="J12" s="130"/>
      <c r="K12" s="131"/>
      <c r="L12" s="131"/>
      <c r="M12" s="131"/>
    </row>
    <row r="13" spans="2:15" s="124" customFormat="1" ht="18" customHeight="1" x14ac:dyDescent="0.15">
      <c r="C13" s="137" t="s">
        <v>99</v>
      </c>
      <c r="D13" s="123"/>
      <c r="E13" s="123"/>
      <c r="F13" s="123"/>
      <c r="G13" s="123"/>
      <c r="H13" s="123"/>
      <c r="I13" s="123"/>
      <c r="J13" s="123"/>
      <c r="K13" s="127"/>
      <c r="L13" s="131"/>
      <c r="M13" s="131"/>
      <c r="N13" s="121"/>
      <c r="O13" s="121"/>
    </row>
    <row r="14" spans="2:15" s="124" customFormat="1" ht="18" customHeight="1" x14ac:dyDescent="0.15">
      <c r="C14" s="137" t="s">
        <v>98</v>
      </c>
      <c r="D14" s="123"/>
      <c r="E14" s="123"/>
      <c r="F14" s="123"/>
      <c r="G14" s="123"/>
      <c r="H14" s="123"/>
      <c r="I14" s="123"/>
      <c r="J14" s="123"/>
      <c r="K14" s="127"/>
      <c r="L14" s="131"/>
      <c r="M14" s="131"/>
    </row>
    <row r="15" spans="2:15" s="124" customFormat="1" ht="18" customHeight="1" x14ac:dyDescent="0.15">
      <c r="C15" s="137" t="s">
        <v>100</v>
      </c>
      <c r="D15" s="123"/>
      <c r="E15" s="123"/>
      <c r="F15" s="123"/>
      <c r="G15" s="123"/>
      <c r="H15" s="123"/>
      <c r="I15" s="123"/>
      <c r="J15" s="123"/>
      <c r="K15" s="127"/>
      <c r="L15" s="131"/>
      <c r="M15" s="131"/>
    </row>
    <row r="16" spans="2:15" s="124" customFormat="1" ht="18" customHeight="1" x14ac:dyDescent="0.15">
      <c r="C16" s="136"/>
      <c r="D16" s="128"/>
      <c r="E16" s="128"/>
      <c r="F16" s="128"/>
      <c r="G16" s="128"/>
      <c r="H16" s="129"/>
      <c r="J16" s="130"/>
      <c r="K16" s="131"/>
      <c r="L16" s="131"/>
      <c r="M16" s="131"/>
    </row>
    <row r="17" spans="2:13" s="124" customFormat="1" ht="18" customHeight="1" x14ac:dyDescent="0.15">
      <c r="C17" s="123" t="s">
        <v>101</v>
      </c>
      <c r="D17" s="128"/>
      <c r="E17" s="128"/>
      <c r="F17" s="128"/>
      <c r="G17" s="128"/>
      <c r="H17" s="129"/>
      <c r="J17" s="130"/>
      <c r="K17" s="131"/>
      <c r="L17" s="131"/>
      <c r="M17" s="131"/>
    </row>
    <row r="18" spans="2:13" s="126" customFormat="1" ht="18" customHeight="1" x14ac:dyDescent="0.15">
      <c r="C18" s="351"/>
      <c r="D18" s="352"/>
      <c r="E18" s="134" t="s">
        <v>74</v>
      </c>
      <c r="F18" s="134" t="s">
        <v>75</v>
      </c>
      <c r="G18" s="134" t="s">
        <v>76</v>
      </c>
      <c r="H18" s="134" t="s">
        <v>77</v>
      </c>
      <c r="I18" s="134" t="s">
        <v>78</v>
      </c>
      <c r="J18" s="134"/>
      <c r="K18" s="134" t="s">
        <v>79</v>
      </c>
      <c r="L18" s="132"/>
      <c r="M18" s="133"/>
    </row>
    <row r="19" spans="2:13" s="126" customFormat="1" ht="18" customHeight="1" x14ac:dyDescent="0.15">
      <c r="C19" s="351" t="s">
        <v>87</v>
      </c>
      <c r="D19" s="352"/>
      <c r="E19" s="134"/>
      <c r="F19" s="134"/>
      <c r="G19" s="134"/>
      <c r="H19" s="134"/>
      <c r="I19" s="134"/>
      <c r="J19" s="134"/>
      <c r="K19" s="134">
        <f>SUM(D19:J19)</f>
        <v>0</v>
      </c>
      <c r="L19" s="133"/>
      <c r="M19" s="133"/>
    </row>
    <row r="20" spans="2:13" s="126" customFormat="1" ht="18" customHeight="1" x14ac:dyDescent="0.15">
      <c r="C20" s="351" t="s">
        <v>88</v>
      </c>
      <c r="D20" s="352"/>
      <c r="E20" s="134"/>
      <c r="F20" s="134"/>
      <c r="G20" s="134"/>
      <c r="H20" s="134"/>
      <c r="I20" s="134"/>
      <c r="J20" s="134"/>
      <c r="K20" s="134">
        <f>SUM(D20:J20)</f>
        <v>0</v>
      </c>
      <c r="L20" s="133"/>
      <c r="M20" s="133"/>
    </row>
    <row r="21" spans="2:13" s="126" customFormat="1" ht="18" customHeight="1" x14ac:dyDescent="0.15">
      <c r="C21" s="351" t="s">
        <v>89</v>
      </c>
      <c r="D21" s="352"/>
      <c r="E21" s="134"/>
      <c r="F21" s="134"/>
      <c r="G21" s="134"/>
      <c r="H21" s="134"/>
      <c r="I21" s="134"/>
      <c r="J21" s="134"/>
      <c r="K21" s="134">
        <f>SUM(D21:J21)</f>
        <v>0</v>
      </c>
      <c r="L21" s="133"/>
      <c r="M21" s="133"/>
    </row>
    <row r="22" spans="2:13" s="126" customFormat="1" ht="18" customHeight="1" x14ac:dyDescent="0.15">
      <c r="C22" s="351" t="s">
        <v>90</v>
      </c>
      <c r="D22" s="352"/>
      <c r="E22" s="134"/>
      <c r="F22" s="134"/>
      <c r="G22" s="134"/>
      <c r="H22" s="134"/>
      <c r="I22" s="134"/>
      <c r="J22" s="134"/>
      <c r="K22" s="134">
        <f>SUM(D22:J22)</f>
        <v>0</v>
      </c>
      <c r="L22" s="133"/>
      <c r="M22" s="133"/>
    </row>
    <row r="23" spans="2:13" s="126" customFormat="1" ht="18" customHeight="1" x14ac:dyDescent="0.15">
      <c r="C23" s="351" t="s">
        <v>79</v>
      </c>
      <c r="D23" s="352"/>
      <c r="E23" s="134">
        <f t="shared" ref="E23:J23" si="0">SUM(E19:E22)</f>
        <v>0</v>
      </c>
      <c r="F23" s="134">
        <f t="shared" si="0"/>
        <v>0</v>
      </c>
      <c r="G23" s="134">
        <f t="shared" si="0"/>
        <v>0</v>
      </c>
      <c r="H23" s="134">
        <f t="shared" si="0"/>
        <v>0</v>
      </c>
      <c r="I23" s="134">
        <f t="shared" si="0"/>
        <v>0</v>
      </c>
      <c r="J23" s="134">
        <f t="shared" si="0"/>
        <v>0</v>
      </c>
      <c r="K23" s="134">
        <f>SUM(D23:J23)</f>
        <v>0</v>
      </c>
      <c r="L23" s="133"/>
      <c r="M23" s="133"/>
    </row>
    <row r="24" spans="2:13" s="126" customFormat="1" ht="18" customHeight="1" x14ac:dyDescent="0.15"/>
    <row r="26" spans="2:13" s="124" customFormat="1" ht="18" customHeight="1" x14ac:dyDescent="0.15">
      <c r="B26" s="124" t="s">
        <v>102</v>
      </c>
    </row>
    <row r="27" spans="2:13" ht="18" customHeight="1" x14ac:dyDescent="0.15">
      <c r="C27" s="353" t="s">
        <v>105</v>
      </c>
      <c r="D27" s="353"/>
    </row>
    <row r="30" spans="2:13" ht="18" customHeight="1" x14ac:dyDescent="0.15">
      <c r="C30" s="353" t="s">
        <v>104</v>
      </c>
      <c r="D30" s="353"/>
    </row>
    <row r="34" spans="2:11" s="124" customFormat="1" ht="18" customHeight="1" x14ac:dyDescent="0.15">
      <c r="B34" s="124" t="s">
        <v>103</v>
      </c>
      <c r="G34" s="121" t="s">
        <v>81</v>
      </c>
    </row>
    <row r="35" spans="2:11" ht="18" customHeight="1" x14ac:dyDescent="0.15">
      <c r="C35" s="141"/>
      <c r="D35" s="142" t="str">
        <f>IF(C35&lt;&gt;"",VLOOKUP(WEEKDAY(C35,1),N$3:O$11,2,FALSE),"")</f>
        <v/>
      </c>
      <c r="E35" s="355"/>
      <c r="F35" s="355"/>
      <c r="G35" s="355"/>
      <c r="H35" s="355"/>
      <c r="I35" s="355"/>
      <c r="J35" s="355"/>
      <c r="K35" s="355"/>
    </row>
    <row r="36" spans="2:11" ht="18" customHeight="1" x14ac:dyDescent="0.15">
      <c r="C36" s="141"/>
      <c r="D36" s="142" t="str">
        <f>IF(C36&lt;&gt;"",VLOOKUP(WEEKDAY(C36,1),N$3:O$11,2,FALSE),"")</f>
        <v/>
      </c>
      <c r="E36" s="355"/>
      <c r="F36" s="355"/>
      <c r="G36" s="355"/>
      <c r="H36" s="355"/>
      <c r="I36" s="355"/>
      <c r="J36" s="355"/>
      <c r="K36" s="355"/>
    </row>
    <row r="37" spans="2:11" ht="18" customHeight="1" x14ac:dyDescent="0.15">
      <c r="C37" s="141"/>
      <c r="D37" s="142" t="str">
        <f>IF(C37&lt;&gt;"",VLOOKUP(WEEKDAY(C37,1),N$3:O$11,2,FALSE),"")</f>
        <v/>
      </c>
      <c r="E37" s="355"/>
      <c r="F37" s="355"/>
      <c r="G37" s="355"/>
      <c r="H37" s="355"/>
      <c r="I37" s="355"/>
      <c r="J37" s="355"/>
      <c r="K37" s="355"/>
    </row>
    <row r="38" spans="2:11" ht="18" customHeight="1" x14ac:dyDescent="0.15">
      <c r="C38" s="143"/>
      <c r="D38" s="142" t="str">
        <f>IF(C38&lt;&gt;"",VLOOKUP(WEEKDAY(C38,1),N$3:O$11,2,FALSE),"")</f>
        <v/>
      </c>
      <c r="E38" s="355"/>
      <c r="F38" s="355"/>
      <c r="G38" s="355"/>
      <c r="H38" s="355"/>
      <c r="I38" s="355"/>
      <c r="J38" s="355"/>
      <c r="K38" s="355"/>
    </row>
    <row r="39" spans="2:11" ht="18" customHeight="1" x14ac:dyDescent="0.15">
      <c r="C39" s="143"/>
      <c r="D39" s="142" t="str">
        <f>IF(C39&lt;&gt;"",VLOOKUP(WEEKDAY(C39,1),N$3:O$11,2,FALSE),"")</f>
        <v/>
      </c>
      <c r="E39" s="355"/>
      <c r="F39" s="355"/>
      <c r="G39" s="355"/>
      <c r="H39" s="355"/>
      <c r="I39" s="355"/>
      <c r="J39" s="355"/>
      <c r="K39" s="355"/>
    </row>
  </sheetData>
  <mergeCells count="20">
    <mergeCell ref="E37:K37"/>
    <mergeCell ref="E38:K38"/>
    <mergeCell ref="E39:K39"/>
    <mergeCell ref="E6:K6"/>
    <mergeCell ref="E35:K35"/>
    <mergeCell ref="E36:K36"/>
    <mergeCell ref="C27:D27"/>
    <mergeCell ref="C30:D30"/>
    <mergeCell ref="C21:D21"/>
    <mergeCell ref="C20:D20"/>
    <mergeCell ref="E7:K7"/>
    <mergeCell ref="E8:K8"/>
    <mergeCell ref="E9:K9"/>
    <mergeCell ref="E10:K10"/>
    <mergeCell ref="B2:H2"/>
    <mergeCell ref="I4:J4"/>
    <mergeCell ref="C19:D19"/>
    <mergeCell ref="C18:D18"/>
    <mergeCell ref="C23:D23"/>
    <mergeCell ref="C22:D22"/>
  </mergeCells>
  <phoneticPr fontId="3"/>
  <dataValidations count="3">
    <dataValidation type="whole" imeMode="off" operator="greaterThanOrEqual" allowBlank="1" showInputMessage="1" showErrorMessage="1" sqref="E19:K23">
      <formula1>0</formula1>
    </dataValidation>
    <dataValidation type="date" imeMode="off" operator="greaterThanOrEqual" allowBlank="1" showInputMessage="1" showErrorMessage="1" sqref="I4:J4">
      <formula1>39448</formula1>
    </dataValidation>
    <dataValidation imeMode="hiragana" allowBlank="1" showInputMessage="1" showErrorMessage="1" sqref="E6:K10"/>
  </dataValidations>
  <pageMargins left="0.78740157480314965" right="0.78740157480314965" top="0.78740157480314965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O39"/>
  <sheetViews>
    <sheetView view="pageBreakPreview" zoomScale="90" zoomScaleNormal="100" workbookViewId="0">
      <selection activeCell="E36" sqref="E36:K36"/>
    </sheetView>
  </sheetViews>
  <sheetFormatPr defaultRowHeight="18" customHeight="1" x14ac:dyDescent="0.15"/>
  <cols>
    <col min="1" max="1" width="9" style="121"/>
    <col min="2" max="2" width="2.625" style="121" customWidth="1"/>
    <col min="3" max="3" width="10.625" style="121" customWidth="1"/>
    <col min="4" max="4" width="7.5" style="121" bestFit="1" customWidth="1"/>
    <col min="5" max="11" width="8.625" style="121" customWidth="1"/>
    <col min="12" max="12" width="6.625" style="121" customWidth="1"/>
    <col min="13" max="14" width="8.125" style="121" customWidth="1"/>
    <col min="15" max="15" width="7.5" style="121" bestFit="1" customWidth="1"/>
    <col min="16" max="16384" width="9" style="121"/>
  </cols>
  <sheetData>
    <row r="1" spans="2:15" ht="18" customHeight="1" thickBot="1" x14ac:dyDescent="0.2"/>
    <row r="2" spans="2:15" ht="18" customHeight="1" x14ac:dyDescent="0.15">
      <c r="B2" s="357" t="s">
        <v>116</v>
      </c>
      <c r="C2" s="358"/>
      <c r="D2" s="135"/>
      <c r="E2" s="135"/>
      <c r="F2" s="135"/>
      <c r="G2" s="135"/>
      <c r="H2" s="129" t="s">
        <v>107</v>
      </c>
      <c r="I2" s="135"/>
      <c r="J2" s="135" t="s">
        <v>106</v>
      </c>
      <c r="K2" s="135"/>
      <c r="L2" s="135"/>
      <c r="M2" s="135"/>
    </row>
    <row r="3" spans="2:15" ht="18" customHeight="1" thickBot="1" x14ac:dyDescent="0.2">
      <c r="B3" s="359"/>
      <c r="C3" s="360"/>
      <c r="N3" s="121">
        <v>1</v>
      </c>
      <c r="O3" s="121" t="s">
        <v>92</v>
      </c>
    </row>
    <row r="4" spans="2:15" ht="18" customHeight="1" x14ac:dyDescent="0.15">
      <c r="H4" s="125" t="s">
        <v>110</v>
      </c>
      <c r="I4" s="350">
        <v>39779</v>
      </c>
      <c r="J4" s="350"/>
      <c r="K4" s="123" t="s">
        <v>108</v>
      </c>
      <c r="N4" s="121">
        <v>2</v>
      </c>
      <c r="O4" s="121" t="s">
        <v>91</v>
      </c>
    </row>
    <row r="5" spans="2:15" s="124" customFormat="1" ht="18" customHeight="1" x14ac:dyDescent="0.15">
      <c r="B5" s="124" t="s">
        <v>72</v>
      </c>
      <c r="L5" s="123"/>
      <c r="N5" s="121">
        <v>3</v>
      </c>
      <c r="O5" s="121" t="s">
        <v>93</v>
      </c>
    </row>
    <row r="6" spans="2:15" ht="30" customHeight="1" x14ac:dyDescent="0.15">
      <c r="C6" s="138">
        <v>39777</v>
      </c>
      <c r="D6" s="139" t="str">
        <f>IF(C6&lt;&gt;"",VLOOKUP(WEEKDAY(C6,1),N$3:O$11,2,FALSE),"")</f>
        <v>（火）</v>
      </c>
      <c r="E6" s="356" t="s">
        <v>111</v>
      </c>
      <c r="F6" s="356"/>
      <c r="G6" s="356"/>
      <c r="H6" s="356"/>
      <c r="I6" s="356"/>
      <c r="J6" s="356"/>
      <c r="K6" s="356"/>
      <c r="L6" s="120"/>
      <c r="M6" s="120"/>
      <c r="N6" s="121">
        <v>4</v>
      </c>
      <c r="O6" s="121" t="s">
        <v>94</v>
      </c>
    </row>
    <row r="7" spans="2:15" ht="30" customHeight="1" x14ac:dyDescent="0.15">
      <c r="C7" s="138">
        <v>39781</v>
      </c>
      <c r="D7" s="139" t="str">
        <f>IF(C7&lt;&gt;"",VLOOKUP(WEEKDAY(C7,1),N$3:O$11,2,FALSE),"")</f>
        <v>（土）</v>
      </c>
      <c r="E7" s="356"/>
      <c r="F7" s="356"/>
      <c r="G7" s="356"/>
      <c r="H7" s="356"/>
      <c r="I7" s="356"/>
      <c r="J7" s="356"/>
      <c r="K7" s="356"/>
      <c r="L7" s="120"/>
      <c r="M7" s="120"/>
      <c r="N7" s="121">
        <v>5</v>
      </c>
      <c r="O7" s="121" t="s">
        <v>95</v>
      </c>
    </row>
    <row r="8" spans="2:15" ht="30" customHeight="1" x14ac:dyDescent="0.15">
      <c r="C8" s="138">
        <v>39782</v>
      </c>
      <c r="D8" s="139" t="str">
        <f>IF(C8&lt;&gt;"",VLOOKUP(WEEKDAY(C8,1),N$3:O$11,2,FALSE),"")</f>
        <v>（日）</v>
      </c>
      <c r="E8" s="356"/>
      <c r="F8" s="356"/>
      <c r="G8" s="356"/>
      <c r="H8" s="356"/>
      <c r="I8" s="356"/>
      <c r="J8" s="356"/>
      <c r="K8" s="356"/>
      <c r="L8" s="120"/>
      <c r="M8" s="120"/>
      <c r="N8" s="121">
        <v>6</v>
      </c>
      <c r="O8" s="121" t="s">
        <v>96</v>
      </c>
    </row>
    <row r="9" spans="2:15" ht="30" customHeight="1" x14ac:dyDescent="0.15">
      <c r="C9" s="140"/>
      <c r="D9" s="139" t="str">
        <f>IF(C9&lt;&gt;"",VLOOKUP(WEEKDAY(C9,1),N$3:O$11,2,FALSE),"")</f>
        <v/>
      </c>
      <c r="E9" s="356"/>
      <c r="F9" s="356"/>
      <c r="G9" s="356"/>
      <c r="H9" s="356"/>
      <c r="I9" s="356"/>
      <c r="J9" s="356"/>
      <c r="K9" s="356"/>
      <c r="L9" s="127"/>
      <c r="M9" s="127"/>
      <c r="N9" s="121">
        <v>7</v>
      </c>
      <c r="O9" s="121" t="s">
        <v>97</v>
      </c>
    </row>
    <row r="10" spans="2:15" ht="30" customHeight="1" x14ac:dyDescent="0.15">
      <c r="C10" s="140"/>
      <c r="D10" s="139" t="str">
        <f>IF(C10&lt;&gt;"",VLOOKUP(WEEKDAY(C10,1),N$3:O$11,2,FALSE),"")</f>
        <v/>
      </c>
      <c r="E10" s="356"/>
      <c r="F10" s="356"/>
      <c r="G10" s="356"/>
      <c r="H10" s="356"/>
      <c r="I10" s="356"/>
      <c r="J10" s="356"/>
      <c r="K10" s="356"/>
      <c r="L10" s="127"/>
      <c r="M10" s="127"/>
    </row>
    <row r="11" spans="2:15" ht="18" customHeight="1" x14ac:dyDescent="0.15">
      <c r="C11" s="122"/>
      <c r="D11" s="122"/>
      <c r="E11" s="122"/>
      <c r="F11" s="122"/>
      <c r="G11" s="122"/>
      <c r="H11" s="125"/>
      <c r="J11" s="126"/>
      <c r="K11" s="127"/>
      <c r="L11" s="127"/>
      <c r="M11" s="127"/>
    </row>
    <row r="12" spans="2:15" s="124" customFormat="1" ht="18" customHeight="1" x14ac:dyDescent="0.15">
      <c r="B12" s="124" t="s">
        <v>73</v>
      </c>
      <c r="C12" s="128"/>
      <c r="D12" s="128"/>
      <c r="E12" s="128"/>
      <c r="F12" s="128"/>
      <c r="G12" s="128"/>
      <c r="H12" s="129"/>
      <c r="J12" s="130"/>
      <c r="K12" s="131"/>
      <c r="L12" s="131"/>
      <c r="M12" s="131"/>
    </row>
    <row r="13" spans="2:15" s="124" customFormat="1" ht="18" customHeight="1" x14ac:dyDescent="0.15">
      <c r="C13" s="137" t="s">
        <v>99</v>
      </c>
      <c r="D13" s="123" t="s">
        <v>113</v>
      </c>
      <c r="E13" s="123"/>
      <c r="F13" s="123"/>
      <c r="G13" s="123"/>
      <c r="H13" s="123"/>
      <c r="I13" s="123"/>
      <c r="J13" s="123"/>
      <c r="K13" s="127"/>
      <c r="L13" s="131"/>
      <c r="M13" s="131"/>
      <c r="N13" s="121"/>
      <c r="O13" s="121"/>
    </row>
    <row r="14" spans="2:15" s="124" customFormat="1" ht="18" customHeight="1" x14ac:dyDescent="0.15">
      <c r="C14" s="137" t="s">
        <v>98</v>
      </c>
      <c r="D14" s="123" t="s">
        <v>114</v>
      </c>
      <c r="E14" s="123"/>
      <c r="F14" s="123"/>
      <c r="G14" s="123"/>
      <c r="H14" s="123"/>
      <c r="I14" s="123"/>
      <c r="J14" s="123"/>
      <c r="K14" s="127"/>
      <c r="L14" s="131"/>
      <c r="M14" s="131"/>
    </row>
    <row r="15" spans="2:15" s="124" customFormat="1" ht="18" customHeight="1" x14ac:dyDescent="0.15">
      <c r="C15" s="137" t="s">
        <v>100</v>
      </c>
      <c r="D15" s="123" t="s">
        <v>115</v>
      </c>
      <c r="E15" s="123"/>
      <c r="F15" s="123"/>
      <c r="G15" s="123"/>
      <c r="H15" s="123"/>
      <c r="I15" s="123"/>
      <c r="J15" s="123"/>
      <c r="K15" s="127"/>
      <c r="L15" s="131"/>
      <c r="M15" s="131"/>
    </row>
    <row r="16" spans="2:15" s="124" customFormat="1" ht="18" customHeight="1" x14ac:dyDescent="0.15">
      <c r="C16" s="136"/>
      <c r="D16" s="128"/>
      <c r="E16" s="128"/>
      <c r="F16" s="128"/>
      <c r="G16" s="128"/>
      <c r="H16" s="129"/>
      <c r="J16" s="130"/>
      <c r="K16" s="131"/>
      <c r="L16" s="131"/>
      <c r="M16" s="131"/>
    </row>
    <row r="17" spans="2:13" s="124" customFormat="1" ht="18" customHeight="1" x14ac:dyDescent="0.15">
      <c r="C17" s="123" t="s">
        <v>101</v>
      </c>
      <c r="D17" s="128"/>
      <c r="E17" s="128"/>
      <c r="F17" s="128"/>
      <c r="G17" s="128"/>
      <c r="H17" s="129"/>
      <c r="J17" s="130"/>
      <c r="K17" s="131"/>
      <c r="L17" s="131"/>
      <c r="M17" s="131"/>
    </row>
    <row r="18" spans="2:13" s="126" customFormat="1" ht="18" customHeight="1" x14ac:dyDescent="0.15">
      <c r="C18" s="351"/>
      <c r="D18" s="352"/>
      <c r="E18" s="134" t="s">
        <v>74</v>
      </c>
      <c r="F18" s="134" t="s">
        <v>75</v>
      </c>
      <c r="G18" s="134" t="s">
        <v>76</v>
      </c>
      <c r="H18" s="134" t="s">
        <v>77</v>
      </c>
      <c r="I18" s="134" t="s">
        <v>78</v>
      </c>
      <c r="J18" s="134"/>
      <c r="K18" s="134" t="s">
        <v>79</v>
      </c>
      <c r="L18" s="132"/>
      <c r="M18" s="133"/>
    </row>
    <row r="19" spans="2:13" s="126" customFormat="1" ht="18" customHeight="1" x14ac:dyDescent="0.15">
      <c r="C19" s="351" t="s">
        <v>82</v>
      </c>
      <c r="D19" s="352"/>
      <c r="E19" s="134"/>
      <c r="F19" s="134"/>
      <c r="G19" s="134"/>
      <c r="H19" s="134"/>
      <c r="I19" s="134"/>
      <c r="J19" s="134"/>
      <c r="K19" s="134">
        <f>SUM(D19:J19)</f>
        <v>0</v>
      </c>
      <c r="L19" s="133"/>
      <c r="M19" s="133"/>
    </row>
    <row r="20" spans="2:13" s="126" customFormat="1" ht="18" customHeight="1" x14ac:dyDescent="0.15">
      <c r="C20" s="351" t="s">
        <v>83</v>
      </c>
      <c r="D20" s="352"/>
      <c r="E20" s="134"/>
      <c r="F20" s="134"/>
      <c r="G20" s="134"/>
      <c r="H20" s="134"/>
      <c r="I20" s="134"/>
      <c r="J20" s="134"/>
      <c r="K20" s="134">
        <f>SUM(D20:J20)</f>
        <v>0</v>
      </c>
      <c r="L20" s="133"/>
      <c r="M20" s="133"/>
    </row>
    <row r="21" spans="2:13" s="126" customFormat="1" ht="18" customHeight="1" x14ac:dyDescent="0.15">
      <c r="C21" s="351" t="s">
        <v>84</v>
      </c>
      <c r="D21" s="352"/>
      <c r="E21" s="134"/>
      <c r="F21" s="134"/>
      <c r="G21" s="134"/>
      <c r="H21" s="134"/>
      <c r="I21" s="134"/>
      <c r="J21" s="134"/>
      <c r="K21" s="134">
        <f>SUM(D21:J21)</f>
        <v>0</v>
      </c>
      <c r="L21" s="133"/>
      <c r="M21" s="133"/>
    </row>
    <row r="22" spans="2:13" s="126" customFormat="1" ht="18" customHeight="1" x14ac:dyDescent="0.15">
      <c r="C22" s="351" t="s">
        <v>85</v>
      </c>
      <c r="D22" s="352"/>
      <c r="E22" s="134"/>
      <c r="F22" s="134"/>
      <c r="G22" s="134"/>
      <c r="H22" s="134"/>
      <c r="I22" s="134"/>
      <c r="J22" s="134"/>
      <c r="K22" s="134">
        <f>SUM(D22:J22)</f>
        <v>0</v>
      </c>
      <c r="L22" s="133"/>
      <c r="M22" s="133"/>
    </row>
    <row r="23" spans="2:13" s="126" customFormat="1" ht="18" customHeight="1" x14ac:dyDescent="0.15">
      <c r="C23" s="351" t="s">
        <v>79</v>
      </c>
      <c r="D23" s="352"/>
      <c r="E23" s="134">
        <f t="shared" ref="E23:J23" si="0">SUM(E19:E22)</f>
        <v>0</v>
      </c>
      <c r="F23" s="134">
        <f t="shared" si="0"/>
        <v>0</v>
      </c>
      <c r="G23" s="134">
        <f t="shared" si="0"/>
        <v>0</v>
      </c>
      <c r="H23" s="134">
        <f t="shared" si="0"/>
        <v>0</v>
      </c>
      <c r="I23" s="134">
        <f t="shared" si="0"/>
        <v>0</v>
      </c>
      <c r="J23" s="134">
        <f t="shared" si="0"/>
        <v>0</v>
      </c>
      <c r="K23" s="134">
        <f>SUM(D23:J23)</f>
        <v>0</v>
      </c>
      <c r="L23" s="133"/>
      <c r="M23" s="133"/>
    </row>
    <row r="24" spans="2:13" s="126" customFormat="1" ht="18" customHeight="1" x14ac:dyDescent="0.15"/>
    <row r="26" spans="2:13" s="124" customFormat="1" ht="18" customHeight="1" x14ac:dyDescent="0.15">
      <c r="B26" s="124" t="s">
        <v>102</v>
      </c>
    </row>
    <row r="27" spans="2:13" ht="18" customHeight="1" x14ac:dyDescent="0.15">
      <c r="C27" s="355" t="s">
        <v>105</v>
      </c>
      <c r="D27" s="355"/>
    </row>
    <row r="28" spans="2:13" ht="18" customHeight="1" x14ac:dyDescent="0.15">
      <c r="C28" s="119" t="s">
        <v>80</v>
      </c>
    </row>
    <row r="30" spans="2:13" ht="18" customHeight="1" x14ac:dyDescent="0.15">
      <c r="C30" s="355" t="s">
        <v>104</v>
      </c>
      <c r="D30" s="355"/>
    </row>
    <row r="31" spans="2:13" ht="18" customHeight="1" x14ac:dyDescent="0.15">
      <c r="C31" s="119" t="s">
        <v>112</v>
      </c>
    </row>
    <row r="34" spans="2:11" s="124" customFormat="1" ht="18" customHeight="1" x14ac:dyDescent="0.15">
      <c r="B34" s="124" t="s">
        <v>103</v>
      </c>
      <c r="G34" s="121" t="s">
        <v>81</v>
      </c>
    </row>
    <row r="35" spans="2:11" ht="26.2" customHeight="1" x14ac:dyDescent="0.15">
      <c r="C35" s="141">
        <v>39777</v>
      </c>
      <c r="D35" s="142" t="str">
        <f>IF(C35&lt;&gt;"",VLOOKUP(WEEKDAY(C35,1),N$3:O$11,2,FALSE),"")</f>
        <v>（火）</v>
      </c>
      <c r="E35" s="354" t="s">
        <v>147</v>
      </c>
      <c r="F35" s="354"/>
      <c r="G35" s="354"/>
      <c r="H35" s="354"/>
      <c r="I35" s="354"/>
      <c r="J35" s="354"/>
      <c r="K35" s="354"/>
    </row>
    <row r="36" spans="2:11" ht="18" customHeight="1" x14ac:dyDescent="0.15">
      <c r="C36" s="141">
        <v>39779</v>
      </c>
      <c r="D36" s="142" t="str">
        <f>IF(C36&lt;&gt;"",VLOOKUP(WEEKDAY(C36,1),N$3:O$11,2,FALSE),"")</f>
        <v>（木）</v>
      </c>
      <c r="E36" s="354" t="s">
        <v>148</v>
      </c>
      <c r="F36" s="354"/>
      <c r="G36" s="354"/>
      <c r="H36" s="354"/>
      <c r="I36" s="354"/>
      <c r="J36" s="354"/>
      <c r="K36" s="354"/>
    </row>
    <row r="37" spans="2:11" ht="18" customHeight="1" x14ac:dyDescent="0.15">
      <c r="C37" s="141"/>
      <c r="D37" s="142" t="str">
        <f>IF(C37&lt;&gt;"",VLOOKUP(WEEKDAY(C37,1),N$3:O$11,2,FALSE),"")</f>
        <v/>
      </c>
      <c r="E37" s="354"/>
      <c r="F37" s="354"/>
      <c r="G37" s="354"/>
      <c r="H37" s="354"/>
      <c r="I37" s="354"/>
      <c r="J37" s="354"/>
      <c r="K37" s="354"/>
    </row>
    <row r="38" spans="2:11" ht="18" customHeight="1" x14ac:dyDescent="0.15">
      <c r="C38" s="143"/>
      <c r="D38" s="142" t="str">
        <f>IF(C38&lt;&gt;"",VLOOKUP(WEEKDAY(C38,1),N$3:O$11,2,FALSE),"")</f>
        <v/>
      </c>
      <c r="E38" s="354"/>
      <c r="F38" s="354"/>
      <c r="G38" s="354"/>
      <c r="H38" s="354"/>
      <c r="I38" s="354"/>
      <c r="J38" s="354"/>
      <c r="K38" s="354"/>
    </row>
    <row r="39" spans="2:11" ht="18" customHeight="1" x14ac:dyDescent="0.15">
      <c r="C39" s="143"/>
      <c r="D39" s="142" t="str">
        <f>IF(C39&lt;&gt;"",VLOOKUP(WEEKDAY(C39,1),N$3:O$11,2,FALSE),"")</f>
        <v/>
      </c>
      <c r="E39" s="354"/>
      <c r="F39" s="354"/>
      <c r="G39" s="354"/>
      <c r="H39" s="354"/>
      <c r="I39" s="354"/>
      <c r="J39" s="354"/>
      <c r="K39" s="354"/>
    </row>
  </sheetData>
  <mergeCells count="20">
    <mergeCell ref="I4:J4"/>
    <mergeCell ref="C19:D19"/>
    <mergeCell ref="C18:D18"/>
    <mergeCell ref="C21:D21"/>
    <mergeCell ref="C20:D20"/>
    <mergeCell ref="B2:C3"/>
    <mergeCell ref="C23:D23"/>
    <mergeCell ref="C22:D22"/>
    <mergeCell ref="C27:D27"/>
    <mergeCell ref="C30:D30"/>
    <mergeCell ref="E39:K39"/>
    <mergeCell ref="E6:K6"/>
    <mergeCell ref="E35:K35"/>
    <mergeCell ref="E36:K36"/>
    <mergeCell ref="E7:K7"/>
    <mergeCell ref="E8:K8"/>
    <mergeCell ref="E9:K9"/>
    <mergeCell ref="E10:K10"/>
    <mergeCell ref="E37:K37"/>
    <mergeCell ref="E38:K38"/>
  </mergeCells>
  <phoneticPr fontId="3"/>
  <dataValidations count="3">
    <dataValidation type="whole" imeMode="off" operator="greaterThanOrEqual" allowBlank="1" showInputMessage="1" showErrorMessage="1" sqref="E19:K23">
      <formula1>0</formula1>
    </dataValidation>
    <dataValidation type="date" imeMode="off" operator="greaterThanOrEqual" allowBlank="1" showInputMessage="1" showErrorMessage="1" sqref="I4:J4">
      <formula1>39448</formula1>
    </dataValidation>
    <dataValidation imeMode="hiragana" allowBlank="1" showInputMessage="1" showErrorMessage="1" sqref="E35:K39 E6:K10"/>
  </dataValidations>
  <pageMargins left="0.78740157480314965" right="0.78740157480314965" top="0.78740157480314965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129"/>
  <sheetViews>
    <sheetView zoomScale="75" zoomScaleNormal="80" workbookViewId="0">
      <pane xSplit="6" ySplit="7" topLeftCell="G8" activePane="bottomRight" state="frozen"/>
      <selection activeCell="C6" sqref="C6:C7"/>
      <selection pane="topRight" activeCell="C6" sqref="C6:C7"/>
      <selection pane="bottomLeft" activeCell="C6" sqref="C6:C7"/>
      <selection pane="bottomRight" activeCell="O3" sqref="O3:V4"/>
    </sheetView>
  </sheetViews>
  <sheetFormatPr defaultColWidth="8.75" defaultRowHeight="24.95" customHeight="1" x14ac:dyDescent="0.15"/>
  <cols>
    <col min="1" max="1" width="3.625" style="173" customWidth="1"/>
    <col min="2" max="2" width="4.375" style="173" bestFit="1" customWidth="1"/>
    <col min="3" max="3" width="15.625" style="173" customWidth="1"/>
    <col min="4" max="4" width="5.25" style="267" bestFit="1" customWidth="1"/>
    <col min="5" max="5" width="4.875" style="173" customWidth="1"/>
    <col min="6" max="6" width="11.25" style="173" customWidth="1"/>
    <col min="7" max="26" width="5.625" style="174" customWidth="1"/>
    <col min="27" max="34" width="5.625" style="173" customWidth="1"/>
    <col min="35" max="35" width="15.625" style="269" customWidth="1"/>
    <col min="36" max="36" width="6.5" style="174" customWidth="1"/>
    <col min="37" max="37" width="8.75" style="173" customWidth="1"/>
    <col min="38" max="38" width="5.625" style="173" bestFit="1" customWidth="1"/>
    <col min="39" max="39" width="5.5" style="173" bestFit="1" customWidth="1"/>
    <col min="40" max="16384" width="8.75" style="173"/>
  </cols>
  <sheetData>
    <row r="1" spans="1:39" s="167" customFormat="1" ht="24.95" customHeight="1" x14ac:dyDescent="0.15">
      <c r="B1" s="150"/>
      <c r="C1" s="160" t="s">
        <v>24</v>
      </c>
      <c r="D1" s="161"/>
      <c r="E1" s="162" t="s">
        <v>25</v>
      </c>
      <c r="F1" s="163"/>
      <c r="G1" s="164"/>
      <c r="H1" s="164"/>
      <c r="I1" s="164"/>
      <c r="J1" s="164"/>
      <c r="K1" s="164"/>
      <c r="L1" s="164"/>
      <c r="M1" s="164"/>
      <c r="N1" s="164"/>
      <c r="O1" s="165"/>
      <c r="P1" s="166" t="s">
        <v>31</v>
      </c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K1" s="268"/>
      <c r="AL1" s="164"/>
    </row>
    <row r="2" spans="1:39" s="167" customFormat="1" ht="24.95" customHeight="1" x14ac:dyDescent="0.15">
      <c r="D2" s="168"/>
      <c r="G2" s="164"/>
      <c r="H2" s="164"/>
      <c r="I2" s="164"/>
      <c r="J2" s="164"/>
      <c r="K2" s="164"/>
      <c r="L2" s="164"/>
      <c r="M2" s="164"/>
      <c r="N2" s="164"/>
      <c r="U2" s="164"/>
      <c r="V2" s="164"/>
      <c r="W2" s="164"/>
      <c r="X2" s="164"/>
      <c r="Y2" s="164"/>
      <c r="Z2" s="164"/>
      <c r="AI2" s="268"/>
      <c r="AJ2" s="164"/>
    </row>
    <row r="3" spans="1:39" ht="16.75" x14ac:dyDescent="0.15">
      <c r="B3" s="169" t="s">
        <v>22</v>
      </c>
      <c r="C3" s="170"/>
      <c r="D3" s="171"/>
      <c r="E3" s="172" t="s">
        <v>57</v>
      </c>
      <c r="G3" s="377" t="s">
        <v>11</v>
      </c>
      <c r="H3" s="377"/>
      <c r="I3" s="367"/>
      <c r="J3" s="367"/>
      <c r="K3" s="367"/>
      <c r="L3" s="367"/>
      <c r="O3" s="348" t="s">
        <v>145</v>
      </c>
      <c r="P3" s="164"/>
      <c r="Q3" s="164"/>
      <c r="R3" s="348" t="s">
        <v>146</v>
      </c>
      <c r="S3" s="164"/>
      <c r="T3" s="164"/>
      <c r="U3" s="1"/>
      <c r="V3" s="1"/>
    </row>
    <row r="4" spans="1:39" s="175" customFormat="1" ht="17.45" thickBot="1" x14ac:dyDescent="0.2">
      <c r="B4" s="169"/>
      <c r="D4" s="171"/>
      <c r="G4" s="176"/>
      <c r="H4" s="176"/>
      <c r="I4" s="177"/>
      <c r="J4" s="178"/>
      <c r="K4" s="176"/>
      <c r="L4" s="176"/>
      <c r="M4" s="176"/>
      <c r="N4" s="176"/>
      <c r="O4" s="417"/>
      <c r="P4" s="348" t="s">
        <v>151</v>
      </c>
      <c r="Q4" s="348"/>
      <c r="R4" s="348"/>
      <c r="S4" s="1"/>
      <c r="T4" s="1"/>
      <c r="U4" s="416"/>
      <c r="V4" s="348" t="s">
        <v>150</v>
      </c>
      <c r="W4" s="176"/>
      <c r="X4" s="176"/>
      <c r="Y4" s="176"/>
      <c r="Z4" s="176"/>
      <c r="AD4" s="378" t="s">
        <v>55</v>
      </c>
      <c r="AE4" s="378"/>
      <c r="AF4" s="378"/>
      <c r="AG4" s="378"/>
      <c r="AH4" s="378"/>
      <c r="AI4" s="270"/>
      <c r="AJ4" s="176"/>
    </row>
    <row r="5" spans="1:39" ht="18" customHeight="1" thickBot="1" x14ac:dyDescent="0.2">
      <c r="B5" s="179" t="s">
        <v>130</v>
      </c>
      <c r="C5" s="180" t="s">
        <v>0</v>
      </c>
      <c r="D5" s="181"/>
      <c r="E5" s="375">
        <v>39451</v>
      </c>
      <c r="F5" s="376"/>
      <c r="G5" s="271" t="s">
        <v>117</v>
      </c>
      <c r="H5" s="183"/>
      <c r="I5" s="182"/>
      <c r="J5" s="183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79"/>
      <c r="AB5" s="179"/>
      <c r="AC5" s="179"/>
      <c r="AD5" s="185" t="s">
        <v>131</v>
      </c>
      <c r="AE5" s="185" t="s">
        <v>131</v>
      </c>
      <c r="AF5" s="185" t="s">
        <v>131</v>
      </c>
      <c r="AG5" s="185" t="s">
        <v>131</v>
      </c>
      <c r="AH5" s="185" t="s">
        <v>131</v>
      </c>
    </row>
    <row r="6" spans="1:39" ht="14.55" x14ac:dyDescent="0.15">
      <c r="B6" s="365" t="s">
        <v>132</v>
      </c>
      <c r="C6" s="363" t="s">
        <v>3</v>
      </c>
      <c r="D6" s="361" t="s">
        <v>4</v>
      </c>
      <c r="E6" s="361" t="s">
        <v>5</v>
      </c>
      <c r="F6" s="371" t="s">
        <v>60</v>
      </c>
      <c r="G6" s="368" t="s">
        <v>21</v>
      </c>
      <c r="H6" s="369"/>
      <c r="I6" s="369"/>
      <c r="J6" s="369"/>
      <c r="K6" s="369"/>
      <c r="L6" s="369"/>
      <c r="M6" s="369"/>
      <c r="N6" s="369"/>
      <c r="O6" s="369"/>
      <c r="P6" s="369"/>
      <c r="Q6" s="369"/>
      <c r="R6" s="369"/>
      <c r="S6" s="369"/>
      <c r="T6" s="369"/>
      <c r="U6" s="369"/>
      <c r="V6" s="369"/>
      <c r="W6" s="369"/>
      <c r="X6" s="369"/>
      <c r="Y6" s="369"/>
      <c r="Z6" s="370"/>
      <c r="AA6" s="368" t="s">
        <v>2</v>
      </c>
      <c r="AB6" s="369"/>
      <c r="AC6" s="370"/>
      <c r="AD6" s="368" t="s">
        <v>1</v>
      </c>
      <c r="AE6" s="369"/>
      <c r="AF6" s="369"/>
      <c r="AG6" s="369"/>
      <c r="AH6" s="370"/>
      <c r="AI6" s="373" t="s">
        <v>30</v>
      </c>
      <c r="AJ6" s="186"/>
    </row>
    <row r="7" spans="1:39" ht="50.2" customHeight="1" x14ac:dyDescent="0.15">
      <c r="B7" s="366"/>
      <c r="C7" s="364"/>
      <c r="D7" s="362"/>
      <c r="E7" s="362"/>
      <c r="F7" s="372"/>
      <c r="G7" s="272">
        <v>40540</v>
      </c>
      <c r="H7" s="188">
        <f>G7+1</f>
        <v>40541</v>
      </c>
      <c r="I7" s="188">
        <f t="shared" ref="I7:X7" si="0">H7+1</f>
        <v>40542</v>
      </c>
      <c r="J7" s="188">
        <f t="shared" si="0"/>
        <v>40543</v>
      </c>
      <c r="K7" s="188">
        <f t="shared" si="0"/>
        <v>40544</v>
      </c>
      <c r="L7" s="188">
        <f t="shared" si="0"/>
        <v>40545</v>
      </c>
      <c r="M7" s="188">
        <f t="shared" si="0"/>
        <v>40546</v>
      </c>
      <c r="N7" s="188">
        <f t="shared" si="0"/>
        <v>40547</v>
      </c>
      <c r="O7" s="188">
        <f t="shared" si="0"/>
        <v>40548</v>
      </c>
      <c r="P7" s="188">
        <f>O7+1</f>
        <v>40549</v>
      </c>
      <c r="Q7" s="188">
        <f t="shared" si="0"/>
        <v>40550</v>
      </c>
      <c r="R7" s="188">
        <f t="shared" si="0"/>
        <v>40551</v>
      </c>
      <c r="S7" s="188">
        <f t="shared" si="0"/>
        <v>40552</v>
      </c>
      <c r="T7" s="188">
        <f t="shared" si="0"/>
        <v>40553</v>
      </c>
      <c r="U7" s="188">
        <f t="shared" si="0"/>
        <v>40554</v>
      </c>
      <c r="V7" s="188">
        <f t="shared" si="0"/>
        <v>40555</v>
      </c>
      <c r="W7" s="188">
        <f t="shared" si="0"/>
        <v>40556</v>
      </c>
      <c r="X7" s="188">
        <f t="shared" si="0"/>
        <v>40557</v>
      </c>
      <c r="Y7" s="188">
        <f>X7+1</f>
        <v>40558</v>
      </c>
      <c r="Z7" s="189">
        <f>Y7+1</f>
        <v>40559</v>
      </c>
      <c r="AA7" s="190" t="s">
        <v>26</v>
      </c>
      <c r="AB7" s="191" t="s">
        <v>27</v>
      </c>
      <c r="AC7" s="192" t="s">
        <v>29</v>
      </c>
      <c r="AD7" s="190" t="s">
        <v>6</v>
      </c>
      <c r="AE7" s="193" t="s">
        <v>7</v>
      </c>
      <c r="AF7" s="193" t="s">
        <v>8</v>
      </c>
      <c r="AG7" s="193" t="s">
        <v>9</v>
      </c>
      <c r="AH7" s="194" t="s">
        <v>10</v>
      </c>
      <c r="AI7" s="374"/>
      <c r="AJ7" s="195"/>
      <c r="AL7" s="196" t="s">
        <v>15</v>
      </c>
      <c r="AM7" s="197" t="s">
        <v>19</v>
      </c>
    </row>
    <row r="8" spans="1:39" ht="24.95" customHeight="1" x14ac:dyDescent="0.15">
      <c r="B8" s="198">
        <v>1</v>
      </c>
      <c r="C8" s="199" ph="1"/>
      <c r="D8" s="200"/>
      <c r="E8" s="201"/>
      <c r="F8" s="202"/>
      <c r="G8" s="203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5"/>
      <c r="AA8" s="208"/>
      <c r="AB8" s="219"/>
      <c r="AC8" s="340"/>
      <c r="AD8" s="208"/>
      <c r="AE8" s="209"/>
      <c r="AF8" s="209"/>
      <c r="AG8" s="209"/>
      <c r="AH8" s="210"/>
      <c r="AI8" s="273"/>
      <c r="AJ8" s="212"/>
      <c r="AL8" s="213" t="str">
        <f>IF(D8="","",IF(E8&gt;=10,ROUNDDOWN(E8,-1)&amp;D8,E8&amp;D8))</f>
        <v/>
      </c>
      <c r="AM8" s="213" t="str">
        <f>IF(D8="","",IF(E8&gt;=10,ROUNDDOWN(E8,-1)&amp;D8&amp;AC8,E8&amp;D8&amp;AC8))</f>
        <v/>
      </c>
    </row>
    <row r="9" spans="1:39" ht="24.95" customHeight="1" x14ac:dyDescent="0.15">
      <c r="B9" s="198">
        <v>2</v>
      </c>
      <c r="C9" s="214" ph="1"/>
      <c r="D9" s="200"/>
      <c r="E9" s="215"/>
      <c r="F9" s="202"/>
      <c r="G9" s="203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5"/>
      <c r="AA9" s="208"/>
      <c r="AB9" s="219"/>
      <c r="AC9" s="341"/>
      <c r="AD9" s="208"/>
      <c r="AE9" s="209"/>
      <c r="AF9" s="209"/>
      <c r="AG9" s="209"/>
      <c r="AH9" s="217"/>
      <c r="AI9" s="274"/>
      <c r="AJ9" s="212"/>
      <c r="AL9" s="213" t="str">
        <f t="shared" ref="AL9:AL57" si="1">IF(D9="","",IF(E9&gt;=10,ROUNDDOWN(E9,-1)&amp;D9,E9&amp;D9))</f>
        <v/>
      </c>
      <c r="AM9" s="213" t="str">
        <f t="shared" ref="AM9:AM57" si="2">IF(D9="","",IF(E9&gt;=10,ROUNDDOWN(E9,-1)&amp;D9&amp;AC9,E9&amp;D9&amp;AC9))</f>
        <v/>
      </c>
    </row>
    <row r="10" spans="1:39" ht="24.95" customHeight="1" x14ac:dyDescent="0.15">
      <c r="A10" s="173">
        <v>0.8</v>
      </c>
      <c r="B10" s="198">
        <v>3</v>
      </c>
      <c r="C10" s="214" ph="1"/>
      <c r="D10" s="200"/>
      <c r="E10" s="215"/>
      <c r="F10" s="202"/>
      <c r="G10" s="203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5"/>
      <c r="AA10" s="208"/>
      <c r="AB10" s="219"/>
      <c r="AC10" s="341"/>
      <c r="AD10" s="208"/>
      <c r="AE10" s="219"/>
      <c r="AF10" s="209"/>
      <c r="AG10" s="209"/>
      <c r="AH10" s="210"/>
      <c r="AI10" s="274"/>
      <c r="AJ10" s="212"/>
      <c r="AL10" s="213" t="str">
        <f t="shared" si="1"/>
        <v/>
      </c>
      <c r="AM10" s="213" t="str">
        <f t="shared" si="2"/>
        <v/>
      </c>
    </row>
    <row r="11" spans="1:39" ht="24.95" customHeight="1" x14ac:dyDescent="0.15">
      <c r="A11" s="173">
        <v>1</v>
      </c>
      <c r="B11" s="198">
        <v>4</v>
      </c>
      <c r="C11" s="214" ph="1"/>
      <c r="D11" s="200"/>
      <c r="E11" s="215"/>
      <c r="F11" s="202"/>
      <c r="G11" s="203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5"/>
      <c r="AA11" s="208"/>
      <c r="AB11" s="219"/>
      <c r="AC11" s="341"/>
      <c r="AD11" s="208"/>
      <c r="AE11" s="219"/>
      <c r="AF11" s="209"/>
      <c r="AG11" s="209"/>
      <c r="AH11" s="217"/>
      <c r="AI11" s="274"/>
      <c r="AJ11" s="212"/>
      <c r="AL11" s="213" t="str">
        <f t="shared" si="1"/>
        <v/>
      </c>
      <c r="AM11" s="213" t="str">
        <f t="shared" si="2"/>
        <v/>
      </c>
    </row>
    <row r="12" spans="1:39" ht="24.95" customHeight="1" x14ac:dyDescent="0.15">
      <c r="A12" s="173">
        <v>0.7</v>
      </c>
      <c r="B12" s="198">
        <v>5</v>
      </c>
      <c r="C12" s="214" ph="1"/>
      <c r="D12" s="200"/>
      <c r="E12" s="215"/>
      <c r="F12" s="202"/>
      <c r="G12" s="203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5"/>
      <c r="AA12" s="208"/>
      <c r="AB12" s="219"/>
      <c r="AC12" s="341"/>
      <c r="AD12" s="208"/>
      <c r="AE12" s="219"/>
      <c r="AF12" s="209"/>
      <c r="AG12" s="209"/>
      <c r="AH12" s="217"/>
      <c r="AI12" s="274"/>
      <c r="AJ12" s="212"/>
      <c r="AL12" s="213" t="str">
        <f t="shared" si="1"/>
        <v/>
      </c>
      <c r="AM12" s="213" t="str">
        <f t="shared" si="2"/>
        <v/>
      </c>
    </row>
    <row r="13" spans="1:39" ht="24.95" customHeight="1" x14ac:dyDescent="0.15">
      <c r="A13" s="173">
        <v>0.5</v>
      </c>
      <c r="B13" s="198">
        <v>6</v>
      </c>
      <c r="C13" s="214" ph="1"/>
      <c r="D13" s="200"/>
      <c r="E13" s="215"/>
      <c r="F13" s="202"/>
      <c r="G13" s="203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5"/>
      <c r="AA13" s="208"/>
      <c r="AB13" s="219"/>
      <c r="AC13" s="341"/>
      <c r="AD13" s="208"/>
      <c r="AE13" s="219"/>
      <c r="AF13" s="209"/>
      <c r="AG13" s="209"/>
      <c r="AH13" s="217"/>
      <c r="AI13" s="274"/>
      <c r="AJ13" s="212"/>
      <c r="AL13" s="213" t="str">
        <f t="shared" si="1"/>
        <v/>
      </c>
      <c r="AM13" s="213" t="str">
        <f t="shared" si="2"/>
        <v/>
      </c>
    </row>
    <row r="14" spans="1:39" ht="24.95" customHeight="1" x14ac:dyDescent="0.15">
      <c r="A14" s="173">
        <v>3</v>
      </c>
      <c r="B14" s="198">
        <v>7</v>
      </c>
      <c r="C14" s="214" ph="1"/>
      <c r="D14" s="200"/>
      <c r="E14" s="215"/>
      <c r="F14" s="202"/>
      <c r="G14" s="203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5"/>
      <c r="AA14" s="208"/>
      <c r="AB14" s="219"/>
      <c r="AC14" s="342"/>
      <c r="AD14" s="208"/>
      <c r="AE14" s="219"/>
      <c r="AF14" s="209"/>
      <c r="AG14" s="209"/>
      <c r="AH14" s="217"/>
      <c r="AI14" s="274"/>
      <c r="AJ14" s="212"/>
      <c r="AL14" s="213" t="str">
        <f t="shared" si="1"/>
        <v/>
      </c>
      <c r="AM14" s="213" t="str">
        <f t="shared" si="2"/>
        <v/>
      </c>
    </row>
    <row r="15" spans="1:39" ht="24.95" customHeight="1" x14ac:dyDescent="0.15">
      <c r="A15" s="173">
        <v>0.2</v>
      </c>
      <c r="B15" s="198">
        <v>8</v>
      </c>
      <c r="C15" s="214" ph="1"/>
      <c r="D15" s="200"/>
      <c r="E15" s="215"/>
      <c r="F15" s="202"/>
      <c r="G15" s="203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5"/>
      <c r="AA15" s="208"/>
      <c r="AB15" s="219"/>
      <c r="AC15" s="342"/>
      <c r="AD15" s="208"/>
      <c r="AE15" s="219"/>
      <c r="AF15" s="209"/>
      <c r="AG15" s="209"/>
      <c r="AH15" s="217"/>
      <c r="AI15" s="274"/>
      <c r="AJ15" s="212"/>
      <c r="AL15" s="213" t="str">
        <f t="shared" si="1"/>
        <v/>
      </c>
      <c r="AM15" s="213" t="str">
        <f t="shared" si="2"/>
        <v/>
      </c>
    </row>
    <row r="16" spans="1:39" ht="24.95" customHeight="1" x14ac:dyDescent="0.15">
      <c r="A16" s="173">
        <v>0.8</v>
      </c>
      <c r="B16" s="198">
        <v>9</v>
      </c>
      <c r="C16" s="214" ph="1"/>
      <c r="D16" s="200"/>
      <c r="E16" s="215"/>
      <c r="F16" s="202"/>
      <c r="G16" s="203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5"/>
      <c r="AA16" s="208"/>
      <c r="AB16" s="219"/>
      <c r="AC16" s="343"/>
      <c r="AD16" s="208"/>
      <c r="AE16" s="219"/>
      <c r="AF16" s="209"/>
      <c r="AG16" s="209"/>
      <c r="AH16" s="217"/>
      <c r="AI16" s="274"/>
      <c r="AJ16" s="212"/>
      <c r="AL16" s="213" t="str">
        <f t="shared" si="1"/>
        <v/>
      </c>
      <c r="AM16" s="213" t="str">
        <f t="shared" si="2"/>
        <v/>
      </c>
    </row>
    <row r="17" spans="1:39" ht="24.95" customHeight="1" x14ac:dyDescent="0.15">
      <c r="A17" s="173">
        <v>0.1</v>
      </c>
      <c r="B17" s="221">
        <v>10</v>
      </c>
      <c r="C17" s="214" ph="1"/>
      <c r="D17" s="222"/>
      <c r="E17" s="215"/>
      <c r="F17" s="202"/>
      <c r="G17" s="203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5"/>
      <c r="AA17" s="208"/>
      <c r="AB17" s="219"/>
      <c r="AC17" s="340"/>
      <c r="AD17" s="208"/>
      <c r="AE17" s="219"/>
      <c r="AF17" s="206"/>
      <c r="AG17" s="206"/>
      <c r="AH17" s="217"/>
      <c r="AI17" s="274"/>
      <c r="AJ17" s="212"/>
      <c r="AL17" s="213" t="str">
        <f t="shared" si="1"/>
        <v/>
      </c>
      <c r="AM17" s="213" t="str">
        <f t="shared" si="2"/>
        <v/>
      </c>
    </row>
    <row r="18" spans="1:39" ht="24.95" customHeight="1" x14ac:dyDescent="0.15">
      <c r="A18" s="173">
        <v>0.1</v>
      </c>
      <c r="B18" s="221">
        <v>11</v>
      </c>
      <c r="C18" s="223" ph="1"/>
      <c r="D18" s="222"/>
      <c r="E18" s="215"/>
      <c r="F18" s="202"/>
      <c r="G18" s="203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5"/>
      <c r="AA18" s="208"/>
      <c r="AB18" s="219"/>
      <c r="AC18" s="342"/>
      <c r="AD18" s="208"/>
      <c r="AE18" s="219"/>
      <c r="AF18" s="206"/>
      <c r="AG18" s="206"/>
      <c r="AH18" s="217"/>
      <c r="AI18" s="274"/>
      <c r="AJ18" s="212"/>
      <c r="AL18" s="213" t="str">
        <f t="shared" si="1"/>
        <v/>
      </c>
      <c r="AM18" s="213" t="str">
        <f t="shared" si="2"/>
        <v/>
      </c>
    </row>
    <row r="19" spans="1:39" ht="24.95" customHeight="1" x14ac:dyDescent="0.15">
      <c r="A19" s="173">
        <v>0.1</v>
      </c>
      <c r="B19" s="198">
        <v>12</v>
      </c>
      <c r="C19" s="223" ph="1"/>
      <c r="D19" s="222"/>
      <c r="E19" s="215"/>
      <c r="F19" s="220"/>
      <c r="G19" s="203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5"/>
      <c r="AA19" s="208"/>
      <c r="AB19" s="219"/>
      <c r="AC19" s="342"/>
      <c r="AD19" s="208"/>
      <c r="AE19" s="219"/>
      <c r="AF19" s="206"/>
      <c r="AG19" s="206"/>
      <c r="AH19" s="217"/>
      <c r="AI19" s="274"/>
      <c r="AJ19" s="212"/>
      <c r="AL19" s="213" t="str">
        <f t="shared" si="1"/>
        <v/>
      </c>
      <c r="AM19" s="213" t="str">
        <f t="shared" si="2"/>
        <v/>
      </c>
    </row>
    <row r="20" spans="1:39" ht="24.95" customHeight="1" x14ac:dyDescent="0.15">
      <c r="B20" s="198">
        <v>13</v>
      </c>
      <c r="C20" s="223" ph="1"/>
      <c r="D20" s="222"/>
      <c r="E20" s="215"/>
      <c r="F20" s="220"/>
      <c r="G20" s="203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5"/>
      <c r="AA20" s="208"/>
      <c r="AB20" s="219"/>
      <c r="AC20" s="341"/>
      <c r="AD20" s="208"/>
      <c r="AE20" s="219"/>
      <c r="AF20" s="206"/>
      <c r="AG20" s="206"/>
      <c r="AH20" s="210"/>
      <c r="AI20" s="274"/>
      <c r="AJ20" s="212"/>
      <c r="AL20" s="213" t="str">
        <f t="shared" si="1"/>
        <v/>
      </c>
      <c r="AM20" s="213" t="str">
        <f t="shared" si="2"/>
        <v/>
      </c>
    </row>
    <row r="21" spans="1:39" ht="24.95" customHeight="1" x14ac:dyDescent="0.15">
      <c r="B21" s="198">
        <v>14</v>
      </c>
      <c r="C21" s="214" ph="1"/>
      <c r="D21" s="222"/>
      <c r="E21" s="215"/>
      <c r="F21" s="220"/>
      <c r="G21" s="203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5"/>
      <c r="AA21" s="208"/>
      <c r="AB21" s="219"/>
      <c r="AC21" s="341"/>
      <c r="AD21" s="208"/>
      <c r="AE21" s="209"/>
      <c r="AF21" s="206"/>
      <c r="AG21" s="206"/>
      <c r="AH21" s="216"/>
      <c r="AI21" s="274"/>
      <c r="AJ21" s="212"/>
      <c r="AL21" s="213" t="str">
        <f t="shared" si="1"/>
        <v/>
      </c>
      <c r="AM21" s="213" t="str">
        <f t="shared" si="2"/>
        <v/>
      </c>
    </row>
    <row r="22" spans="1:39" ht="24.95" customHeight="1" x14ac:dyDescent="0.15">
      <c r="B22" s="198">
        <v>15</v>
      </c>
      <c r="C22" s="214" ph="1"/>
      <c r="D22" s="222"/>
      <c r="E22" s="215"/>
      <c r="F22" s="220"/>
      <c r="G22" s="203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5"/>
      <c r="AA22" s="208"/>
      <c r="AB22" s="219"/>
      <c r="AC22" s="342"/>
      <c r="AD22" s="208"/>
      <c r="AE22" s="209"/>
      <c r="AF22" s="206"/>
      <c r="AG22" s="206"/>
      <c r="AH22" s="224"/>
      <c r="AI22" s="274"/>
      <c r="AJ22" s="212"/>
      <c r="AL22" s="213" t="str">
        <f t="shared" si="1"/>
        <v/>
      </c>
      <c r="AM22" s="213" t="str">
        <f t="shared" si="2"/>
        <v/>
      </c>
    </row>
    <row r="23" spans="1:39" ht="24.95" customHeight="1" x14ac:dyDescent="0.15">
      <c r="B23" s="198">
        <v>16</v>
      </c>
      <c r="C23" s="199" ph="1"/>
      <c r="D23" s="200"/>
      <c r="E23" s="215"/>
      <c r="F23" s="220"/>
      <c r="G23" s="203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5"/>
      <c r="AA23" s="208"/>
      <c r="AB23" s="219"/>
      <c r="AC23" s="340"/>
      <c r="AD23" s="208"/>
      <c r="AE23" s="209"/>
      <c r="AF23" s="209"/>
      <c r="AG23" s="209"/>
      <c r="AH23" s="210"/>
      <c r="AI23" s="273"/>
      <c r="AJ23" s="212"/>
      <c r="AL23" s="213" t="str">
        <f t="shared" si="1"/>
        <v/>
      </c>
      <c r="AM23" s="213" t="str">
        <f t="shared" si="2"/>
        <v/>
      </c>
    </row>
    <row r="24" spans="1:39" ht="24.95" customHeight="1" x14ac:dyDescent="0.15">
      <c r="B24" s="198">
        <v>17</v>
      </c>
      <c r="C24" s="214" ph="1"/>
      <c r="D24" s="200"/>
      <c r="E24" s="201"/>
      <c r="F24" s="238"/>
      <c r="G24" s="203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5"/>
      <c r="AA24" s="208"/>
      <c r="AB24" s="219"/>
      <c r="AC24" s="341"/>
      <c r="AD24" s="208"/>
      <c r="AE24" s="209"/>
      <c r="AF24" s="209"/>
      <c r="AG24" s="209"/>
      <c r="AH24" s="217"/>
      <c r="AI24" s="274"/>
      <c r="AJ24" s="212"/>
      <c r="AL24" s="213" t="str">
        <f t="shared" si="1"/>
        <v/>
      </c>
      <c r="AM24" s="213" t="str">
        <f t="shared" si="2"/>
        <v/>
      </c>
    </row>
    <row r="25" spans="1:39" ht="24.95" customHeight="1" x14ac:dyDescent="0.15">
      <c r="B25" s="198">
        <v>18</v>
      </c>
      <c r="C25" s="214" ph="1"/>
      <c r="D25" s="200"/>
      <c r="E25" s="215"/>
      <c r="F25" s="238"/>
      <c r="G25" s="203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5"/>
      <c r="AA25" s="208"/>
      <c r="AB25" s="219"/>
      <c r="AC25" s="341"/>
      <c r="AD25" s="208"/>
      <c r="AE25" s="219"/>
      <c r="AF25" s="209"/>
      <c r="AG25" s="209"/>
      <c r="AH25" s="210"/>
      <c r="AI25" s="274"/>
      <c r="AJ25" s="212"/>
      <c r="AL25" s="213" t="str">
        <f t="shared" si="1"/>
        <v/>
      </c>
      <c r="AM25" s="213" t="str">
        <f t="shared" si="2"/>
        <v/>
      </c>
    </row>
    <row r="26" spans="1:39" ht="24.95" customHeight="1" x14ac:dyDescent="0.15">
      <c r="B26" s="198">
        <v>19</v>
      </c>
      <c r="C26" s="214" ph="1"/>
      <c r="D26" s="200"/>
      <c r="E26" s="215"/>
      <c r="F26" s="238"/>
      <c r="G26" s="203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5"/>
      <c r="AA26" s="208"/>
      <c r="AB26" s="219"/>
      <c r="AC26" s="341"/>
      <c r="AD26" s="208"/>
      <c r="AE26" s="219"/>
      <c r="AF26" s="209"/>
      <c r="AG26" s="209"/>
      <c r="AH26" s="217"/>
      <c r="AI26" s="274"/>
      <c r="AJ26" s="212"/>
      <c r="AL26" s="213" t="str">
        <f t="shared" si="1"/>
        <v/>
      </c>
      <c r="AM26" s="213" t="str">
        <f t="shared" si="2"/>
        <v/>
      </c>
    </row>
    <row r="27" spans="1:39" ht="24.95" customHeight="1" x14ac:dyDescent="0.15">
      <c r="B27" s="198">
        <v>20</v>
      </c>
      <c r="C27" s="214" ph="1"/>
      <c r="D27" s="200"/>
      <c r="E27" s="215"/>
      <c r="F27" s="238"/>
      <c r="G27" s="203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5"/>
      <c r="AA27" s="208"/>
      <c r="AB27" s="219"/>
      <c r="AC27" s="341"/>
      <c r="AD27" s="208"/>
      <c r="AE27" s="219"/>
      <c r="AF27" s="209"/>
      <c r="AG27" s="209"/>
      <c r="AH27" s="217"/>
      <c r="AI27" s="274"/>
      <c r="AJ27" s="212"/>
      <c r="AL27" s="213" t="str">
        <f t="shared" si="1"/>
        <v/>
      </c>
      <c r="AM27" s="213" t="str">
        <f t="shared" si="2"/>
        <v/>
      </c>
    </row>
    <row r="28" spans="1:39" ht="24.95" customHeight="1" x14ac:dyDescent="0.15">
      <c r="B28" s="198">
        <v>21</v>
      </c>
      <c r="C28" s="214" ph="1"/>
      <c r="D28" s="200"/>
      <c r="E28" s="215"/>
      <c r="F28" s="238"/>
      <c r="G28" s="203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5"/>
      <c r="AA28" s="208"/>
      <c r="AB28" s="219"/>
      <c r="AC28" s="341"/>
      <c r="AD28" s="208"/>
      <c r="AE28" s="219"/>
      <c r="AF28" s="209"/>
      <c r="AG28" s="209"/>
      <c r="AH28" s="217"/>
      <c r="AI28" s="274"/>
      <c r="AJ28" s="212"/>
      <c r="AL28" s="213" t="str">
        <f t="shared" si="1"/>
        <v/>
      </c>
      <c r="AM28" s="213" t="str">
        <f t="shared" si="2"/>
        <v/>
      </c>
    </row>
    <row r="29" spans="1:39" ht="24.95" customHeight="1" x14ac:dyDescent="0.15">
      <c r="B29" s="198">
        <v>22</v>
      </c>
      <c r="C29" s="214" ph="1"/>
      <c r="D29" s="200"/>
      <c r="E29" s="215"/>
      <c r="F29" s="238"/>
      <c r="G29" s="203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5"/>
      <c r="AA29" s="208"/>
      <c r="AB29" s="219"/>
      <c r="AC29" s="342"/>
      <c r="AD29" s="208"/>
      <c r="AE29" s="219"/>
      <c r="AF29" s="209"/>
      <c r="AG29" s="209"/>
      <c r="AH29" s="217"/>
      <c r="AI29" s="274"/>
      <c r="AJ29" s="212"/>
      <c r="AL29" s="213" t="str">
        <f t="shared" si="1"/>
        <v/>
      </c>
      <c r="AM29" s="213" t="str">
        <f t="shared" si="2"/>
        <v/>
      </c>
    </row>
    <row r="30" spans="1:39" ht="24.95" customHeight="1" x14ac:dyDescent="0.15">
      <c r="B30" s="198">
        <v>23</v>
      </c>
      <c r="C30" s="214" ph="1"/>
      <c r="D30" s="222"/>
      <c r="E30" s="215"/>
      <c r="F30" s="238"/>
      <c r="G30" s="203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5"/>
      <c r="AA30" s="208"/>
      <c r="AB30" s="219"/>
      <c r="AC30" s="342"/>
      <c r="AD30" s="208"/>
      <c r="AE30" s="219"/>
      <c r="AF30" s="209"/>
      <c r="AG30" s="209"/>
      <c r="AH30" s="217"/>
      <c r="AI30" s="274"/>
      <c r="AJ30" s="212"/>
      <c r="AL30" s="213" t="str">
        <f t="shared" si="1"/>
        <v/>
      </c>
      <c r="AM30" s="213" t="str">
        <f t="shared" si="2"/>
        <v/>
      </c>
    </row>
    <row r="31" spans="1:39" ht="24.95" customHeight="1" x14ac:dyDescent="0.15">
      <c r="B31" s="198">
        <v>24</v>
      </c>
      <c r="C31" s="214" ph="1"/>
      <c r="D31" s="222"/>
      <c r="E31" s="215"/>
      <c r="F31" s="238"/>
      <c r="G31" s="203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5"/>
      <c r="AA31" s="208"/>
      <c r="AB31" s="219"/>
      <c r="AC31" s="343"/>
      <c r="AD31" s="208"/>
      <c r="AE31" s="219"/>
      <c r="AF31" s="209"/>
      <c r="AG31" s="209"/>
      <c r="AH31" s="217"/>
      <c r="AI31" s="274"/>
      <c r="AJ31" s="212"/>
      <c r="AL31" s="213" t="str">
        <f t="shared" si="1"/>
        <v/>
      </c>
      <c r="AM31" s="213" t="str">
        <f t="shared" si="2"/>
        <v/>
      </c>
    </row>
    <row r="32" spans="1:39" ht="24.95" customHeight="1" x14ac:dyDescent="0.15">
      <c r="B32" s="198">
        <v>25</v>
      </c>
      <c r="C32" s="214" ph="1"/>
      <c r="D32" s="222"/>
      <c r="E32" s="215"/>
      <c r="F32" s="238"/>
      <c r="G32" s="203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5"/>
      <c r="AA32" s="208"/>
      <c r="AB32" s="219"/>
      <c r="AC32" s="340"/>
      <c r="AD32" s="208"/>
      <c r="AE32" s="219"/>
      <c r="AF32" s="206"/>
      <c r="AG32" s="206"/>
      <c r="AH32" s="217"/>
      <c r="AI32" s="274"/>
      <c r="AJ32" s="212"/>
      <c r="AL32" s="213" t="str">
        <f t="shared" si="1"/>
        <v/>
      </c>
      <c r="AM32" s="213" t="str">
        <f t="shared" si="2"/>
        <v/>
      </c>
    </row>
    <row r="33" spans="2:39" ht="24.95" customHeight="1" x14ac:dyDescent="0.15">
      <c r="B33" s="198">
        <v>26</v>
      </c>
      <c r="C33" s="223" ph="1"/>
      <c r="D33" s="222"/>
      <c r="E33" s="215"/>
      <c r="F33" s="238"/>
      <c r="G33" s="203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5"/>
      <c r="AA33" s="208"/>
      <c r="AB33" s="219"/>
      <c r="AC33" s="342"/>
      <c r="AD33" s="208"/>
      <c r="AE33" s="219"/>
      <c r="AF33" s="206"/>
      <c r="AG33" s="206"/>
      <c r="AH33" s="217"/>
      <c r="AI33" s="274"/>
      <c r="AJ33" s="212"/>
      <c r="AL33" s="213" t="str">
        <f t="shared" si="1"/>
        <v/>
      </c>
      <c r="AM33" s="213" t="str">
        <f t="shared" si="2"/>
        <v/>
      </c>
    </row>
    <row r="34" spans="2:39" s="261" customFormat="1" ht="24.95" customHeight="1" x14ac:dyDescent="0.15">
      <c r="B34" s="221">
        <v>27</v>
      </c>
      <c r="C34" s="223" ph="1"/>
      <c r="D34" s="222"/>
      <c r="E34" s="215"/>
      <c r="F34" s="202"/>
      <c r="G34" s="203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5"/>
      <c r="AA34" s="227"/>
      <c r="AB34" s="228"/>
      <c r="AC34" s="342"/>
      <c r="AD34" s="227"/>
      <c r="AE34" s="228"/>
      <c r="AF34" s="229"/>
      <c r="AG34" s="229"/>
      <c r="AH34" s="230"/>
      <c r="AI34" s="275"/>
      <c r="AJ34" s="232"/>
      <c r="AL34" s="213" t="str">
        <f t="shared" si="1"/>
        <v/>
      </c>
      <c r="AM34" s="213" t="str">
        <f t="shared" si="2"/>
        <v/>
      </c>
    </row>
    <row r="35" spans="2:39" s="261" customFormat="1" ht="24.95" customHeight="1" x14ac:dyDescent="0.15">
      <c r="B35" s="221">
        <v>28</v>
      </c>
      <c r="C35" s="223" ph="1"/>
      <c r="D35" s="222"/>
      <c r="E35" s="215"/>
      <c r="F35" s="202"/>
      <c r="G35" s="203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5"/>
      <c r="AA35" s="227"/>
      <c r="AB35" s="228"/>
      <c r="AC35" s="340"/>
      <c r="AD35" s="227"/>
      <c r="AE35" s="228"/>
      <c r="AF35" s="229"/>
      <c r="AG35" s="229"/>
      <c r="AH35" s="233"/>
      <c r="AI35" s="275"/>
      <c r="AJ35" s="232"/>
      <c r="AL35" s="213" t="str">
        <f t="shared" si="1"/>
        <v/>
      </c>
      <c r="AM35" s="213" t="str">
        <f t="shared" si="2"/>
        <v/>
      </c>
    </row>
    <row r="36" spans="2:39" s="261" customFormat="1" ht="24.95" customHeight="1" x14ac:dyDescent="0.15">
      <c r="B36" s="221">
        <v>29</v>
      </c>
      <c r="C36" s="223" ph="1"/>
      <c r="D36" s="222"/>
      <c r="E36" s="215"/>
      <c r="F36" s="202"/>
      <c r="G36" s="203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5"/>
      <c r="AA36" s="227"/>
      <c r="AB36" s="228"/>
      <c r="AC36" s="340"/>
      <c r="AD36" s="227"/>
      <c r="AE36" s="226"/>
      <c r="AF36" s="229"/>
      <c r="AG36" s="229"/>
      <c r="AH36" s="207"/>
      <c r="AI36" s="275"/>
      <c r="AJ36" s="232"/>
      <c r="AL36" s="213" t="str">
        <f t="shared" si="1"/>
        <v/>
      </c>
      <c r="AM36" s="213" t="str">
        <f t="shared" si="2"/>
        <v/>
      </c>
    </row>
    <row r="37" spans="2:39" s="261" customFormat="1" ht="24.95" customHeight="1" x14ac:dyDescent="0.15">
      <c r="B37" s="221">
        <v>30</v>
      </c>
      <c r="C37" s="223" ph="1"/>
      <c r="D37" s="222"/>
      <c r="E37" s="215"/>
      <c r="F37" s="202"/>
      <c r="G37" s="203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5"/>
      <c r="AA37" s="227"/>
      <c r="AB37" s="228"/>
      <c r="AC37" s="342"/>
      <c r="AD37" s="227"/>
      <c r="AE37" s="226"/>
      <c r="AF37" s="229"/>
      <c r="AG37" s="229"/>
      <c r="AH37" s="234"/>
      <c r="AI37" s="275"/>
      <c r="AJ37" s="232"/>
      <c r="AL37" s="213" t="str">
        <f t="shared" si="1"/>
        <v/>
      </c>
      <c r="AM37" s="213" t="str">
        <f t="shared" si="2"/>
        <v/>
      </c>
    </row>
    <row r="38" spans="2:39" s="261" customFormat="1" ht="24.95" customHeight="1" x14ac:dyDescent="0.15">
      <c r="B38" s="221">
        <v>31</v>
      </c>
      <c r="C38" s="235" ph="1"/>
      <c r="D38" s="200"/>
      <c r="E38" s="201"/>
      <c r="F38" s="236"/>
      <c r="G38" s="203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5"/>
      <c r="AA38" s="227"/>
      <c r="AB38" s="228"/>
      <c r="AC38" s="340"/>
      <c r="AD38" s="227"/>
      <c r="AE38" s="226"/>
      <c r="AF38" s="226"/>
      <c r="AG38" s="226"/>
      <c r="AH38" s="233"/>
      <c r="AI38" s="276"/>
      <c r="AJ38" s="232"/>
      <c r="AL38" s="213" t="str">
        <f t="shared" si="1"/>
        <v/>
      </c>
      <c r="AM38" s="213" t="str">
        <f t="shared" si="2"/>
        <v/>
      </c>
    </row>
    <row r="39" spans="2:39" s="261" customFormat="1" ht="24.95" customHeight="1" x14ac:dyDescent="0.15">
      <c r="B39" s="221">
        <v>32</v>
      </c>
      <c r="C39" s="223" ph="1"/>
      <c r="D39" s="200"/>
      <c r="E39" s="215"/>
      <c r="F39" s="202"/>
      <c r="G39" s="203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5"/>
      <c r="AA39" s="227"/>
      <c r="AB39" s="228"/>
      <c r="AC39" s="340"/>
      <c r="AD39" s="227"/>
      <c r="AE39" s="226"/>
      <c r="AF39" s="226"/>
      <c r="AG39" s="226"/>
      <c r="AH39" s="230"/>
      <c r="AI39" s="275"/>
      <c r="AJ39" s="232"/>
      <c r="AL39" s="213" t="str">
        <f t="shared" si="1"/>
        <v/>
      </c>
      <c r="AM39" s="213" t="str">
        <f t="shared" si="2"/>
        <v/>
      </c>
    </row>
    <row r="40" spans="2:39" ht="24.95" customHeight="1" x14ac:dyDescent="0.15">
      <c r="B40" s="198">
        <v>33</v>
      </c>
      <c r="C40" s="214" ph="1"/>
      <c r="D40" s="200"/>
      <c r="E40" s="215"/>
      <c r="F40" s="220"/>
      <c r="G40" s="203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5"/>
      <c r="AA40" s="208"/>
      <c r="AB40" s="219"/>
      <c r="AC40" s="341"/>
      <c r="AD40" s="208"/>
      <c r="AE40" s="219"/>
      <c r="AF40" s="209"/>
      <c r="AG40" s="209"/>
      <c r="AH40" s="210"/>
      <c r="AI40" s="274"/>
      <c r="AJ40" s="212"/>
      <c r="AL40" s="213" t="str">
        <f t="shared" si="1"/>
        <v/>
      </c>
      <c r="AM40" s="213" t="str">
        <f t="shared" si="2"/>
        <v/>
      </c>
    </row>
    <row r="41" spans="2:39" ht="24.95" customHeight="1" x14ac:dyDescent="0.15">
      <c r="B41" s="198">
        <v>34</v>
      </c>
      <c r="C41" s="214" ph="1"/>
      <c r="D41" s="200"/>
      <c r="E41" s="215"/>
      <c r="F41" s="220"/>
      <c r="G41" s="203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5"/>
      <c r="AA41" s="208"/>
      <c r="AB41" s="219"/>
      <c r="AC41" s="341"/>
      <c r="AD41" s="208"/>
      <c r="AE41" s="219"/>
      <c r="AF41" s="209"/>
      <c r="AG41" s="209"/>
      <c r="AH41" s="217"/>
      <c r="AI41" s="274"/>
      <c r="AJ41" s="212"/>
      <c r="AL41" s="213" t="str">
        <f t="shared" si="1"/>
        <v/>
      </c>
      <c r="AM41" s="213" t="str">
        <f t="shared" si="2"/>
        <v/>
      </c>
    </row>
    <row r="42" spans="2:39" ht="24.95" customHeight="1" x14ac:dyDescent="0.15">
      <c r="B42" s="198">
        <v>35</v>
      </c>
      <c r="C42" s="214" ph="1"/>
      <c r="D42" s="200"/>
      <c r="E42" s="215"/>
      <c r="F42" s="220"/>
      <c r="G42" s="203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5"/>
      <c r="AA42" s="208"/>
      <c r="AB42" s="219"/>
      <c r="AC42" s="341"/>
      <c r="AD42" s="208"/>
      <c r="AE42" s="219"/>
      <c r="AF42" s="209"/>
      <c r="AG42" s="209"/>
      <c r="AH42" s="217"/>
      <c r="AI42" s="274"/>
      <c r="AJ42" s="212"/>
      <c r="AL42" s="213" t="str">
        <f t="shared" si="1"/>
        <v/>
      </c>
      <c r="AM42" s="213" t="str">
        <f t="shared" si="2"/>
        <v/>
      </c>
    </row>
    <row r="43" spans="2:39" ht="24.95" customHeight="1" x14ac:dyDescent="0.15">
      <c r="B43" s="198">
        <v>36</v>
      </c>
      <c r="C43" s="214" ph="1"/>
      <c r="D43" s="200"/>
      <c r="E43" s="215"/>
      <c r="F43" s="220"/>
      <c r="G43" s="203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5"/>
      <c r="AA43" s="208"/>
      <c r="AB43" s="219"/>
      <c r="AC43" s="341"/>
      <c r="AD43" s="208"/>
      <c r="AE43" s="219"/>
      <c r="AF43" s="209"/>
      <c r="AG43" s="209"/>
      <c r="AH43" s="217"/>
      <c r="AI43" s="274"/>
      <c r="AJ43" s="212"/>
      <c r="AL43" s="213" t="str">
        <f t="shared" si="1"/>
        <v/>
      </c>
      <c r="AM43" s="213" t="str">
        <f t="shared" si="2"/>
        <v/>
      </c>
    </row>
    <row r="44" spans="2:39" ht="24.95" customHeight="1" x14ac:dyDescent="0.15">
      <c r="B44" s="198">
        <v>37</v>
      </c>
      <c r="C44" s="214" ph="1"/>
      <c r="D44" s="200"/>
      <c r="E44" s="215"/>
      <c r="F44" s="220"/>
      <c r="G44" s="203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5"/>
      <c r="AA44" s="208"/>
      <c r="AB44" s="219"/>
      <c r="AC44" s="342"/>
      <c r="AD44" s="208"/>
      <c r="AE44" s="219"/>
      <c r="AF44" s="209"/>
      <c r="AG44" s="209"/>
      <c r="AH44" s="217"/>
      <c r="AI44" s="274"/>
      <c r="AJ44" s="212"/>
      <c r="AL44" s="213" t="str">
        <f t="shared" si="1"/>
        <v/>
      </c>
      <c r="AM44" s="213" t="str">
        <f t="shared" si="2"/>
        <v/>
      </c>
    </row>
    <row r="45" spans="2:39" ht="24.95" customHeight="1" x14ac:dyDescent="0.15">
      <c r="B45" s="198">
        <v>38</v>
      </c>
      <c r="C45" s="214" ph="1"/>
      <c r="D45" s="222"/>
      <c r="E45" s="215"/>
      <c r="F45" s="220"/>
      <c r="G45" s="203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5"/>
      <c r="AA45" s="208"/>
      <c r="AB45" s="219"/>
      <c r="AC45" s="342"/>
      <c r="AD45" s="208"/>
      <c r="AE45" s="219"/>
      <c r="AF45" s="209"/>
      <c r="AG45" s="209"/>
      <c r="AH45" s="217"/>
      <c r="AI45" s="274"/>
      <c r="AJ45" s="212"/>
      <c r="AL45" s="213" t="str">
        <f t="shared" si="1"/>
        <v/>
      </c>
      <c r="AM45" s="213" t="str">
        <f t="shared" si="2"/>
        <v/>
      </c>
    </row>
    <row r="46" spans="2:39" ht="24.95" customHeight="1" x14ac:dyDescent="0.15">
      <c r="B46" s="198">
        <v>39</v>
      </c>
      <c r="C46" s="214" ph="1"/>
      <c r="D46" s="222"/>
      <c r="E46" s="215"/>
      <c r="F46" s="220"/>
      <c r="G46" s="203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5"/>
      <c r="AA46" s="208"/>
      <c r="AB46" s="219"/>
      <c r="AC46" s="343"/>
      <c r="AD46" s="208"/>
      <c r="AE46" s="219"/>
      <c r="AF46" s="209"/>
      <c r="AG46" s="209"/>
      <c r="AH46" s="217"/>
      <c r="AI46" s="274"/>
      <c r="AJ46" s="212"/>
      <c r="AL46" s="213" t="str">
        <f t="shared" si="1"/>
        <v/>
      </c>
      <c r="AM46" s="213" t="str">
        <f t="shared" si="2"/>
        <v/>
      </c>
    </row>
    <row r="47" spans="2:39" ht="24.95" customHeight="1" x14ac:dyDescent="0.15">
      <c r="B47" s="198">
        <v>40</v>
      </c>
      <c r="C47" s="214" ph="1"/>
      <c r="D47" s="222"/>
      <c r="E47" s="215"/>
      <c r="F47" s="220"/>
      <c r="G47" s="203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5"/>
      <c r="AA47" s="208"/>
      <c r="AB47" s="219"/>
      <c r="AC47" s="340"/>
      <c r="AD47" s="208"/>
      <c r="AE47" s="219"/>
      <c r="AF47" s="206"/>
      <c r="AG47" s="206"/>
      <c r="AH47" s="217"/>
      <c r="AI47" s="274"/>
      <c r="AJ47" s="212"/>
      <c r="AL47" s="213" t="str">
        <f t="shared" si="1"/>
        <v/>
      </c>
      <c r="AM47" s="213" t="str">
        <f t="shared" si="2"/>
        <v/>
      </c>
    </row>
    <row r="48" spans="2:39" ht="24.95" customHeight="1" x14ac:dyDescent="0.15">
      <c r="B48" s="198">
        <v>41</v>
      </c>
      <c r="C48" s="223" ph="1"/>
      <c r="D48" s="222"/>
      <c r="E48" s="215"/>
      <c r="F48" s="220"/>
      <c r="G48" s="203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5"/>
      <c r="AA48" s="208"/>
      <c r="AB48" s="219"/>
      <c r="AC48" s="342"/>
      <c r="AD48" s="208"/>
      <c r="AE48" s="219"/>
      <c r="AF48" s="206"/>
      <c r="AG48" s="206"/>
      <c r="AH48" s="217"/>
      <c r="AI48" s="274"/>
      <c r="AJ48" s="212"/>
      <c r="AL48" s="213" t="str">
        <f t="shared" si="1"/>
        <v/>
      </c>
      <c r="AM48" s="213" t="str">
        <f t="shared" si="2"/>
        <v/>
      </c>
    </row>
    <row r="49" spans="2:39" ht="24.95" customHeight="1" x14ac:dyDescent="0.15">
      <c r="B49" s="198">
        <v>42</v>
      </c>
      <c r="C49" s="223" ph="1"/>
      <c r="D49" s="222"/>
      <c r="E49" s="215"/>
      <c r="F49" s="220"/>
      <c r="G49" s="203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5"/>
      <c r="AA49" s="208"/>
      <c r="AB49" s="219"/>
      <c r="AC49" s="342"/>
      <c r="AD49" s="208"/>
      <c r="AE49" s="219"/>
      <c r="AF49" s="206"/>
      <c r="AG49" s="206"/>
      <c r="AH49" s="217"/>
      <c r="AI49" s="274"/>
      <c r="AJ49" s="212"/>
      <c r="AL49" s="213" t="str">
        <f t="shared" si="1"/>
        <v/>
      </c>
      <c r="AM49" s="213" t="str">
        <f t="shared" si="2"/>
        <v/>
      </c>
    </row>
    <row r="50" spans="2:39" ht="24.95" customHeight="1" x14ac:dyDescent="0.15">
      <c r="B50" s="198">
        <v>43</v>
      </c>
      <c r="C50" s="223" ph="1"/>
      <c r="D50" s="222"/>
      <c r="E50" s="215"/>
      <c r="F50" s="220"/>
      <c r="G50" s="203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5"/>
      <c r="AA50" s="208"/>
      <c r="AB50" s="219"/>
      <c r="AC50" s="341"/>
      <c r="AD50" s="208"/>
      <c r="AE50" s="219"/>
      <c r="AF50" s="206"/>
      <c r="AG50" s="206"/>
      <c r="AH50" s="210"/>
      <c r="AI50" s="274"/>
      <c r="AJ50" s="212"/>
      <c r="AL50" s="213" t="str">
        <f t="shared" si="1"/>
        <v/>
      </c>
      <c r="AM50" s="213" t="str">
        <f t="shared" si="2"/>
        <v/>
      </c>
    </row>
    <row r="51" spans="2:39" ht="24.95" customHeight="1" x14ac:dyDescent="0.15">
      <c r="B51" s="198">
        <v>44</v>
      </c>
      <c r="C51" s="214" ph="1"/>
      <c r="D51" s="222"/>
      <c r="E51" s="215"/>
      <c r="F51" s="220"/>
      <c r="G51" s="203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5"/>
      <c r="AA51" s="208"/>
      <c r="AB51" s="219"/>
      <c r="AC51" s="341"/>
      <c r="AD51" s="208"/>
      <c r="AE51" s="209"/>
      <c r="AF51" s="206"/>
      <c r="AG51" s="206"/>
      <c r="AH51" s="216"/>
      <c r="AI51" s="274"/>
      <c r="AJ51" s="212"/>
      <c r="AL51" s="213" t="str">
        <f t="shared" si="1"/>
        <v/>
      </c>
      <c r="AM51" s="213" t="str">
        <f t="shared" si="2"/>
        <v/>
      </c>
    </row>
    <row r="52" spans="2:39" ht="24.95" customHeight="1" x14ac:dyDescent="0.15">
      <c r="B52" s="198">
        <v>45</v>
      </c>
      <c r="C52" s="214" ph="1"/>
      <c r="D52" s="222"/>
      <c r="E52" s="215"/>
      <c r="F52" s="238"/>
      <c r="G52" s="203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5"/>
      <c r="AA52" s="208"/>
      <c r="AB52" s="219"/>
      <c r="AC52" s="342"/>
      <c r="AD52" s="208"/>
      <c r="AE52" s="209"/>
      <c r="AF52" s="206"/>
      <c r="AG52" s="206"/>
      <c r="AH52" s="224"/>
      <c r="AI52" s="274"/>
      <c r="AJ52" s="212"/>
      <c r="AL52" s="213" t="str">
        <f t="shared" si="1"/>
        <v/>
      </c>
      <c r="AM52" s="213" t="str">
        <f t="shared" si="2"/>
        <v/>
      </c>
    </row>
    <row r="53" spans="2:39" ht="24.95" customHeight="1" x14ac:dyDescent="0.15">
      <c r="B53" s="198">
        <v>46</v>
      </c>
      <c r="C53" s="214" ph="1"/>
      <c r="D53" s="222"/>
      <c r="E53" s="215"/>
      <c r="F53" s="220"/>
      <c r="G53" s="203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5"/>
      <c r="AA53" s="208"/>
      <c r="AB53" s="219"/>
      <c r="AC53" s="340"/>
      <c r="AD53" s="208"/>
      <c r="AE53" s="219"/>
      <c r="AF53" s="206"/>
      <c r="AG53" s="206"/>
      <c r="AH53" s="217"/>
      <c r="AI53" s="274"/>
      <c r="AJ53" s="212"/>
      <c r="AL53" s="213" t="str">
        <f t="shared" si="1"/>
        <v/>
      </c>
      <c r="AM53" s="213" t="str">
        <f t="shared" si="2"/>
        <v/>
      </c>
    </row>
    <row r="54" spans="2:39" ht="24.95" customHeight="1" x14ac:dyDescent="0.15">
      <c r="B54" s="198">
        <v>47</v>
      </c>
      <c r="C54" s="223" ph="1"/>
      <c r="D54" s="222"/>
      <c r="E54" s="215"/>
      <c r="F54" s="220"/>
      <c r="G54" s="203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5"/>
      <c r="AA54" s="208"/>
      <c r="AB54" s="219"/>
      <c r="AC54" s="342"/>
      <c r="AD54" s="208"/>
      <c r="AE54" s="219"/>
      <c r="AF54" s="206"/>
      <c r="AG54" s="206"/>
      <c r="AH54" s="217"/>
      <c r="AI54" s="274"/>
      <c r="AJ54" s="212"/>
      <c r="AL54" s="213" t="str">
        <f t="shared" si="1"/>
        <v/>
      </c>
      <c r="AM54" s="213" t="str">
        <f t="shared" si="2"/>
        <v/>
      </c>
    </row>
    <row r="55" spans="2:39" ht="24.95" customHeight="1" x14ac:dyDescent="0.15">
      <c r="B55" s="198">
        <v>48</v>
      </c>
      <c r="C55" s="223" ph="1"/>
      <c r="D55" s="222"/>
      <c r="E55" s="215"/>
      <c r="F55" s="220"/>
      <c r="G55" s="203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5"/>
      <c r="AA55" s="208"/>
      <c r="AB55" s="219"/>
      <c r="AC55" s="342"/>
      <c r="AD55" s="208"/>
      <c r="AE55" s="219"/>
      <c r="AF55" s="206"/>
      <c r="AG55" s="206"/>
      <c r="AH55" s="217"/>
      <c r="AI55" s="274"/>
      <c r="AJ55" s="212"/>
      <c r="AL55" s="213" t="str">
        <f t="shared" si="1"/>
        <v/>
      </c>
      <c r="AM55" s="213" t="str">
        <f t="shared" si="2"/>
        <v/>
      </c>
    </row>
    <row r="56" spans="2:39" ht="24.95" customHeight="1" x14ac:dyDescent="0.15">
      <c r="B56" s="198">
        <v>49</v>
      </c>
      <c r="C56" s="223" ph="1"/>
      <c r="D56" s="222"/>
      <c r="E56" s="215"/>
      <c r="F56" s="220"/>
      <c r="G56" s="203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  <c r="T56" s="204"/>
      <c r="U56" s="204"/>
      <c r="V56" s="204"/>
      <c r="W56" s="204"/>
      <c r="X56" s="204"/>
      <c r="Y56" s="204"/>
      <c r="Z56" s="205"/>
      <c r="AA56" s="208"/>
      <c r="AB56" s="219"/>
      <c r="AC56" s="341"/>
      <c r="AD56" s="208"/>
      <c r="AE56" s="219"/>
      <c r="AF56" s="206"/>
      <c r="AG56" s="206"/>
      <c r="AH56" s="210"/>
      <c r="AI56" s="274"/>
      <c r="AJ56" s="212"/>
      <c r="AL56" s="213" t="str">
        <f t="shared" si="1"/>
        <v/>
      </c>
      <c r="AM56" s="213" t="str">
        <f t="shared" si="2"/>
        <v/>
      </c>
    </row>
    <row r="57" spans="2:39" ht="24.95" customHeight="1" thickBot="1" x14ac:dyDescent="0.2">
      <c r="B57" s="239">
        <v>50</v>
      </c>
      <c r="C57" s="240" ph="1"/>
      <c r="D57" s="241"/>
      <c r="E57" s="242"/>
      <c r="F57" s="243"/>
      <c r="G57" s="244"/>
      <c r="H57" s="204"/>
      <c r="I57" s="204"/>
      <c r="J57" s="204"/>
      <c r="K57" s="204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5"/>
      <c r="AA57" s="249"/>
      <c r="AB57" s="344"/>
      <c r="AC57" s="345"/>
      <c r="AD57" s="249"/>
      <c r="AE57" s="247"/>
      <c r="AF57" s="250"/>
      <c r="AG57" s="250"/>
      <c r="AH57" s="248"/>
      <c r="AI57" s="277"/>
      <c r="AJ57" s="212"/>
      <c r="AL57" s="213" t="str">
        <f t="shared" si="1"/>
        <v/>
      </c>
      <c r="AM57" s="213" t="str">
        <f t="shared" si="2"/>
        <v/>
      </c>
    </row>
    <row r="58" spans="2:39" ht="24.95" customHeight="1" x14ac:dyDescent="0.15">
      <c r="B58" s="183"/>
      <c r="C58" s="183" ph="1"/>
      <c r="D58" s="278" t="s">
        <v>18</v>
      </c>
      <c r="E58" s="279"/>
      <c r="F58" s="279" t="s">
        <v>13</v>
      </c>
      <c r="G58" s="280">
        <f>COUNTIF(G8:G57,"◎")</f>
        <v>0</v>
      </c>
      <c r="H58" s="281">
        <f t="shared" ref="H58:Z58" si="3">COUNTIF(H8:H57,"◎")</f>
        <v>0</v>
      </c>
      <c r="I58" s="282">
        <f t="shared" si="3"/>
        <v>0</v>
      </c>
      <c r="J58" s="282">
        <f t="shared" si="3"/>
        <v>0</v>
      </c>
      <c r="K58" s="282">
        <f t="shared" si="3"/>
        <v>0</v>
      </c>
      <c r="L58" s="282">
        <f t="shared" si="3"/>
        <v>0</v>
      </c>
      <c r="M58" s="282">
        <f t="shared" si="3"/>
        <v>0</v>
      </c>
      <c r="N58" s="282">
        <f t="shared" si="3"/>
        <v>0</v>
      </c>
      <c r="O58" s="282">
        <f t="shared" si="3"/>
        <v>0</v>
      </c>
      <c r="P58" s="282">
        <f t="shared" si="3"/>
        <v>0</v>
      </c>
      <c r="Q58" s="282">
        <f t="shared" si="3"/>
        <v>0</v>
      </c>
      <c r="R58" s="282">
        <f t="shared" si="3"/>
        <v>0</v>
      </c>
      <c r="S58" s="282">
        <f t="shared" si="3"/>
        <v>0</v>
      </c>
      <c r="T58" s="282">
        <f t="shared" si="3"/>
        <v>0</v>
      </c>
      <c r="U58" s="282">
        <f t="shared" si="3"/>
        <v>0</v>
      </c>
      <c r="V58" s="282">
        <f t="shared" si="3"/>
        <v>0</v>
      </c>
      <c r="W58" s="282">
        <f t="shared" si="3"/>
        <v>0</v>
      </c>
      <c r="X58" s="282">
        <f t="shared" si="3"/>
        <v>0</v>
      </c>
      <c r="Y58" s="282">
        <f t="shared" si="3"/>
        <v>0</v>
      </c>
      <c r="Z58" s="283">
        <f t="shared" si="3"/>
        <v>0</v>
      </c>
      <c r="AA58" s="284">
        <f>SUM(G58:Z58)</f>
        <v>0</v>
      </c>
      <c r="AB58" s="258" t="s">
        <v>37</v>
      </c>
      <c r="AC58" s="259">
        <f>COUNTIF(AC8:AC57,AB58)</f>
        <v>0</v>
      </c>
      <c r="AD58" s="260">
        <f>COUNTA(AD8:AD57)</f>
        <v>0</v>
      </c>
      <c r="AE58" s="260">
        <f>COUNTA(AE8:AE57)</f>
        <v>0</v>
      </c>
      <c r="AF58" s="260">
        <f>COUNTA(AF8:AF57)</f>
        <v>0</v>
      </c>
      <c r="AG58" s="260">
        <f>COUNTA(AG8:AG57)</f>
        <v>0</v>
      </c>
      <c r="AH58" s="260">
        <f>COUNTA(AH8:AH57)</f>
        <v>0</v>
      </c>
    </row>
    <row r="59" spans="2:39" ht="24.95" customHeight="1" x14ac:dyDescent="0.15">
      <c r="B59" s="179"/>
      <c r="C59" s="179" ph="1"/>
      <c r="D59" s="322" t="s">
        <v>18</v>
      </c>
      <c r="E59" s="323"/>
      <c r="F59" s="323" t="s">
        <v>12</v>
      </c>
      <c r="G59" s="324">
        <f>'患者リスト（職員）'!G58</f>
        <v>0</v>
      </c>
      <c r="H59" s="325">
        <f>'患者リスト（職員）'!H58</f>
        <v>0</v>
      </c>
      <c r="I59" s="326">
        <f>'患者リスト（職員）'!I58</f>
        <v>0</v>
      </c>
      <c r="J59" s="326">
        <f>'患者リスト（職員）'!J58</f>
        <v>0</v>
      </c>
      <c r="K59" s="326">
        <f>'患者リスト（職員）'!K58</f>
        <v>0</v>
      </c>
      <c r="L59" s="326">
        <f>'患者リスト（職員）'!L58</f>
        <v>0</v>
      </c>
      <c r="M59" s="326">
        <f>'患者リスト（職員）'!M58</f>
        <v>0</v>
      </c>
      <c r="N59" s="326">
        <f>'患者リスト（職員）'!N58</f>
        <v>0</v>
      </c>
      <c r="O59" s="326">
        <f>'患者リスト（職員）'!O58</f>
        <v>0</v>
      </c>
      <c r="P59" s="326">
        <f>'患者リスト（職員）'!P58</f>
        <v>0</v>
      </c>
      <c r="Q59" s="326">
        <f>'患者リスト（職員）'!Q58</f>
        <v>0</v>
      </c>
      <c r="R59" s="326">
        <f>'患者リスト（職員）'!R58</f>
        <v>0</v>
      </c>
      <c r="S59" s="326">
        <f>'患者リスト（職員）'!S58</f>
        <v>0</v>
      </c>
      <c r="T59" s="326">
        <f>'患者リスト（職員）'!T58</f>
        <v>0</v>
      </c>
      <c r="U59" s="326">
        <f>'患者リスト（職員）'!U58</f>
        <v>0</v>
      </c>
      <c r="V59" s="326">
        <f>'患者リスト（職員）'!V58</f>
        <v>0</v>
      </c>
      <c r="W59" s="326">
        <f>'患者リスト（職員）'!W58</f>
        <v>0</v>
      </c>
      <c r="X59" s="326">
        <f>'患者リスト（職員）'!X58</f>
        <v>0</v>
      </c>
      <c r="Y59" s="326">
        <f>'患者リスト（職員）'!Y58</f>
        <v>0</v>
      </c>
      <c r="Z59" s="326">
        <f>'患者リスト（職員）'!Z58</f>
        <v>0</v>
      </c>
      <c r="AA59" s="328">
        <f>SUM(G59:Z59)</f>
        <v>0</v>
      </c>
      <c r="AB59" s="266" t="s">
        <v>38</v>
      </c>
      <c r="AC59" s="259">
        <f>COUNTIF(AC8:AC57,AB59)</f>
        <v>0</v>
      </c>
      <c r="AD59" s="179"/>
      <c r="AE59" s="179"/>
      <c r="AF59" s="179"/>
      <c r="AG59" s="179"/>
      <c r="AH59" s="179"/>
    </row>
    <row r="60" spans="2:39" ht="24.95" customHeight="1" x14ac:dyDescent="0.15">
      <c r="B60" s="179"/>
      <c r="C60" s="179" ph="1"/>
      <c r="D60" s="285" t="s">
        <v>18</v>
      </c>
      <c r="E60" s="286"/>
      <c r="F60" s="286" t="s">
        <v>143</v>
      </c>
      <c r="G60" s="287">
        <f>'患者リスト（その他）'!G58</f>
        <v>0</v>
      </c>
      <c r="H60" s="288">
        <f>'患者リスト（その他）'!H58</f>
        <v>0</v>
      </c>
      <c r="I60" s="289">
        <f>'患者リスト（その他）'!I58</f>
        <v>0</v>
      </c>
      <c r="J60" s="289">
        <f>'患者リスト（その他）'!J58</f>
        <v>0</v>
      </c>
      <c r="K60" s="289">
        <f>'患者リスト（その他）'!K58</f>
        <v>0</v>
      </c>
      <c r="L60" s="289">
        <f>'患者リスト（その他）'!L58</f>
        <v>0</v>
      </c>
      <c r="M60" s="289">
        <f>'患者リスト（その他）'!M58</f>
        <v>0</v>
      </c>
      <c r="N60" s="289">
        <f>'患者リスト（その他）'!N58</f>
        <v>0</v>
      </c>
      <c r="O60" s="289">
        <f>'患者リスト（その他）'!O58</f>
        <v>0</v>
      </c>
      <c r="P60" s="289">
        <f>'患者リスト（その他）'!P58</f>
        <v>0</v>
      </c>
      <c r="Q60" s="289">
        <f>'患者リスト（その他）'!Q58</f>
        <v>0</v>
      </c>
      <c r="R60" s="289">
        <f>'患者リスト（その他）'!R58</f>
        <v>0</v>
      </c>
      <c r="S60" s="289">
        <f>'患者リスト（その他）'!S58</f>
        <v>0</v>
      </c>
      <c r="T60" s="289">
        <f>'患者リスト（その他）'!T58</f>
        <v>0</v>
      </c>
      <c r="U60" s="289">
        <f>'患者リスト（その他）'!U58</f>
        <v>0</v>
      </c>
      <c r="V60" s="289">
        <f>'患者リスト（その他）'!V58</f>
        <v>0</v>
      </c>
      <c r="W60" s="289">
        <f>'患者リスト（その他）'!W58</f>
        <v>0</v>
      </c>
      <c r="X60" s="289">
        <f>'患者リスト（その他）'!X58</f>
        <v>0</v>
      </c>
      <c r="Y60" s="289">
        <f>'患者リスト（その他）'!Y58</f>
        <v>0</v>
      </c>
      <c r="Z60" s="290">
        <f>'患者リスト（その他）'!Z58</f>
        <v>0</v>
      </c>
      <c r="AA60" s="291">
        <f>SUM(G60:Z60)</f>
        <v>0</v>
      </c>
      <c r="AB60" s="266"/>
      <c r="AC60" s="259"/>
      <c r="AD60" s="179"/>
      <c r="AE60" s="179"/>
      <c r="AF60" s="179"/>
      <c r="AG60" s="179"/>
      <c r="AH60" s="179"/>
    </row>
    <row r="61" spans="2:39" ht="24.95" customHeight="1" thickBot="1" x14ac:dyDescent="0.2">
      <c r="B61" s="179"/>
      <c r="C61" s="179" ph="1"/>
      <c r="D61" s="252" t="s">
        <v>18</v>
      </c>
      <c r="E61" s="253"/>
      <c r="F61" s="253" t="s">
        <v>14</v>
      </c>
      <c r="G61" s="292">
        <f>SUM(G58:G60)</f>
        <v>0</v>
      </c>
      <c r="H61" s="293">
        <f t="shared" ref="H61:Z61" si="4">SUM(H58:H60)</f>
        <v>0</v>
      </c>
      <c r="I61" s="294">
        <f t="shared" si="4"/>
        <v>0</v>
      </c>
      <c r="J61" s="294">
        <f t="shared" si="4"/>
        <v>0</v>
      </c>
      <c r="K61" s="294">
        <f t="shared" si="4"/>
        <v>0</v>
      </c>
      <c r="L61" s="294">
        <f t="shared" si="4"/>
        <v>0</v>
      </c>
      <c r="M61" s="294">
        <f t="shared" si="4"/>
        <v>0</v>
      </c>
      <c r="N61" s="294">
        <f t="shared" si="4"/>
        <v>0</v>
      </c>
      <c r="O61" s="294">
        <f t="shared" si="4"/>
        <v>0</v>
      </c>
      <c r="P61" s="294">
        <f t="shared" si="4"/>
        <v>0</v>
      </c>
      <c r="Q61" s="294">
        <f t="shared" si="4"/>
        <v>0</v>
      </c>
      <c r="R61" s="294">
        <f t="shared" si="4"/>
        <v>0</v>
      </c>
      <c r="S61" s="294">
        <f t="shared" si="4"/>
        <v>0</v>
      </c>
      <c r="T61" s="294">
        <f t="shared" si="4"/>
        <v>0</v>
      </c>
      <c r="U61" s="294">
        <f t="shared" si="4"/>
        <v>0</v>
      </c>
      <c r="V61" s="294">
        <f t="shared" si="4"/>
        <v>0</v>
      </c>
      <c r="W61" s="294">
        <f t="shared" si="4"/>
        <v>0</v>
      </c>
      <c r="X61" s="294">
        <f t="shared" si="4"/>
        <v>0</v>
      </c>
      <c r="Y61" s="294">
        <f t="shared" si="4"/>
        <v>0</v>
      </c>
      <c r="Z61" s="295">
        <f t="shared" si="4"/>
        <v>0</v>
      </c>
      <c r="AA61" s="296">
        <f>SUM(G61:Z61)</f>
        <v>0</v>
      </c>
      <c r="AB61" s="266"/>
      <c r="AC61" s="260"/>
      <c r="AD61" s="179"/>
      <c r="AE61" s="179"/>
      <c r="AF61" s="179"/>
      <c r="AG61" s="179"/>
      <c r="AH61" s="179"/>
    </row>
    <row r="62" spans="2:39" ht="24.95" customHeight="1" x14ac:dyDescent="0.15">
      <c r="B62" s="179"/>
      <c r="C62" s="179" ph="1"/>
      <c r="D62" s="297" t="s">
        <v>20</v>
      </c>
      <c r="E62" s="298"/>
      <c r="F62" s="298" t="s">
        <v>13</v>
      </c>
      <c r="G62" s="280">
        <f>COUNTA(G8:G57)</f>
        <v>0</v>
      </c>
      <c r="H62" s="281">
        <f>COUNTA(H8:H57)</f>
        <v>0</v>
      </c>
      <c r="I62" s="282">
        <f t="shared" ref="I62:Z62" si="5">COUNTA(I8:I57)</f>
        <v>0</v>
      </c>
      <c r="J62" s="282">
        <f t="shared" si="5"/>
        <v>0</v>
      </c>
      <c r="K62" s="282">
        <f t="shared" si="5"/>
        <v>0</v>
      </c>
      <c r="L62" s="282">
        <f t="shared" si="5"/>
        <v>0</v>
      </c>
      <c r="M62" s="282">
        <f t="shared" si="5"/>
        <v>0</v>
      </c>
      <c r="N62" s="282">
        <f t="shared" si="5"/>
        <v>0</v>
      </c>
      <c r="O62" s="282">
        <f t="shared" si="5"/>
        <v>0</v>
      </c>
      <c r="P62" s="282">
        <f t="shared" si="5"/>
        <v>0</v>
      </c>
      <c r="Q62" s="282">
        <f t="shared" si="5"/>
        <v>0</v>
      </c>
      <c r="R62" s="282">
        <f t="shared" si="5"/>
        <v>0</v>
      </c>
      <c r="S62" s="282">
        <f t="shared" si="5"/>
        <v>0</v>
      </c>
      <c r="T62" s="282">
        <f t="shared" si="5"/>
        <v>0</v>
      </c>
      <c r="U62" s="282">
        <f t="shared" si="5"/>
        <v>0</v>
      </c>
      <c r="V62" s="282">
        <f t="shared" si="5"/>
        <v>0</v>
      </c>
      <c r="W62" s="282">
        <f t="shared" si="5"/>
        <v>0</v>
      </c>
      <c r="X62" s="282">
        <f t="shared" si="5"/>
        <v>0</v>
      </c>
      <c r="Y62" s="282">
        <f t="shared" si="5"/>
        <v>0</v>
      </c>
      <c r="Z62" s="283">
        <f t="shared" si="5"/>
        <v>0</v>
      </c>
      <c r="AA62" s="299"/>
      <c r="AB62" s="300"/>
      <c r="AC62" s="260"/>
      <c r="AD62" s="179"/>
      <c r="AE62" s="179"/>
      <c r="AF62" s="179"/>
      <c r="AG62" s="179"/>
      <c r="AH62" s="179"/>
    </row>
    <row r="63" spans="2:39" ht="24.95" customHeight="1" x14ac:dyDescent="0.15">
      <c r="B63" s="179"/>
      <c r="C63" s="179" ph="1"/>
      <c r="D63" s="322" t="s">
        <v>20</v>
      </c>
      <c r="E63" s="323"/>
      <c r="F63" s="323" t="s">
        <v>12</v>
      </c>
      <c r="G63" s="324">
        <f>'患者リスト（職員）'!G59</f>
        <v>0</v>
      </c>
      <c r="H63" s="325">
        <f>'患者リスト（職員）'!H59</f>
        <v>0</v>
      </c>
      <c r="I63" s="326">
        <f>'患者リスト（職員）'!I59</f>
        <v>0</v>
      </c>
      <c r="J63" s="326">
        <f>'患者リスト（職員）'!J59</f>
        <v>0</v>
      </c>
      <c r="K63" s="326">
        <f>'患者リスト（職員）'!K59</f>
        <v>0</v>
      </c>
      <c r="L63" s="326">
        <f>'患者リスト（職員）'!L59</f>
        <v>0</v>
      </c>
      <c r="M63" s="326">
        <f>'患者リスト（職員）'!M59</f>
        <v>0</v>
      </c>
      <c r="N63" s="326">
        <f>'患者リスト（職員）'!N59</f>
        <v>0</v>
      </c>
      <c r="O63" s="326">
        <f>'患者リスト（職員）'!O59</f>
        <v>0</v>
      </c>
      <c r="P63" s="326">
        <f>'患者リスト（職員）'!P59</f>
        <v>0</v>
      </c>
      <c r="Q63" s="326">
        <f>'患者リスト（職員）'!Q59</f>
        <v>0</v>
      </c>
      <c r="R63" s="326">
        <f>'患者リスト（職員）'!R59</f>
        <v>0</v>
      </c>
      <c r="S63" s="326">
        <f>'患者リスト（職員）'!S59</f>
        <v>0</v>
      </c>
      <c r="T63" s="326">
        <f>'患者リスト（職員）'!T59</f>
        <v>0</v>
      </c>
      <c r="U63" s="326">
        <f>'患者リスト（職員）'!U59</f>
        <v>0</v>
      </c>
      <c r="V63" s="326">
        <f>'患者リスト（職員）'!V59</f>
        <v>0</v>
      </c>
      <c r="W63" s="326">
        <f>'患者リスト（職員）'!W59</f>
        <v>0</v>
      </c>
      <c r="X63" s="326">
        <f>'患者リスト（職員）'!X59</f>
        <v>0</v>
      </c>
      <c r="Y63" s="326">
        <f>'患者リスト（職員）'!Y59</f>
        <v>0</v>
      </c>
      <c r="Z63" s="327">
        <f>'患者リスト（職員）'!Z59</f>
        <v>0</v>
      </c>
      <c r="AA63" s="336"/>
      <c r="AB63" s="266"/>
      <c r="AC63" s="260"/>
      <c r="AD63" s="179"/>
      <c r="AE63" s="179"/>
      <c r="AF63" s="179"/>
      <c r="AG63" s="179"/>
      <c r="AH63" s="179"/>
    </row>
    <row r="64" spans="2:39" ht="24.95" customHeight="1" x14ac:dyDescent="0.15">
      <c r="B64" s="179"/>
      <c r="C64" s="179" ph="1"/>
      <c r="D64" s="329" t="s">
        <v>20</v>
      </c>
      <c r="E64" s="330"/>
      <c r="F64" s="330" t="s">
        <v>143</v>
      </c>
      <c r="G64" s="331">
        <f>'患者リスト（その他）'!G59</f>
        <v>0</v>
      </c>
      <c r="H64" s="332">
        <f>'患者リスト（その他）'!H59</f>
        <v>0</v>
      </c>
      <c r="I64" s="333">
        <f>'患者リスト（その他）'!I59</f>
        <v>0</v>
      </c>
      <c r="J64" s="333">
        <f>'患者リスト（その他）'!J59</f>
        <v>0</v>
      </c>
      <c r="K64" s="333">
        <f>'患者リスト（その他）'!K59</f>
        <v>0</v>
      </c>
      <c r="L64" s="333">
        <f>'患者リスト（その他）'!L59</f>
        <v>0</v>
      </c>
      <c r="M64" s="333">
        <f>'患者リスト（その他）'!M59</f>
        <v>0</v>
      </c>
      <c r="N64" s="333">
        <f>'患者リスト（その他）'!N59</f>
        <v>0</v>
      </c>
      <c r="O64" s="333">
        <f>'患者リスト（その他）'!O59</f>
        <v>0</v>
      </c>
      <c r="P64" s="333">
        <f>'患者リスト（その他）'!P59</f>
        <v>0</v>
      </c>
      <c r="Q64" s="333">
        <f>'患者リスト（その他）'!Q59</f>
        <v>0</v>
      </c>
      <c r="R64" s="333">
        <f>'患者リスト（その他）'!R59</f>
        <v>0</v>
      </c>
      <c r="S64" s="333">
        <f>'患者リスト（その他）'!S59</f>
        <v>0</v>
      </c>
      <c r="T64" s="333">
        <f>'患者リスト（その他）'!T59</f>
        <v>0</v>
      </c>
      <c r="U64" s="333">
        <f>'患者リスト（その他）'!U59</f>
        <v>0</v>
      </c>
      <c r="V64" s="333">
        <f>'患者リスト（その他）'!V59</f>
        <v>0</v>
      </c>
      <c r="W64" s="333">
        <f>'患者リスト（その他）'!W59</f>
        <v>0</v>
      </c>
      <c r="X64" s="333">
        <f>'患者リスト（その他）'!X59</f>
        <v>0</v>
      </c>
      <c r="Y64" s="333">
        <f>'患者リスト（その他）'!Y59</f>
        <v>0</v>
      </c>
      <c r="Z64" s="334">
        <f>'患者リスト（その他）'!Z59</f>
        <v>0</v>
      </c>
      <c r="AA64" s="335"/>
      <c r="AB64" s="266"/>
      <c r="AC64" s="260"/>
      <c r="AD64" s="179"/>
      <c r="AE64" s="179"/>
      <c r="AF64" s="179"/>
      <c r="AG64" s="179"/>
      <c r="AH64" s="179"/>
    </row>
    <row r="65" spans="2:34" ht="24.95" customHeight="1" thickBot="1" x14ac:dyDescent="0.2">
      <c r="B65" s="179"/>
      <c r="C65" s="179" ph="1"/>
      <c r="D65" s="252" t="s">
        <v>20</v>
      </c>
      <c r="E65" s="253"/>
      <c r="F65" s="253" t="s">
        <v>14</v>
      </c>
      <c r="G65" s="292">
        <f>SUM(G62:G63)</f>
        <v>0</v>
      </c>
      <c r="H65" s="293">
        <f t="shared" ref="H65:Z65" si="6">SUM(H62:H63)</f>
        <v>0</v>
      </c>
      <c r="I65" s="294">
        <f t="shared" si="6"/>
        <v>0</v>
      </c>
      <c r="J65" s="294">
        <f t="shared" si="6"/>
        <v>0</v>
      </c>
      <c r="K65" s="294">
        <f t="shared" si="6"/>
        <v>0</v>
      </c>
      <c r="L65" s="294">
        <f t="shared" si="6"/>
        <v>0</v>
      </c>
      <c r="M65" s="294">
        <f t="shared" si="6"/>
        <v>0</v>
      </c>
      <c r="N65" s="294">
        <f t="shared" si="6"/>
        <v>0</v>
      </c>
      <c r="O65" s="294">
        <f t="shared" si="6"/>
        <v>0</v>
      </c>
      <c r="P65" s="294">
        <f t="shared" si="6"/>
        <v>0</v>
      </c>
      <c r="Q65" s="294">
        <f t="shared" si="6"/>
        <v>0</v>
      </c>
      <c r="R65" s="294">
        <f t="shared" si="6"/>
        <v>0</v>
      </c>
      <c r="S65" s="294">
        <f t="shared" si="6"/>
        <v>0</v>
      </c>
      <c r="T65" s="294">
        <f t="shared" si="6"/>
        <v>0</v>
      </c>
      <c r="U65" s="294">
        <f>SUM(U62:U63)</f>
        <v>0</v>
      </c>
      <c r="V65" s="294">
        <f>SUM(V62:V63)</f>
        <v>0</v>
      </c>
      <c r="W65" s="294">
        <f>SUM(W62:W63)</f>
        <v>0</v>
      </c>
      <c r="X65" s="294">
        <f t="shared" si="6"/>
        <v>0</v>
      </c>
      <c r="Y65" s="294">
        <f t="shared" si="6"/>
        <v>0</v>
      </c>
      <c r="Z65" s="295">
        <f t="shared" si="6"/>
        <v>0</v>
      </c>
      <c r="AA65" s="301"/>
      <c r="AB65" s="266"/>
      <c r="AC65" s="260"/>
      <c r="AD65" s="179"/>
      <c r="AE65" s="179"/>
      <c r="AF65" s="179"/>
      <c r="AG65" s="179"/>
      <c r="AH65" s="179"/>
    </row>
    <row r="66" spans="2:34" ht="24.95" customHeight="1" x14ac:dyDescent="0.15">
      <c r="C66" s="173" ph="1"/>
    </row>
    <row r="67" spans="2:34" ht="24.95" customHeight="1" x14ac:dyDescent="0.15">
      <c r="C67" s="173" ph="1"/>
    </row>
    <row r="68" spans="2:34" ht="24.95" customHeight="1" x14ac:dyDescent="0.15">
      <c r="C68" s="173" ph="1"/>
    </row>
    <row r="69" spans="2:34" ht="24.95" customHeight="1" x14ac:dyDescent="0.15">
      <c r="C69" s="173" ph="1"/>
    </row>
    <row r="70" spans="2:34" ht="24.95" customHeight="1" x14ac:dyDescent="0.15">
      <c r="C70" s="173" ph="1"/>
    </row>
    <row r="71" spans="2:34" ht="24.95" customHeight="1" x14ac:dyDescent="0.15">
      <c r="C71" s="173" ph="1"/>
    </row>
    <row r="72" spans="2:34" ht="24.95" customHeight="1" x14ac:dyDescent="0.15">
      <c r="C72" s="173" ph="1"/>
    </row>
    <row r="73" spans="2:34" ht="24.95" customHeight="1" x14ac:dyDescent="0.15">
      <c r="C73" s="173" ph="1"/>
    </row>
    <row r="74" spans="2:34" ht="24.95" customHeight="1" x14ac:dyDescent="0.15">
      <c r="C74" s="173" ph="1"/>
    </row>
    <row r="75" spans="2:34" ht="24.95" customHeight="1" x14ac:dyDescent="0.15">
      <c r="C75" s="173" ph="1"/>
    </row>
    <row r="76" spans="2:34" ht="24.95" customHeight="1" x14ac:dyDescent="0.15">
      <c r="C76" s="173" ph="1"/>
    </row>
    <row r="77" spans="2:34" ht="24.95" customHeight="1" x14ac:dyDescent="0.15">
      <c r="C77" s="173" ph="1"/>
    </row>
    <row r="78" spans="2:34" ht="24.95" customHeight="1" x14ac:dyDescent="0.15">
      <c r="C78" s="173" ph="1"/>
    </row>
    <row r="79" spans="2:34" ht="24.95" customHeight="1" x14ac:dyDescent="0.15">
      <c r="C79" s="173" ph="1"/>
    </row>
    <row r="80" spans="2:34" ht="24.95" customHeight="1" x14ac:dyDescent="0.15">
      <c r="C80" s="173" ph="1"/>
    </row>
    <row r="81" spans="3:3" ht="24.95" customHeight="1" x14ac:dyDescent="0.15">
      <c r="C81" s="173" ph="1"/>
    </row>
    <row r="82" spans="3:3" ht="24.95" customHeight="1" x14ac:dyDescent="0.15">
      <c r="C82" s="173" ph="1"/>
    </row>
    <row r="83" spans="3:3" ht="24.95" customHeight="1" x14ac:dyDescent="0.15">
      <c r="C83" s="173" ph="1"/>
    </row>
    <row r="84" spans="3:3" ht="24.95" customHeight="1" x14ac:dyDescent="0.15">
      <c r="C84" s="173" ph="1"/>
    </row>
    <row r="85" spans="3:3" ht="24.95" customHeight="1" x14ac:dyDescent="0.15">
      <c r="C85" s="173" ph="1"/>
    </row>
    <row r="86" spans="3:3" ht="24.95" customHeight="1" x14ac:dyDescent="0.15">
      <c r="C86" s="173" ph="1"/>
    </row>
    <row r="87" spans="3:3" ht="24.95" customHeight="1" x14ac:dyDescent="0.15">
      <c r="C87" s="173" ph="1"/>
    </row>
    <row r="88" spans="3:3" ht="24.95" customHeight="1" x14ac:dyDescent="0.15">
      <c r="C88" s="173" ph="1"/>
    </row>
    <row r="89" spans="3:3" ht="24.95" customHeight="1" x14ac:dyDescent="0.15">
      <c r="C89" s="173" ph="1"/>
    </row>
    <row r="90" spans="3:3" ht="24.95" customHeight="1" x14ac:dyDescent="0.15">
      <c r="C90" s="173" ph="1"/>
    </row>
    <row r="91" spans="3:3" ht="24.95" customHeight="1" x14ac:dyDescent="0.15">
      <c r="C91" s="173" ph="1"/>
    </row>
    <row r="92" spans="3:3" ht="24.95" customHeight="1" x14ac:dyDescent="0.15">
      <c r="C92" s="173" ph="1"/>
    </row>
    <row r="93" spans="3:3" ht="24.95" customHeight="1" x14ac:dyDescent="0.15">
      <c r="C93" s="173" ph="1"/>
    </row>
    <row r="94" spans="3:3" ht="24.95" customHeight="1" x14ac:dyDescent="0.15">
      <c r="C94" s="173" ph="1"/>
    </row>
    <row r="95" spans="3:3" ht="24.95" customHeight="1" x14ac:dyDescent="0.15">
      <c r="C95" s="173" ph="1"/>
    </row>
    <row r="96" spans="3:3" ht="24.95" customHeight="1" x14ac:dyDescent="0.15">
      <c r="C96" s="173" ph="1"/>
    </row>
    <row r="97" spans="3:3" ht="24.95" customHeight="1" x14ac:dyDescent="0.15">
      <c r="C97" s="173" ph="1"/>
    </row>
    <row r="98" spans="3:3" ht="24.95" customHeight="1" x14ac:dyDescent="0.15">
      <c r="C98" s="173" ph="1"/>
    </row>
    <row r="99" spans="3:3" ht="24.95" customHeight="1" x14ac:dyDescent="0.15">
      <c r="C99" s="173" ph="1"/>
    </row>
    <row r="100" spans="3:3" ht="24.95" customHeight="1" x14ac:dyDescent="0.15">
      <c r="C100" s="173" ph="1"/>
    </row>
    <row r="101" spans="3:3" ht="24.95" customHeight="1" x14ac:dyDescent="0.15">
      <c r="C101" s="173" ph="1"/>
    </row>
    <row r="102" spans="3:3" ht="24.95" customHeight="1" x14ac:dyDescent="0.15">
      <c r="C102" s="173" ph="1"/>
    </row>
    <row r="103" spans="3:3" ht="24.95" customHeight="1" x14ac:dyDescent="0.15">
      <c r="C103" s="173" ph="1"/>
    </row>
    <row r="104" spans="3:3" ht="24.95" customHeight="1" x14ac:dyDescent="0.15">
      <c r="C104" s="173" ph="1"/>
    </row>
    <row r="105" spans="3:3" ht="24.95" customHeight="1" x14ac:dyDescent="0.15">
      <c r="C105" s="173" ph="1"/>
    </row>
    <row r="106" spans="3:3" ht="24.95" customHeight="1" x14ac:dyDescent="0.15">
      <c r="C106" s="173" ph="1"/>
    </row>
    <row r="107" spans="3:3" ht="24.95" customHeight="1" x14ac:dyDescent="0.15">
      <c r="C107" s="173" ph="1"/>
    </row>
    <row r="108" spans="3:3" ht="24.95" customHeight="1" x14ac:dyDescent="0.15">
      <c r="C108" s="173" ph="1"/>
    </row>
    <row r="109" spans="3:3" ht="24.95" customHeight="1" x14ac:dyDescent="0.15">
      <c r="C109" s="173" ph="1"/>
    </row>
    <row r="110" spans="3:3" ht="24.95" customHeight="1" x14ac:dyDescent="0.15">
      <c r="C110" s="173" ph="1"/>
    </row>
    <row r="111" spans="3:3" ht="24.95" customHeight="1" x14ac:dyDescent="0.15">
      <c r="C111" s="173" ph="1"/>
    </row>
    <row r="112" spans="3:3" ht="24.95" customHeight="1" x14ac:dyDescent="0.15">
      <c r="C112" s="173" ph="1"/>
    </row>
    <row r="113" spans="3:3" ht="24.95" customHeight="1" x14ac:dyDescent="0.15">
      <c r="C113" s="173" ph="1"/>
    </row>
    <row r="114" spans="3:3" ht="24.95" customHeight="1" x14ac:dyDescent="0.15">
      <c r="C114" s="173" ph="1"/>
    </row>
    <row r="115" spans="3:3" ht="24.95" customHeight="1" x14ac:dyDescent="0.15">
      <c r="C115" s="173" ph="1"/>
    </row>
    <row r="116" spans="3:3" ht="24.95" customHeight="1" x14ac:dyDescent="0.15">
      <c r="C116" s="173" ph="1"/>
    </row>
    <row r="117" spans="3:3" ht="24.95" customHeight="1" x14ac:dyDescent="0.15">
      <c r="C117" s="173" ph="1"/>
    </row>
    <row r="118" spans="3:3" ht="24.95" customHeight="1" x14ac:dyDescent="0.15">
      <c r="C118" s="173" ph="1"/>
    </row>
    <row r="119" spans="3:3" ht="24.95" customHeight="1" x14ac:dyDescent="0.15">
      <c r="C119" s="173" ph="1"/>
    </row>
    <row r="120" spans="3:3" ht="24.95" customHeight="1" x14ac:dyDescent="0.15">
      <c r="C120" s="173" ph="1"/>
    </row>
    <row r="121" spans="3:3" ht="24.95" customHeight="1" x14ac:dyDescent="0.15">
      <c r="C121" s="173" ph="1"/>
    </row>
    <row r="122" spans="3:3" ht="24.95" customHeight="1" x14ac:dyDescent="0.15">
      <c r="C122" s="173" ph="1"/>
    </row>
    <row r="123" spans="3:3" ht="24.95" customHeight="1" x14ac:dyDescent="0.15">
      <c r="C123" s="173" ph="1"/>
    </row>
    <row r="124" spans="3:3" ht="24.95" customHeight="1" x14ac:dyDescent="0.15">
      <c r="C124" s="173" ph="1"/>
    </row>
    <row r="125" spans="3:3" ht="24.95" customHeight="1" x14ac:dyDescent="0.15">
      <c r="C125" s="173" ph="1"/>
    </row>
    <row r="126" spans="3:3" ht="24.95" customHeight="1" x14ac:dyDescent="0.15">
      <c r="C126" s="173" ph="1"/>
    </row>
    <row r="127" spans="3:3" ht="24.95" customHeight="1" x14ac:dyDescent="0.15">
      <c r="C127" s="173" ph="1"/>
    </row>
    <row r="128" spans="3:3" ht="24.95" customHeight="1" x14ac:dyDescent="0.15">
      <c r="C128" s="173" ph="1"/>
    </row>
    <row r="129" spans="3:3" ht="24.95" customHeight="1" x14ac:dyDescent="0.15">
      <c r="C129" s="173" ph="1"/>
    </row>
  </sheetData>
  <sheetProtection formatCells="0" formatColumns="0" formatRows="0" insertColumns="0" insertRows="0" deleteColumns="0" deleteRows="0" sort="0"/>
  <mergeCells count="13">
    <mergeCell ref="AI6:AI7"/>
    <mergeCell ref="E5:F5"/>
    <mergeCell ref="AD6:AH6"/>
    <mergeCell ref="E6:E7"/>
    <mergeCell ref="G3:H3"/>
    <mergeCell ref="AD4:AH4"/>
    <mergeCell ref="D6:D7"/>
    <mergeCell ref="C6:C7"/>
    <mergeCell ref="B6:B7"/>
    <mergeCell ref="I3:L3"/>
    <mergeCell ref="AA6:AC6"/>
    <mergeCell ref="G6:Z6"/>
    <mergeCell ref="F6:F7"/>
  </mergeCells>
  <phoneticPr fontId="2"/>
  <dataValidations count="7">
    <dataValidation type="list" imeMode="off" allowBlank="1" showInputMessage="1" showErrorMessage="1" sqref="D8:D57">
      <formula1>"M,F"</formula1>
    </dataValidation>
    <dataValidation type="list" imeMode="off" allowBlank="1" showInputMessage="1" showErrorMessage="1" sqref="AC8:AC57">
      <formula1>"+,-"</formula1>
    </dataValidation>
    <dataValidation type="list" allowBlank="1" showInputMessage="1" showErrorMessage="1" sqref="G8:Z57">
      <formula1>"◎,○"</formula1>
    </dataValidation>
    <dataValidation type="whole" imeMode="off" operator="greaterThanOrEqual" allowBlank="1" showInputMessage="1" showErrorMessage="1" sqref="E8:E57">
      <formula1>0</formula1>
    </dataValidation>
    <dataValidation type="date" imeMode="off" operator="greaterThanOrEqual" allowBlank="1" showInputMessage="1" showErrorMessage="1" sqref="H7:Z7">
      <formula1>39448</formula1>
    </dataValidation>
    <dataValidation type="list" imeMode="hiragana" allowBlank="1" showInputMessage="1" showErrorMessage="1" sqref="AD8:AH57">
      <formula1>"○"</formula1>
    </dataValidation>
    <dataValidation type="date" imeMode="off" operator="greaterThanOrEqual" allowBlank="1" showInputMessage="1" showErrorMessage="1" sqref="AA8:AB57 G7">
      <formula1>36526</formula1>
    </dataValidation>
  </dataValidations>
  <pageMargins left="0.39370078740157483" right="0.39370078740157483" top="0.78740157480314965" bottom="0.39370078740157483" header="0" footer="0.19685039370078741"/>
  <pageSetup paperSize="9" scale="65" fitToHeight="0" orientation="landscape" r:id="rId1"/>
  <headerFooter alignWithMargins="0">
    <oddFooter>&amp;R&amp;P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M127"/>
  <sheetViews>
    <sheetView zoomScale="75" zoomScaleNormal="75" workbookViewId="0">
      <pane xSplit="6" ySplit="7" topLeftCell="G8" activePane="bottomRight" state="frozen"/>
      <selection activeCell="W8" sqref="W8"/>
      <selection pane="topRight" activeCell="W8" sqref="W8"/>
      <selection pane="bottomLeft" activeCell="W8" sqref="W8"/>
      <selection pane="bottomRight" activeCell="O3" sqref="O3:V4"/>
    </sheetView>
  </sheetViews>
  <sheetFormatPr defaultColWidth="8.75" defaultRowHeight="24.95" customHeight="1" x14ac:dyDescent="0.15"/>
  <cols>
    <col min="1" max="1" width="3.625" style="173" customWidth="1"/>
    <col min="2" max="2" width="4.375" style="173" bestFit="1" customWidth="1"/>
    <col min="3" max="3" width="15.625" style="173" customWidth="1"/>
    <col min="4" max="4" width="5.25" style="267" bestFit="1" customWidth="1"/>
    <col min="5" max="5" width="4.875" style="173" customWidth="1"/>
    <col min="6" max="6" width="11.25" style="173" customWidth="1"/>
    <col min="7" max="23" width="5.625" style="174" customWidth="1"/>
    <col min="24" max="31" width="5.625" style="173" customWidth="1"/>
    <col min="32" max="33" width="5.625" style="174" customWidth="1"/>
    <col min="34" max="34" width="5.625" style="173" customWidth="1"/>
    <col min="35" max="35" width="15.625" style="173" customWidth="1"/>
    <col min="36" max="37" width="8.75" style="173" customWidth="1"/>
    <col min="38" max="38" width="5.625" style="173" bestFit="1" customWidth="1"/>
    <col min="39" max="39" width="5.5" style="173" bestFit="1" customWidth="1"/>
    <col min="40" max="16384" width="8.75" style="173"/>
  </cols>
  <sheetData>
    <row r="1" spans="2:39" s="167" customFormat="1" ht="24.95" customHeight="1" x14ac:dyDescent="0.15">
      <c r="B1" s="150"/>
      <c r="C1" s="160" t="s">
        <v>129</v>
      </c>
      <c r="D1" s="161"/>
      <c r="E1" s="162" t="s">
        <v>25</v>
      </c>
      <c r="F1" s="163"/>
      <c r="G1" s="164"/>
      <c r="H1" s="164"/>
      <c r="I1" s="164"/>
      <c r="J1" s="164"/>
      <c r="K1" s="164"/>
      <c r="L1" s="164"/>
      <c r="M1" s="164"/>
      <c r="N1" s="164"/>
      <c r="O1" s="165"/>
      <c r="P1" s="166" t="s">
        <v>31</v>
      </c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K1" s="164"/>
      <c r="AL1" s="164"/>
    </row>
    <row r="2" spans="2:39" s="167" customFormat="1" ht="24.95" customHeight="1" x14ac:dyDescent="0.15">
      <c r="D2" s="168"/>
      <c r="G2" s="164"/>
      <c r="H2" s="164"/>
      <c r="I2" s="164"/>
      <c r="J2" s="164"/>
      <c r="K2" s="164"/>
      <c r="L2" s="164"/>
      <c r="M2" s="164"/>
      <c r="N2" s="164"/>
      <c r="U2" s="164"/>
      <c r="V2" s="164"/>
      <c r="W2" s="164"/>
      <c r="X2" s="164"/>
      <c r="Y2" s="164"/>
      <c r="Z2" s="164"/>
      <c r="AI2" s="164"/>
      <c r="AJ2" s="164"/>
    </row>
    <row r="3" spans="2:39" ht="16.75" x14ac:dyDescent="0.15">
      <c r="B3" s="169" t="s">
        <v>22</v>
      </c>
      <c r="C3" s="170"/>
      <c r="D3" s="171"/>
      <c r="E3" s="172" t="s">
        <v>23</v>
      </c>
      <c r="G3" s="377" t="s">
        <v>11</v>
      </c>
      <c r="H3" s="377"/>
      <c r="I3" s="379">
        <f>'患者リスト（入所者等）'!$I$3</f>
        <v>0</v>
      </c>
      <c r="J3" s="379"/>
      <c r="K3" s="379"/>
      <c r="L3" s="379"/>
      <c r="O3" s="348" t="s">
        <v>145</v>
      </c>
      <c r="P3" s="164"/>
      <c r="Q3" s="164"/>
      <c r="R3" s="348" t="s">
        <v>146</v>
      </c>
      <c r="S3" s="164"/>
      <c r="T3" s="164"/>
      <c r="U3" s="1"/>
      <c r="V3" s="1"/>
    </row>
    <row r="4" spans="2:39" s="175" customFormat="1" ht="17.45" thickBot="1" x14ac:dyDescent="0.2">
      <c r="B4" s="169"/>
      <c r="D4" s="171"/>
      <c r="G4" s="176"/>
      <c r="H4" s="176"/>
      <c r="I4" s="177"/>
      <c r="J4" s="178"/>
      <c r="K4" s="176"/>
      <c r="L4" s="176"/>
      <c r="M4" s="176"/>
      <c r="N4" s="176"/>
      <c r="O4" s="417"/>
      <c r="P4" s="348" t="s">
        <v>151</v>
      </c>
      <c r="Q4" s="348"/>
      <c r="R4" s="348"/>
      <c r="S4" s="1"/>
      <c r="T4" s="1"/>
      <c r="U4" s="416"/>
      <c r="V4" s="348" t="s">
        <v>150</v>
      </c>
      <c r="W4" s="176"/>
      <c r="AD4" s="378" t="s">
        <v>55</v>
      </c>
      <c r="AE4" s="378"/>
      <c r="AF4" s="378"/>
      <c r="AG4" s="378"/>
      <c r="AH4" s="378"/>
    </row>
    <row r="5" spans="2:39" ht="15.3" thickBot="1" x14ac:dyDescent="0.2">
      <c r="B5" s="179" t="s">
        <v>130</v>
      </c>
      <c r="C5" s="180" t="s">
        <v>0</v>
      </c>
      <c r="D5" s="181"/>
      <c r="E5" s="380">
        <f>'患者リスト（入所者等）'!$E$5</f>
        <v>39451</v>
      </c>
      <c r="F5" s="381"/>
      <c r="G5" s="182"/>
      <c r="H5" s="183"/>
      <c r="I5" s="182"/>
      <c r="J5" s="183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79"/>
      <c r="Y5" s="179"/>
      <c r="Z5" s="179"/>
      <c r="AA5" s="183"/>
      <c r="AB5" s="183"/>
      <c r="AC5" s="183"/>
      <c r="AD5" s="185" t="s">
        <v>61</v>
      </c>
      <c r="AE5" s="185" t="s">
        <v>61</v>
      </c>
      <c r="AF5" s="185" t="s">
        <v>61</v>
      </c>
      <c r="AG5" s="185" t="s">
        <v>61</v>
      </c>
      <c r="AH5" s="185" t="s">
        <v>61</v>
      </c>
    </row>
    <row r="6" spans="2:39" ht="24.95" customHeight="1" x14ac:dyDescent="0.15">
      <c r="B6" s="365" t="s">
        <v>62</v>
      </c>
      <c r="C6" s="363" t="s">
        <v>3</v>
      </c>
      <c r="D6" s="361" t="s">
        <v>4</v>
      </c>
      <c r="E6" s="361" t="s">
        <v>5</v>
      </c>
      <c r="F6" s="384" t="s">
        <v>34</v>
      </c>
      <c r="G6" s="368" t="s">
        <v>21</v>
      </c>
      <c r="H6" s="369"/>
      <c r="I6" s="369"/>
      <c r="J6" s="369"/>
      <c r="K6" s="369"/>
      <c r="L6" s="369"/>
      <c r="M6" s="369"/>
      <c r="N6" s="369"/>
      <c r="O6" s="369"/>
      <c r="P6" s="369"/>
      <c r="Q6" s="369"/>
      <c r="R6" s="369"/>
      <c r="S6" s="369"/>
      <c r="T6" s="369"/>
      <c r="U6" s="369"/>
      <c r="V6" s="369"/>
      <c r="W6" s="369"/>
      <c r="X6" s="369"/>
      <c r="Y6" s="369"/>
      <c r="Z6" s="370"/>
      <c r="AA6" s="368" t="s">
        <v>2</v>
      </c>
      <c r="AB6" s="369"/>
      <c r="AC6" s="370"/>
      <c r="AD6" s="368" t="s">
        <v>1</v>
      </c>
      <c r="AE6" s="369"/>
      <c r="AF6" s="369"/>
      <c r="AG6" s="369"/>
      <c r="AH6" s="370"/>
      <c r="AI6" s="382" t="s">
        <v>30</v>
      </c>
      <c r="AJ6" s="186"/>
    </row>
    <row r="7" spans="2:39" ht="50.2" customHeight="1" x14ac:dyDescent="0.15">
      <c r="B7" s="366"/>
      <c r="C7" s="364"/>
      <c r="D7" s="362"/>
      <c r="E7" s="362"/>
      <c r="F7" s="385"/>
      <c r="G7" s="187">
        <f>'患者リスト（入所者等）'!$G$7</f>
        <v>40540</v>
      </c>
      <c r="H7" s="188">
        <f>G7+1</f>
        <v>40541</v>
      </c>
      <c r="I7" s="188">
        <f t="shared" ref="I7:X7" si="0">H7+1</f>
        <v>40542</v>
      </c>
      <c r="J7" s="188">
        <f t="shared" si="0"/>
        <v>40543</v>
      </c>
      <c r="K7" s="188">
        <f t="shared" si="0"/>
        <v>40544</v>
      </c>
      <c r="L7" s="188">
        <f t="shared" si="0"/>
        <v>40545</v>
      </c>
      <c r="M7" s="188">
        <f t="shared" si="0"/>
        <v>40546</v>
      </c>
      <c r="N7" s="188">
        <f t="shared" si="0"/>
        <v>40547</v>
      </c>
      <c r="O7" s="188">
        <f t="shared" si="0"/>
        <v>40548</v>
      </c>
      <c r="P7" s="188">
        <f>O7+1</f>
        <v>40549</v>
      </c>
      <c r="Q7" s="188">
        <f t="shared" si="0"/>
        <v>40550</v>
      </c>
      <c r="R7" s="188">
        <f t="shared" si="0"/>
        <v>40551</v>
      </c>
      <c r="S7" s="188">
        <f t="shared" si="0"/>
        <v>40552</v>
      </c>
      <c r="T7" s="188">
        <f t="shared" si="0"/>
        <v>40553</v>
      </c>
      <c r="U7" s="188">
        <f t="shared" si="0"/>
        <v>40554</v>
      </c>
      <c r="V7" s="188">
        <f t="shared" si="0"/>
        <v>40555</v>
      </c>
      <c r="W7" s="188">
        <f t="shared" si="0"/>
        <v>40556</v>
      </c>
      <c r="X7" s="188">
        <f t="shared" si="0"/>
        <v>40557</v>
      </c>
      <c r="Y7" s="188">
        <f>X7+1</f>
        <v>40558</v>
      </c>
      <c r="Z7" s="189">
        <f>Y7+1</f>
        <v>40559</v>
      </c>
      <c r="AA7" s="190" t="s">
        <v>26</v>
      </c>
      <c r="AB7" s="191" t="s">
        <v>27</v>
      </c>
      <c r="AC7" s="192" t="s">
        <v>29</v>
      </c>
      <c r="AD7" s="190" t="s">
        <v>6</v>
      </c>
      <c r="AE7" s="193" t="s">
        <v>7</v>
      </c>
      <c r="AF7" s="193" t="s">
        <v>8</v>
      </c>
      <c r="AG7" s="193" t="s">
        <v>9</v>
      </c>
      <c r="AH7" s="194" t="s">
        <v>10</v>
      </c>
      <c r="AI7" s="383"/>
      <c r="AJ7" s="195"/>
      <c r="AL7" s="196" t="s">
        <v>32</v>
      </c>
      <c r="AM7" s="197" t="s">
        <v>33</v>
      </c>
    </row>
    <row r="8" spans="2:39" ht="24.95" customHeight="1" x14ac:dyDescent="0.15">
      <c r="B8" s="198">
        <v>1</v>
      </c>
      <c r="C8" s="199" ph="1"/>
      <c r="D8" s="200"/>
      <c r="E8" s="201"/>
      <c r="F8" s="202"/>
      <c r="G8" s="203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346"/>
      <c r="S8" s="204"/>
      <c r="T8" s="347"/>
      <c r="U8" s="204"/>
      <c r="V8" s="204"/>
      <c r="W8" s="204"/>
      <c r="X8" s="204"/>
      <c r="Y8" s="204"/>
      <c r="Z8" s="205"/>
      <c r="AA8" s="208"/>
      <c r="AB8" s="219"/>
      <c r="AC8" s="340"/>
      <c r="AD8" s="208"/>
      <c r="AE8" s="209"/>
      <c r="AF8" s="209"/>
      <c r="AG8" s="209"/>
      <c r="AH8" s="210"/>
      <c r="AI8" s="211"/>
      <c r="AJ8" s="212"/>
      <c r="AL8" s="213" t="str">
        <f>IF(D8="","",IF(E8&gt;=10,ROUNDDOWN(E8,-1)&amp;D8,E8&amp;D8))</f>
        <v/>
      </c>
      <c r="AM8" s="213" t="str">
        <f>IF(D8="","",IF(E8&gt;=10,ROUNDDOWN(E8,-1)&amp;D8&amp;AC8,E8&amp;D8&amp;AC8))</f>
        <v/>
      </c>
    </row>
    <row r="9" spans="2:39" ht="24.95" customHeight="1" x14ac:dyDescent="0.15">
      <c r="B9" s="198">
        <v>2</v>
      </c>
      <c r="C9" s="214" ph="1"/>
      <c r="D9" s="200"/>
      <c r="E9" s="215"/>
      <c r="F9" s="202"/>
      <c r="G9" s="203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5"/>
      <c r="AA9" s="208"/>
      <c r="AB9" s="219"/>
      <c r="AC9" s="341"/>
      <c r="AD9" s="208"/>
      <c r="AE9" s="209"/>
      <c r="AF9" s="209"/>
      <c r="AG9" s="209"/>
      <c r="AH9" s="217"/>
      <c r="AI9" s="218"/>
      <c r="AJ9" s="212"/>
      <c r="AL9" s="213" t="str">
        <f t="shared" ref="AL9:AL57" si="1">IF(D9="","",IF(E9&gt;=10,ROUNDDOWN(E9,-1)&amp;D9,E9&amp;D9))</f>
        <v/>
      </c>
      <c r="AM9" s="213" t="str">
        <f t="shared" ref="AM9:AM57" si="2">IF(D9="","",IF(E9&gt;=10,ROUNDDOWN(E9,-1)&amp;D9&amp;AC9,E9&amp;D9&amp;AC9))</f>
        <v/>
      </c>
    </row>
    <row r="10" spans="2:39" ht="24.95" customHeight="1" x14ac:dyDescent="0.15">
      <c r="B10" s="198">
        <v>3</v>
      </c>
      <c r="C10" s="214" ph="1"/>
      <c r="D10" s="200"/>
      <c r="E10" s="215"/>
      <c r="F10" s="202"/>
      <c r="G10" s="203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5"/>
      <c r="AA10" s="208"/>
      <c r="AB10" s="219"/>
      <c r="AC10" s="341"/>
      <c r="AD10" s="208"/>
      <c r="AE10" s="219"/>
      <c r="AF10" s="209"/>
      <c r="AG10" s="209"/>
      <c r="AH10" s="210"/>
      <c r="AI10" s="218"/>
      <c r="AJ10" s="212"/>
      <c r="AL10" s="213" t="str">
        <f t="shared" si="1"/>
        <v/>
      </c>
      <c r="AM10" s="213" t="str">
        <f t="shared" si="2"/>
        <v/>
      </c>
    </row>
    <row r="11" spans="2:39" ht="24.95" customHeight="1" x14ac:dyDescent="0.15">
      <c r="B11" s="198">
        <v>4</v>
      </c>
      <c r="C11" s="214" ph="1"/>
      <c r="D11" s="200"/>
      <c r="E11" s="215"/>
      <c r="F11" s="202"/>
      <c r="G11" s="203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5"/>
      <c r="AA11" s="208"/>
      <c r="AB11" s="219"/>
      <c r="AC11" s="341"/>
      <c r="AD11" s="208"/>
      <c r="AE11" s="219"/>
      <c r="AF11" s="209"/>
      <c r="AG11" s="209"/>
      <c r="AH11" s="217"/>
      <c r="AI11" s="218"/>
      <c r="AJ11" s="212"/>
      <c r="AL11" s="213" t="str">
        <f t="shared" si="1"/>
        <v/>
      </c>
      <c r="AM11" s="213" t="str">
        <f t="shared" si="2"/>
        <v/>
      </c>
    </row>
    <row r="12" spans="2:39" ht="24.95" customHeight="1" x14ac:dyDescent="0.15">
      <c r="B12" s="198">
        <v>5</v>
      </c>
      <c r="C12" s="214" ph="1"/>
      <c r="D12" s="200"/>
      <c r="E12" s="215"/>
      <c r="F12" s="202"/>
      <c r="G12" s="203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5"/>
      <c r="AA12" s="208"/>
      <c r="AB12" s="219"/>
      <c r="AC12" s="341"/>
      <c r="AD12" s="208"/>
      <c r="AE12" s="219"/>
      <c r="AF12" s="209"/>
      <c r="AG12" s="209"/>
      <c r="AH12" s="217"/>
      <c r="AI12" s="218"/>
      <c r="AJ12" s="212"/>
      <c r="AL12" s="213" t="str">
        <f t="shared" si="1"/>
        <v/>
      </c>
      <c r="AM12" s="213" t="str">
        <f t="shared" si="2"/>
        <v/>
      </c>
    </row>
    <row r="13" spans="2:39" ht="24.95" customHeight="1" x14ac:dyDescent="0.15">
      <c r="B13" s="198">
        <v>6</v>
      </c>
      <c r="C13" s="214" ph="1"/>
      <c r="D13" s="200"/>
      <c r="E13" s="215"/>
      <c r="F13" s="202"/>
      <c r="G13" s="203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5"/>
      <c r="AA13" s="208"/>
      <c r="AB13" s="219"/>
      <c r="AC13" s="341"/>
      <c r="AD13" s="208"/>
      <c r="AE13" s="219"/>
      <c r="AF13" s="209"/>
      <c r="AG13" s="209"/>
      <c r="AH13" s="217"/>
      <c r="AI13" s="218"/>
      <c r="AJ13" s="212"/>
      <c r="AL13" s="213" t="str">
        <f t="shared" si="1"/>
        <v/>
      </c>
      <c r="AM13" s="213" t="str">
        <f t="shared" si="2"/>
        <v/>
      </c>
    </row>
    <row r="14" spans="2:39" ht="24.95" customHeight="1" x14ac:dyDescent="0.15">
      <c r="B14" s="198">
        <v>7</v>
      </c>
      <c r="C14" s="214" ph="1"/>
      <c r="D14" s="200"/>
      <c r="E14" s="215"/>
      <c r="F14" s="202"/>
      <c r="G14" s="203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5"/>
      <c r="AA14" s="208"/>
      <c r="AB14" s="219"/>
      <c r="AC14" s="342"/>
      <c r="AD14" s="208"/>
      <c r="AE14" s="219"/>
      <c r="AF14" s="209"/>
      <c r="AG14" s="209"/>
      <c r="AH14" s="217"/>
      <c r="AI14" s="218"/>
      <c r="AJ14" s="212"/>
      <c r="AL14" s="213" t="str">
        <f t="shared" si="1"/>
        <v/>
      </c>
      <c r="AM14" s="213" t="str">
        <f t="shared" si="2"/>
        <v/>
      </c>
    </row>
    <row r="15" spans="2:39" ht="24.95" customHeight="1" x14ac:dyDescent="0.15">
      <c r="B15" s="198">
        <v>8</v>
      </c>
      <c r="C15" s="214" ph="1"/>
      <c r="D15" s="200"/>
      <c r="E15" s="215"/>
      <c r="F15" s="202"/>
      <c r="G15" s="203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5"/>
      <c r="AA15" s="208"/>
      <c r="AB15" s="219"/>
      <c r="AC15" s="342"/>
      <c r="AD15" s="208"/>
      <c r="AE15" s="219"/>
      <c r="AF15" s="209"/>
      <c r="AG15" s="209"/>
      <c r="AH15" s="217"/>
      <c r="AI15" s="218"/>
      <c r="AJ15" s="212"/>
      <c r="AL15" s="213" t="str">
        <f t="shared" si="1"/>
        <v/>
      </c>
      <c r="AM15" s="213" t="str">
        <f t="shared" si="2"/>
        <v/>
      </c>
    </row>
    <row r="16" spans="2:39" ht="24.95" customHeight="1" x14ac:dyDescent="0.15">
      <c r="B16" s="198">
        <v>9</v>
      </c>
      <c r="C16" s="214" ph="1"/>
      <c r="D16" s="200"/>
      <c r="E16" s="215"/>
      <c r="F16" s="220"/>
      <c r="G16" s="203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5"/>
      <c r="AA16" s="208"/>
      <c r="AB16" s="219"/>
      <c r="AC16" s="343"/>
      <c r="AD16" s="208"/>
      <c r="AE16" s="219"/>
      <c r="AF16" s="209"/>
      <c r="AG16" s="209"/>
      <c r="AH16" s="217"/>
      <c r="AI16" s="218"/>
      <c r="AJ16" s="212"/>
      <c r="AL16" s="213" t="str">
        <f t="shared" si="1"/>
        <v/>
      </c>
      <c r="AM16" s="213" t="str">
        <f t="shared" si="2"/>
        <v/>
      </c>
    </row>
    <row r="17" spans="2:39" ht="24.95" customHeight="1" x14ac:dyDescent="0.15">
      <c r="B17" s="221">
        <v>10</v>
      </c>
      <c r="C17" s="214" ph="1"/>
      <c r="D17" s="222"/>
      <c r="E17" s="215"/>
      <c r="F17" s="220"/>
      <c r="G17" s="203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5"/>
      <c r="AA17" s="208"/>
      <c r="AB17" s="219"/>
      <c r="AC17" s="340"/>
      <c r="AD17" s="208"/>
      <c r="AE17" s="219"/>
      <c r="AF17" s="206"/>
      <c r="AG17" s="206"/>
      <c r="AH17" s="217"/>
      <c r="AI17" s="218"/>
      <c r="AJ17" s="212"/>
      <c r="AL17" s="213" t="str">
        <f t="shared" si="1"/>
        <v/>
      </c>
      <c r="AM17" s="213" t="str">
        <f t="shared" si="2"/>
        <v/>
      </c>
    </row>
    <row r="18" spans="2:39" ht="24.95" customHeight="1" x14ac:dyDescent="0.15">
      <c r="B18" s="221">
        <v>11</v>
      </c>
      <c r="C18" s="223" ph="1"/>
      <c r="D18" s="222"/>
      <c r="E18" s="215"/>
      <c r="F18" s="220"/>
      <c r="G18" s="203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5"/>
      <c r="AA18" s="208"/>
      <c r="AB18" s="219"/>
      <c r="AC18" s="342"/>
      <c r="AD18" s="208"/>
      <c r="AE18" s="219"/>
      <c r="AF18" s="206"/>
      <c r="AG18" s="206"/>
      <c r="AH18" s="217"/>
      <c r="AI18" s="218"/>
      <c r="AJ18" s="212"/>
      <c r="AL18" s="213" t="str">
        <f t="shared" si="1"/>
        <v/>
      </c>
      <c r="AM18" s="213" t="str">
        <f t="shared" si="2"/>
        <v/>
      </c>
    </row>
    <row r="19" spans="2:39" ht="24.95" customHeight="1" x14ac:dyDescent="0.15">
      <c r="B19" s="198">
        <v>12</v>
      </c>
      <c r="C19" s="223" ph="1"/>
      <c r="D19" s="222"/>
      <c r="E19" s="215"/>
      <c r="F19" s="220"/>
      <c r="G19" s="203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5"/>
      <c r="AA19" s="208"/>
      <c r="AB19" s="219"/>
      <c r="AC19" s="342"/>
      <c r="AD19" s="208"/>
      <c r="AE19" s="219"/>
      <c r="AF19" s="206"/>
      <c r="AG19" s="206"/>
      <c r="AH19" s="217"/>
      <c r="AI19" s="218"/>
      <c r="AJ19" s="212"/>
      <c r="AL19" s="213" t="str">
        <f t="shared" si="1"/>
        <v/>
      </c>
      <c r="AM19" s="213" t="str">
        <f t="shared" si="2"/>
        <v/>
      </c>
    </row>
    <row r="20" spans="2:39" ht="24.95" customHeight="1" x14ac:dyDescent="0.15">
      <c r="B20" s="198">
        <v>13</v>
      </c>
      <c r="C20" s="223" ph="1"/>
      <c r="D20" s="222"/>
      <c r="E20" s="215"/>
      <c r="F20" s="220"/>
      <c r="G20" s="203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5"/>
      <c r="AA20" s="208"/>
      <c r="AB20" s="219"/>
      <c r="AC20" s="341"/>
      <c r="AD20" s="208"/>
      <c r="AE20" s="219"/>
      <c r="AF20" s="206"/>
      <c r="AG20" s="206"/>
      <c r="AH20" s="210"/>
      <c r="AI20" s="218"/>
      <c r="AJ20" s="212"/>
      <c r="AL20" s="213" t="str">
        <f t="shared" si="1"/>
        <v/>
      </c>
      <c r="AM20" s="213" t="str">
        <f t="shared" si="2"/>
        <v/>
      </c>
    </row>
    <row r="21" spans="2:39" ht="24.95" customHeight="1" x14ac:dyDescent="0.15">
      <c r="B21" s="198">
        <v>14</v>
      </c>
      <c r="C21" s="214" ph="1"/>
      <c r="D21" s="222"/>
      <c r="E21" s="215"/>
      <c r="F21" s="220"/>
      <c r="G21" s="203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5"/>
      <c r="AA21" s="208"/>
      <c r="AB21" s="219"/>
      <c r="AC21" s="341"/>
      <c r="AD21" s="208"/>
      <c r="AE21" s="209"/>
      <c r="AF21" s="206"/>
      <c r="AG21" s="206"/>
      <c r="AH21" s="216"/>
      <c r="AI21" s="218"/>
      <c r="AJ21" s="212"/>
      <c r="AL21" s="213" t="str">
        <f t="shared" si="1"/>
        <v/>
      </c>
      <c r="AM21" s="213" t="str">
        <f t="shared" si="2"/>
        <v/>
      </c>
    </row>
    <row r="22" spans="2:39" ht="24.95" customHeight="1" x14ac:dyDescent="0.15">
      <c r="B22" s="198">
        <v>15</v>
      </c>
      <c r="C22" s="214" ph="1"/>
      <c r="D22" s="222"/>
      <c r="E22" s="215"/>
      <c r="F22" s="220"/>
      <c r="G22" s="203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5"/>
      <c r="AA22" s="208"/>
      <c r="AB22" s="219"/>
      <c r="AC22" s="342"/>
      <c r="AD22" s="208"/>
      <c r="AE22" s="209"/>
      <c r="AF22" s="206"/>
      <c r="AG22" s="206"/>
      <c r="AH22" s="224"/>
      <c r="AI22" s="218"/>
      <c r="AJ22" s="212"/>
      <c r="AL22" s="213" t="str">
        <f t="shared" si="1"/>
        <v/>
      </c>
      <c r="AM22" s="213" t="str">
        <f t="shared" si="2"/>
        <v/>
      </c>
    </row>
    <row r="23" spans="2:39" ht="24.95" customHeight="1" x14ac:dyDescent="0.15">
      <c r="B23" s="198">
        <v>16</v>
      </c>
      <c r="C23" s="199" ph="1"/>
      <c r="D23" s="200"/>
      <c r="E23" s="215"/>
      <c r="F23" s="220"/>
      <c r="G23" s="203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5"/>
      <c r="AA23" s="208"/>
      <c r="AB23" s="219"/>
      <c r="AC23" s="340"/>
      <c r="AD23" s="208"/>
      <c r="AE23" s="209"/>
      <c r="AF23" s="209"/>
      <c r="AG23" s="209"/>
      <c r="AH23" s="210"/>
      <c r="AI23" s="211"/>
      <c r="AJ23" s="212"/>
      <c r="AL23" s="213" t="str">
        <f t="shared" si="1"/>
        <v/>
      </c>
      <c r="AM23" s="213" t="str">
        <f t="shared" si="2"/>
        <v/>
      </c>
    </row>
    <row r="24" spans="2:39" ht="24.95" customHeight="1" x14ac:dyDescent="0.15">
      <c r="B24" s="198">
        <v>17</v>
      </c>
      <c r="C24" s="214" ph="1"/>
      <c r="D24" s="200"/>
      <c r="E24" s="201"/>
      <c r="F24" s="220"/>
      <c r="G24" s="203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5"/>
      <c r="AA24" s="208"/>
      <c r="AB24" s="219"/>
      <c r="AC24" s="341"/>
      <c r="AD24" s="208"/>
      <c r="AE24" s="209"/>
      <c r="AF24" s="209"/>
      <c r="AG24" s="209"/>
      <c r="AH24" s="217"/>
      <c r="AI24" s="218"/>
      <c r="AJ24" s="212"/>
      <c r="AL24" s="213" t="str">
        <f t="shared" si="1"/>
        <v/>
      </c>
      <c r="AM24" s="213" t="str">
        <f t="shared" si="2"/>
        <v/>
      </c>
    </row>
    <row r="25" spans="2:39" ht="24.95" customHeight="1" x14ac:dyDescent="0.15">
      <c r="B25" s="198">
        <v>18</v>
      </c>
      <c r="C25" s="214" ph="1"/>
      <c r="D25" s="200"/>
      <c r="E25" s="215"/>
      <c r="F25" s="220"/>
      <c r="G25" s="203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5"/>
      <c r="AA25" s="208"/>
      <c r="AB25" s="219"/>
      <c r="AC25" s="341"/>
      <c r="AD25" s="208"/>
      <c r="AE25" s="219"/>
      <c r="AF25" s="209"/>
      <c r="AG25" s="209"/>
      <c r="AH25" s="210"/>
      <c r="AI25" s="218"/>
      <c r="AJ25" s="212"/>
      <c r="AL25" s="213" t="str">
        <f t="shared" si="1"/>
        <v/>
      </c>
      <c r="AM25" s="213" t="str">
        <f t="shared" si="2"/>
        <v/>
      </c>
    </row>
    <row r="26" spans="2:39" ht="24.95" customHeight="1" x14ac:dyDescent="0.15">
      <c r="B26" s="198">
        <v>19</v>
      </c>
      <c r="C26" s="214" ph="1"/>
      <c r="D26" s="200"/>
      <c r="E26" s="215"/>
      <c r="F26" s="220"/>
      <c r="G26" s="203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5"/>
      <c r="AA26" s="208"/>
      <c r="AB26" s="219"/>
      <c r="AC26" s="341"/>
      <c r="AD26" s="208"/>
      <c r="AE26" s="219"/>
      <c r="AF26" s="209"/>
      <c r="AG26" s="209"/>
      <c r="AH26" s="217"/>
      <c r="AI26" s="218"/>
      <c r="AJ26" s="212"/>
      <c r="AL26" s="213" t="str">
        <f t="shared" si="1"/>
        <v/>
      </c>
      <c r="AM26" s="213" t="str">
        <f t="shared" si="2"/>
        <v/>
      </c>
    </row>
    <row r="27" spans="2:39" ht="24.95" customHeight="1" x14ac:dyDescent="0.15">
      <c r="B27" s="198">
        <v>20</v>
      </c>
      <c r="C27" s="214" ph="1"/>
      <c r="D27" s="200"/>
      <c r="E27" s="215"/>
      <c r="F27" s="220"/>
      <c r="G27" s="203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5"/>
      <c r="AA27" s="208"/>
      <c r="AB27" s="219"/>
      <c r="AC27" s="341"/>
      <c r="AD27" s="208"/>
      <c r="AE27" s="219"/>
      <c r="AF27" s="209"/>
      <c r="AG27" s="209"/>
      <c r="AH27" s="217"/>
      <c r="AI27" s="218"/>
      <c r="AJ27" s="212"/>
      <c r="AL27" s="213" t="str">
        <f t="shared" si="1"/>
        <v/>
      </c>
      <c r="AM27" s="213" t="str">
        <f t="shared" si="2"/>
        <v/>
      </c>
    </row>
    <row r="28" spans="2:39" ht="24.95" customHeight="1" x14ac:dyDescent="0.15">
      <c r="B28" s="198">
        <v>21</v>
      </c>
      <c r="C28" s="214" ph="1"/>
      <c r="D28" s="200"/>
      <c r="E28" s="215"/>
      <c r="F28" s="220"/>
      <c r="G28" s="203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5"/>
      <c r="AA28" s="208"/>
      <c r="AB28" s="219"/>
      <c r="AC28" s="341"/>
      <c r="AD28" s="208"/>
      <c r="AE28" s="219"/>
      <c r="AF28" s="209"/>
      <c r="AG28" s="209"/>
      <c r="AH28" s="217"/>
      <c r="AI28" s="218"/>
      <c r="AJ28" s="212"/>
      <c r="AL28" s="213" t="str">
        <f t="shared" si="1"/>
        <v/>
      </c>
      <c r="AM28" s="213" t="str">
        <f t="shared" si="2"/>
        <v/>
      </c>
    </row>
    <row r="29" spans="2:39" ht="24.95" customHeight="1" x14ac:dyDescent="0.15">
      <c r="B29" s="198">
        <v>22</v>
      </c>
      <c r="C29" s="214" ph="1"/>
      <c r="D29" s="200"/>
      <c r="E29" s="215"/>
      <c r="F29" s="220"/>
      <c r="G29" s="203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5"/>
      <c r="AA29" s="208"/>
      <c r="AB29" s="219"/>
      <c r="AC29" s="342"/>
      <c r="AD29" s="208"/>
      <c r="AE29" s="219"/>
      <c r="AF29" s="209"/>
      <c r="AG29" s="209"/>
      <c r="AH29" s="217"/>
      <c r="AI29" s="218"/>
      <c r="AJ29" s="212"/>
      <c r="AL29" s="213" t="str">
        <f t="shared" si="1"/>
        <v/>
      </c>
      <c r="AM29" s="213" t="str">
        <f t="shared" si="2"/>
        <v/>
      </c>
    </row>
    <row r="30" spans="2:39" ht="24.95" customHeight="1" x14ac:dyDescent="0.15">
      <c r="B30" s="198">
        <v>23</v>
      </c>
      <c r="C30" s="214" ph="1"/>
      <c r="D30" s="222"/>
      <c r="E30" s="215"/>
      <c r="F30" s="220"/>
      <c r="G30" s="203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5"/>
      <c r="AA30" s="208"/>
      <c r="AB30" s="219"/>
      <c r="AC30" s="342"/>
      <c r="AD30" s="208"/>
      <c r="AE30" s="219"/>
      <c r="AF30" s="209"/>
      <c r="AG30" s="209"/>
      <c r="AH30" s="217"/>
      <c r="AI30" s="218"/>
      <c r="AJ30" s="212"/>
      <c r="AL30" s="213" t="str">
        <f t="shared" si="1"/>
        <v/>
      </c>
      <c r="AM30" s="213" t="str">
        <f t="shared" si="2"/>
        <v/>
      </c>
    </row>
    <row r="31" spans="2:39" ht="24.95" customHeight="1" x14ac:dyDescent="0.15">
      <c r="B31" s="198">
        <v>24</v>
      </c>
      <c r="C31" s="214" ph="1"/>
      <c r="D31" s="222"/>
      <c r="E31" s="215"/>
      <c r="F31" s="220"/>
      <c r="G31" s="203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5"/>
      <c r="AA31" s="208"/>
      <c r="AB31" s="219"/>
      <c r="AC31" s="343"/>
      <c r="AD31" s="208"/>
      <c r="AE31" s="219"/>
      <c r="AF31" s="209"/>
      <c r="AG31" s="209"/>
      <c r="AH31" s="217"/>
      <c r="AI31" s="218"/>
      <c r="AJ31" s="212"/>
      <c r="AL31" s="213" t="str">
        <f t="shared" si="1"/>
        <v/>
      </c>
      <c r="AM31" s="213" t="str">
        <f t="shared" si="2"/>
        <v/>
      </c>
    </row>
    <row r="32" spans="2:39" ht="24.95" customHeight="1" x14ac:dyDescent="0.15">
      <c r="B32" s="198">
        <v>25</v>
      </c>
      <c r="C32" s="214" ph="1"/>
      <c r="D32" s="222"/>
      <c r="E32" s="215"/>
      <c r="F32" s="220"/>
      <c r="G32" s="203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5"/>
      <c r="AA32" s="208"/>
      <c r="AB32" s="219"/>
      <c r="AC32" s="340"/>
      <c r="AD32" s="208"/>
      <c r="AE32" s="219"/>
      <c r="AF32" s="206"/>
      <c r="AG32" s="206"/>
      <c r="AH32" s="217"/>
      <c r="AI32" s="218"/>
      <c r="AJ32" s="212"/>
      <c r="AL32" s="213" t="str">
        <f t="shared" si="1"/>
        <v/>
      </c>
      <c r="AM32" s="213" t="str">
        <f t="shared" si="2"/>
        <v/>
      </c>
    </row>
    <row r="33" spans="2:39" ht="24.95" customHeight="1" x14ac:dyDescent="0.15">
      <c r="B33" s="198">
        <v>26</v>
      </c>
      <c r="C33" s="223" ph="1"/>
      <c r="D33" s="222"/>
      <c r="E33" s="215"/>
      <c r="F33" s="220"/>
      <c r="G33" s="203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5"/>
      <c r="AA33" s="208"/>
      <c r="AB33" s="219"/>
      <c r="AC33" s="342"/>
      <c r="AD33" s="208"/>
      <c r="AE33" s="219"/>
      <c r="AF33" s="206"/>
      <c r="AG33" s="206"/>
      <c r="AH33" s="217"/>
      <c r="AI33" s="218"/>
      <c r="AJ33" s="212"/>
      <c r="AL33" s="213" t="str">
        <f t="shared" si="1"/>
        <v/>
      </c>
      <c r="AM33" s="213" t="str">
        <f t="shared" si="2"/>
        <v/>
      </c>
    </row>
    <row r="34" spans="2:39" ht="24.95" customHeight="1" x14ac:dyDescent="0.15">
      <c r="B34" s="221">
        <v>27</v>
      </c>
      <c r="C34" s="223" ph="1"/>
      <c r="D34" s="222"/>
      <c r="E34" s="215"/>
      <c r="F34" s="225"/>
      <c r="G34" s="203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5"/>
      <c r="AA34" s="227"/>
      <c r="AB34" s="228"/>
      <c r="AC34" s="342"/>
      <c r="AD34" s="227"/>
      <c r="AE34" s="228"/>
      <c r="AF34" s="229"/>
      <c r="AG34" s="229"/>
      <c r="AH34" s="230"/>
      <c r="AI34" s="231"/>
      <c r="AJ34" s="232"/>
      <c r="AL34" s="213" t="str">
        <f t="shared" si="1"/>
        <v/>
      </c>
      <c r="AM34" s="213" t="str">
        <f t="shared" si="2"/>
        <v/>
      </c>
    </row>
    <row r="35" spans="2:39" ht="24.95" customHeight="1" x14ac:dyDescent="0.15">
      <c r="B35" s="221">
        <v>28</v>
      </c>
      <c r="C35" s="223" ph="1"/>
      <c r="D35" s="222"/>
      <c r="E35" s="215"/>
      <c r="F35" s="225"/>
      <c r="G35" s="203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5"/>
      <c r="AA35" s="227"/>
      <c r="AB35" s="228"/>
      <c r="AC35" s="340"/>
      <c r="AD35" s="227"/>
      <c r="AE35" s="228"/>
      <c r="AF35" s="229"/>
      <c r="AG35" s="229"/>
      <c r="AH35" s="233"/>
      <c r="AI35" s="231"/>
      <c r="AJ35" s="232"/>
      <c r="AL35" s="213" t="str">
        <f t="shared" si="1"/>
        <v/>
      </c>
      <c r="AM35" s="213" t="str">
        <f t="shared" si="2"/>
        <v/>
      </c>
    </row>
    <row r="36" spans="2:39" ht="24.95" customHeight="1" x14ac:dyDescent="0.15">
      <c r="B36" s="221">
        <v>29</v>
      </c>
      <c r="C36" s="223" ph="1"/>
      <c r="D36" s="222"/>
      <c r="E36" s="215"/>
      <c r="F36" s="225"/>
      <c r="G36" s="203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5"/>
      <c r="AA36" s="227"/>
      <c r="AB36" s="228"/>
      <c r="AC36" s="340"/>
      <c r="AD36" s="227"/>
      <c r="AE36" s="226"/>
      <c r="AF36" s="229"/>
      <c r="AG36" s="229"/>
      <c r="AH36" s="207"/>
      <c r="AI36" s="231"/>
      <c r="AJ36" s="232"/>
      <c r="AL36" s="213" t="str">
        <f t="shared" si="1"/>
        <v/>
      </c>
      <c r="AM36" s="213" t="str">
        <f t="shared" si="2"/>
        <v/>
      </c>
    </row>
    <row r="37" spans="2:39" ht="24.95" customHeight="1" x14ac:dyDescent="0.15">
      <c r="B37" s="221">
        <v>30</v>
      </c>
      <c r="C37" s="223" ph="1"/>
      <c r="D37" s="222"/>
      <c r="E37" s="215"/>
      <c r="F37" s="202"/>
      <c r="G37" s="203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5"/>
      <c r="AA37" s="227"/>
      <c r="AB37" s="228"/>
      <c r="AC37" s="342"/>
      <c r="AD37" s="227"/>
      <c r="AE37" s="226"/>
      <c r="AF37" s="229"/>
      <c r="AG37" s="229"/>
      <c r="AH37" s="234"/>
      <c r="AI37" s="231"/>
      <c r="AJ37" s="232"/>
      <c r="AL37" s="213" t="str">
        <f t="shared" si="1"/>
        <v/>
      </c>
      <c r="AM37" s="213" t="str">
        <f t="shared" si="2"/>
        <v/>
      </c>
    </row>
    <row r="38" spans="2:39" ht="24.95" customHeight="1" x14ac:dyDescent="0.15">
      <c r="B38" s="221">
        <v>31</v>
      </c>
      <c r="C38" s="235" ph="1"/>
      <c r="D38" s="200"/>
      <c r="E38" s="201"/>
      <c r="F38" s="236"/>
      <c r="G38" s="203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5"/>
      <c r="AA38" s="227"/>
      <c r="AB38" s="228"/>
      <c r="AC38" s="340"/>
      <c r="AD38" s="227"/>
      <c r="AE38" s="226"/>
      <c r="AF38" s="226"/>
      <c r="AG38" s="226"/>
      <c r="AH38" s="233"/>
      <c r="AI38" s="237"/>
      <c r="AJ38" s="232"/>
      <c r="AL38" s="213" t="str">
        <f t="shared" si="1"/>
        <v/>
      </c>
      <c r="AM38" s="213" t="str">
        <f t="shared" si="2"/>
        <v/>
      </c>
    </row>
    <row r="39" spans="2:39" ht="24.95" customHeight="1" x14ac:dyDescent="0.15">
      <c r="B39" s="221">
        <v>32</v>
      </c>
      <c r="C39" s="223" ph="1"/>
      <c r="D39" s="200"/>
      <c r="E39" s="215"/>
      <c r="F39" s="202"/>
      <c r="G39" s="203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5"/>
      <c r="AA39" s="227"/>
      <c r="AB39" s="228"/>
      <c r="AC39" s="340"/>
      <c r="AD39" s="227"/>
      <c r="AE39" s="226"/>
      <c r="AF39" s="226"/>
      <c r="AG39" s="226"/>
      <c r="AH39" s="230"/>
      <c r="AI39" s="231"/>
      <c r="AJ39" s="232"/>
      <c r="AL39" s="213" t="str">
        <f t="shared" si="1"/>
        <v/>
      </c>
      <c r="AM39" s="213" t="str">
        <f t="shared" si="2"/>
        <v/>
      </c>
    </row>
    <row r="40" spans="2:39" ht="24.95" customHeight="1" x14ac:dyDescent="0.15">
      <c r="B40" s="198">
        <v>33</v>
      </c>
      <c r="C40" s="214" ph="1"/>
      <c r="D40" s="200"/>
      <c r="E40" s="215"/>
      <c r="F40" s="220"/>
      <c r="G40" s="203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5"/>
      <c r="AA40" s="208"/>
      <c r="AB40" s="219"/>
      <c r="AC40" s="341"/>
      <c r="AD40" s="208"/>
      <c r="AE40" s="219"/>
      <c r="AF40" s="209"/>
      <c r="AG40" s="209"/>
      <c r="AH40" s="210"/>
      <c r="AI40" s="218"/>
      <c r="AJ40" s="212"/>
      <c r="AL40" s="213" t="str">
        <f t="shared" si="1"/>
        <v/>
      </c>
      <c r="AM40" s="213" t="str">
        <f t="shared" si="2"/>
        <v/>
      </c>
    </row>
    <row r="41" spans="2:39" ht="24.95" customHeight="1" x14ac:dyDescent="0.15">
      <c r="B41" s="198">
        <v>34</v>
      </c>
      <c r="C41" s="214" ph="1"/>
      <c r="D41" s="200"/>
      <c r="E41" s="215"/>
      <c r="F41" s="220"/>
      <c r="G41" s="203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5"/>
      <c r="AA41" s="208"/>
      <c r="AB41" s="219"/>
      <c r="AC41" s="341"/>
      <c r="AD41" s="208"/>
      <c r="AE41" s="219"/>
      <c r="AF41" s="209"/>
      <c r="AG41" s="209"/>
      <c r="AH41" s="217"/>
      <c r="AI41" s="218"/>
      <c r="AJ41" s="212"/>
      <c r="AL41" s="213" t="str">
        <f t="shared" si="1"/>
        <v/>
      </c>
      <c r="AM41" s="213" t="str">
        <f t="shared" si="2"/>
        <v/>
      </c>
    </row>
    <row r="42" spans="2:39" ht="24.95" customHeight="1" x14ac:dyDescent="0.15">
      <c r="B42" s="198">
        <v>35</v>
      </c>
      <c r="C42" s="214" ph="1"/>
      <c r="D42" s="200"/>
      <c r="E42" s="215"/>
      <c r="F42" s="220"/>
      <c r="G42" s="203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5"/>
      <c r="AA42" s="208"/>
      <c r="AB42" s="219"/>
      <c r="AC42" s="341"/>
      <c r="AD42" s="208"/>
      <c r="AE42" s="219"/>
      <c r="AF42" s="209"/>
      <c r="AG42" s="209"/>
      <c r="AH42" s="217"/>
      <c r="AI42" s="218"/>
      <c r="AJ42" s="212"/>
      <c r="AL42" s="213" t="str">
        <f t="shared" si="1"/>
        <v/>
      </c>
      <c r="AM42" s="213" t="str">
        <f t="shared" si="2"/>
        <v/>
      </c>
    </row>
    <row r="43" spans="2:39" ht="24.95" customHeight="1" x14ac:dyDescent="0.15">
      <c r="B43" s="198">
        <v>36</v>
      </c>
      <c r="C43" s="214" ph="1"/>
      <c r="D43" s="200"/>
      <c r="E43" s="215"/>
      <c r="F43" s="220"/>
      <c r="G43" s="203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5"/>
      <c r="AA43" s="208"/>
      <c r="AB43" s="219"/>
      <c r="AC43" s="341"/>
      <c r="AD43" s="208"/>
      <c r="AE43" s="219"/>
      <c r="AF43" s="209"/>
      <c r="AG43" s="209"/>
      <c r="AH43" s="217"/>
      <c r="AI43" s="218"/>
      <c r="AJ43" s="212"/>
      <c r="AL43" s="213" t="str">
        <f t="shared" si="1"/>
        <v/>
      </c>
      <c r="AM43" s="213" t="str">
        <f t="shared" si="2"/>
        <v/>
      </c>
    </row>
    <row r="44" spans="2:39" ht="24.95" customHeight="1" x14ac:dyDescent="0.15">
      <c r="B44" s="198">
        <v>37</v>
      </c>
      <c r="C44" s="214" ph="1"/>
      <c r="D44" s="200"/>
      <c r="E44" s="215"/>
      <c r="F44" s="220"/>
      <c r="G44" s="203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5"/>
      <c r="AA44" s="208"/>
      <c r="AB44" s="219"/>
      <c r="AC44" s="342"/>
      <c r="AD44" s="208"/>
      <c r="AE44" s="219"/>
      <c r="AF44" s="209"/>
      <c r="AG44" s="209"/>
      <c r="AH44" s="217"/>
      <c r="AI44" s="218"/>
      <c r="AJ44" s="212"/>
      <c r="AL44" s="213" t="str">
        <f t="shared" si="1"/>
        <v/>
      </c>
      <c r="AM44" s="213" t="str">
        <f t="shared" si="2"/>
        <v/>
      </c>
    </row>
    <row r="45" spans="2:39" ht="24.95" customHeight="1" x14ac:dyDescent="0.15">
      <c r="B45" s="198">
        <v>38</v>
      </c>
      <c r="C45" s="214" ph="1"/>
      <c r="D45" s="222"/>
      <c r="E45" s="215"/>
      <c r="F45" s="220"/>
      <c r="G45" s="203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5"/>
      <c r="AA45" s="208"/>
      <c r="AB45" s="219"/>
      <c r="AC45" s="342"/>
      <c r="AD45" s="208"/>
      <c r="AE45" s="219"/>
      <c r="AF45" s="209"/>
      <c r="AG45" s="209"/>
      <c r="AH45" s="217"/>
      <c r="AI45" s="218"/>
      <c r="AJ45" s="212"/>
      <c r="AL45" s="213" t="str">
        <f t="shared" si="1"/>
        <v/>
      </c>
      <c r="AM45" s="213" t="str">
        <f t="shared" si="2"/>
        <v/>
      </c>
    </row>
    <row r="46" spans="2:39" ht="24.95" customHeight="1" x14ac:dyDescent="0.15">
      <c r="B46" s="198">
        <v>39</v>
      </c>
      <c r="C46" s="214" ph="1"/>
      <c r="D46" s="222"/>
      <c r="E46" s="215"/>
      <c r="F46" s="220"/>
      <c r="G46" s="203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5"/>
      <c r="AA46" s="208"/>
      <c r="AB46" s="219"/>
      <c r="AC46" s="343"/>
      <c r="AD46" s="208"/>
      <c r="AE46" s="219"/>
      <c r="AF46" s="209"/>
      <c r="AG46" s="209"/>
      <c r="AH46" s="217"/>
      <c r="AI46" s="218"/>
      <c r="AJ46" s="212"/>
      <c r="AL46" s="213" t="str">
        <f t="shared" si="1"/>
        <v/>
      </c>
      <c r="AM46" s="213" t="str">
        <f t="shared" si="2"/>
        <v/>
      </c>
    </row>
    <row r="47" spans="2:39" ht="24.95" customHeight="1" x14ac:dyDescent="0.15">
      <c r="B47" s="198">
        <v>40</v>
      </c>
      <c r="C47" s="214" ph="1"/>
      <c r="D47" s="222"/>
      <c r="E47" s="215"/>
      <c r="F47" s="220"/>
      <c r="G47" s="203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5"/>
      <c r="AA47" s="208"/>
      <c r="AB47" s="219"/>
      <c r="AC47" s="340"/>
      <c r="AD47" s="208"/>
      <c r="AE47" s="219"/>
      <c r="AF47" s="206"/>
      <c r="AG47" s="206"/>
      <c r="AH47" s="217"/>
      <c r="AI47" s="218"/>
      <c r="AJ47" s="212"/>
      <c r="AL47" s="213" t="str">
        <f t="shared" si="1"/>
        <v/>
      </c>
      <c r="AM47" s="213" t="str">
        <f t="shared" si="2"/>
        <v/>
      </c>
    </row>
    <row r="48" spans="2:39" ht="24.95" customHeight="1" x14ac:dyDescent="0.15">
      <c r="B48" s="198">
        <v>41</v>
      </c>
      <c r="C48" s="223" ph="1"/>
      <c r="D48" s="222"/>
      <c r="E48" s="215"/>
      <c r="F48" s="220"/>
      <c r="G48" s="203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5"/>
      <c r="AA48" s="208"/>
      <c r="AB48" s="219"/>
      <c r="AC48" s="342"/>
      <c r="AD48" s="208"/>
      <c r="AE48" s="219"/>
      <c r="AF48" s="206"/>
      <c r="AG48" s="206"/>
      <c r="AH48" s="217"/>
      <c r="AI48" s="218"/>
      <c r="AJ48" s="212"/>
      <c r="AL48" s="213" t="str">
        <f t="shared" si="1"/>
        <v/>
      </c>
      <c r="AM48" s="213" t="str">
        <f t="shared" si="2"/>
        <v/>
      </c>
    </row>
    <row r="49" spans="2:39" ht="24.95" customHeight="1" x14ac:dyDescent="0.15">
      <c r="B49" s="198">
        <v>42</v>
      </c>
      <c r="C49" s="223" ph="1"/>
      <c r="D49" s="222"/>
      <c r="E49" s="215"/>
      <c r="F49" s="220"/>
      <c r="G49" s="203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5"/>
      <c r="AA49" s="208"/>
      <c r="AB49" s="219"/>
      <c r="AC49" s="342"/>
      <c r="AD49" s="208"/>
      <c r="AE49" s="219"/>
      <c r="AF49" s="206"/>
      <c r="AG49" s="206"/>
      <c r="AH49" s="217"/>
      <c r="AI49" s="218"/>
      <c r="AJ49" s="212"/>
      <c r="AL49" s="213" t="str">
        <f t="shared" si="1"/>
        <v/>
      </c>
      <c r="AM49" s="213" t="str">
        <f t="shared" si="2"/>
        <v/>
      </c>
    </row>
    <row r="50" spans="2:39" ht="24.95" customHeight="1" x14ac:dyDescent="0.15">
      <c r="B50" s="198">
        <v>43</v>
      </c>
      <c r="C50" s="223" ph="1"/>
      <c r="D50" s="222"/>
      <c r="E50" s="215"/>
      <c r="F50" s="220"/>
      <c r="G50" s="203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5"/>
      <c r="AA50" s="208"/>
      <c r="AB50" s="219"/>
      <c r="AC50" s="341"/>
      <c r="AD50" s="208"/>
      <c r="AE50" s="219"/>
      <c r="AF50" s="206"/>
      <c r="AG50" s="206"/>
      <c r="AH50" s="210"/>
      <c r="AI50" s="218"/>
      <c r="AJ50" s="212"/>
      <c r="AL50" s="213" t="str">
        <f t="shared" si="1"/>
        <v/>
      </c>
      <c r="AM50" s="213" t="str">
        <f t="shared" si="2"/>
        <v/>
      </c>
    </row>
    <row r="51" spans="2:39" ht="24.95" customHeight="1" x14ac:dyDescent="0.15">
      <c r="B51" s="198">
        <v>44</v>
      </c>
      <c r="C51" s="214" ph="1"/>
      <c r="D51" s="222"/>
      <c r="E51" s="215"/>
      <c r="F51" s="220"/>
      <c r="G51" s="203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5"/>
      <c r="AA51" s="208"/>
      <c r="AB51" s="219"/>
      <c r="AC51" s="341"/>
      <c r="AD51" s="208"/>
      <c r="AE51" s="209"/>
      <c r="AF51" s="206"/>
      <c r="AG51" s="206"/>
      <c r="AH51" s="216"/>
      <c r="AI51" s="218"/>
      <c r="AJ51" s="212"/>
      <c r="AL51" s="213" t="str">
        <f t="shared" si="1"/>
        <v/>
      </c>
      <c r="AM51" s="213" t="str">
        <f t="shared" si="2"/>
        <v/>
      </c>
    </row>
    <row r="52" spans="2:39" ht="24.95" customHeight="1" x14ac:dyDescent="0.15">
      <c r="B52" s="198">
        <v>45</v>
      </c>
      <c r="C52" s="214" ph="1"/>
      <c r="D52" s="222"/>
      <c r="E52" s="215"/>
      <c r="F52" s="238"/>
      <c r="G52" s="203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5"/>
      <c r="AA52" s="208"/>
      <c r="AB52" s="219"/>
      <c r="AC52" s="342"/>
      <c r="AD52" s="208"/>
      <c r="AE52" s="209"/>
      <c r="AF52" s="206"/>
      <c r="AG52" s="206"/>
      <c r="AH52" s="224"/>
      <c r="AI52" s="218"/>
      <c r="AJ52" s="212"/>
      <c r="AL52" s="213" t="str">
        <f t="shared" si="1"/>
        <v/>
      </c>
      <c r="AM52" s="213" t="str">
        <f t="shared" si="2"/>
        <v/>
      </c>
    </row>
    <row r="53" spans="2:39" ht="24.95" customHeight="1" x14ac:dyDescent="0.15">
      <c r="B53" s="198">
        <v>46</v>
      </c>
      <c r="C53" s="214" ph="1"/>
      <c r="D53" s="222"/>
      <c r="E53" s="215"/>
      <c r="F53" s="220"/>
      <c r="G53" s="203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5"/>
      <c r="AA53" s="208"/>
      <c r="AB53" s="219"/>
      <c r="AC53" s="340"/>
      <c r="AD53" s="208"/>
      <c r="AE53" s="219"/>
      <c r="AF53" s="206"/>
      <c r="AG53" s="206"/>
      <c r="AH53" s="217"/>
      <c r="AI53" s="218"/>
      <c r="AJ53" s="212"/>
      <c r="AL53" s="213" t="str">
        <f t="shared" si="1"/>
        <v/>
      </c>
      <c r="AM53" s="213" t="str">
        <f t="shared" si="2"/>
        <v/>
      </c>
    </row>
    <row r="54" spans="2:39" ht="24.95" customHeight="1" x14ac:dyDescent="0.15">
      <c r="B54" s="198">
        <v>47</v>
      </c>
      <c r="C54" s="223" ph="1"/>
      <c r="D54" s="222"/>
      <c r="E54" s="215"/>
      <c r="F54" s="220"/>
      <c r="G54" s="203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5"/>
      <c r="AA54" s="208"/>
      <c r="AB54" s="219"/>
      <c r="AC54" s="342"/>
      <c r="AD54" s="208"/>
      <c r="AE54" s="219"/>
      <c r="AF54" s="206"/>
      <c r="AG54" s="206"/>
      <c r="AH54" s="217"/>
      <c r="AI54" s="218"/>
      <c r="AJ54" s="212"/>
      <c r="AL54" s="213" t="str">
        <f t="shared" si="1"/>
        <v/>
      </c>
      <c r="AM54" s="213" t="str">
        <f t="shared" si="2"/>
        <v/>
      </c>
    </row>
    <row r="55" spans="2:39" ht="24.95" customHeight="1" x14ac:dyDescent="0.15">
      <c r="B55" s="198">
        <v>48</v>
      </c>
      <c r="C55" s="223" ph="1"/>
      <c r="D55" s="222"/>
      <c r="E55" s="215"/>
      <c r="F55" s="220"/>
      <c r="G55" s="203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5"/>
      <c r="AA55" s="208"/>
      <c r="AB55" s="219"/>
      <c r="AC55" s="342"/>
      <c r="AD55" s="208"/>
      <c r="AE55" s="219"/>
      <c r="AF55" s="206"/>
      <c r="AG55" s="206"/>
      <c r="AH55" s="217"/>
      <c r="AI55" s="218"/>
      <c r="AJ55" s="212"/>
      <c r="AL55" s="213" t="str">
        <f t="shared" si="1"/>
        <v/>
      </c>
      <c r="AM55" s="213" t="str">
        <f t="shared" si="2"/>
        <v/>
      </c>
    </row>
    <row r="56" spans="2:39" ht="24.95" customHeight="1" x14ac:dyDescent="0.15">
      <c r="B56" s="198">
        <v>49</v>
      </c>
      <c r="C56" s="223" ph="1"/>
      <c r="D56" s="222"/>
      <c r="E56" s="215"/>
      <c r="F56" s="220"/>
      <c r="G56" s="203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  <c r="T56" s="204"/>
      <c r="U56" s="204"/>
      <c r="V56" s="204"/>
      <c r="W56" s="204"/>
      <c r="X56" s="204"/>
      <c r="Y56" s="204"/>
      <c r="Z56" s="205"/>
      <c r="AA56" s="208"/>
      <c r="AB56" s="219"/>
      <c r="AC56" s="341"/>
      <c r="AD56" s="208"/>
      <c r="AE56" s="219"/>
      <c r="AF56" s="206"/>
      <c r="AG56" s="206"/>
      <c r="AH56" s="210"/>
      <c r="AI56" s="218"/>
      <c r="AJ56" s="212"/>
      <c r="AL56" s="213" t="str">
        <f t="shared" si="1"/>
        <v/>
      </c>
      <c r="AM56" s="213" t="str">
        <f t="shared" si="2"/>
        <v/>
      </c>
    </row>
    <row r="57" spans="2:39" ht="24.95" customHeight="1" thickBot="1" x14ac:dyDescent="0.2">
      <c r="B57" s="239">
        <v>50</v>
      </c>
      <c r="C57" s="240" ph="1"/>
      <c r="D57" s="241"/>
      <c r="E57" s="242"/>
      <c r="F57" s="243"/>
      <c r="G57" s="244"/>
      <c r="H57" s="245"/>
      <c r="I57" s="245"/>
      <c r="J57" s="245"/>
      <c r="K57" s="245"/>
      <c r="L57" s="245"/>
      <c r="M57" s="245"/>
      <c r="N57" s="245"/>
      <c r="O57" s="245"/>
      <c r="P57" s="245"/>
      <c r="Q57" s="245"/>
      <c r="R57" s="245"/>
      <c r="S57" s="245"/>
      <c r="T57" s="245"/>
      <c r="U57" s="245"/>
      <c r="V57" s="245"/>
      <c r="W57" s="245"/>
      <c r="X57" s="245"/>
      <c r="Y57" s="245"/>
      <c r="Z57" s="246"/>
      <c r="AA57" s="249"/>
      <c r="AB57" s="344"/>
      <c r="AC57" s="345"/>
      <c r="AD57" s="249"/>
      <c r="AE57" s="247"/>
      <c r="AF57" s="250"/>
      <c r="AG57" s="250"/>
      <c r="AH57" s="248"/>
      <c r="AI57" s="251"/>
      <c r="AJ57" s="212"/>
      <c r="AL57" s="213" t="str">
        <f t="shared" si="1"/>
        <v/>
      </c>
      <c r="AM57" s="213" t="str">
        <f t="shared" si="2"/>
        <v/>
      </c>
    </row>
    <row r="58" spans="2:39" ht="24.95" customHeight="1" thickBot="1" x14ac:dyDescent="0.2">
      <c r="B58" s="179"/>
      <c r="C58" s="179" ph="1"/>
      <c r="D58" s="252" t="s">
        <v>18</v>
      </c>
      <c r="E58" s="253"/>
      <c r="F58" s="254" t="s">
        <v>12</v>
      </c>
      <c r="G58" s="255">
        <f>COUNTIF(G8:G57,"◎")</f>
        <v>0</v>
      </c>
      <c r="H58" s="255">
        <f t="shared" ref="H58:Z58" si="3">COUNTIF(H8:H57,"◎")</f>
        <v>0</v>
      </c>
      <c r="I58" s="255">
        <f t="shared" si="3"/>
        <v>0</v>
      </c>
      <c r="J58" s="255">
        <f t="shared" si="3"/>
        <v>0</v>
      </c>
      <c r="K58" s="255">
        <f t="shared" si="3"/>
        <v>0</v>
      </c>
      <c r="L58" s="255">
        <f t="shared" si="3"/>
        <v>0</v>
      </c>
      <c r="M58" s="255">
        <f t="shared" si="3"/>
        <v>0</v>
      </c>
      <c r="N58" s="255">
        <f t="shared" si="3"/>
        <v>0</v>
      </c>
      <c r="O58" s="255">
        <f t="shared" si="3"/>
        <v>0</v>
      </c>
      <c r="P58" s="255">
        <f t="shared" si="3"/>
        <v>0</v>
      </c>
      <c r="Q58" s="255">
        <f t="shared" si="3"/>
        <v>0</v>
      </c>
      <c r="R58" s="255">
        <f t="shared" si="3"/>
        <v>0</v>
      </c>
      <c r="S58" s="255">
        <f t="shared" si="3"/>
        <v>0</v>
      </c>
      <c r="T58" s="255">
        <f t="shared" si="3"/>
        <v>0</v>
      </c>
      <c r="U58" s="255">
        <f t="shared" si="3"/>
        <v>0</v>
      </c>
      <c r="V58" s="255">
        <f t="shared" si="3"/>
        <v>0</v>
      </c>
      <c r="W58" s="255">
        <f t="shared" si="3"/>
        <v>0</v>
      </c>
      <c r="X58" s="255">
        <f t="shared" si="3"/>
        <v>0</v>
      </c>
      <c r="Y58" s="255">
        <f t="shared" si="3"/>
        <v>0</v>
      </c>
      <c r="Z58" s="256">
        <f t="shared" si="3"/>
        <v>0</v>
      </c>
      <c r="AA58" s="257">
        <f>SUM(G58:Z58)</f>
        <v>0</v>
      </c>
      <c r="AB58" s="258" t="s">
        <v>39</v>
      </c>
      <c r="AC58" s="259">
        <f>COUNTIF(AC8:AC57,AB58)</f>
        <v>0</v>
      </c>
      <c r="AD58" s="260">
        <f>COUNTA(AD8:AD57)</f>
        <v>0</v>
      </c>
      <c r="AE58" s="260">
        <f>COUNTA(AE8:AE57)</f>
        <v>0</v>
      </c>
      <c r="AF58" s="260">
        <f>COUNTA(AF8:AF57)</f>
        <v>0</v>
      </c>
      <c r="AG58" s="260">
        <f>COUNTA(AG8:AG57)</f>
        <v>0</v>
      </c>
      <c r="AH58" s="260">
        <f>COUNTA(AH8:AH57)</f>
        <v>0</v>
      </c>
      <c r="AL58" s="261"/>
      <c r="AM58" s="261"/>
    </row>
    <row r="59" spans="2:39" ht="24.95" customHeight="1" thickBot="1" x14ac:dyDescent="0.2">
      <c r="B59" s="179"/>
      <c r="C59" s="179" ph="1"/>
      <c r="D59" s="262" t="s">
        <v>20</v>
      </c>
      <c r="E59" s="263"/>
      <c r="F59" s="264" t="s">
        <v>12</v>
      </c>
      <c r="G59" s="255">
        <f>COUNTA(G8:G57)</f>
        <v>0</v>
      </c>
      <c r="H59" s="255">
        <f t="shared" ref="H59:Z59" si="4">COUNTA(H8:H57)</f>
        <v>0</v>
      </c>
      <c r="I59" s="255">
        <f t="shared" si="4"/>
        <v>0</v>
      </c>
      <c r="J59" s="255">
        <f t="shared" si="4"/>
        <v>0</v>
      </c>
      <c r="K59" s="255">
        <f t="shared" si="4"/>
        <v>0</v>
      </c>
      <c r="L59" s="255">
        <f t="shared" si="4"/>
        <v>0</v>
      </c>
      <c r="M59" s="255">
        <f t="shared" si="4"/>
        <v>0</v>
      </c>
      <c r="N59" s="255">
        <f t="shared" si="4"/>
        <v>0</v>
      </c>
      <c r="O59" s="255">
        <f t="shared" si="4"/>
        <v>0</v>
      </c>
      <c r="P59" s="255">
        <f t="shared" si="4"/>
        <v>0</v>
      </c>
      <c r="Q59" s="255">
        <f t="shared" si="4"/>
        <v>0</v>
      </c>
      <c r="R59" s="255">
        <f t="shared" si="4"/>
        <v>0</v>
      </c>
      <c r="S59" s="255">
        <f t="shared" si="4"/>
        <v>0</v>
      </c>
      <c r="T59" s="255">
        <f t="shared" si="4"/>
        <v>0</v>
      </c>
      <c r="U59" s="255">
        <f t="shared" si="4"/>
        <v>0</v>
      </c>
      <c r="V59" s="255">
        <f t="shared" si="4"/>
        <v>0</v>
      </c>
      <c r="W59" s="255">
        <f t="shared" si="4"/>
        <v>0</v>
      </c>
      <c r="X59" s="255">
        <f t="shared" si="4"/>
        <v>0</v>
      </c>
      <c r="Y59" s="255">
        <f t="shared" si="4"/>
        <v>0</v>
      </c>
      <c r="Z59" s="256">
        <f t="shared" si="4"/>
        <v>0</v>
      </c>
      <c r="AA59" s="265"/>
      <c r="AB59" s="266" t="s">
        <v>38</v>
      </c>
      <c r="AC59" s="259">
        <f>COUNTIF(AC8:AC57,AB59)</f>
        <v>0</v>
      </c>
      <c r="AD59" s="179"/>
      <c r="AE59" s="179"/>
      <c r="AF59" s="184"/>
      <c r="AG59" s="184"/>
      <c r="AH59" s="179"/>
      <c r="AL59" s="261"/>
      <c r="AM59" s="261"/>
    </row>
    <row r="60" spans="2:39" ht="24.95" customHeight="1" x14ac:dyDescent="0.15">
      <c r="B60" s="179"/>
      <c r="C60" s="179" ph="1"/>
      <c r="D60" s="185"/>
      <c r="E60" s="179"/>
      <c r="F60" s="179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79"/>
      <c r="Y60" s="179"/>
      <c r="Z60" s="179"/>
      <c r="AA60" s="179"/>
      <c r="AB60" s="179"/>
      <c r="AC60" s="179"/>
      <c r="AD60" s="179"/>
      <c r="AE60" s="179"/>
      <c r="AF60" s="184"/>
      <c r="AG60" s="184"/>
      <c r="AH60" s="179"/>
    </row>
    <row r="61" spans="2:39" ht="24.95" customHeight="1" x14ac:dyDescent="0.15">
      <c r="B61" s="179"/>
      <c r="C61" s="179" ph="1"/>
      <c r="D61" s="185"/>
      <c r="E61" s="179"/>
      <c r="F61" s="179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79"/>
      <c r="Y61" s="179"/>
      <c r="Z61" s="179"/>
      <c r="AA61" s="179"/>
      <c r="AB61" s="179"/>
      <c r="AC61" s="179"/>
      <c r="AD61" s="179"/>
      <c r="AE61" s="179"/>
      <c r="AF61" s="184"/>
      <c r="AG61" s="184"/>
      <c r="AH61" s="179"/>
    </row>
    <row r="62" spans="2:39" ht="24.95" customHeight="1" x14ac:dyDescent="0.15">
      <c r="B62" s="179"/>
      <c r="C62" s="179" ph="1"/>
      <c r="D62" s="185"/>
      <c r="E62" s="179"/>
      <c r="F62" s="179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79"/>
      <c r="Y62" s="179"/>
      <c r="Z62" s="179"/>
      <c r="AA62" s="179"/>
      <c r="AB62" s="179"/>
      <c r="AC62" s="179"/>
      <c r="AD62" s="179"/>
      <c r="AE62" s="179"/>
      <c r="AF62" s="184"/>
      <c r="AG62" s="184"/>
      <c r="AH62" s="179"/>
    </row>
    <row r="63" spans="2:39" ht="24.95" customHeight="1" x14ac:dyDescent="0.15">
      <c r="B63" s="179"/>
      <c r="C63" s="179" ph="1"/>
      <c r="D63" s="185"/>
      <c r="E63" s="179"/>
      <c r="F63" s="179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79"/>
      <c r="Y63" s="179"/>
      <c r="Z63" s="179"/>
      <c r="AA63" s="179"/>
      <c r="AB63" s="179"/>
      <c r="AC63" s="179"/>
      <c r="AD63" s="179"/>
      <c r="AE63" s="179"/>
      <c r="AF63" s="184"/>
      <c r="AG63" s="184"/>
      <c r="AH63" s="179"/>
    </row>
    <row r="64" spans="2:39" ht="24.95" customHeight="1" x14ac:dyDescent="0.15">
      <c r="C64" s="173" ph="1"/>
    </row>
    <row r="65" spans="3:3" ht="24.95" customHeight="1" x14ac:dyDescent="0.15">
      <c r="C65" s="173" ph="1"/>
    </row>
    <row r="66" spans="3:3" ht="24.95" customHeight="1" x14ac:dyDescent="0.15">
      <c r="C66" s="173" ph="1"/>
    </row>
    <row r="67" spans="3:3" ht="24.95" customHeight="1" x14ac:dyDescent="0.15">
      <c r="C67" s="173" ph="1"/>
    </row>
    <row r="68" spans="3:3" ht="24.95" customHeight="1" x14ac:dyDescent="0.15">
      <c r="C68" s="173" ph="1"/>
    </row>
    <row r="69" spans="3:3" ht="24.95" customHeight="1" x14ac:dyDescent="0.15">
      <c r="C69" s="173" ph="1"/>
    </row>
    <row r="70" spans="3:3" ht="24.95" customHeight="1" x14ac:dyDescent="0.15">
      <c r="C70" s="173" ph="1"/>
    </row>
    <row r="71" spans="3:3" ht="24.95" customHeight="1" x14ac:dyDescent="0.15">
      <c r="C71" s="173" ph="1"/>
    </row>
    <row r="72" spans="3:3" ht="24.95" customHeight="1" x14ac:dyDescent="0.15">
      <c r="C72" s="173" ph="1"/>
    </row>
    <row r="73" spans="3:3" ht="24.95" customHeight="1" x14ac:dyDescent="0.15">
      <c r="C73" s="173" ph="1"/>
    </row>
    <row r="74" spans="3:3" ht="24.95" customHeight="1" x14ac:dyDescent="0.15">
      <c r="C74" s="173" ph="1"/>
    </row>
    <row r="75" spans="3:3" ht="24.95" customHeight="1" x14ac:dyDescent="0.15">
      <c r="C75" s="173" ph="1"/>
    </row>
    <row r="76" spans="3:3" ht="24.95" customHeight="1" x14ac:dyDescent="0.15">
      <c r="C76" s="173" ph="1"/>
    </row>
    <row r="77" spans="3:3" ht="24.95" customHeight="1" x14ac:dyDescent="0.15">
      <c r="C77" s="173" ph="1"/>
    </row>
    <row r="78" spans="3:3" ht="24.95" customHeight="1" x14ac:dyDescent="0.15">
      <c r="C78" s="173" ph="1"/>
    </row>
    <row r="79" spans="3:3" ht="24.95" customHeight="1" x14ac:dyDescent="0.15">
      <c r="C79" s="173" ph="1"/>
    </row>
    <row r="80" spans="3:3" ht="24.95" customHeight="1" x14ac:dyDescent="0.15">
      <c r="C80" s="173" ph="1"/>
    </row>
    <row r="81" spans="3:3" ht="24.95" customHeight="1" x14ac:dyDescent="0.15">
      <c r="C81" s="173" ph="1"/>
    </row>
    <row r="82" spans="3:3" ht="24.95" customHeight="1" x14ac:dyDescent="0.15">
      <c r="C82" s="173" ph="1"/>
    </row>
    <row r="83" spans="3:3" ht="24.95" customHeight="1" x14ac:dyDescent="0.15">
      <c r="C83" s="173" ph="1"/>
    </row>
    <row r="84" spans="3:3" ht="24.95" customHeight="1" x14ac:dyDescent="0.15">
      <c r="C84" s="173" ph="1"/>
    </row>
    <row r="85" spans="3:3" ht="24.95" customHeight="1" x14ac:dyDescent="0.15">
      <c r="C85" s="173" ph="1"/>
    </row>
    <row r="86" spans="3:3" ht="24.95" customHeight="1" x14ac:dyDescent="0.15">
      <c r="C86" s="173" ph="1"/>
    </row>
    <row r="87" spans="3:3" ht="24.95" customHeight="1" x14ac:dyDescent="0.15">
      <c r="C87" s="173" ph="1"/>
    </row>
    <row r="88" spans="3:3" ht="24.95" customHeight="1" x14ac:dyDescent="0.15">
      <c r="C88" s="173" ph="1"/>
    </row>
    <row r="89" spans="3:3" ht="24.95" customHeight="1" x14ac:dyDescent="0.15">
      <c r="C89" s="173" ph="1"/>
    </row>
    <row r="90" spans="3:3" ht="24.95" customHeight="1" x14ac:dyDescent="0.15">
      <c r="C90" s="173" ph="1"/>
    </row>
    <row r="91" spans="3:3" ht="24.95" customHeight="1" x14ac:dyDescent="0.15">
      <c r="C91" s="173" ph="1"/>
    </row>
    <row r="92" spans="3:3" ht="24.95" customHeight="1" x14ac:dyDescent="0.15">
      <c r="C92" s="173" ph="1"/>
    </row>
    <row r="93" spans="3:3" ht="24.95" customHeight="1" x14ac:dyDescent="0.15">
      <c r="C93" s="173" ph="1"/>
    </row>
    <row r="94" spans="3:3" ht="24.95" customHeight="1" x14ac:dyDescent="0.15">
      <c r="C94" s="173" ph="1"/>
    </row>
    <row r="95" spans="3:3" ht="24.95" customHeight="1" x14ac:dyDescent="0.15">
      <c r="C95" s="173" ph="1"/>
    </row>
    <row r="96" spans="3:3" ht="24.95" customHeight="1" x14ac:dyDescent="0.15">
      <c r="C96" s="173" ph="1"/>
    </row>
    <row r="97" spans="3:3" ht="24.95" customHeight="1" x14ac:dyDescent="0.15">
      <c r="C97" s="173" ph="1"/>
    </row>
    <row r="98" spans="3:3" ht="24.95" customHeight="1" x14ac:dyDescent="0.15">
      <c r="C98" s="173" ph="1"/>
    </row>
    <row r="99" spans="3:3" ht="24.95" customHeight="1" x14ac:dyDescent="0.15">
      <c r="C99" s="173" ph="1"/>
    </row>
    <row r="100" spans="3:3" ht="24.95" customHeight="1" x14ac:dyDescent="0.15">
      <c r="C100" s="173" ph="1"/>
    </row>
    <row r="101" spans="3:3" ht="24.95" customHeight="1" x14ac:dyDescent="0.15">
      <c r="C101" s="173" ph="1"/>
    </row>
    <row r="102" spans="3:3" ht="24.95" customHeight="1" x14ac:dyDescent="0.15">
      <c r="C102" s="173" ph="1"/>
    </row>
    <row r="103" spans="3:3" ht="24.95" customHeight="1" x14ac:dyDescent="0.15">
      <c r="C103" s="173" ph="1"/>
    </row>
    <row r="104" spans="3:3" ht="24.95" customHeight="1" x14ac:dyDescent="0.15">
      <c r="C104" s="173" ph="1"/>
    </row>
    <row r="105" spans="3:3" ht="24.95" customHeight="1" x14ac:dyDescent="0.15">
      <c r="C105" s="173" ph="1"/>
    </row>
    <row r="106" spans="3:3" ht="24.95" customHeight="1" x14ac:dyDescent="0.15">
      <c r="C106" s="173" ph="1"/>
    </row>
    <row r="107" spans="3:3" ht="24.95" customHeight="1" x14ac:dyDescent="0.15">
      <c r="C107" s="173" ph="1"/>
    </row>
    <row r="108" spans="3:3" ht="24.95" customHeight="1" x14ac:dyDescent="0.15">
      <c r="C108" s="173" ph="1"/>
    </row>
    <row r="109" spans="3:3" ht="24.95" customHeight="1" x14ac:dyDescent="0.15">
      <c r="C109" s="173" ph="1"/>
    </row>
    <row r="110" spans="3:3" ht="24.95" customHeight="1" x14ac:dyDescent="0.15">
      <c r="C110" s="173" ph="1"/>
    </row>
    <row r="111" spans="3:3" ht="24.95" customHeight="1" x14ac:dyDescent="0.15">
      <c r="C111" s="173" ph="1"/>
    </row>
    <row r="112" spans="3:3" ht="24.95" customHeight="1" x14ac:dyDescent="0.15">
      <c r="C112" s="173" ph="1"/>
    </row>
    <row r="113" spans="3:3" ht="24.95" customHeight="1" x14ac:dyDescent="0.15">
      <c r="C113" s="173" ph="1"/>
    </row>
    <row r="114" spans="3:3" ht="24.95" customHeight="1" x14ac:dyDescent="0.15">
      <c r="C114" s="173" ph="1"/>
    </row>
    <row r="115" spans="3:3" ht="24.95" customHeight="1" x14ac:dyDescent="0.15">
      <c r="C115" s="173" ph="1"/>
    </row>
    <row r="116" spans="3:3" ht="24.95" customHeight="1" x14ac:dyDescent="0.15">
      <c r="C116" s="173" ph="1"/>
    </row>
    <row r="117" spans="3:3" ht="24.95" customHeight="1" x14ac:dyDescent="0.15">
      <c r="C117" s="173" ph="1"/>
    </row>
    <row r="118" spans="3:3" ht="24.95" customHeight="1" x14ac:dyDescent="0.15">
      <c r="C118" s="173" ph="1"/>
    </row>
    <row r="119" spans="3:3" ht="24.95" customHeight="1" x14ac:dyDescent="0.15">
      <c r="C119" s="173" ph="1"/>
    </row>
    <row r="120" spans="3:3" ht="24.95" customHeight="1" x14ac:dyDescent="0.15">
      <c r="C120" s="173" ph="1"/>
    </row>
    <row r="121" spans="3:3" ht="24.95" customHeight="1" x14ac:dyDescent="0.15">
      <c r="C121" s="173" ph="1"/>
    </row>
    <row r="122" spans="3:3" ht="24.95" customHeight="1" x14ac:dyDescent="0.15">
      <c r="C122" s="173" ph="1"/>
    </row>
    <row r="123" spans="3:3" ht="24.95" customHeight="1" x14ac:dyDescent="0.15">
      <c r="C123" s="173" ph="1"/>
    </row>
    <row r="124" spans="3:3" ht="24.95" customHeight="1" x14ac:dyDescent="0.15">
      <c r="C124" s="173" ph="1"/>
    </row>
    <row r="125" spans="3:3" ht="24.95" customHeight="1" x14ac:dyDescent="0.15">
      <c r="C125" s="173" ph="1"/>
    </row>
    <row r="126" spans="3:3" ht="24.95" customHeight="1" x14ac:dyDescent="0.15">
      <c r="C126" s="173" ph="1"/>
    </row>
    <row r="127" spans="3:3" ht="24.95" customHeight="1" x14ac:dyDescent="0.15">
      <c r="C127" s="173" ph="1"/>
    </row>
  </sheetData>
  <sheetProtection formatCells="0" formatColumns="0" formatRows="0" insertColumns="0" insertRows="0" deleteColumns="0" deleteRows="0" sort="0" autoFilter="0"/>
  <mergeCells count="13">
    <mergeCell ref="C6:C7"/>
    <mergeCell ref="B6:B7"/>
    <mergeCell ref="AI6:AI7"/>
    <mergeCell ref="AD4:AH4"/>
    <mergeCell ref="AD6:AH6"/>
    <mergeCell ref="F6:F7"/>
    <mergeCell ref="E6:E7"/>
    <mergeCell ref="D6:D7"/>
    <mergeCell ref="I3:L3"/>
    <mergeCell ref="E5:F5"/>
    <mergeCell ref="G6:Z6"/>
    <mergeCell ref="AA6:AC6"/>
    <mergeCell ref="G3:H3"/>
  </mergeCells>
  <phoneticPr fontId="2"/>
  <dataValidations count="6">
    <dataValidation imeMode="off" allowBlank="1" showInputMessage="1" showErrorMessage="1" sqref="E17:E57"/>
    <dataValidation type="list" imeMode="off" allowBlank="1" showInputMessage="1" showErrorMessage="1" sqref="D8:D57">
      <formula1>"M,F"</formula1>
    </dataValidation>
    <dataValidation type="list" allowBlank="1" showInputMessage="1" showErrorMessage="1" sqref="G8:Z57">
      <formula1>"◎,○"</formula1>
    </dataValidation>
    <dataValidation type="list" imeMode="off" allowBlank="1" showInputMessage="1" showErrorMessage="1" sqref="AC8:AC57">
      <formula1>"+,-"</formula1>
    </dataValidation>
    <dataValidation type="date" imeMode="off" operator="greaterThanOrEqual" allowBlank="1" showInputMessage="1" showErrorMessage="1" sqref="AA8:AB57">
      <formula1>36526</formula1>
    </dataValidation>
    <dataValidation type="list" imeMode="hiragana" allowBlank="1" showInputMessage="1" showErrorMessage="1" sqref="AD8:AH57">
      <formula1>"○"</formula1>
    </dataValidation>
  </dataValidations>
  <pageMargins left="0.39370078740157483" right="0.39370078740157483" top="0.78740157480314965" bottom="0.39370078740157483" header="0" footer="0.19685039370078741"/>
  <pageSetup paperSize="9" scale="65" fitToHeight="0" orientation="landscape" horizontalDpi="4294967293" verticalDpi="4294967293" r:id="rId1"/>
  <headerFooter alignWithMargins="0">
    <oddFooter>&amp;R&amp;P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M127"/>
  <sheetViews>
    <sheetView zoomScale="75" zoomScaleNormal="75" workbookViewId="0">
      <pane xSplit="6" ySplit="7" topLeftCell="G8" activePane="bottomRight" state="frozen"/>
      <selection activeCell="AA8" sqref="AA8:AC57"/>
      <selection pane="topRight" activeCell="AA8" sqref="AA8:AC57"/>
      <selection pane="bottomLeft" activeCell="AA8" sqref="AA8:AC57"/>
      <selection pane="bottomRight" activeCell="O3" sqref="O3:V4"/>
    </sheetView>
  </sheetViews>
  <sheetFormatPr defaultColWidth="8.75" defaultRowHeight="24.95" customHeight="1" x14ac:dyDescent="0.15"/>
  <cols>
    <col min="1" max="1" width="3.625" style="150" customWidth="1"/>
    <col min="2" max="2" width="4.375" style="150" bestFit="1" customWidth="1"/>
    <col min="3" max="3" width="15.625" style="150" customWidth="1"/>
    <col min="4" max="4" width="5.25" style="306" bestFit="1" customWidth="1"/>
    <col min="5" max="5" width="4.875" style="150" customWidth="1"/>
    <col min="6" max="6" width="11.25" style="150" customWidth="1"/>
    <col min="7" max="23" width="5.625" style="302" customWidth="1"/>
    <col min="24" max="31" width="5.625" style="150" customWidth="1"/>
    <col min="32" max="33" width="5.625" style="302" customWidth="1"/>
    <col min="34" max="34" width="5.625" style="150" customWidth="1"/>
    <col min="35" max="35" width="15.625" style="150" customWidth="1"/>
    <col min="36" max="37" width="8.75" style="150" customWidth="1"/>
    <col min="38" max="38" width="5.625" style="150" bestFit="1" customWidth="1"/>
    <col min="39" max="39" width="5.5" style="150" bestFit="1" customWidth="1"/>
    <col min="40" max="16384" width="8.75" style="150"/>
  </cols>
  <sheetData>
    <row r="1" spans="2:39" ht="24.95" customHeight="1" x14ac:dyDescent="0.15">
      <c r="C1" s="160" t="s">
        <v>24</v>
      </c>
      <c r="D1" s="161"/>
      <c r="E1" s="162" t="s">
        <v>25</v>
      </c>
      <c r="F1" s="163"/>
      <c r="O1" s="303"/>
      <c r="P1" s="166" t="s">
        <v>31</v>
      </c>
      <c r="X1" s="302"/>
      <c r="Y1" s="302"/>
      <c r="Z1" s="302"/>
      <c r="AA1" s="302"/>
      <c r="AB1" s="302"/>
      <c r="AF1" s="150"/>
      <c r="AG1" s="150"/>
      <c r="AK1" s="302"/>
      <c r="AL1" s="302"/>
    </row>
    <row r="2" spans="2:39" ht="24.95" customHeight="1" x14ac:dyDescent="0.15">
      <c r="D2" s="304"/>
      <c r="X2" s="302"/>
      <c r="Y2" s="302"/>
      <c r="Z2" s="302"/>
      <c r="AF2" s="150"/>
      <c r="AG2" s="150"/>
      <c r="AI2" s="302"/>
      <c r="AJ2" s="302"/>
    </row>
    <row r="3" spans="2:39" ht="16.75" x14ac:dyDescent="0.15">
      <c r="B3" s="169" t="s">
        <v>22</v>
      </c>
      <c r="C3" s="305"/>
      <c r="E3" s="172" t="s">
        <v>138</v>
      </c>
      <c r="G3" s="377" t="s">
        <v>11</v>
      </c>
      <c r="H3" s="377"/>
      <c r="I3" s="387">
        <f>'患者リスト（入所者等）'!$I$3</f>
        <v>0</v>
      </c>
      <c r="J3" s="387"/>
      <c r="K3" s="387"/>
      <c r="L3" s="387"/>
      <c r="O3" s="348" t="s">
        <v>145</v>
      </c>
      <c r="P3" s="164"/>
      <c r="Q3" s="164"/>
      <c r="R3" s="348" t="s">
        <v>146</v>
      </c>
      <c r="S3" s="164"/>
      <c r="T3" s="164"/>
      <c r="U3" s="1"/>
      <c r="V3" s="1"/>
    </row>
    <row r="4" spans="2:39" ht="17.45" thickBot="1" x14ac:dyDescent="0.2">
      <c r="B4" s="169"/>
      <c r="I4" s="307"/>
      <c r="J4" s="308"/>
      <c r="O4" s="417"/>
      <c r="P4" s="348" t="s">
        <v>151</v>
      </c>
      <c r="Q4" s="348"/>
      <c r="R4" s="348"/>
      <c r="S4" s="1"/>
      <c r="T4" s="1"/>
      <c r="U4" s="416"/>
      <c r="V4" s="348" t="s">
        <v>150</v>
      </c>
      <c r="AD4" s="386" t="s">
        <v>55</v>
      </c>
      <c r="AE4" s="386"/>
      <c r="AF4" s="386"/>
      <c r="AG4" s="386"/>
      <c r="AH4" s="386"/>
    </row>
    <row r="5" spans="2:39" ht="15.3" thickBot="1" x14ac:dyDescent="0.2">
      <c r="B5" s="179" t="s">
        <v>133</v>
      </c>
      <c r="C5" s="180" t="s">
        <v>0</v>
      </c>
      <c r="D5" s="181"/>
      <c r="E5" s="380">
        <f>'患者リスト（入所者等）'!$E$5</f>
        <v>39451</v>
      </c>
      <c r="F5" s="381"/>
      <c r="G5" s="182"/>
      <c r="H5" s="183"/>
      <c r="I5" s="182"/>
      <c r="J5" s="183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79"/>
      <c r="Y5" s="179"/>
      <c r="Z5" s="179"/>
      <c r="AA5" s="183"/>
      <c r="AB5" s="183"/>
      <c r="AC5" s="183"/>
      <c r="AD5" s="185" t="s">
        <v>134</v>
      </c>
      <c r="AE5" s="185" t="s">
        <v>134</v>
      </c>
      <c r="AF5" s="185" t="s">
        <v>134</v>
      </c>
      <c r="AG5" s="185" t="s">
        <v>134</v>
      </c>
      <c r="AH5" s="185" t="s">
        <v>134</v>
      </c>
    </row>
    <row r="6" spans="2:39" ht="24.95" customHeight="1" x14ac:dyDescent="0.15">
      <c r="B6" s="365" t="s">
        <v>135</v>
      </c>
      <c r="C6" s="363" t="s">
        <v>3</v>
      </c>
      <c r="D6" s="361" t="s">
        <v>4</v>
      </c>
      <c r="E6" s="361" t="s">
        <v>5</v>
      </c>
      <c r="F6" s="384" t="s">
        <v>139</v>
      </c>
      <c r="G6" s="368" t="s">
        <v>21</v>
      </c>
      <c r="H6" s="369"/>
      <c r="I6" s="369"/>
      <c r="J6" s="369"/>
      <c r="K6" s="369"/>
      <c r="L6" s="369"/>
      <c r="M6" s="369"/>
      <c r="N6" s="369"/>
      <c r="O6" s="369"/>
      <c r="P6" s="369"/>
      <c r="Q6" s="369"/>
      <c r="R6" s="369"/>
      <c r="S6" s="369"/>
      <c r="T6" s="369"/>
      <c r="U6" s="369"/>
      <c r="V6" s="369"/>
      <c r="W6" s="369"/>
      <c r="X6" s="369"/>
      <c r="Y6" s="369"/>
      <c r="Z6" s="370"/>
      <c r="AA6" s="368" t="s">
        <v>2</v>
      </c>
      <c r="AB6" s="369"/>
      <c r="AC6" s="370"/>
      <c r="AD6" s="368" t="s">
        <v>1</v>
      </c>
      <c r="AE6" s="369"/>
      <c r="AF6" s="369"/>
      <c r="AG6" s="369"/>
      <c r="AH6" s="370"/>
      <c r="AI6" s="382" t="s">
        <v>30</v>
      </c>
      <c r="AJ6" s="309"/>
    </row>
    <row r="7" spans="2:39" ht="50.2" customHeight="1" x14ac:dyDescent="0.15">
      <c r="B7" s="366"/>
      <c r="C7" s="364"/>
      <c r="D7" s="362"/>
      <c r="E7" s="362"/>
      <c r="F7" s="385"/>
      <c r="G7" s="187">
        <f>'患者リスト（入所者等）'!$G$7</f>
        <v>40540</v>
      </c>
      <c r="H7" s="188">
        <f t="shared" ref="H7:Z7" si="0">G7+1</f>
        <v>40541</v>
      </c>
      <c r="I7" s="188">
        <f t="shared" si="0"/>
        <v>40542</v>
      </c>
      <c r="J7" s="188">
        <f t="shared" si="0"/>
        <v>40543</v>
      </c>
      <c r="K7" s="188">
        <f t="shared" si="0"/>
        <v>40544</v>
      </c>
      <c r="L7" s="188">
        <f t="shared" si="0"/>
        <v>40545</v>
      </c>
      <c r="M7" s="188">
        <f t="shared" si="0"/>
        <v>40546</v>
      </c>
      <c r="N7" s="188">
        <f t="shared" si="0"/>
        <v>40547</v>
      </c>
      <c r="O7" s="188">
        <f t="shared" si="0"/>
        <v>40548</v>
      </c>
      <c r="P7" s="188">
        <f t="shared" si="0"/>
        <v>40549</v>
      </c>
      <c r="Q7" s="188">
        <f t="shared" si="0"/>
        <v>40550</v>
      </c>
      <c r="R7" s="188">
        <f t="shared" si="0"/>
        <v>40551</v>
      </c>
      <c r="S7" s="188">
        <f t="shared" si="0"/>
        <v>40552</v>
      </c>
      <c r="T7" s="188">
        <f t="shared" si="0"/>
        <v>40553</v>
      </c>
      <c r="U7" s="188">
        <f t="shared" si="0"/>
        <v>40554</v>
      </c>
      <c r="V7" s="188">
        <f t="shared" si="0"/>
        <v>40555</v>
      </c>
      <c r="W7" s="188">
        <f t="shared" si="0"/>
        <v>40556</v>
      </c>
      <c r="X7" s="188">
        <f t="shared" si="0"/>
        <v>40557</v>
      </c>
      <c r="Y7" s="188">
        <f t="shared" si="0"/>
        <v>40558</v>
      </c>
      <c r="Z7" s="189">
        <f t="shared" si="0"/>
        <v>40559</v>
      </c>
      <c r="AA7" s="190" t="s">
        <v>26</v>
      </c>
      <c r="AB7" s="191" t="s">
        <v>27</v>
      </c>
      <c r="AC7" s="192" t="s">
        <v>29</v>
      </c>
      <c r="AD7" s="190" t="s">
        <v>6</v>
      </c>
      <c r="AE7" s="193" t="s">
        <v>7</v>
      </c>
      <c r="AF7" s="193" t="s">
        <v>8</v>
      </c>
      <c r="AG7" s="193" t="s">
        <v>9</v>
      </c>
      <c r="AH7" s="194" t="s">
        <v>10</v>
      </c>
      <c r="AI7" s="383"/>
      <c r="AJ7" s="310"/>
      <c r="AL7" s="311" t="s">
        <v>140</v>
      </c>
      <c r="AM7" s="312" t="s">
        <v>141</v>
      </c>
    </row>
    <row r="8" spans="2:39" ht="24.95" customHeight="1" x14ac:dyDescent="0.15">
      <c r="B8" s="198">
        <v>1</v>
      </c>
      <c r="C8" s="199" ph="1"/>
      <c r="D8" s="200"/>
      <c r="E8" s="201"/>
      <c r="F8" s="202"/>
      <c r="G8" s="203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5"/>
      <c r="AA8" s="208"/>
      <c r="AB8" s="219"/>
      <c r="AC8" s="340"/>
      <c r="AD8" s="208"/>
      <c r="AE8" s="209"/>
      <c r="AF8" s="209"/>
      <c r="AG8" s="209"/>
      <c r="AH8" s="210"/>
      <c r="AI8" s="313"/>
      <c r="AJ8" s="314"/>
      <c r="AL8" s="315" t="str">
        <f t="shared" ref="AL8:AL39" si="1">IF(D8="","",IF(E8&gt;=10,ROUNDDOWN(E8,-1)&amp;D8,E8&amp;D8))</f>
        <v/>
      </c>
      <c r="AM8" s="315" t="str">
        <f t="shared" ref="AM8:AM39" si="2">IF(D8="","",IF(E8&gt;=10,ROUNDDOWN(E8,-1)&amp;D8&amp;AC8,E8&amp;D8&amp;AC8))</f>
        <v/>
      </c>
    </row>
    <row r="9" spans="2:39" ht="24.95" customHeight="1" x14ac:dyDescent="0.15">
      <c r="B9" s="198">
        <v>2</v>
      </c>
      <c r="C9" s="214" ph="1"/>
      <c r="D9" s="200"/>
      <c r="E9" s="215"/>
      <c r="F9" s="202"/>
      <c r="G9" s="203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5"/>
      <c r="AA9" s="208"/>
      <c r="AB9" s="219"/>
      <c r="AC9" s="341"/>
      <c r="AD9" s="208"/>
      <c r="AE9" s="209"/>
      <c r="AF9" s="209"/>
      <c r="AG9" s="209"/>
      <c r="AH9" s="217"/>
      <c r="AI9" s="316"/>
      <c r="AJ9" s="314"/>
      <c r="AL9" s="315" t="str">
        <f t="shared" si="1"/>
        <v/>
      </c>
      <c r="AM9" s="315" t="str">
        <f t="shared" si="2"/>
        <v/>
      </c>
    </row>
    <row r="10" spans="2:39" ht="24.95" customHeight="1" x14ac:dyDescent="0.15">
      <c r="B10" s="198">
        <v>3</v>
      </c>
      <c r="C10" s="214" ph="1"/>
      <c r="D10" s="200"/>
      <c r="E10" s="215"/>
      <c r="F10" s="202"/>
      <c r="G10" s="203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5"/>
      <c r="AA10" s="208"/>
      <c r="AB10" s="219"/>
      <c r="AC10" s="341"/>
      <c r="AD10" s="208"/>
      <c r="AE10" s="219"/>
      <c r="AF10" s="209"/>
      <c r="AG10" s="209"/>
      <c r="AH10" s="210"/>
      <c r="AI10" s="316"/>
      <c r="AJ10" s="314"/>
      <c r="AL10" s="315" t="str">
        <f t="shared" si="1"/>
        <v/>
      </c>
      <c r="AM10" s="315" t="str">
        <f t="shared" si="2"/>
        <v/>
      </c>
    </row>
    <row r="11" spans="2:39" ht="24.95" customHeight="1" x14ac:dyDescent="0.15">
      <c r="B11" s="198">
        <v>4</v>
      </c>
      <c r="C11" s="214" ph="1"/>
      <c r="D11" s="200"/>
      <c r="E11" s="215"/>
      <c r="F11" s="202"/>
      <c r="G11" s="203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5"/>
      <c r="AA11" s="208"/>
      <c r="AB11" s="219"/>
      <c r="AC11" s="341"/>
      <c r="AD11" s="208"/>
      <c r="AE11" s="219"/>
      <c r="AF11" s="209"/>
      <c r="AG11" s="209"/>
      <c r="AH11" s="217"/>
      <c r="AI11" s="316"/>
      <c r="AJ11" s="314"/>
      <c r="AL11" s="315" t="str">
        <f t="shared" si="1"/>
        <v/>
      </c>
      <c r="AM11" s="315" t="str">
        <f t="shared" si="2"/>
        <v/>
      </c>
    </row>
    <row r="12" spans="2:39" ht="24.95" customHeight="1" x14ac:dyDescent="0.15">
      <c r="B12" s="198">
        <v>5</v>
      </c>
      <c r="C12" s="214" ph="1"/>
      <c r="D12" s="200"/>
      <c r="E12" s="215"/>
      <c r="F12" s="202"/>
      <c r="G12" s="203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5"/>
      <c r="AA12" s="208"/>
      <c r="AB12" s="219"/>
      <c r="AC12" s="341"/>
      <c r="AD12" s="208"/>
      <c r="AE12" s="219"/>
      <c r="AF12" s="209"/>
      <c r="AG12" s="209"/>
      <c r="AH12" s="217"/>
      <c r="AI12" s="316"/>
      <c r="AJ12" s="314"/>
      <c r="AL12" s="315" t="str">
        <f t="shared" si="1"/>
        <v/>
      </c>
      <c r="AM12" s="315" t="str">
        <f t="shared" si="2"/>
        <v/>
      </c>
    </row>
    <row r="13" spans="2:39" ht="24.95" customHeight="1" x14ac:dyDescent="0.15">
      <c r="B13" s="198">
        <v>6</v>
      </c>
      <c r="C13" s="214" ph="1"/>
      <c r="D13" s="200"/>
      <c r="E13" s="215"/>
      <c r="F13" s="202"/>
      <c r="G13" s="203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5"/>
      <c r="AA13" s="208"/>
      <c r="AB13" s="219"/>
      <c r="AC13" s="341"/>
      <c r="AD13" s="208"/>
      <c r="AE13" s="219"/>
      <c r="AF13" s="209"/>
      <c r="AG13" s="209"/>
      <c r="AH13" s="217"/>
      <c r="AI13" s="316"/>
      <c r="AJ13" s="314"/>
      <c r="AL13" s="315" t="str">
        <f t="shared" si="1"/>
        <v/>
      </c>
      <c r="AM13" s="315" t="str">
        <f t="shared" si="2"/>
        <v/>
      </c>
    </row>
    <row r="14" spans="2:39" ht="24.95" customHeight="1" x14ac:dyDescent="0.15">
      <c r="B14" s="198">
        <v>7</v>
      </c>
      <c r="C14" s="214" ph="1"/>
      <c r="D14" s="200"/>
      <c r="E14" s="215"/>
      <c r="F14" s="202"/>
      <c r="G14" s="203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5"/>
      <c r="AA14" s="208"/>
      <c r="AB14" s="219"/>
      <c r="AC14" s="342"/>
      <c r="AD14" s="208"/>
      <c r="AE14" s="219"/>
      <c r="AF14" s="209"/>
      <c r="AG14" s="209"/>
      <c r="AH14" s="217"/>
      <c r="AI14" s="316"/>
      <c r="AJ14" s="314"/>
      <c r="AL14" s="315" t="str">
        <f t="shared" si="1"/>
        <v/>
      </c>
      <c r="AM14" s="315" t="str">
        <f t="shared" si="2"/>
        <v/>
      </c>
    </row>
    <row r="15" spans="2:39" ht="24.95" customHeight="1" x14ac:dyDescent="0.15">
      <c r="B15" s="198">
        <v>8</v>
      </c>
      <c r="C15" s="214" ph="1"/>
      <c r="D15" s="200"/>
      <c r="E15" s="215"/>
      <c r="F15" s="202"/>
      <c r="G15" s="203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5"/>
      <c r="AA15" s="208"/>
      <c r="AB15" s="219"/>
      <c r="AC15" s="342"/>
      <c r="AD15" s="208"/>
      <c r="AE15" s="219"/>
      <c r="AF15" s="209"/>
      <c r="AG15" s="209"/>
      <c r="AH15" s="217"/>
      <c r="AI15" s="316"/>
      <c r="AJ15" s="314"/>
      <c r="AL15" s="315" t="str">
        <f t="shared" si="1"/>
        <v/>
      </c>
      <c r="AM15" s="315" t="str">
        <f t="shared" si="2"/>
        <v/>
      </c>
    </row>
    <row r="16" spans="2:39" ht="24.95" customHeight="1" x14ac:dyDescent="0.15">
      <c r="B16" s="198">
        <v>9</v>
      </c>
      <c r="C16" s="214" ph="1"/>
      <c r="D16" s="200"/>
      <c r="E16" s="215"/>
      <c r="F16" s="220"/>
      <c r="G16" s="203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5"/>
      <c r="AA16" s="208"/>
      <c r="AB16" s="219"/>
      <c r="AC16" s="343"/>
      <c r="AD16" s="208"/>
      <c r="AE16" s="219"/>
      <c r="AF16" s="209"/>
      <c r="AG16" s="209"/>
      <c r="AH16" s="217"/>
      <c r="AI16" s="316"/>
      <c r="AJ16" s="314"/>
      <c r="AL16" s="315" t="str">
        <f t="shared" si="1"/>
        <v/>
      </c>
      <c r="AM16" s="315" t="str">
        <f t="shared" si="2"/>
        <v/>
      </c>
    </row>
    <row r="17" spans="2:39" ht="24.95" customHeight="1" x14ac:dyDescent="0.15">
      <c r="B17" s="221">
        <v>10</v>
      </c>
      <c r="C17" s="214" ph="1"/>
      <c r="D17" s="222"/>
      <c r="E17" s="215"/>
      <c r="F17" s="220"/>
      <c r="G17" s="203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5"/>
      <c r="AA17" s="208"/>
      <c r="AB17" s="219"/>
      <c r="AC17" s="340"/>
      <c r="AD17" s="208"/>
      <c r="AE17" s="219"/>
      <c r="AF17" s="206"/>
      <c r="AG17" s="206"/>
      <c r="AH17" s="217"/>
      <c r="AI17" s="316"/>
      <c r="AJ17" s="314"/>
      <c r="AL17" s="315" t="str">
        <f t="shared" si="1"/>
        <v/>
      </c>
      <c r="AM17" s="315" t="str">
        <f t="shared" si="2"/>
        <v/>
      </c>
    </row>
    <row r="18" spans="2:39" ht="24.95" customHeight="1" x14ac:dyDescent="0.15">
      <c r="B18" s="221">
        <v>11</v>
      </c>
      <c r="C18" s="223" ph="1"/>
      <c r="D18" s="222"/>
      <c r="E18" s="215"/>
      <c r="F18" s="220"/>
      <c r="G18" s="203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5"/>
      <c r="AA18" s="208"/>
      <c r="AB18" s="219"/>
      <c r="AC18" s="342"/>
      <c r="AD18" s="208"/>
      <c r="AE18" s="219"/>
      <c r="AF18" s="206"/>
      <c r="AG18" s="206"/>
      <c r="AH18" s="217"/>
      <c r="AI18" s="316"/>
      <c r="AJ18" s="314"/>
      <c r="AL18" s="315" t="str">
        <f t="shared" si="1"/>
        <v/>
      </c>
      <c r="AM18" s="315" t="str">
        <f t="shared" si="2"/>
        <v/>
      </c>
    </row>
    <row r="19" spans="2:39" ht="24.95" customHeight="1" x14ac:dyDescent="0.15">
      <c r="B19" s="198">
        <v>12</v>
      </c>
      <c r="C19" s="223" ph="1"/>
      <c r="D19" s="222"/>
      <c r="E19" s="215"/>
      <c r="F19" s="220"/>
      <c r="G19" s="203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5"/>
      <c r="AA19" s="208"/>
      <c r="AB19" s="219"/>
      <c r="AC19" s="342"/>
      <c r="AD19" s="208"/>
      <c r="AE19" s="219"/>
      <c r="AF19" s="206"/>
      <c r="AG19" s="206"/>
      <c r="AH19" s="217"/>
      <c r="AI19" s="316"/>
      <c r="AJ19" s="314"/>
      <c r="AL19" s="315" t="str">
        <f t="shared" si="1"/>
        <v/>
      </c>
      <c r="AM19" s="315" t="str">
        <f t="shared" si="2"/>
        <v/>
      </c>
    </row>
    <row r="20" spans="2:39" ht="24.95" customHeight="1" x14ac:dyDescent="0.15">
      <c r="B20" s="198">
        <v>13</v>
      </c>
      <c r="C20" s="223" ph="1"/>
      <c r="D20" s="222"/>
      <c r="E20" s="215"/>
      <c r="F20" s="220"/>
      <c r="G20" s="203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5"/>
      <c r="AA20" s="208"/>
      <c r="AB20" s="219"/>
      <c r="AC20" s="341"/>
      <c r="AD20" s="208"/>
      <c r="AE20" s="219"/>
      <c r="AF20" s="206"/>
      <c r="AG20" s="206"/>
      <c r="AH20" s="210"/>
      <c r="AI20" s="316"/>
      <c r="AJ20" s="314"/>
      <c r="AL20" s="315" t="str">
        <f t="shared" si="1"/>
        <v/>
      </c>
      <c r="AM20" s="315" t="str">
        <f t="shared" si="2"/>
        <v/>
      </c>
    </row>
    <row r="21" spans="2:39" ht="24.95" customHeight="1" x14ac:dyDescent="0.15">
      <c r="B21" s="198">
        <v>14</v>
      </c>
      <c r="C21" s="214" ph="1"/>
      <c r="D21" s="222"/>
      <c r="E21" s="215"/>
      <c r="F21" s="220"/>
      <c r="G21" s="203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5"/>
      <c r="AA21" s="208"/>
      <c r="AB21" s="219"/>
      <c r="AC21" s="341"/>
      <c r="AD21" s="208"/>
      <c r="AE21" s="209"/>
      <c r="AF21" s="206"/>
      <c r="AG21" s="206"/>
      <c r="AH21" s="216"/>
      <c r="AI21" s="316"/>
      <c r="AJ21" s="314"/>
      <c r="AL21" s="315" t="str">
        <f t="shared" si="1"/>
        <v/>
      </c>
      <c r="AM21" s="315" t="str">
        <f t="shared" si="2"/>
        <v/>
      </c>
    </row>
    <row r="22" spans="2:39" ht="24.95" customHeight="1" x14ac:dyDescent="0.15">
      <c r="B22" s="198">
        <v>15</v>
      </c>
      <c r="C22" s="214" ph="1"/>
      <c r="D22" s="222"/>
      <c r="E22" s="215"/>
      <c r="F22" s="220"/>
      <c r="G22" s="203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5"/>
      <c r="AA22" s="208"/>
      <c r="AB22" s="219"/>
      <c r="AC22" s="342"/>
      <c r="AD22" s="208"/>
      <c r="AE22" s="209"/>
      <c r="AF22" s="206"/>
      <c r="AG22" s="206"/>
      <c r="AH22" s="224"/>
      <c r="AI22" s="316"/>
      <c r="AJ22" s="314"/>
      <c r="AL22" s="315" t="str">
        <f t="shared" si="1"/>
        <v/>
      </c>
      <c r="AM22" s="315" t="str">
        <f t="shared" si="2"/>
        <v/>
      </c>
    </row>
    <row r="23" spans="2:39" ht="24.95" customHeight="1" x14ac:dyDescent="0.15">
      <c r="B23" s="198">
        <v>16</v>
      </c>
      <c r="C23" s="199" ph="1"/>
      <c r="D23" s="200"/>
      <c r="E23" s="215"/>
      <c r="F23" s="220"/>
      <c r="G23" s="203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5"/>
      <c r="AA23" s="208"/>
      <c r="AB23" s="219"/>
      <c r="AC23" s="340"/>
      <c r="AD23" s="208"/>
      <c r="AE23" s="209"/>
      <c r="AF23" s="209"/>
      <c r="AG23" s="209"/>
      <c r="AH23" s="210"/>
      <c r="AI23" s="313"/>
      <c r="AJ23" s="314"/>
      <c r="AL23" s="315" t="str">
        <f t="shared" si="1"/>
        <v/>
      </c>
      <c r="AM23" s="315" t="str">
        <f t="shared" si="2"/>
        <v/>
      </c>
    </row>
    <row r="24" spans="2:39" ht="24.95" customHeight="1" x14ac:dyDescent="0.15">
      <c r="B24" s="198">
        <v>17</v>
      </c>
      <c r="C24" s="214" ph="1"/>
      <c r="D24" s="200"/>
      <c r="E24" s="201"/>
      <c r="F24" s="220"/>
      <c r="G24" s="203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5"/>
      <c r="AA24" s="208"/>
      <c r="AB24" s="219"/>
      <c r="AC24" s="341"/>
      <c r="AD24" s="208"/>
      <c r="AE24" s="209"/>
      <c r="AF24" s="209"/>
      <c r="AG24" s="209"/>
      <c r="AH24" s="217"/>
      <c r="AI24" s="316"/>
      <c r="AJ24" s="314"/>
      <c r="AL24" s="315" t="str">
        <f t="shared" si="1"/>
        <v/>
      </c>
      <c r="AM24" s="315" t="str">
        <f t="shared" si="2"/>
        <v/>
      </c>
    </row>
    <row r="25" spans="2:39" ht="24.95" customHeight="1" x14ac:dyDescent="0.15">
      <c r="B25" s="198">
        <v>18</v>
      </c>
      <c r="C25" s="214" ph="1"/>
      <c r="D25" s="200"/>
      <c r="E25" s="215"/>
      <c r="F25" s="220"/>
      <c r="G25" s="203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5"/>
      <c r="AA25" s="208"/>
      <c r="AB25" s="219"/>
      <c r="AC25" s="341"/>
      <c r="AD25" s="208"/>
      <c r="AE25" s="219"/>
      <c r="AF25" s="209"/>
      <c r="AG25" s="209"/>
      <c r="AH25" s="210"/>
      <c r="AI25" s="316"/>
      <c r="AJ25" s="314"/>
      <c r="AL25" s="315" t="str">
        <f t="shared" si="1"/>
        <v/>
      </c>
      <c r="AM25" s="315" t="str">
        <f t="shared" si="2"/>
        <v/>
      </c>
    </row>
    <row r="26" spans="2:39" ht="24.95" customHeight="1" x14ac:dyDescent="0.15">
      <c r="B26" s="198">
        <v>19</v>
      </c>
      <c r="C26" s="214" ph="1"/>
      <c r="D26" s="200"/>
      <c r="E26" s="215"/>
      <c r="F26" s="220"/>
      <c r="G26" s="203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5"/>
      <c r="AA26" s="208"/>
      <c r="AB26" s="219"/>
      <c r="AC26" s="341"/>
      <c r="AD26" s="208"/>
      <c r="AE26" s="219"/>
      <c r="AF26" s="209"/>
      <c r="AG26" s="209"/>
      <c r="AH26" s="217"/>
      <c r="AI26" s="316"/>
      <c r="AJ26" s="314"/>
      <c r="AL26" s="315" t="str">
        <f t="shared" si="1"/>
        <v/>
      </c>
      <c r="AM26" s="315" t="str">
        <f t="shared" si="2"/>
        <v/>
      </c>
    </row>
    <row r="27" spans="2:39" ht="24.95" customHeight="1" x14ac:dyDescent="0.15">
      <c r="B27" s="198">
        <v>20</v>
      </c>
      <c r="C27" s="214" ph="1"/>
      <c r="D27" s="200"/>
      <c r="E27" s="215"/>
      <c r="F27" s="220"/>
      <c r="G27" s="203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5"/>
      <c r="AA27" s="208"/>
      <c r="AB27" s="219"/>
      <c r="AC27" s="341"/>
      <c r="AD27" s="208"/>
      <c r="AE27" s="219"/>
      <c r="AF27" s="209"/>
      <c r="AG27" s="209"/>
      <c r="AH27" s="217"/>
      <c r="AI27" s="316"/>
      <c r="AJ27" s="314"/>
      <c r="AL27" s="315" t="str">
        <f t="shared" si="1"/>
        <v/>
      </c>
      <c r="AM27" s="315" t="str">
        <f t="shared" si="2"/>
        <v/>
      </c>
    </row>
    <row r="28" spans="2:39" ht="24.95" customHeight="1" x14ac:dyDescent="0.15">
      <c r="B28" s="198">
        <v>21</v>
      </c>
      <c r="C28" s="214" ph="1"/>
      <c r="D28" s="200"/>
      <c r="E28" s="215"/>
      <c r="F28" s="220"/>
      <c r="G28" s="203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5"/>
      <c r="AA28" s="208"/>
      <c r="AB28" s="219"/>
      <c r="AC28" s="341"/>
      <c r="AD28" s="208"/>
      <c r="AE28" s="219"/>
      <c r="AF28" s="209"/>
      <c r="AG28" s="209"/>
      <c r="AH28" s="217"/>
      <c r="AI28" s="316"/>
      <c r="AJ28" s="314"/>
      <c r="AL28" s="315" t="str">
        <f t="shared" si="1"/>
        <v/>
      </c>
      <c r="AM28" s="315" t="str">
        <f t="shared" si="2"/>
        <v/>
      </c>
    </row>
    <row r="29" spans="2:39" ht="24.95" customHeight="1" x14ac:dyDescent="0.15">
      <c r="B29" s="198">
        <v>22</v>
      </c>
      <c r="C29" s="214" ph="1"/>
      <c r="D29" s="200"/>
      <c r="E29" s="215"/>
      <c r="F29" s="220"/>
      <c r="G29" s="203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5"/>
      <c r="AA29" s="208"/>
      <c r="AB29" s="219"/>
      <c r="AC29" s="342"/>
      <c r="AD29" s="208"/>
      <c r="AE29" s="219"/>
      <c r="AF29" s="209"/>
      <c r="AG29" s="209"/>
      <c r="AH29" s="217"/>
      <c r="AI29" s="316"/>
      <c r="AJ29" s="314"/>
      <c r="AL29" s="315" t="str">
        <f t="shared" si="1"/>
        <v/>
      </c>
      <c r="AM29" s="315" t="str">
        <f t="shared" si="2"/>
        <v/>
      </c>
    </row>
    <row r="30" spans="2:39" ht="24.95" customHeight="1" x14ac:dyDescent="0.15">
      <c r="B30" s="198">
        <v>23</v>
      </c>
      <c r="C30" s="214" ph="1"/>
      <c r="D30" s="222"/>
      <c r="E30" s="215"/>
      <c r="F30" s="220"/>
      <c r="G30" s="203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5"/>
      <c r="AA30" s="208"/>
      <c r="AB30" s="219"/>
      <c r="AC30" s="342"/>
      <c r="AD30" s="208"/>
      <c r="AE30" s="219"/>
      <c r="AF30" s="209"/>
      <c r="AG30" s="209"/>
      <c r="AH30" s="217"/>
      <c r="AI30" s="316"/>
      <c r="AJ30" s="314"/>
      <c r="AL30" s="315" t="str">
        <f t="shared" si="1"/>
        <v/>
      </c>
      <c r="AM30" s="315" t="str">
        <f t="shared" si="2"/>
        <v/>
      </c>
    </row>
    <row r="31" spans="2:39" ht="24.95" customHeight="1" x14ac:dyDescent="0.15">
      <c r="B31" s="198">
        <v>24</v>
      </c>
      <c r="C31" s="214" ph="1"/>
      <c r="D31" s="222"/>
      <c r="E31" s="215"/>
      <c r="F31" s="220"/>
      <c r="G31" s="203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5"/>
      <c r="AA31" s="208"/>
      <c r="AB31" s="219"/>
      <c r="AC31" s="343"/>
      <c r="AD31" s="208"/>
      <c r="AE31" s="219"/>
      <c r="AF31" s="209"/>
      <c r="AG31" s="209"/>
      <c r="AH31" s="217"/>
      <c r="AI31" s="316"/>
      <c r="AJ31" s="314"/>
      <c r="AL31" s="315" t="str">
        <f t="shared" si="1"/>
        <v/>
      </c>
      <c r="AM31" s="315" t="str">
        <f t="shared" si="2"/>
        <v/>
      </c>
    </row>
    <row r="32" spans="2:39" ht="24.95" customHeight="1" x14ac:dyDescent="0.15">
      <c r="B32" s="198">
        <v>25</v>
      </c>
      <c r="C32" s="214" ph="1"/>
      <c r="D32" s="222"/>
      <c r="E32" s="215"/>
      <c r="F32" s="220"/>
      <c r="G32" s="203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5"/>
      <c r="AA32" s="208"/>
      <c r="AB32" s="219"/>
      <c r="AC32" s="340"/>
      <c r="AD32" s="208"/>
      <c r="AE32" s="219"/>
      <c r="AF32" s="206"/>
      <c r="AG32" s="206"/>
      <c r="AH32" s="217"/>
      <c r="AI32" s="316"/>
      <c r="AJ32" s="314"/>
      <c r="AL32" s="315" t="str">
        <f t="shared" si="1"/>
        <v/>
      </c>
      <c r="AM32" s="315" t="str">
        <f t="shared" si="2"/>
        <v/>
      </c>
    </row>
    <row r="33" spans="2:39" ht="24.95" customHeight="1" x14ac:dyDescent="0.15">
      <c r="B33" s="198">
        <v>26</v>
      </c>
      <c r="C33" s="223" ph="1"/>
      <c r="D33" s="222"/>
      <c r="E33" s="215"/>
      <c r="F33" s="220"/>
      <c r="G33" s="203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5"/>
      <c r="AA33" s="208"/>
      <c r="AB33" s="219"/>
      <c r="AC33" s="342"/>
      <c r="AD33" s="208"/>
      <c r="AE33" s="219"/>
      <c r="AF33" s="206"/>
      <c r="AG33" s="206"/>
      <c r="AH33" s="217"/>
      <c r="AI33" s="316"/>
      <c r="AJ33" s="314"/>
      <c r="AL33" s="315" t="str">
        <f t="shared" si="1"/>
        <v/>
      </c>
      <c r="AM33" s="315" t="str">
        <f t="shared" si="2"/>
        <v/>
      </c>
    </row>
    <row r="34" spans="2:39" ht="24.95" customHeight="1" x14ac:dyDescent="0.15">
      <c r="B34" s="221">
        <v>27</v>
      </c>
      <c r="C34" s="223" ph="1"/>
      <c r="D34" s="222"/>
      <c r="E34" s="215"/>
      <c r="F34" s="225"/>
      <c r="G34" s="203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5"/>
      <c r="AA34" s="227"/>
      <c r="AB34" s="228"/>
      <c r="AC34" s="342"/>
      <c r="AD34" s="227"/>
      <c r="AE34" s="228"/>
      <c r="AF34" s="229"/>
      <c r="AG34" s="229"/>
      <c r="AH34" s="230"/>
      <c r="AI34" s="317"/>
      <c r="AJ34" s="318"/>
      <c r="AL34" s="315" t="str">
        <f t="shared" si="1"/>
        <v/>
      </c>
      <c r="AM34" s="315" t="str">
        <f t="shared" si="2"/>
        <v/>
      </c>
    </row>
    <row r="35" spans="2:39" ht="24.95" customHeight="1" x14ac:dyDescent="0.15">
      <c r="B35" s="221">
        <v>28</v>
      </c>
      <c r="C35" s="223" ph="1"/>
      <c r="D35" s="222"/>
      <c r="E35" s="215"/>
      <c r="F35" s="225"/>
      <c r="G35" s="203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5"/>
      <c r="AA35" s="227"/>
      <c r="AB35" s="228"/>
      <c r="AC35" s="340"/>
      <c r="AD35" s="227"/>
      <c r="AE35" s="228"/>
      <c r="AF35" s="229"/>
      <c r="AG35" s="229"/>
      <c r="AH35" s="233"/>
      <c r="AI35" s="317"/>
      <c r="AJ35" s="318"/>
      <c r="AL35" s="315" t="str">
        <f t="shared" si="1"/>
        <v/>
      </c>
      <c r="AM35" s="315" t="str">
        <f t="shared" si="2"/>
        <v/>
      </c>
    </row>
    <row r="36" spans="2:39" ht="24.95" customHeight="1" x14ac:dyDescent="0.15">
      <c r="B36" s="221">
        <v>29</v>
      </c>
      <c r="C36" s="223" ph="1"/>
      <c r="D36" s="222"/>
      <c r="E36" s="215"/>
      <c r="F36" s="225"/>
      <c r="G36" s="203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5"/>
      <c r="AA36" s="227"/>
      <c r="AB36" s="228"/>
      <c r="AC36" s="340"/>
      <c r="AD36" s="227"/>
      <c r="AE36" s="226"/>
      <c r="AF36" s="229"/>
      <c r="AG36" s="229"/>
      <c r="AH36" s="207"/>
      <c r="AI36" s="317"/>
      <c r="AJ36" s="318"/>
      <c r="AL36" s="315" t="str">
        <f t="shared" si="1"/>
        <v/>
      </c>
      <c r="AM36" s="315" t="str">
        <f t="shared" si="2"/>
        <v/>
      </c>
    </row>
    <row r="37" spans="2:39" ht="24.95" customHeight="1" x14ac:dyDescent="0.15">
      <c r="B37" s="221">
        <v>30</v>
      </c>
      <c r="C37" s="223" ph="1"/>
      <c r="D37" s="222"/>
      <c r="E37" s="215"/>
      <c r="F37" s="202"/>
      <c r="G37" s="203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5"/>
      <c r="AA37" s="227"/>
      <c r="AB37" s="228"/>
      <c r="AC37" s="342"/>
      <c r="AD37" s="227"/>
      <c r="AE37" s="226"/>
      <c r="AF37" s="229"/>
      <c r="AG37" s="229"/>
      <c r="AH37" s="234"/>
      <c r="AI37" s="317"/>
      <c r="AJ37" s="318"/>
      <c r="AL37" s="315" t="str">
        <f t="shared" si="1"/>
        <v/>
      </c>
      <c r="AM37" s="315" t="str">
        <f t="shared" si="2"/>
        <v/>
      </c>
    </row>
    <row r="38" spans="2:39" ht="24.95" customHeight="1" x14ac:dyDescent="0.15">
      <c r="B38" s="221">
        <v>31</v>
      </c>
      <c r="C38" s="235" ph="1"/>
      <c r="D38" s="200"/>
      <c r="E38" s="201"/>
      <c r="F38" s="236"/>
      <c r="G38" s="203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5"/>
      <c r="AA38" s="227"/>
      <c r="AB38" s="228"/>
      <c r="AC38" s="340"/>
      <c r="AD38" s="227"/>
      <c r="AE38" s="226"/>
      <c r="AF38" s="226"/>
      <c r="AG38" s="226"/>
      <c r="AH38" s="233"/>
      <c r="AI38" s="319"/>
      <c r="AJ38" s="318"/>
      <c r="AL38" s="315" t="str">
        <f t="shared" si="1"/>
        <v/>
      </c>
      <c r="AM38" s="315" t="str">
        <f t="shared" si="2"/>
        <v/>
      </c>
    </row>
    <row r="39" spans="2:39" ht="24.95" customHeight="1" x14ac:dyDescent="0.15">
      <c r="B39" s="221">
        <v>32</v>
      </c>
      <c r="C39" s="223" ph="1"/>
      <c r="D39" s="200"/>
      <c r="E39" s="215"/>
      <c r="F39" s="202"/>
      <c r="G39" s="203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5"/>
      <c r="AA39" s="227"/>
      <c r="AB39" s="228"/>
      <c r="AC39" s="340"/>
      <c r="AD39" s="227"/>
      <c r="AE39" s="226"/>
      <c r="AF39" s="226"/>
      <c r="AG39" s="226"/>
      <c r="AH39" s="230"/>
      <c r="AI39" s="317"/>
      <c r="AJ39" s="318"/>
      <c r="AL39" s="315" t="str">
        <f t="shared" si="1"/>
        <v/>
      </c>
      <c r="AM39" s="315" t="str">
        <f t="shared" si="2"/>
        <v/>
      </c>
    </row>
    <row r="40" spans="2:39" ht="24.95" customHeight="1" x14ac:dyDescent="0.15">
      <c r="B40" s="198">
        <v>33</v>
      </c>
      <c r="C40" s="214" ph="1"/>
      <c r="D40" s="200"/>
      <c r="E40" s="215"/>
      <c r="F40" s="220"/>
      <c r="G40" s="203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5"/>
      <c r="AA40" s="208"/>
      <c r="AB40" s="219"/>
      <c r="AC40" s="341"/>
      <c r="AD40" s="208"/>
      <c r="AE40" s="219"/>
      <c r="AF40" s="209"/>
      <c r="AG40" s="209"/>
      <c r="AH40" s="210"/>
      <c r="AI40" s="316"/>
      <c r="AJ40" s="314"/>
      <c r="AL40" s="315" t="str">
        <f t="shared" ref="AL40:AL57" si="3">IF(D40="","",IF(E40&gt;=10,ROUNDDOWN(E40,-1)&amp;D40,E40&amp;D40))</f>
        <v/>
      </c>
      <c r="AM40" s="315" t="str">
        <f t="shared" ref="AM40:AM57" si="4">IF(D40="","",IF(E40&gt;=10,ROUNDDOWN(E40,-1)&amp;D40&amp;AC40,E40&amp;D40&amp;AC40))</f>
        <v/>
      </c>
    </row>
    <row r="41" spans="2:39" ht="24.95" customHeight="1" x14ac:dyDescent="0.15">
      <c r="B41" s="198">
        <v>34</v>
      </c>
      <c r="C41" s="214" ph="1"/>
      <c r="D41" s="200"/>
      <c r="E41" s="215"/>
      <c r="F41" s="220"/>
      <c r="G41" s="203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5"/>
      <c r="AA41" s="208"/>
      <c r="AB41" s="219"/>
      <c r="AC41" s="341"/>
      <c r="AD41" s="208"/>
      <c r="AE41" s="219"/>
      <c r="AF41" s="209"/>
      <c r="AG41" s="209"/>
      <c r="AH41" s="217"/>
      <c r="AI41" s="316"/>
      <c r="AJ41" s="314"/>
      <c r="AL41" s="315" t="str">
        <f t="shared" si="3"/>
        <v/>
      </c>
      <c r="AM41" s="315" t="str">
        <f t="shared" si="4"/>
        <v/>
      </c>
    </row>
    <row r="42" spans="2:39" ht="24.95" customHeight="1" x14ac:dyDescent="0.15">
      <c r="B42" s="198">
        <v>35</v>
      </c>
      <c r="C42" s="214" ph="1"/>
      <c r="D42" s="200"/>
      <c r="E42" s="215"/>
      <c r="F42" s="220"/>
      <c r="G42" s="203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5"/>
      <c r="AA42" s="208"/>
      <c r="AB42" s="219"/>
      <c r="AC42" s="341"/>
      <c r="AD42" s="208"/>
      <c r="AE42" s="219"/>
      <c r="AF42" s="209"/>
      <c r="AG42" s="209"/>
      <c r="AH42" s="217"/>
      <c r="AI42" s="316"/>
      <c r="AJ42" s="314"/>
      <c r="AL42" s="315" t="str">
        <f t="shared" si="3"/>
        <v/>
      </c>
      <c r="AM42" s="315" t="str">
        <f t="shared" si="4"/>
        <v/>
      </c>
    </row>
    <row r="43" spans="2:39" ht="24.95" customHeight="1" x14ac:dyDescent="0.15">
      <c r="B43" s="198">
        <v>36</v>
      </c>
      <c r="C43" s="214" ph="1"/>
      <c r="D43" s="200"/>
      <c r="E43" s="215"/>
      <c r="F43" s="220"/>
      <c r="G43" s="203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5"/>
      <c r="AA43" s="208"/>
      <c r="AB43" s="219"/>
      <c r="AC43" s="341"/>
      <c r="AD43" s="208"/>
      <c r="AE43" s="219"/>
      <c r="AF43" s="209"/>
      <c r="AG43" s="209"/>
      <c r="AH43" s="217"/>
      <c r="AI43" s="316"/>
      <c r="AJ43" s="314"/>
      <c r="AL43" s="315" t="str">
        <f t="shared" si="3"/>
        <v/>
      </c>
      <c r="AM43" s="315" t="str">
        <f t="shared" si="4"/>
        <v/>
      </c>
    </row>
    <row r="44" spans="2:39" ht="24.95" customHeight="1" x14ac:dyDescent="0.15">
      <c r="B44" s="198">
        <v>37</v>
      </c>
      <c r="C44" s="214" ph="1"/>
      <c r="D44" s="200"/>
      <c r="E44" s="215"/>
      <c r="F44" s="220"/>
      <c r="G44" s="203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5"/>
      <c r="AA44" s="208"/>
      <c r="AB44" s="219"/>
      <c r="AC44" s="342"/>
      <c r="AD44" s="208"/>
      <c r="AE44" s="219"/>
      <c r="AF44" s="209"/>
      <c r="AG44" s="209"/>
      <c r="AH44" s="217"/>
      <c r="AI44" s="316"/>
      <c r="AJ44" s="314"/>
      <c r="AL44" s="315" t="str">
        <f t="shared" si="3"/>
        <v/>
      </c>
      <c r="AM44" s="315" t="str">
        <f t="shared" si="4"/>
        <v/>
      </c>
    </row>
    <row r="45" spans="2:39" ht="24.95" customHeight="1" x14ac:dyDescent="0.15">
      <c r="B45" s="198">
        <v>38</v>
      </c>
      <c r="C45" s="214" ph="1"/>
      <c r="D45" s="222"/>
      <c r="E45" s="215"/>
      <c r="F45" s="220"/>
      <c r="G45" s="203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5"/>
      <c r="AA45" s="208"/>
      <c r="AB45" s="219"/>
      <c r="AC45" s="342"/>
      <c r="AD45" s="208"/>
      <c r="AE45" s="219"/>
      <c r="AF45" s="209"/>
      <c r="AG45" s="209"/>
      <c r="AH45" s="217"/>
      <c r="AI45" s="316"/>
      <c r="AJ45" s="314"/>
      <c r="AL45" s="315" t="str">
        <f t="shared" si="3"/>
        <v/>
      </c>
      <c r="AM45" s="315" t="str">
        <f t="shared" si="4"/>
        <v/>
      </c>
    </row>
    <row r="46" spans="2:39" ht="24.95" customHeight="1" x14ac:dyDescent="0.15">
      <c r="B46" s="198">
        <v>39</v>
      </c>
      <c r="C46" s="214" ph="1"/>
      <c r="D46" s="222"/>
      <c r="E46" s="215"/>
      <c r="F46" s="220"/>
      <c r="G46" s="203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5"/>
      <c r="AA46" s="208"/>
      <c r="AB46" s="219"/>
      <c r="AC46" s="343"/>
      <c r="AD46" s="208"/>
      <c r="AE46" s="219"/>
      <c r="AF46" s="209"/>
      <c r="AG46" s="209"/>
      <c r="AH46" s="217"/>
      <c r="AI46" s="316"/>
      <c r="AJ46" s="314"/>
      <c r="AL46" s="315" t="str">
        <f t="shared" si="3"/>
        <v/>
      </c>
      <c r="AM46" s="315" t="str">
        <f t="shared" si="4"/>
        <v/>
      </c>
    </row>
    <row r="47" spans="2:39" ht="24.95" customHeight="1" x14ac:dyDescent="0.15">
      <c r="B47" s="198">
        <v>40</v>
      </c>
      <c r="C47" s="214" ph="1"/>
      <c r="D47" s="222"/>
      <c r="E47" s="215"/>
      <c r="F47" s="220"/>
      <c r="G47" s="203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5"/>
      <c r="AA47" s="208"/>
      <c r="AB47" s="219"/>
      <c r="AC47" s="340"/>
      <c r="AD47" s="208"/>
      <c r="AE47" s="219"/>
      <c r="AF47" s="206"/>
      <c r="AG47" s="206"/>
      <c r="AH47" s="217"/>
      <c r="AI47" s="316"/>
      <c r="AJ47" s="314"/>
      <c r="AL47" s="315" t="str">
        <f t="shared" si="3"/>
        <v/>
      </c>
      <c r="AM47" s="315" t="str">
        <f t="shared" si="4"/>
        <v/>
      </c>
    </row>
    <row r="48" spans="2:39" ht="24.95" customHeight="1" x14ac:dyDescent="0.15">
      <c r="B48" s="198">
        <v>41</v>
      </c>
      <c r="C48" s="223" ph="1"/>
      <c r="D48" s="222"/>
      <c r="E48" s="215"/>
      <c r="F48" s="220"/>
      <c r="G48" s="203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5"/>
      <c r="AA48" s="208"/>
      <c r="AB48" s="219"/>
      <c r="AC48" s="342"/>
      <c r="AD48" s="208"/>
      <c r="AE48" s="219"/>
      <c r="AF48" s="206"/>
      <c r="AG48" s="206"/>
      <c r="AH48" s="217"/>
      <c r="AI48" s="316"/>
      <c r="AJ48" s="314"/>
      <c r="AL48" s="315" t="str">
        <f t="shared" si="3"/>
        <v/>
      </c>
      <c r="AM48" s="315" t="str">
        <f t="shared" si="4"/>
        <v/>
      </c>
    </row>
    <row r="49" spans="2:39" ht="24.95" customHeight="1" x14ac:dyDescent="0.15">
      <c r="B49" s="198">
        <v>42</v>
      </c>
      <c r="C49" s="223" ph="1"/>
      <c r="D49" s="222"/>
      <c r="E49" s="215"/>
      <c r="F49" s="220"/>
      <c r="G49" s="203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5"/>
      <c r="AA49" s="208"/>
      <c r="AB49" s="219"/>
      <c r="AC49" s="342"/>
      <c r="AD49" s="208"/>
      <c r="AE49" s="219"/>
      <c r="AF49" s="206"/>
      <c r="AG49" s="206"/>
      <c r="AH49" s="217"/>
      <c r="AI49" s="316"/>
      <c r="AJ49" s="314"/>
      <c r="AL49" s="315" t="str">
        <f t="shared" si="3"/>
        <v/>
      </c>
      <c r="AM49" s="315" t="str">
        <f t="shared" si="4"/>
        <v/>
      </c>
    </row>
    <row r="50" spans="2:39" ht="24.95" customHeight="1" x14ac:dyDescent="0.15">
      <c r="B50" s="198">
        <v>43</v>
      </c>
      <c r="C50" s="223" ph="1"/>
      <c r="D50" s="222"/>
      <c r="E50" s="215"/>
      <c r="F50" s="220"/>
      <c r="G50" s="203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5"/>
      <c r="AA50" s="208"/>
      <c r="AB50" s="219"/>
      <c r="AC50" s="341"/>
      <c r="AD50" s="208"/>
      <c r="AE50" s="219"/>
      <c r="AF50" s="206"/>
      <c r="AG50" s="206"/>
      <c r="AH50" s="210"/>
      <c r="AI50" s="316"/>
      <c r="AJ50" s="314"/>
      <c r="AL50" s="315" t="str">
        <f t="shared" si="3"/>
        <v/>
      </c>
      <c r="AM50" s="315" t="str">
        <f t="shared" si="4"/>
        <v/>
      </c>
    </row>
    <row r="51" spans="2:39" ht="24.95" customHeight="1" x14ac:dyDescent="0.15">
      <c r="B51" s="198">
        <v>44</v>
      </c>
      <c r="C51" s="214" ph="1"/>
      <c r="D51" s="222"/>
      <c r="E51" s="215"/>
      <c r="F51" s="220"/>
      <c r="G51" s="203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5"/>
      <c r="AA51" s="208"/>
      <c r="AB51" s="219"/>
      <c r="AC51" s="341"/>
      <c r="AD51" s="208"/>
      <c r="AE51" s="209"/>
      <c r="AF51" s="206"/>
      <c r="AG51" s="206"/>
      <c r="AH51" s="216"/>
      <c r="AI51" s="316"/>
      <c r="AJ51" s="314"/>
      <c r="AL51" s="315" t="str">
        <f t="shared" si="3"/>
        <v/>
      </c>
      <c r="AM51" s="315" t="str">
        <f t="shared" si="4"/>
        <v/>
      </c>
    </row>
    <row r="52" spans="2:39" ht="24.95" customHeight="1" x14ac:dyDescent="0.15">
      <c r="B52" s="198">
        <v>45</v>
      </c>
      <c r="C52" s="214" ph="1"/>
      <c r="D52" s="222"/>
      <c r="E52" s="215"/>
      <c r="F52" s="238"/>
      <c r="G52" s="203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5"/>
      <c r="AA52" s="208"/>
      <c r="AB52" s="219"/>
      <c r="AC52" s="342"/>
      <c r="AD52" s="208"/>
      <c r="AE52" s="209"/>
      <c r="AF52" s="206"/>
      <c r="AG52" s="206"/>
      <c r="AH52" s="224"/>
      <c r="AI52" s="316"/>
      <c r="AJ52" s="314"/>
      <c r="AL52" s="315" t="str">
        <f t="shared" si="3"/>
        <v/>
      </c>
      <c r="AM52" s="315" t="str">
        <f t="shared" si="4"/>
        <v/>
      </c>
    </row>
    <row r="53" spans="2:39" ht="24.95" customHeight="1" x14ac:dyDescent="0.15">
      <c r="B53" s="198">
        <v>46</v>
      </c>
      <c r="C53" s="214" ph="1"/>
      <c r="D53" s="222"/>
      <c r="E53" s="215"/>
      <c r="F53" s="220"/>
      <c r="G53" s="203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5"/>
      <c r="AA53" s="208"/>
      <c r="AB53" s="219"/>
      <c r="AC53" s="340"/>
      <c r="AD53" s="208"/>
      <c r="AE53" s="219"/>
      <c r="AF53" s="206"/>
      <c r="AG53" s="206"/>
      <c r="AH53" s="217"/>
      <c r="AI53" s="316"/>
      <c r="AJ53" s="314"/>
      <c r="AL53" s="315" t="str">
        <f t="shared" si="3"/>
        <v/>
      </c>
      <c r="AM53" s="315" t="str">
        <f t="shared" si="4"/>
        <v/>
      </c>
    </row>
    <row r="54" spans="2:39" ht="24.95" customHeight="1" x14ac:dyDescent="0.15">
      <c r="B54" s="198">
        <v>47</v>
      </c>
      <c r="C54" s="223" ph="1"/>
      <c r="D54" s="222"/>
      <c r="E54" s="215"/>
      <c r="F54" s="220"/>
      <c r="G54" s="203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5"/>
      <c r="AA54" s="208"/>
      <c r="AB54" s="219"/>
      <c r="AC54" s="342"/>
      <c r="AD54" s="208"/>
      <c r="AE54" s="219"/>
      <c r="AF54" s="206"/>
      <c r="AG54" s="206"/>
      <c r="AH54" s="217"/>
      <c r="AI54" s="316"/>
      <c r="AJ54" s="314"/>
      <c r="AL54" s="315" t="str">
        <f t="shared" si="3"/>
        <v/>
      </c>
      <c r="AM54" s="315" t="str">
        <f t="shared" si="4"/>
        <v/>
      </c>
    </row>
    <row r="55" spans="2:39" ht="24.95" customHeight="1" x14ac:dyDescent="0.15">
      <c r="B55" s="198">
        <v>48</v>
      </c>
      <c r="C55" s="223" ph="1"/>
      <c r="D55" s="222"/>
      <c r="E55" s="215"/>
      <c r="F55" s="220"/>
      <c r="G55" s="203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5"/>
      <c r="AA55" s="208"/>
      <c r="AB55" s="219"/>
      <c r="AC55" s="342"/>
      <c r="AD55" s="208"/>
      <c r="AE55" s="219"/>
      <c r="AF55" s="206"/>
      <c r="AG55" s="206"/>
      <c r="AH55" s="217"/>
      <c r="AI55" s="316"/>
      <c r="AJ55" s="314"/>
      <c r="AL55" s="315" t="str">
        <f t="shared" si="3"/>
        <v/>
      </c>
      <c r="AM55" s="315" t="str">
        <f t="shared" si="4"/>
        <v/>
      </c>
    </row>
    <row r="56" spans="2:39" ht="24.95" customHeight="1" x14ac:dyDescent="0.15">
      <c r="B56" s="198">
        <v>49</v>
      </c>
      <c r="C56" s="223" ph="1"/>
      <c r="D56" s="222"/>
      <c r="E56" s="215"/>
      <c r="F56" s="220"/>
      <c r="G56" s="203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  <c r="T56" s="204"/>
      <c r="U56" s="204"/>
      <c r="V56" s="204"/>
      <c r="W56" s="204"/>
      <c r="X56" s="204"/>
      <c r="Y56" s="204"/>
      <c r="Z56" s="205"/>
      <c r="AA56" s="208"/>
      <c r="AB56" s="219"/>
      <c r="AC56" s="341"/>
      <c r="AD56" s="208"/>
      <c r="AE56" s="219"/>
      <c r="AF56" s="206"/>
      <c r="AG56" s="206"/>
      <c r="AH56" s="210"/>
      <c r="AI56" s="316"/>
      <c r="AJ56" s="314"/>
      <c r="AL56" s="315" t="str">
        <f t="shared" si="3"/>
        <v/>
      </c>
      <c r="AM56" s="315" t="str">
        <f t="shared" si="4"/>
        <v/>
      </c>
    </row>
    <row r="57" spans="2:39" ht="24.95" customHeight="1" thickBot="1" x14ac:dyDescent="0.2">
      <c r="B57" s="239">
        <v>50</v>
      </c>
      <c r="C57" s="240" ph="1"/>
      <c r="D57" s="241"/>
      <c r="E57" s="242"/>
      <c r="F57" s="243"/>
      <c r="G57" s="244"/>
      <c r="H57" s="245"/>
      <c r="I57" s="245"/>
      <c r="J57" s="245"/>
      <c r="K57" s="245"/>
      <c r="L57" s="245"/>
      <c r="M57" s="245"/>
      <c r="N57" s="245"/>
      <c r="O57" s="245"/>
      <c r="P57" s="245"/>
      <c r="Q57" s="245"/>
      <c r="R57" s="245"/>
      <c r="S57" s="245"/>
      <c r="T57" s="245"/>
      <c r="U57" s="245"/>
      <c r="V57" s="245"/>
      <c r="W57" s="245"/>
      <c r="X57" s="245"/>
      <c r="Y57" s="245"/>
      <c r="Z57" s="246"/>
      <c r="AA57" s="249"/>
      <c r="AB57" s="344"/>
      <c r="AC57" s="345"/>
      <c r="AD57" s="249"/>
      <c r="AE57" s="247"/>
      <c r="AF57" s="250"/>
      <c r="AG57" s="250"/>
      <c r="AH57" s="248"/>
      <c r="AI57" s="320"/>
      <c r="AJ57" s="314"/>
      <c r="AL57" s="315" t="str">
        <f t="shared" si="3"/>
        <v/>
      </c>
      <c r="AM57" s="315" t="str">
        <f t="shared" si="4"/>
        <v/>
      </c>
    </row>
    <row r="58" spans="2:39" ht="24.95" customHeight="1" thickBot="1" x14ac:dyDescent="0.2">
      <c r="B58" s="179"/>
      <c r="C58" s="179" ph="1"/>
      <c r="D58" s="252" t="s">
        <v>18</v>
      </c>
      <c r="E58" s="253"/>
      <c r="F58" s="254" t="s">
        <v>143</v>
      </c>
      <c r="G58" s="255">
        <f t="shared" ref="G58:Z58" si="5">COUNTIF(G8:G57,"◎")</f>
        <v>0</v>
      </c>
      <c r="H58" s="255">
        <f t="shared" si="5"/>
        <v>0</v>
      </c>
      <c r="I58" s="255">
        <f t="shared" si="5"/>
        <v>0</v>
      </c>
      <c r="J58" s="255">
        <f t="shared" si="5"/>
        <v>0</v>
      </c>
      <c r="K58" s="255">
        <f t="shared" si="5"/>
        <v>0</v>
      </c>
      <c r="L58" s="255">
        <f t="shared" si="5"/>
        <v>0</v>
      </c>
      <c r="M58" s="255">
        <f t="shared" si="5"/>
        <v>0</v>
      </c>
      <c r="N58" s="255">
        <f t="shared" si="5"/>
        <v>0</v>
      </c>
      <c r="O58" s="255">
        <f t="shared" si="5"/>
        <v>0</v>
      </c>
      <c r="P58" s="255">
        <f t="shared" si="5"/>
        <v>0</v>
      </c>
      <c r="Q58" s="255">
        <f t="shared" si="5"/>
        <v>0</v>
      </c>
      <c r="R58" s="255">
        <f t="shared" si="5"/>
        <v>0</v>
      </c>
      <c r="S58" s="255">
        <f t="shared" si="5"/>
        <v>0</v>
      </c>
      <c r="T58" s="255">
        <f t="shared" si="5"/>
        <v>0</v>
      </c>
      <c r="U58" s="255">
        <f t="shared" si="5"/>
        <v>0</v>
      </c>
      <c r="V58" s="255">
        <f t="shared" si="5"/>
        <v>0</v>
      </c>
      <c r="W58" s="255">
        <f t="shared" si="5"/>
        <v>0</v>
      </c>
      <c r="X58" s="255">
        <f t="shared" si="5"/>
        <v>0</v>
      </c>
      <c r="Y58" s="255">
        <f t="shared" si="5"/>
        <v>0</v>
      </c>
      <c r="Z58" s="256">
        <f t="shared" si="5"/>
        <v>0</v>
      </c>
      <c r="AA58" s="257">
        <f>SUM(G58:Z58)</f>
        <v>0</v>
      </c>
      <c r="AB58" s="258" t="s">
        <v>136</v>
      </c>
      <c r="AC58" s="259">
        <f>COUNTIF(AC8:AC57,AB58)</f>
        <v>0</v>
      </c>
      <c r="AD58" s="260">
        <f>COUNTA(AD8:AD57)</f>
        <v>0</v>
      </c>
      <c r="AE58" s="260">
        <f>COUNTA(AE8:AE57)</f>
        <v>0</v>
      </c>
      <c r="AF58" s="260">
        <f>COUNTA(AF8:AF57)</f>
        <v>0</v>
      </c>
      <c r="AG58" s="260">
        <f>COUNTA(AG8:AG57)</f>
        <v>0</v>
      </c>
      <c r="AH58" s="260">
        <f>COUNTA(AH8:AH57)</f>
        <v>0</v>
      </c>
      <c r="AL58" s="321"/>
      <c r="AM58" s="321"/>
    </row>
    <row r="59" spans="2:39" ht="24.95" customHeight="1" thickBot="1" x14ac:dyDescent="0.2">
      <c r="B59" s="179"/>
      <c r="C59" s="179" ph="1"/>
      <c r="D59" s="262" t="s">
        <v>20</v>
      </c>
      <c r="E59" s="263"/>
      <c r="F59" s="264" t="s">
        <v>143</v>
      </c>
      <c r="G59" s="255">
        <f t="shared" ref="G59:Z59" si="6">COUNTA(G8:G57)</f>
        <v>0</v>
      </c>
      <c r="H59" s="255">
        <f t="shared" si="6"/>
        <v>0</v>
      </c>
      <c r="I59" s="255">
        <f t="shared" si="6"/>
        <v>0</v>
      </c>
      <c r="J59" s="255">
        <f t="shared" si="6"/>
        <v>0</v>
      </c>
      <c r="K59" s="255">
        <f t="shared" si="6"/>
        <v>0</v>
      </c>
      <c r="L59" s="255">
        <f t="shared" si="6"/>
        <v>0</v>
      </c>
      <c r="M59" s="255">
        <f t="shared" si="6"/>
        <v>0</v>
      </c>
      <c r="N59" s="255">
        <f t="shared" si="6"/>
        <v>0</v>
      </c>
      <c r="O59" s="255">
        <f t="shared" si="6"/>
        <v>0</v>
      </c>
      <c r="P59" s="255">
        <f t="shared" si="6"/>
        <v>0</v>
      </c>
      <c r="Q59" s="255">
        <f t="shared" si="6"/>
        <v>0</v>
      </c>
      <c r="R59" s="255">
        <f t="shared" si="6"/>
        <v>0</v>
      </c>
      <c r="S59" s="255">
        <f t="shared" si="6"/>
        <v>0</v>
      </c>
      <c r="T59" s="255">
        <f t="shared" si="6"/>
        <v>0</v>
      </c>
      <c r="U59" s="255">
        <f t="shared" si="6"/>
        <v>0</v>
      </c>
      <c r="V59" s="255">
        <f t="shared" si="6"/>
        <v>0</v>
      </c>
      <c r="W59" s="255">
        <f t="shared" si="6"/>
        <v>0</v>
      </c>
      <c r="X59" s="255">
        <f t="shared" si="6"/>
        <v>0</v>
      </c>
      <c r="Y59" s="255">
        <f t="shared" si="6"/>
        <v>0</v>
      </c>
      <c r="Z59" s="256">
        <f t="shared" si="6"/>
        <v>0</v>
      </c>
      <c r="AA59" s="265"/>
      <c r="AB59" s="266" t="s">
        <v>137</v>
      </c>
      <c r="AC59" s="259">
        <f>COUNTIF(AC8:AC57,AB59)</f>
        <v>0</v>
      </c>
      <c r="AD59" s="179"/>
      <c r="AE59" s="179"/>
      <c r="AF59" s="184"/>
      <c r="AG59" s="184"/>
      <c r="AH59" s="179"/>
      <c r="AL59" s="321"/>
      <c r="AM59" s="321"/>
    </row>
    <row r="60" spans="2:39" ht="24.95" customHeight="1" x14ac:dyDescent="0.15">
      <c r="B60" s="179"/>
      <c r="C60" s="179" ph="1"/>
      <c r="D60" s="185"/>
      <c r="E60" s="179"/>
      <c r="F60" s="179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79"/>
      <c r="Y60" s="179"/>
      <c r="Z60" s="179"/>
      <c r="AA60" s="179"/>
      <c r="AB60" s="179"/>
      <c r="AC60" s="179"/>
      <c r="AD60" s="179"/>
      <c r="AE60" s="179"/>
      <c r="AF60" s="184"/>
      <c r="AG60" s="184"/>
      <c r="AH60" s="179"/>
    </row>
    <row r="61" spans="2:39" ht="24.95" customHeight="1" x14ac:dyDescent="0.15">
      <c r="B61" s="179"/>
      <c r="C61" s="179" ph="1"/>
      <c r="D61" s="185"/>
      <c r="E61" s="179"/>
      <c r="F61" s="179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79"/>
      <c r="Y61" s="179"/>
      <c r="Z61" s="179"/>
      <c r="AA61" s="179"/>
      <c r="AB61" s="179"/>
      <c r="AC61" s="179"/>
      <c r="AD61" s="179"/>
      <c r="AE61" s="179"/>
      <c r="AF61" s="184"/>
      <c r="AG61" s="184"/>
      <c r="AH61" s="179"/>
    </row>
    <row r="62" spans="2:39" ht="24.95" customHeight="1" x14ac:dyDescent="0.15">
      <c r="B62" s="179"/>
      <c r="C62" s="179" ph="1"/>
      <c r="D62" s="185"/>
      <c r="E62" s="179"/>
      <c r="F62" s="179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79"/>
      <c r="Y62" s="179"/>
      <c r="Z62" s="179"/>
      <c r="AA62" s="179"/>
      <c r="AB62" s="179"/>
      <c r="AC62" s="179"/>
      <c r="AD62" s="179"/>
      <c r="AE62" s="179"/>
      <c r="AF62" s="184"/>
      <c r="AG62" s="184"/>
      <c r="AH62" s="179"/>
    </row>
    <row r="63" spans="2:39" ht="24.95" customHeight="1" x14ac:dyDescent="0.15">
      <c r="B63" s="179"/>
      <c r="C63" s="179" ph="1"/>
      <c r="D63" s="185"/>
      <c r="E63" s="179"/>
      <c r="F63" s="179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79"/>
      <c r="Y63" s="179"/>
      <c r="Z63" s="179"/>
      <c r="AA63" s="179"/>
      <c r="AB63" s="179"/>
      <c r="AC63" s="179"/>
      <c r="AD63" s="179"/>
      <c r="AE63" s="179"/>
      <c r="AF63" s="184"/>
      <c r="AG63" s="184"/>
      <c r="AH63" s="179"/>
    </row>
    <row r="64" spans="2:39" ht="24.95" customHeight="1" x14ac:dyDescent="0.15">
      <c r="C64" s="150" ph="1"/>
    </row>
    <row r="65" spans="3:3" ht="24.95" customHeight="1" x14ac:dyDescent="0.15">
      <c r="C65" s="150" ph="1"/>
    </row>
    <row r="66" spans="3:3" ht="24.95" customHeight="1" x14ac:dyDescent="0.15">
      <c r="C66" s="150" ph="1"/>
    </row>
    <row r="67" spans="3:3" ht="24.95" customHeight="1" x14ac:dyDescent="0.15">
      <c r="C67" s="150" ph="1"/>
    </row>
    <row r="68" spans="3:3" ht="24.95" customHeight="1" x14ac:dyDescent="0.15">
      <c r="C68" s="150" ph="1"/>
    </row>
    <row r="69" spans="3:3" ht="24.95" customHeight="1" x14ac:dyDescent="0.15">
      <c r="C69" s="150" ph="1"/>
    </row>
    <row r="70" spans="3:3" ht="24.95" customHeight="1" x14ac:dyDescent="0.15">
      <c r="C70" s="150" ph="1"/>
    </row>
    <row r="71" spans="3:3" ht="24.95" customHeight="1" x14ac:dyDescent="0.15">
      <c r="C71" s="150" ph="1"/>
    </row>
    <row r="72" spans="3:3" ht="24.95" customHeight="1" x14ac:dyDescent="0.15">
      <c r="C72" s="150" ph="1"/>
    </row>
    <row r="73" spans="3:3" ht="24.95" customHeight="1" x14ac:dyDescent="0.15">
      <c r="C73" s="150" ph="1"/>
    </row>
    <row r="74" spans="3:3" ht="24.95" customHeight="1" x14ac:dyDescent="0.15">
      <c r="C74" s="150" ph="1"/>
    </row>
    <row r="75" spans="3:3" ht="24.95" customHeight="1" x14ac:dyDescent="0.15">
      <c r="C75" s="150" ph="1"/>
    </row>
    <row r="76" spans="3:3" ht="24.95" customHeight="1" x14ac:dyDescent="0.15">
      <c r="C76" s="150" ph="1"/>
    </row>
    <row r="77" spans="3:3" ht="24.95" customHeight="1" x14ac:dyDescent="0.15">
      <c r="C77" s="150" ph="1"/>
    </row>
    <row r="78" spans="3:3" ht="24.95" customHeight="1" x14ac:dyDescent="0.15">
      <c r="C78" s="150" ph="1"/>
    </row>
    <row r="79" spans="3:3" ht="24.95" customHeight="1" x14ac:dyDescent="0.15">
      <c r="C79" s="150" ph="1"/>
    </row>
    <row r="80" spans="3:3" ht="24.95" customHeight="1" x14ac:dyDescent="0.15">
      <c r="C80" s="150" ph="1"/>
    </row>
    <row r="81" spans="3:3" ht="24.95" customHeight="1" x14ac:dyDescent="0.15">
      <c r="C81" s="150" ph="1"/>
    </row>
    <row r="82" spans="3:3" ht="24.95" customHeight="1" x14ac:dyDescent="0.15">
      <c r="C82" s="150" ph="1"/>
    </row>
    <row r="83" spans="3:3" ht="24.95" customHeight="1" x14ac:dyDescent="0.15">
      <c r="C83" s="150" ph="1"/>
    </row>
    <row r="84" spans="3:3" ht="24.95" customHeight="1" x14ac:dyDescent="0.15">
      <c r="C84" s="150" ph="1"/>
    </row>
    <row r="85" spans="3:3" ht="24.95" customHeight="1" x14ac:dyDescent="0.15">
      <c r="C85" s="150" ph="1"/>
    </row>
    <row r="86" spans="3:3" ht="24.95" customHeight="1" x14ac:dyDescent="0.15">
      <c r="C86" s="150" ph="1"/>
    </row>
    <row r="87" spans="3:3" ht="24.95" customHeight="1" x14ac:dyDescent="0.15">
      <c r="C87" s="150" ph="1"/>
    </row>
    <row r="88" spans="3:3" ht="24.95" customHeight="1" x14ac:dyDescent="0.15">
      <c r="C88" s="150" ph="1"/>
    </row>
    <row r="89" spans="3:3" ht="24.95" customHeight="1" x14ac:dyDescent="0.15">
      <c r="C89" s="150" ph="1"/>
    </row>
    <row r="90" spans="3:3" ht="24.95" customHeight="1" x14ac:dyDescent="0.15">
      <c r="C90" s="150" ph="1"/>
    </row>
    <row r="91" spans="3:3" ht="24.95" customHeight="1" x14ac:dyDescent="0.15">
      <c r="C91" s="150" ph="1"/>
    </row>
    <row r="92" spans="3:3" ht="24.95" customHeight="1" x14ac:dyDescent="0.15">
      <c r="C92" s="150" ph="1"/>
    </row>
    <row r="93" spans="3:3" ht="24.95" customHeight="1" x14ac:dyDescent="0.15">
      <c r="C93" s="150" ph="1"/>
    </row>
    <row r="94" spans="3:3" ht="24.95" customHeight="1" x14ac:dyDescent="0.15">
      <c r="C94" s="150" ph="1"/>
    </row>
    <row r="95" spans="3:3" ht="24.95" customHeight="1" x14ac:dyDescent="0.15">
      <c r="C95" s="150" ph="1"/>
    </row>
    <row r="96" spans="3:3" ht="24.95" customHeight="1" x14ac:dyDescent="0.15">
      <c r="C96" s="150" ph="1"/>
    </row>
    <row r="97" spans="3:3" ht="24.95" customHeight="1" x14ac:dyDescent="0.15">
      <c r="C97" s="150" ph="1"/>
    </row>
    <row r="98" spans="3:3" ht="24.95" customHeight="1" x14ac:dyDescent="0.15">
      <c r="C98" s="150" ph="1"/>
    </row>
    <row r="99" spans="3:3" ht="24.95" customHeight="1" x14ac:dyDescent="0.15">
      <c r="C99" s="150" ph="1"/>
    </row>
    <row r="100" spans="3:3" ht="24.95" customHeight="1" x14ac:dyDescent="0.15">
      <c r="C100" s="150" ph="1"/>
    </row>
    <row r="101" spans="3:3" ht="24.95" customHeight="1" x14ac:dyDescent="0.15">
      <c r="C101" s="150" ph="1"/>
    </row>
    <row r="102" spans="3:3" ht="24.95" customHeight="1" x14ac:dyDescent="0.15">
      <c r="C102" s="150" ph="1"/>
    </row>
    <row r="103" spans="3:3" ht="24.95" customHeight="1" x14ac:dyDescent="0.15">
      <c r="C103" s="150" ph="1"/>
    </row>
    <row r="104" spans="3:3" ht="24.95" customHeight="1" x14ac:dyDescent="0.15">
      <c r="C104" s="150" ph="1"/>
    </row>
    <row r="105" spans="3:3" ht="24.95" customHeight="1" x14ac:dyDescent="0.15">
      <c r="C105" s="150" ph="1"/>
    </row>
    <row r="106" spans="3:3" ht="24.95" customHeight="1" x14ac:dyDescent="0.15">
      <c r="C106" s="150" ph="1"/>
    </row>
    <row r="107" spans="3:3" ht="24.95" customHeight="1" x14ac:dyDescent="0.15">
      <c r="C107" s="150" ph="1"/>
    </row>
    <row r="108" spans="3:3" ht="24.95" customHeight="1" x14ac:dyDescent="0.15">
      <c r="C108" s="150" ph="1"/>
    </row>
    <row r="109" spans="3:3" ht="24.95" customHeight="1" x14ac:dyDescent="0.15">
      <c r="C109" s="150" ph="1"/>
    </row>
    <row r="110" spans="3:3" ht="24.95" customHeight="1" x14ac:dyDescent="0.15">
      <c r="C110" s="150" ph="1"/>
    </row>
    <row r="111" spans="3:3" ht="24.95" customHeight="1" x14ac:dyDescent="0.15">
      <c r="C111" s="150" ph="1"/>
    </row>
    <row r="112" spans="3:3" ht="24.95" customHeight="1" x14ac:dyDescent="0.15">
      <c r="C112" s="150" ph="1"/>
    </row>
    <row r="113" spans="3:3" ht="24.95" customHeight="1" x14ac:dyDescent="0.15">
      <c r="C113" s="150" ph="1"/>
    </row>
    <row r="114" spans="3:3" ht="24.95" customHeight="1" x14ac:dyDescent="0.15">
      <c r="C114" s="150" ph="1"/>
    </row>
    <row r="115" spans="3:3" ht="24.95" customHeight="1" x14ac:dyDescent="0.15">
      <c r="C115" s="150" ph="1"/>
    </row>
    <row r="116" spans="3:3" ht="24.95" customHeight="1" x14ac:dyDescent="0.15">
      <c r="C116" s="150" ph="1"/>
    </row>
    <row r="117" spans="3:3" ht="24.95" customHeight="1" x14ac:dyDescent="0.15">
      <c r="C117" s="150" ph="1"/>
    </row>
    <row r="118" spans="3:3" ht="24.95" customHeight="1" x14ac:dyDescent="0.15">
      <c r="C118" s="150" ph="1"/>
    </row>
    <row r="119" spans="3:3" ht="24.95" customHeight="1" x14ac:dyDescent="0.15">
      <c r="C119" s="150" ph="1"/>
    </row>
    <row r="120" spans="3:3" ht="24.95" customHeight="1" x14ac:dyDescent="0.15">
      <c r="C120" s="150" ph="1"/>
    </row>
    <row r="121" spans="3:3" ht="24.95" customHeight="1" x14ac:dyDescent="0.15">
      <c r="C121" s="150" ph="1"/>
    </row>
    <row r="122" spans="3:3" ht="24.95" customHeight="1" x14ac:dyDescent="0.15">
      <c r="C122" s="150" ph="1"/>
    </row>
    <row r="123" spans="3:3" ht="24.95" customHeight="1" x14ac:dyDescent="0.15">
      <c r="C123" s="150" ph="1"/>
    </row>
    <row r="124" spans="3:3" ht="24.95" customHeight="1" x14ac:dyDescent="0.15">
      <c r="C124" s="150" ph="1"/>
    </row>
    <row r="125" spans="3:3" ht="24.95" customHeight="1" x14ac:dyDescent="0.15">
      <c r="C125" s="150" ph="1"/>
    </row>
    <row r="126" spans="3:3" ht="24.95" customHeight="1" x14ac:dyDescent="0.15">
      <c r="C126" s="150" ph="1"/>
    </row>
    <row r="127" spans="3:3" ht="24.95" customHeight="1" x14ac:dyDescent="0.15">
      <c r="C127" s="150" ph="1"/>
    </row>
  </sheetData>
  <sheetProtection formatCells="0" formatColumns="0" formatRows="0" insertColumns="0" insertRows="0" deleteColumns="0" deleteRows="0" sort="0" autoFilter="0"/>
  <mergeCells count="13">
    <mergeCell ref="I3:L3"/>
    <mergeCell ref="E5:F5"/>
    <mergeCell ref="G6:Z6"/>
    <mergeCell ref="AA6:AC6"/>
    <mergeCell ref="G3:H3"/>
    <mergeCell ref="B6:B7"/>
    <mergeCell ref="AI6:AI7"/>
    <mergeCell ref="AD4:AH4"/>
    <mergeCell ref="AD6:AH6"/>
    <mergeCell ref="F6:F7"/>
    <mergeCell ref="E6:E7"/>
    <mergeCell ref="D6:D7"/>
    <mergeCell ref="C6:C7"/>
  </mergeCells>
  <phoneticPr fontId="2"/>
  <dataValidations count="6">
    <dataValidation imeMode="off" allowBlank="1" showInputMessage="1" showErrorMessage="1" sqref="E8:E57"/>
    <dataValidation type="list" imeMode="off" allowBlank="1" showInputMessage="1" showErrorMessage="1" sqref="D8:D57">
      <formula1>"M,F"</formula1>
    </dataValidation>
    <dataValidation type="list" allowBlank="1" showInputMessage="1" showErrorMessage="1" sqref="G8:Z57">
      <formula1>"◎,○"</formula1>
    </dataValidation>
    <dataValidation type="list" imeMode="off" allowBlank="1" showInputMessage="1" showErrorMessage="1" sqref="AC8:AC57">
      <formula1>"+,-"</formula1>
    </dataValidation>
    <dataValidation type="date" imeMode="off" operator="greaterThanOrEqual" allowBlank="1" showInputMessage="1" showErrorMessage="1" sqref="AA8:AB57">
      <formula1>36526</formula1>
    </dataValidation>
    <dataValidation type="list" imeMode="hiragana" allowBlank="1" showInputMessage="1" showErrorMessage="1" sqref="AD8:AH57">
      <formula1>"○"</formula1>
    </dataValidation>
  </dataValidations>
  <pageMargins left="0.39370078740157483" right="0.39370078740157483" top="0.78740157480314965" bottom="0.39370078740157483" header="0" footer="0.19685039370078741"/>
  <pageSetup paperSize="9" scale="65" fitToHeight="0" orientation="landscape" horizontalDpi="4294967293" verticalDpi="4294967293" r:id="rId1"/>
  <headerFooter alignWithMargins="0">
    <oddFooter>&amp;R&amp;P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B2:AA46"/>
  <sheetViews>
    <sheetView workbookViewId="0">
      <selection activeCell="AB11" sqref="AB11"/>
    </sheetView>
  </sheetViews>
  <sheetFormatPr defaultRowHeight="20.2" customHeight="1" x14ac:dyDescent="0.15"/>
  <cols>
    <col min="1" max="1" width="3.625" style="150" customWidth="1"/>
    <col min="2" max="27" width="4.625" style="150" customWidth="1"/>
    <col min="28" max="28" width="9" style="150"/>
    <col min="29" max="29" width="4.375" style="150" customWidth="1"/>
    <col min="30" max="30" width="4.75" style="150" customWidth="1"/>
    <col min="31" max="52" width="4.625" style="150" customWidth="1"/>
    <col min="53" max="16384" width="9" style="150"/>
  </cols>
  <sheetData>
    <row r="2" spans="2:27" ht="20.2" customHeight="1" x14ac:dyDescent="0.15">
      <c r="B2" s="148" t="s">
        <v>11</v>
      </c>
      <c r="C2" s="149"/>
      <c r="D2" s="387">
        <f>'患者リスト（入所者等）'!$I$3</f>
        <v>0</v>
      </c>
      <c r="E2" s="387"/>
      <c r="F2" s="387"/>
      <c r="G2" s="387"/>
    </row>
    <row r="3" spans="2:27" ht="20.2" customHeight="1" x14ac:dyDescent="0.15">
      <c r="B3" s="151"/>
      <c r="D3" s="152"/>
      <c r="E3" s="152"/>
      <c r="F3" s="152"/>
      <c r="G3" s="152"/>
    </row>
    <row r="4" spans="2:27" ht="20.2" customHeight="1" x14ac:dyDescent="0.15">
      <c r="B4" s="150" t="s">
        <v>40</v>
      </c>
    </row>
    <row r="5" spans="2:27" ht="13.1" hidden="1" x14ac:dyDescent="0.15">
      <c r="B5" s="153"/>
      <c r="C5" s="154"/>
      <c r="D5" s="390"/>
      <c r="E5" s="390"/>
      <c r="F5" s="390">
        <v>10</v>
      </c>
      <c r="G5" s="390"/>
      <c r="H5" s="390">
        <v>20</v>
      </c>
      <c r="I5" s="390"/>
      <c r="J5" s="390">
        <v>30</v>
      </c>
      <c r="K5" s="390"/>
      <c r="L5" s="390">
        <v>40</v>
      </c>
      <c r="M5" s="390"/>
      <c r="N5" s="390">
        <v>50</v>
      </c>
      <c r="O5" s="390"/>
      <c r="P5" s="390">
        <v>60</v>
      </c>
      <c r="Q5" s="390"/>
      <c r="R5" s="390">
        <v>70</v>
      </c>
      <c r="S5" s="390"/>
      <c r="T5" s="390">
        <v>80</v>
      </c>
      <c r="U5" s="390"/>
      <c r="V5" s="390">
        <v>90</v>
      </c>
      <c r="W5" s="390"/>
      <c r="X5" s="390">
        <v>100</v>
      </c>
      <c r="Y5" s="390"/>
      <c r="Z5" s="390" t="s">
        <v>14</v>
      </c>
      <c r="AA5" s="390"/>
    </row>
    <row r="6" spans="2:27" ht="40" customHeight="1" x14ac:dyDescent="0.15">
      <c r="B6" s="391" t="s">
        <v>53</v>
      </c>
      <c r="C6" s="392"/>
      <c r="D6" s="390" t="s">
        <v>42</v>
      </c>
      <c r="E6" s="390"/>
      <c r="F6" s="390" t="s">
        <v>43</v>
      </c>
      <c r="G6" s="390"/>
      <c r="H6" s="390" t="s">
        <v>52</v>
      </c>
      <c r="I6" s="390"/>
      <c r="J6" s="390" t="s">
        <v>44</v>
      </c>
      <c r="K6" s="390"/>
      <c r="L6" s="390" t="s">
        <v>45</v>
      </c>
      <c r="M6" s="390"/>
      <c r="N6" s="390" t="s">
        <v>46</v>
      </c>
      <c r="O6" s="390"/>
      <c r="P6" s="390" t="s">
        <v>47</v>
      </c>
      <c r="Q6" s="390"/>
      <c r="R6" s="390" t="s">
        <v>48</v>
      </c>
      <c r="S6" s="390"/>
      <c r="T6" s="390" t="s">
        <v>49</v>
      </c>
      <c r="U6" s="390"/>
      <c r="V6" s="390" t="s">
        <v>50</v>
      </c>
      <c r="W6" s="390"/>
      <c r="X6" s="390" t="s">
        <v>51</v>
      </c>
      <c r="Y6" s="390"/>
      <c r="Z6" s="390" t="s">
        <v>14</v>
      </c>
      <c r="AA6" s="390"/>
    </row>
    <row r="7" spans="2:27" ht="20.2" customHeight="1" x14ac:dyDescent="0.15">
      <c r="B7" s="155" t="s">
        <v>16</v>
      </c>
      <c r="C7" s="156" t="s">
        <v>35</v>
      </c>
      <c r="D7" s="157">
        <f>Z14</f>
        <v>0</v>
      </c>
      <c r="E7" s="158">
        <f>AA14</f>
        <v>0</v>
      </c>
      <c r="F7" s="157">
        <f>COUNTIF(入所者集計区分,F$5&amp;$C7)</f>
        <v>0</v>
      </c>
      <c r="G7" s="158">
        <f>COUNTIF(ウイルス検出集計区分,F$5&amp;$C7&amp;"+")</f>
        <v>0</v>
      </c>
      <c r="H7" s="157">
        <f>COUNTIF(入所者集計区分,H$5&amp;$C7)</f>
        <v>0</v>
      </c>
      <c r="I7" s="158">
        <f>COUNTIF(ウイルス検出集計区分,H$5&amp;$C7&amp;"+")</f>
        <v>0</v>
      </c>
      <c r="J7" s="157">
        <f>COUNTIF(入所者集計区分,J$5&amp;$C7)</f>
        <v>0</v>
      </c>
      <c r="K7" s="158">
        <f>COUNTIF(ウイルス検出集計区分,J$5&amp;$C7&amp;"+")</f>
        <v>0</v>
      </c>
      <c r="L7" s="157">
        <f>COUNTIF(入所者集計区分,L$5&amp;$C7)</f>
        <v>0</v>
      </c>
      <c r="M7" s="158">
        <f>COUNTIF(ウイルス検出集計区分,L$5&amp;$C7&amp;"+")</f>
        <v>0</v>
      </c>
      <c r="N7" s="157">
        <f>COUNTIF(入所者集計区分,N$5&amp;$C7)</f>
        <v>0</v>
      </c>
      <c r="O7" s="158">
        <f>COUNTIF(ウイルス検出集計区分,N$5&amp;$C7&amp;"+")</f>
        <v>0</v>
      </c>
      <c r="P7" s="157">
        <f>COUNTIF(入所者集計区分,P$5&amp;$C7)</f>
        <v>0</v>
      </c>
      <c r="Q7" s="158">
        <f>COUNTIF(ウイルス検出集計区分,P$5&amp;$C7&amp;"+")</f>
        <v>0</v>
      </c>
      <c r="R7" s="157">
        <f>COUNTIF(入所者集計区分,R$5&amp;$C7)</f>
        <v>0</v>
      </c>
      <c r="S7" s="158">
        <f>COUNTIF(ウイルス検出集計区分,R$5&amp;$C7&amp;"+")</f>
        <v>0</v>
      </c>
      <c r="T7" s="157">
        <f>COUNTIF(入所者集計区分,T$5&amp;$C7)</f>
        <v>0</v>
      </c>
      <c r="U7" s="158">
        <f>COUNTIF(ウイルス検出集計区分,T$5&amp;$C7&amp;"+")</f>
        <v>0</v>
      </c>
      <c r="V7" s="157">
        <f>COUNTIF(入所者集計区分,V$5&amp;$C7)</f>
        <v>0</v>
      </c>
      <c r="W7" s="158">
        <f>COUNTIF(ウイルス検出集計区分,V$5&amp;$C7&amp;"+")</f>
        <v>0</v>
      </c>
      <c r="X7" s="157">
        <f>COUNTIF(入所者集計区分,X$5&amp;$C7)</f>
        <v>0</v>
      </c>
      <c r="Y7" s="158">
        <f>COUNTIF(ウイルス検出集計区分,X$5&amp;$C7&amp;"+")</f>
        <v>0</v>
      </c>
      <c r="Z7" s="157">
        <f>SUM(D7,F7,H7,J7,L7,N7,P7,R7,T7,V7,X7)</f>
        <v>0</v>
      </c>
      <c r="AA7" s="158">
        <f>SUM(E7,G7,I7,K7,M7,O7,Q7,S7,U7,W7,Y7)</f>
        <v>0</v>
      </c>
    </row>
    <row r="8" spans="2:27" ht="20.2" customHeight="1" x14ac:dyDescent="0.15">
      <c r="B8" s="155" t="s">
        <v>17</v>
      </c>
      <c r="C8" s="156" t="s">
        <v>36</v>
      </c>
      <c r="D8" s="157">
        <f>Z15</f>
        <v>0</v>
      </c>
      <c r="E8" s="158">
        <f>AA15</f>
        <v>0</v>
      </c>
      <c r="F8" s="157">
        <f>COUNTIF(入所者集計区分,F$5&amp;$C8)</f>
        <v>0</v>
      </c>
      <c r="G8" s="158">
        <f>COUNTIF(ウイルス検出集計区分,F$5&amp;$C8&amp;"+")</f>
        <v>0</v>
      </c>
      <c r="H8" s="157">
        <f>COUNTIF(入所者集計区分,H$5&amp;$C8)</f>
        <v>0</v>
      </c>
      <c r="I8" s="158">
        <f>COUNTIF(ウイルス検出集計区分,H$5&amp;$C8&amp;"+")</f>
        <v>0</v>
      </c>
      <c r="J8" s="157">
        <f>COUNTIF(入所者集計区分,J$5&amp;$C8)</f>
        <v>0</v>
      </c>
      <c r="K8" s="158">
        <f>COUNTIF(ウイルス検出集計区分,J$5&amp;$C8&amp;"+")</f>
        <v>0</v>
      </c>
      <c r="L8" s="157">
        <f>COUNTIF(入所者集計区分,L$5&amp;$C8)</f>
        <v>0</v>
      </c>
      <c r="M8" s="158">
        <f>COUNTIF(ウイルス検出集計区分,L$5&amp;$C8&amp;"+")</f>
        <v>0</v>
      </c>
      <c r="N8" s="157">
        <f>COUNTIF(入所者集計区分,N$5&amp;$C8)</f>
        <v>0</v>
      </c>
      <c r="O8" s="158">
        <f>COUNTIF(ウイルス検出集計区分,N$5&amp;$C8&amp;"+")</f>
        <v>0</v>
      </c>
      <c r="P8" s="157">
        <f>COUNTIF(入所者集計区分,P$5&amp;$C8)</f>
        <v>0</v>
      </c>
      <c r="Q8" s="158">
        <f>COUNTIF(ウイルス検出集計区分,P$5&amp;$C8&amp;"+")</f>
        <v>0</v>
      </c>
      <c r="R8" s="157">
        <f>COUNTIF(入所者集計区分,R$5&amp;$C8)</f>
        <v>0</v>
      </c>
      <c r="S8" s="158">
        <f>COUNTIF(ウイルス検出集計区分,R$5&amp;$C8&amp;"+")</f>
        <v>0</v>
      </c>
      <c r="T8" s="157">
        <f>COUNTIF(入所者集計区分,T$5&amp;$C8)</f>
        <v>0</v>
      </c>
      <c r="U8" s="158">
        <f>COUNTIF(ウイルス検出集計区分,T$5&amp;$C8&amp;"+")</f>
        <v>0</v>
      </c>
      <c r="V8" s="157">
        <f>COUNTIF(入所者集計区分,V$5&amp;$C8)</f>
        <v>0</v>
      </c>
      <c r="W8" s="158">
        <f>COUNTIF(ウイルス検出集計区分,V$5&amp;$C8&amp;"+")</f>
        <v>0</v>
      </c>
      <c r="X8" s="157">
        <f>COUNTIF(入所者集計区分,X$5&amp;$C8)</f>
        <v>0</v>
      </c>
      <c r="Y8" s="158">
        <f>COUNTIF(ウイルス検出集計区分,X$5&amp;$C8&amp;"+")</f>
        <v>0</v>
      </c>
      <c r="Z8" s="157">
        <f>SUM(D8,F8,H8,J8,L8,N8,P8,R8,T8,V8,X8)</f>
        <v>0</v>
      </c>
      <c r="AA8" s="158">
        <f>SUM(E8,G8,I8,K8,M8,O8,Q8,S8,U8,W8,Y8)</f>
        <v>0</v>
      </c>
    </row>
    <row r="9" spans="2:27" ht="20.2" customHeight="1" x14ac:dyDescent="0.15">
      <c r="B9" s="388" t="s">
        <v>14</v>
      </c>
      <c r="C9" s="389"/>
      <c r="D9" s="157">
        <f t="shared" ref="D9:Y9" si="0">SUM(D7:D8)</f>
        <v>0</v>
      </c>
      <c r="E9" s="158">
        <f t="shared" si="0"/>
        <v>0</v>
      </c>
      <c r="F9" s="157">
        <f t="shared" si="0"/>
        <v>0</v>
      </c>
      <c r="G9" s="158">
        <f t="shared" si="0"/>
        <v>0</v>
      </c>
      <c r="H9" s="157">
        <f t="shared" si="0"/>
        <v>0</v>
      </c>
      <c r="I9" s="158">
        <f t="shared" si="0"/>
        <v>0</v>
      </c>
      <c r="J9" s="157">
        <f t="shared" si="0"/>
        <v>0</v>
      </c>
      <c r="K9" s="158">
        <f t="shared" si="0"/>
        <v>0</v>
      </c>
      <c r="L9" s="157">
        <f t="shared" si="0"/>
        <v>0</v>
      </c>
      <c r="M9" s="158">
        <f t="shared" si="0"/>
        <v>0</v>
      </c>
      <c r="N9" s="157">
        <f t="shared" si="0"/>
        <v>0</v>
      </c>
      <c r="O9" s="158">
        <f t="shared" si="0"/>
        <v>0</v>
      </c>
      <c r="P9" s="157">
        <f t="shared" si="0"/>
        <v>0</v>
      </c>
      <c r="Q9" s="158">
        <f t="shared" si="0"/>
        <v>0</v>
      </c>
      <c r="R9" s="157">
        <f t="shared" si="0"/>
        <v>0</v>
      </c>
      <c r="S9" s="158">
        <f t="shared" si="0"/>
        <v>0</v>
      </c>
      <c r="T9" s="157">
        <f t="shared" si="0"/>
        <v>0</v>
      </c>
      <c r="U9" s="158">
        <f t="shared" si="0"/>
        <v>0</v>
      </c>
      <c r="V9" s="157">
        <f t="shared" si="0"/>
        <v>0</v>
      </c>
      <c r="W9" s="158">
        <f t="shared" si="0"/>
        <v>0</v>
      </c>
      <c r="X9" s="157">
        <f t="shared" si="0"/>
        <v>0</v>
      </c>
      <c r="Y9" s="158">
        <f t="shared" si="0"/>
        <v>0</v>
      </c>
      <c r="Z9" s="157">
        <f>SUM(Z7:Z8)</f>
        <v>0</v>
      </c>
      <c r="AA9" s="158">
        <f>SUM(E9,G9,I9,K9,M9,O9,Q9,S9,U9,W9,Y9)</f>
        <v>0</v>
      </c>
    </row>
    <row r="11" spans="2:27" ht="20.2" customHeight="1" x14ac:dyDescent="0.15">
      <c r="D11" s="150" t="s">
        <v>144</v>
      </c>
    </row>
    <row r="12" spans="2:27" ht="20.2" hidden="1" customHeight="1" x14ac:dyDescent="0.15">
      <c r="D12" s="153"/>
      <c r="E12" s="154"/>
      <c r="F12" s="390">
        <v>0</v>
      </c>
      <c r="G12" s="390"/>
      <c r="H12" s="390">
        <v>1</v>
      </c>
      <c r="I12" s="390"/>
      <c r="J12" s="390">
        <v>2</v>
      </c>
      <c r="K12" s="390"/>
      <c r="L12" s="390">
        <v>3</v>
      </c>
      <c r="M12" s="390"/>
      <c r="N12" s="390">
        <v>4</v>
      </c>
      <c r="O12" s="390"/>
      <c r="P12" s="390">
        <v>5</v>
      </c>
      <c r="Q12" s="390"/>
      <c r="R12" s="390">
        <v>6</v>
      </c>
      <c r="S12" s="390"/>
      <c r="T12" s="390">
        <v>7</v>
      </c>
      <c r="U12" s="390"/>
      <c r="V12" s="390">
        <v>8</v>
      </c>
      <c r="W12" s="390"/>
      <c r="X12" s="390">
        <v>9</v>
      </c>
      <c r="Y12" s="390"/>
      <c r="Z12" s="390" t="s">
        <v>14</v>
      </c>
      <c r="AA12" s="390"/>
    </row>
    <row r="13" spans="2:27" ht="30.75" customHeight="1" x14ac:dyDescent="0.15">
      <c r="D13" s="391" t="s">
        <v>53</v>
      </c>
      <c r="E13" s="392"/>
      <c r="F13" s="390" t="s">
        <v>118</v>
      </c>
      <c r="G13" s="390"/>
      <c r="H13" s="390" t="s">
        <v>119</v>
      </c>
      <c r="I13" s="390"/>
      <c r="J13" s="390" t="s">
        <v>120</v>
      </c>
      <c r="K13" s="390"/>
      <c r="L13" s="390" t="s">
        <v>121</v>
      </c>
      <c r="M13" s="390"/>
      <c r="N13" s="390" t="s">
        <v>122</v>
      </c>
      <c r="O13" s="390"/>
      <c r="P13" s="390" t="s">
        <v>123</v>
      </c>
      <c r="Q13" s="390"/>
      <c r="R13" s="390" t="s">
        <v>124</v>
      </c>
      <c r="S13" s="390"/>
      <c r="T13" s="390" t="s">
        <v>125</v>
      </c>
      <c r="U13" s="390"/>
      <c r="V13" s="390" t="s">
        <v>126</v>
      </c>
      <c r="W13" s="390"/>
      <c r="X13" s="390" t="s">
        <v>127</v>
      </c>
      <c r="Y13" s="390"/>
      <c r="Z13" s="390" t="s">
        <v>14</v>
      </c>
      <c r="AA13" s="390"/>
    </row>
    <row r="14" spans="2:27" ht="20.2" customHeight="1" x14ac:dyDescent="0.15">
      <c r="D14" s="155" t="s">
        <v>16</v>
      </c>
      <c r="E14" s="156" t="s">
        <v>35</v>
      </c>
      <c r="F14" s="157">
        <f>COUNTIF(入所者集計区分,F$12&amp;$C7)</f>
        <v>0</v>
      </c>
      <c r="G14" s="158">
        <f>COUNTIF(ウイルス検出集計区分,F$12&amp;$C7&amp;"+")</f>
        <v>0</v>
      </c>
      <c r="H14" s="157">
        <f>COUNTIF(入所者集計区分,H$12&amp;$C7)</f>
        <v>0</v>
      </c>
      <c r="I14" s="158">
        <f>COUNTIF(ウイルス検出集計区分,H$12&amp;$C7&amp;"+")</f>
        <v>0</v>
      </c>
      <c r="J14" s="157">
        <f>COUNTIF(入所者集計区分,J$12&amp;$C7)</f>
        <v>0</v>
      </c>
      <c r="K14" s="158">
        <f>COUNTIF(ウイルス検出集計区分,J$12&amp;$C7&amp;"+")</f>
        <v>0</v>
      </c>
      <c r="L14" s="157">
        <f>COUNTIF(入所者集計区分,L$12&amp;$C7)</f>
        <v>0</v>
      </c>
      <c r="M14" s="158">
        <f>COUNTIF(ウイルス検出集計区分,L$12&amp;$C7&amp;"+")</f>
        <v>0</v>
      </c>
      <c r="N14" s="157">
        <f>COUNTIF(入所者集計区分,N$12&amp;$C7)</f>
        <v>0</v>
      </c>
      <c r="O14" s="158">
        <f>COUNTIF(ウイルス検出集計区分,N$12&amp;$C7&amp;"+")</f>
        <v>0</v>
      </c>
      <c r="P14" s="157">
        <f>COUNTIF(入所者集計区分,P$12&amp;$C7)</f>
        <v>0</v>
      </c>
      <c r="Q14" s="158">
        <f>COUNTIF(ウイルス検出集計区分,P$12&amp;$C7&amp;"+")</f>
        <v>0</v>
      </c>
      <c r="R14" s="157">
        <f>COUNTIF(入所者集計区分,R$12&amp;$C7)</f>
        <v>0</v>
      </c>
      <c r="S14" s="158">
        <f>COUNTIF(ウイルス検出集計区分,R$12&amp;$C7&amp;"+")</f>
        <v>0</v>
      </c>
      <c r="T14" s="157">
        <f>COUNTIF(入所者集計区分,T$12&amp;$C7)</f>
        <v>0</v>
      </c>
      <c r="U14" s="158">
        <f>COUNTIF(ウイルス検出集計区分,T$12&amp;$C7&amp;"+")</f>
        <v>0</v>
      </c>
      <c r="V14" s="157">
        <f>COUNTIF(入所者集計区分,V$12&amp;$C7)</f>
        <v>0</v>
      </c>
      <c r="W14" s="158">
        <f>COUNTIF(ウイルス検出集計区分,V$12&amp;$C7&amp;"+")</f>
        <v>0</v>
      </c>
      <c r="X14" s="157">
        <f>COUNTIF(入所者集計区分,X$12&amp;$C7)</f>
        <v>0</v>
      </c>
      <c r="Y14" s="158">
        <f>COUNTIF(ウイルス検出集計区分,X$12&amp;$C7&amp;"+")</f>
        <v>0</v>
      </c>
      <c r="Z14" s="157">
        <f>SUM(F14,H14,J14,L14,N14,P14,R14,T14,V14,X14)</f>
        <v>0</v>
      </c>
      <c r="AA14" s="158">
        <f>SUM(G14,I14,K14,M14,O14,Q14,S14,U14,W14,Y14)</f>
        <v>0</v>
      </c>
    </row>
    <row r="15" spans="2:27" ht="20.2" customHeight="1" x14ac:dyDescent="0.15">
      <c r="D15" s="155" t="s">
        <v>17</v>
      </c>
      <c r="E15" s="156" t="s">
        <v>36</v>
      </c>
      <c r="F15" s="157">
        <f>COUNTIF(入所者集計区分,F$12&amp;$C8)</f>
        <v>0</v>
      </c>
      <c r="G15" s="158">
        <f>COUNTIF(ウイルス検出集計区分,F$12&amp;$C8&amp;"+")</f>
        <v>0</v>
      </c>
      <c r="H15" s="157">
        <f>COUNTIF(入所者集計区分,H$12&amp;$C8)</f>
        <v>0</v>
      </c>
      <c r="I15" s="158">
        <f>COUNTIF(ウイルス検出集計区分,H$12&amp;$C8&amp;"+")</f>
        <v>0</v>
      </c>
      <c r="J15" s="157">
        <f>COUNTIF(入所者集計区分,J$12&amp;$C8)</f>
        <v>0</v>
      </c>
      <c r="K15" s="158">
        <f>COUNTIF(ウイルス検出集計区分,J$12&amp;$C8&amp;"+")</f>
        <v>0</v>
      </c>
      <c r="L15" s="157">
        <f>COUNTIF(入所者集計区分,L$12&amp;$C8)</f>
        <v>0</v>
      </c>
      <c r="M15" s="158">
        <f>COUNTIF(ウイルス検出集計区分,L$12&amp;$C8&amp;"+")</f>
        <v>0</v>
      </c>
      <c r="N15" s="157">
        <f>COUNTIF(入所者集計区分,N$12&amp;$C8)</f>
        <v>0</v>
      </c>
      <c r="O15" s="158">
        <f>COUNTIF(ウイルス検出集計区分,N$12&amp;$C8&amp;"+")</f>
        <v>0</v>
      </c>
      <c r="P15" s="157">
        <f>COUNTIF(入所者集計区分,P$12&amp;$C8)</f>
        <v>0</v>
      </c>
      <c r="Q15" s="158">
        <f>COUNTIF(ウイルス検出集計区分,P$12&amp;$C8&amp;"+")</f>
        <v>0</v>
      </c>
      <c r="R15" s="157">
        <f>COUNTIF(入所者集計区分,R$12&amp;$C8)</f>
        <v>0</v>
      </c>
      <c r="S15" s="158">
        <f>COUNTIF(ウイルス検出集計区分,R$12&amp;$C8&amp;"+")</f>
        <v>0</v>
      </c>
      <c r="T15" s="157">
        <f>COUNTIF(入所者集計区分,T$12&amp;$C8)</f>
        <v>0</v>
      </c>
      <c r="U15" s="158">
        <f>COUNTIF(ウイルス検出集計区分,T$12&amp;$C8&amp;"+")</f>
        <v>0</v>
      </c>
      <c r="V15" s="157">
        <f>COUNTIF(入所者集計区分,V$12&amp;$C8)</f>
        <v>0</v>
      </c>
      <c r="W15" s="158">
        <f>COUNTIF(ウイルス検出集計区分,V$12&amp;$C8&amp;"+")</f>
        <v>0</v>
      </c>
      <c r="X15" s="157">
        <f>COUNTIF(入所者集計区分,X$12&amp;$C8)</f>
        <v>0</v>
      </c>
      <c r="Y15" s="158">
        <f>COUNTIF(ウイルス検出集計区分,X$12&amp;$C8&amp;"+")</f>
        <v>0</v>
      </c>
      <c r="Z15" s="157">
        <f>SUM(F15,H15,J15,L15,N15,P15,R15,T15,V15,X15)</f>
        <v>0</v>
      </c>
      <c r="AA15" s="158">
        <f>SUM(G15,I15,K15,M15,O15,Q15,S15,U15,W15,Y15)</f>
        <v>0</v>
      </c>
    </row>
    <row r="16" spans="2:27" ht="20.2" customHeight="1" x14ac:dyDescent="0.15">
      <c r="D16" s="388" t="s">
        <v>14</v>
      </c>
      <c r="E16" s="389"/>
      <c r="F16" s="157">
        <f t="shared" ref="F16:AA16" si="1">SUM(F14:F15)</f>
        <v>0</v>
      </c>
      <c r="G16" s="158">
        <f t="shared" si="1"/>
        <v>0</v>
      </c>
      <c r="H16" s="157">
        <f t="shared" si="1"/>
        <v>0</v>
      </c>
      <c r="I16" s="158">
        <f t="shared" si="1"/>
        <v>0</v>
      </c>
      <c r="J16" s="157">
        <f t="shared" si="1"/>
        <v>0</v>
      </c>
      <c r="K16" s="158">
        <f t="shared" si="1"/>
        <v>0</v>
      </c>
      <c r="L16" s="157">
        <f t="shared" si="1"/>
        <v>0</v>
      </c>
      <c r="M16" s="158">
        <f t="shared" si="1"/>
        <v>0</v>
      </c>
      <c r="N16" s="157">
        <f t="shared" si="1"/>
        <v>0</v>
      </c>
      <c r="O16" s="158">
        <f t="shared" si="1"/>
        <v>0</v>
      </c>
      <c r="P16" s="157">
        <f t="shared" si="1"/>
        <v>0</v>
      </c>
      <c r="Q16" s="158">
        <f t="shared" si="1"/>
        <v>0</v>
      </c>
      <c r="R16" s="157">
        <f t="shared" si="1"/>
        <v>0</v>
      </c>
      <c r="S16" s="158">
        <f t="shared" si="1"/>
        <v>0</v>
      </c>
      <c r="T16" s="157">
        <f t="shared" si="1"/>
        <v>0</v>
      </c>
      <c r="U16" s="158">
        <f t="shared" si="1"/>
        <v>0</v>
      </c>
      <c r="V16" s="157">
        <f t="shared" si="1"/>
        <v>0</v>
      </c>
      <c r="W16" s="158">
        <f t="shared" si="1"/>
        <v>0</v>
      </c>
      <c r="X16" s="157">
        <f t="shared" si="1"/>
        <v>0</v>
      </c>
      <c r="Y16" s="158">
        <f t="shared" si="1"/>
        <v>0</v>
      </c>
      <c r="Z16" s="157">
        <f t="shared" si="1"/>
        <v>0</v>
      </c>
      <c r="AA16" s="158">
        <f t="shared" si="1"/>
        <v>0</v>
      </c>
    </row>
    <row r="17" spans="2:27" ht="20.2" customHeight="1" x14ac:dyDescent="0.15">
      <c r="D17" s="337"/>
      <c r="E17" s="337"/>
      <c r="F17" s="338"/>
      <c r="G17" s="339"/>
      <c r="H17" s="338"/>
      <c r="I17" s="339"/>
      <c r="J17" s="338"/>
      <c r="K17" s="339"/>
      <c r="L17" s="338"/>
      <c r="M17" s="339"/>
      <c r="N17" s="338"/>
      <c r="O17" s="339"/>
      <c r="P17" s="338"/>
      <c r="Q17" s="339"/>
      <c r="R17" s="338"/>
      <c r="S17" s="339"/>
      <c r="T17" s="338"/>
      <c r="U17" s="339"/>
      <c r="V17" s="338"/>
      <c r="W17" s="339"/>
      <c r="X17" s="338"/>
      <c r="Y17" s="339"/>
      <c r="Z17" s="338"/>
      <c r="AA17" s="339"/>
    </row>
    <row r="18" spans="2:27" ht="20.2" customHeight="1" x14ac:dyDescent="0.15">
      <c r="D18" s="337"/>
      <c r="E18" s="337"/>
      <c r="F18" s="338"/>
      <c r="G18" s="339"/>
      <c r="H18" s="338"/>
      <c r="I18" s="339"/>
      <c r="J18" s="338"/>
      <c r="K18" s="339"/>
      <c r="L18" s="338"/>
      <c r="M18" s="339"/>
      <c r="N18" s="338"/>
      <c r="O18" s="339"/>
      <c r="P18" s="338"/>
      <c r="Q18" s="339"/>
      <c r="R18" s="338"/>
      <c r="S18" s="339"/>
      <c r="T18" s="338"/>
      <c r="U18" s="339"/>
      <c r="V18" s="338"/>
      <c r="W18" s="339"/>
      <c r="X18" s="338"/>
      <c r="Y18" s="339"/>
      <c r="Z18" s="338"/>
      <c r="AA18" s="339"/>
    </row>
    <row r="19" spans="2:27" ht="20.2" customHeight="1" x14ac:dyDescent="0.15">
      <c r="B19" s="150" t="s">
        <v>41</v>
      </c>
    </row>
    <row r="20" spans="2:27" ht="13.1" hidden="1" x14ac:dyDescent="0.15">
      <c r="B20" s="159"/>
      <c r="C20" s="154"/>
      <c r="D20" s="390"/>
      <c r="E20" s="390"/>
      <c r="F20" s="390">
        <v>10</v>
      </c>
      <c r="G20" s="390"/>
      <c r="H20" s="390">
        <v>20</v>
      </c>
      <c r="I20" s="390"/>
      <c r="J20" s="390">
        <v>30</v>
      </c>
      <c r="K20" s="390"/>
      <c r="L20" s="390">
        <v>40</v>
      </c>
      <c r="M20" s="390"/>
      <c r="N20" s="390">
        <v>50</v>
      </c>
      <c r="O20" s="390"/>
      <c r="P20" s="390">
        <v>60</v>
      </c>
      <c r="Q20" s="390"/>
      <c r="R20" s="390">
        <v>70</v>
      </c>
      <c r="S20" s="390"/>
      <c r="T20" s="390">
        <v>80</v>
      </c>
      <c r="U20" s="390"/>
      <c r="V20" s="390">
        <v>90</v>
      </c>
      <c r="W20" s="390"/>
      <c r="X20" s="390">
        <v>100</v>
      </c>
      <c r="Y20" s="390"/>
      <c r="Z20" s="390" t="s">
        <v>14</v>
      </c>
      <c r="AA20" s="390"/>
    </row>
    <row r="21" spans="2:27" ht="40" customHeight="1" x14ac:dyDescent="0.15">
      <c r="B21" s="391" t="s">
        <v>53</v>
      </c>
      <c r="C21" s="392"/>
      <c r="D21" s="390" t="s">
        <v>42</v>
      </c>
      <c r="E21" s="390"/>
      <c r="F21" s="390" t="s">
        <v>43</v>
      </c>
      <c r="G21" s="390"/>
      <c r="H21" s="390" t="s">
        <v>52</v>
      </c>
      <c r="I21" s="390"/>
      <c r="J21" s="390" t="s">
        <v>44</v>
      </c>
      <c r="K21" s="390"/>
      <c r="L21" s="390" t="s">
        <v>45</v>
      </c>
      <c r="M21" s="390"/>
      <c r="N21" s="390" t="s">
        <v>46</v>
      </c>
      <c r="O21" s="390"/>
      <c r="P21" s="390" t="s">
        <v>47</v>
      </c>
      <c r="Q21" s="390"/>
      <c r="R21" s="390" t="s">
        <v>48</v>
      </c>
      <c r="S21" s="390"/>
      <c r="T21" s="390" t="s">
        <v>49</v>
      </c>
      <c r="U21" s="390"/>
      <c r="V21" s="390" t="s">
        <v>50</v>
      </c>
      <c r="W21" s="390"/>
      <c r="X21" s="390" t="s">
        <v>51</v>
      </c>
      <c r="Y21" s="390"/>
      <c r="Z21" s="390" t="s">
        <v>14</v>
      </c>
      <c r="AA21" s="390"/>
    </row>
    <row r="22" spans="2:27" ht="20.2" customHeight="1" x14ac:dyDescent="0.15">
      <c r="B22" s="155" t="s">
        <v>16</v>
      </c>
      <c r="C22" s="156" t="s">
        <v>35</v>
      </c>
      <c r="D22" s="157">
        <f>Z29</f>
        <v>0</v>
      </c>
      <c r="E22" s="158">
        <f>AA29</f>
        <v>0</v>
      </c>
      <c r="F22" s="157">
        <f>COUNTIF(職員集計区分,F$20&amp;$C22)</f>
        <v>0</v>
      </c>
      <c r="G22" s="158">
        <f>COUNTIF(職員ウイルス検出集計区分,F$20&amp;$C22&amp;"+")</f>
        <v>0</v>
      </c>
      <c r="H22" s="157">
        <f>COUNTIF(職員集計区分,H$20&amp;$C22)</f>
        <v>0</v>
      </c>
      <c r="I22" s="158">
        <f>COUNTIF(職員ウイルス検出集計区分,H$20&amp;$C22&amp;"+")</f>
        <v>0</v>
      </c>
      <c r="J22" s="157">
        <f>COUNTIF(職員集計区分,J$20&amp;$C22)</f>
        <v>0</v>
      </c>
      <c r="K22" s="158">
        <f>COUNTIF(職員ウイルス検出集計区分,J$20&amp;$C22&amp;"+")</f>
        <v>0</v>
      </c>
      <c r="L22" s="157">
        <f>COUNTIF(職員集計区分,L$20&amp;$C22)</f>
        <v>0</v>
      </c>
      <c r="M22" s="158">
        <f>COUNTIF(職員ウイルス検出集計区分,L$20&amp;$C22&amp;"+")</f>
        <v>0</v>
      </c>
      <c r="N22" s="157">
        <f>COUNTIF(職員集計区分,N$20&amp;$C22)</f>
        <v>0</v>
      </c>
      <c r="O22" s="158">
        <f>COUNTIF(職員ウイルス検出集計区分,N$20&amp;$C22&amp;"+")</f>
        <v>0</v>
      </c>
      <c r="P22" s="157">
        <f>COUNTIF(職員集計区分,P$20&amp;$C22)</f>
        <v>0</v>
      </c>
      <c r="Q22" s="158">
        <f>COUNTIF(職員ウイルス検出集計区分,P$20&amp;$C22&amp;"+")</f>
        <v>0</v>
      </c>
      <c r="R22" s="157">
        <f>COUNTIF(職員集計区分,R$20&amp;$C22)</f>
        <v>0</v>
      </c>
      <c r="S22" s="158">
        <f>COUNTIF(職員ウイルス検出集計区分,R$20&amp;$C22&amp;"+")</f>
        <v>0</v>
      </c>
      <c r="T22" s="157">
        <f>COUNTIF(職員集計区分,T$20&amp;$C22)</f>
        <v>0</v>
      </c>
      <c r="U22" s="158">
        <f>COUNTIF(職員ウイルス検出集計区分,T$20&amp;$C22&amp;"+")</f>
        <v>0</v>
      </c>
      <c r="V22" s="157">
        <f>COUNTIF(職員集計区分,V$20&amp;$C22)</f>
        <v>0</v>
      </c>
      <c r="W22" s="158">
        <f>COUNTIF(職員ウイルス検出集計区分,V$20&amp;$C22&amp;"+")</f>
        <v>0</v>
      </c>
      <c r="X22" s="157">
        <f>COUNTIF(職員集計区分,X$20&amp;$C22)</f>
        <v>0</v>
      </c>
      <c r="Y22" s="158">
        <f>COUNTIF(職員ウイルス検出集計区分,X$20&amp;$C22&amp;"+")</f>
        <v>0</v>
      </c>
      <c r="Z22" s="157">
        <f>SUM(D22,F22,H22,J22,L22,N22,P22,R22,T22,V22,X22)</f>
        <v>0</v>
      </c>
      <c r="AA22" s="158">
        <f>SUM(E22,G22,I22,K22,M22,O22,Q22,S22,U22,W22,Y22)</f>
        <v>0</v>
      </c>
    </row>
    <row r="23" spans="2:27" ht="20.2" customHeight="1" x14ac:dyDescent="0.15">
      <c r="B23" s="155" t="s">
        <v>17</v>
      </c>
      <c r="C23" s="156" t="s">
        <v>36</v>
      </c>
      <c r="D23" s="157">
        <f>Z30</f>
        <v>0</v>
      </c>
      <c r="E23" s="158">
        <f>AA30</f>
        <v>0</v>
      </c>
      <c r="F23" s="157">
        <f>COUNTIF(職員集計区分,F$20&amp;$C23)</f>
        <v>0</v>
      </c>
      <c r="G23" s="158">
        <f>COUNTIF(職員ウイルス検出集計区分,F$20&amp;$C23&amp;"+")</f>
        <v>0</v>
      </c>
      <c r="H23" s="157">
        <f>COUNTIF(職員集計区分,H$20&amp;$C23)</f>
        <v>0</v>
      </c>
      <c r="I23" s="158">
        <f>COUNTIF(職員ウイルス検出集計区分,H$20&amp;$C23&amp;"+")</f>
        <v>0</v>
      </c>
      <c r="J23" s="157">
        <f>COUNTIF(職員集計区分,J$20&amp;$C23)</f>
        <v>0</v>
      </c>
      <c r="K23" s="158">
        <f>COUNTIF(職員ウイルス検出集計区分,J$20&amp;$C23&amp;"+")</f>
        <v>0</v>
      </c>
      <c r="L23" s="157">
        <f>COUNTIF(職員集計区分,L$20&amp;$C23)</f>
        <v>0</v>
      </c>
      <c r="M23" s="158">
        <f>COUNTIF(職員ウイルス検出集計区分,L$20&amp;$C23&amp;"+")</f>
        <v>0</v>
      </c>
      <c r="N23" s="157">
        <f>COUNTIF(職員集計区分,N$20&amp;$C23)</f>
        <v>0</v>
      </c>
      <c r="O23" s="158">
        <f>COUNTIF(職員ウイルス検出集計区分,N$20&amp;$C23&amp;"+")</f>
        <v>0</v>
      </c>
      <c r="P23" s="157">
        <f>COUNTIF(職員集計区分,P$20&amp;$C23)</f>
        <v>0</v>
      </c>
      <c r="Q23" s="158">
        <f>COUNTIF(職員ウイルス検出集計区分,P$20&amp;$C23&amp;"+")</f>
        <v>0</v>
      </c>
      <c r="R23" s="157">
        <f>COUNTIF(職員集計区分,R$20&amp;$C23)</f>
        <v>0</v>
      </c>
      <c r="S23" s="158">
        <f>COUNTIF(職員ウイルス検出集計区分,R$20&amp;$C23&amp;"+")</f>
        <v>0</v>
      </c>
      <c r="T23" s="157">
        <f>COUNTIF(職員集計区分,T$20&amp;$C23)</f>
        <v>0</v>
      </c>
      <c r="U23" s="158">
        <f>COUNTIF(職員ウイルス検出集計区分,T$20&amp;$C23&amp;"+")</f>
        <v>0</v>
      </c>
      <c r="V23" s="157">
        <f>COUNTIF(職員集計区分,V$20&amp;$C23)</f>
        <v>0</v>
      </c>
      <c r="W23" s="158">
        <f>COUNTIF(職員ウイルス検出集計区分,V$20&amp;$C23&amp;"+")</f>
        <v>0</v>
      </c>
      <c r="X23" s="157">
        <f>COUNTIF(職員集計区分,X$20&amp;$C23)</f>
        <v>0</v>
      </c>
      <c r="Y23" s="158">
        <f>COUNTIF(職員ウイルス検出集計区分,X$20&amp;$C23&amp;"+")</f>
        <v>0</v>
      </c>
      <c r="Z23" s="157">
        <f>SUM(D23,F23,H23,J23,L23,N23,P23,R23,T23,V23,X23)</f>
        <v>0</v>
      </c>
      <c r="AA23" s="158">
        <f>SUM(E23,G23,I23,K23,M23,O23,Q23,S23,U23,W23,Y23)</f>
        <v>0</v>
      </c>
    </row>
    <row r="24" spans="2:27" ht="20.2" customHeight="1" x14ac:dyDescent="0.15">
      <c r="B24" s="388" t="s">
        <v>14</v>
      </c>
      <c r="C24" s="389"/>
      <c r="D24" s="157">
        <f t="shared" ref="D24:Z24" si="2">SUM(D22:D23)</f>
        <v>0</v>
      </c>
      <c r="E24" s="158">
        <f t="shared" si="2"/>
        <v>0</v>
      </c>
      <c r="F24" s="157">
        <f t="shared" si="2"/>
        <v>0</v>
      </c>
      <c r="G24" s="158">
        <f t="shared" si="2"/>
        <v>0</v>
      </c>
      <c r="H24" s="157">
        <f t="shared" si="2"/>
        <v>0</v>
      </c>
      <c r="I24" s="158">
        <f t="shared" si="2"/>
        <v>0</v>
      </c>
      <c r="J24" s="157">
        <f t="shared" si="2"/>
        <v>0</v>
      </c>
      <c r="K24" s="158">
        <f t="shared" si="2"/>
        <v>0</v>
      </c>
      <c r="L24" s="157">
        <f t="shared" si="2"/>
        <v>0</v>
      </c>
      <c r="M24" s="158">
        <f t="shared" si="2"/>
        <v>0</v>
      </c>
      <c r="N24" s="157">
        <f t="shared" si="2"/>
        <v>0</v>
      </c>
      <c r="O24" s="158">
        <f t="shared" si="2"/>
        <v>0</v>
      </c>
      <c r="P24" s="157">
        <f t="shared" si="2"/>
        <v>0</v>
      </c>
      <c r="Q24" s="158">
        <f t="shared" si="2"/>
        <v>0</v>
      </c>
      <c r="R24" s="157">
        <f t="shared" si="2"/>
        <v>0</v>
      </c>
      <c r="S24" s="158">
        <f t="shared" si="2"/>
        <v>0</v>
      </c>
      <c r="T24" s="157">
        <f t="shared" si="2"/>
        <v>0</v>
      </c>
      <c r="U24" s="158">
        <f t="shared" si="2"/>
        <v>0</v>
      </c>
      <c r="V24" s="157">
        <f t="shared" si="2"/>
        <v>0</v>
      </c>
      <c r="W24" s="158">
        <f t="shared" si="2"/>
        <v>0</v>
      </c>
      <c r="X24" s="157">
        <f t="shared" si="2"/>
        <v>0</v>
      </c>
      <c r="Y24" s="158">
        <f t="shared" si="2"/>
        <v>0</v>
      </c>
      <c r="Z24" s="157">
        <f t="shared" si="2"/>
        <v>0</v>
      </c>
      <c r="AA24" s="158">
        <f>SUM(E24,G24,I24,K24,M24,O24,Q24,S24,U24,W24,Y24)</f>
        <v>0</v>
      </c>
    </row>
    <row r="26" spans="2:27" ht="20.2" customHeight="1" x14ac:dyDescent="0.15">
      <c r="D26" s="150" t="s">
        <v>128</v>
      </c>
    </row>
    <row r="27" spans="2:27" ht="20.2" hidden="1" customHeight="1" x14ac:dyDescent="0.15">
      <c r="D27" s="159"/>
      <c r="E27" s="154"/>
      <c r="F27" s="390">
        <v>0</v>
      </c>
      <c r="G27" s="390"/>
      <c r="H27" s="390">
        <v>1</v>
      </c>
      <c r="I27" s="390"/>
      <c r="J27" s="390">
        <v>2</v>
      </c>
      <c r="K27" s="390"/>
      <c r="L27" s="390">
        <v>3</v>
      </c>
      <c r="M27" s="390"/>
      <c r="N27" s="390">
        <v>4</v>
      </c>
      <c r="O27" s="390"/>
      <c r="P27" s="390">
        <v>5</v>
      </c>
      <c r="Q27" s="390"/>
      <c r="R27" s="390">
        <v>6</v>
      </c>
      <c r="S27" s="390"/>
      <c r="T27" s="390">
        <v>7</v>
      </c>
      <c r="U27" s="390"/>
      <c r="V27" s="390">
        <v>8</v>
      </c>
      <c r="W27" s="390"/>
      <c r="X27" s="390">
        <v>9</v>
      </c>
      <c r="Y27" s="390"/>
      <c r="Z27" s="390" t="s">
        <v>14</v>
      </c>
      <c r="AA27" s="390"/>
    </row>
    <row r="28" spans="2:27" ht="28.55" customHeight="1" x14ac:dyDescent="0.15">
      <c r="D28" s="391" t="s">
        <v>53</v>
      </c>
      <c r="E28" s="392"/>
      <c r="F28" s="390" t="s">
        <v>118</v>
      </c>
      <c r="G28" s="390"/>
      <c r="H28" s="390" t="s">
        <v>119</v>
      </c>
      <c r="I28" s="390"/>
      <c r="J28" s="390" t="s">
        <v>120</v>
      </c>
      <c r="K28" s="390"/>
      <c r="L28" s="390" t="s">
        <v>121</v>
      </c>
      <c r="M28" s="390"/>
      <c r="N28" s="390" t="s">
        <v>122</v>
      </c>
      <c r="O28" s="390"/>
      <c r="P28" s="390" t="s">
        <v>123</v>
      </c>
      <c r="Q28" s="390"/>
      <c r="R28" s="390" t="s">
        <v>124</v>
      </c>
      <c r="S28" s="390"/>
      <c r="T28" s="390" t="s">
        <v>125</v>
      </c>
      <c r="U28" s="390"/>
      <c r="V28" s="390" t="s">
        <v>126</v>
      </c>
      <c r="W28" s="390"/>
      <c r="X28" s="390" t="s">
        <v>127</v>
      </c>
      <c r="Y28" s="390"/>
      <c r="Z28" s="390" t="s">
        <v>14</v>
      </c>
      <c r="AA28" s="390"/>
    </row>
    <row r="29" spans="2:27" ht="20.2" customHeight="1" x14ac:dyDescent="0.15">
      <c r="D29" s="155" t="s">
        <v>16</v>
      </c>
      <c r="E29" s="156" t="s">
        <v>35</v>
      </c>
      <c r="F29" s="157">
        <f>COUNTIF(職員集計区分,F$27&amp;$C22)</f>
        <v>0</v>
      </c>
      <c r="G29" s="158">
        <f>COUNTIF(職員ウイルス検出集計区分,F$27&amp;$C22&amp;"+")</f>
        <v>0</v>
      </c>
      <c r="H29" s="157">
        <f>COUNTIF(職員集計区分,H$27&amp;$C22)</f>
        <v>0</v>
      </c>
      <c r="I29" s="158">
        <f>COUNTIF(職員ウイルス検出集計区分,H$27&amp;$C22&amp;"+")</f>
        <v>0</v>
      </c>
      <c r="J29" s="157">
        <f>COUNTIF(職員集計区分,J$27&amp;$C22)</f>
        <v>0</v>
      </c>
      <c r="K29" s="158">
        <f>COUNTIF(職員ウイルス検出集計区分,J$27&amp;$C22&amp;"+")</f>
        <v>0</v>
      </c>
      <c r="L29" s="157">
        <f>COUNTIF(職員集計区分,L$27&amp;$C22)</f>
        <v>0</v>
      </c>
      <c r="M29" s="158">
        <f>COUNTIF(職員ウイルス検出集計区分,L$27&amp;$C22&amp;"+")</f>
        <v>0</v>
      </c>
      <c r="N29" s="157">
        <f>COUNTIF(職員集計区分,N$27&amp;$C22)</f>
        <v>0</v>
      </c>
      <c r="O29" s="158">
        <f>COUNTIF(職員ウイルス検出集計区分,N$27&amp;$C22&amp;"+")</f>
        <v>0</v>
      </c>
      <c r="P29" s="157">
        <f>COUNTIF(職員集計区分,P$27&amp;$C22)</f>
        <v>0</v>
      </c>
      <c r="Q29" s="158">
        <f>COUNTIF(職員ウイルス検出集計区分,P$27&amp;$C22&amp;"+")</f>
        <v>0</v>
      </c>
      <c r="R29" s="157">
        <f>COUNTIF(職員集計区分,R$27&amp;$C22)</f>
        <v>0</v>
      </c>
      <c r="S29" s="158">
        <f>COUNTIF(職員ウイルス検出集計区分,R$27&amp;$C22&amp;"+")</f>
        <v>0</v>
      </c>
      <c r="T29" s="157">
        <f>COUNTIF(職員集計区分,T$27&amp;$C22)</f>
        <v>0</v>
      </c>
      <c r="U29" s="158">
        <f>COUNTIF(職員ウイルス検出集計区分,T$27&amp;$C22&amp;"+")</f>
        <v>0</v>
      </c>
      <c r="V29" s="157">
        <f>COUNTIF(職員集計区分,V$27&amp;$C22)</f>
        <v>0</v>
      </c>
      <c r="W29" s="158">
        <f>COUNTIF(職員ウイルス検出集計区分,V$27&amp;$C22&amp;"+")</f>
        <v>0</v>
      </c>
      <c r="X29" s="157">
        <f>COUNTIF(職員集計区分,X$27&amp;$C22)</f>
        <v>0</v>
      </c>
      <c r="Y29" s="158">
        <f>COUNTIF(職員ウイルス検出集計区分,X$27&amp;$C22&amp;"+")</f>
        <v>0</v>
      </c>
      <c r="Z29" s="157">
        <f>SUM(F29,H29,J29,L29,N29,P29,R29,T29,V29,X29)</f>
        <v>0</v>
      </c>
      <c r="AA29" s="158">
        <f>SUM(G29,I29,K29,M29,O29,Q29,S29,U29,W29,Y29)</f>
        <v>0</v>
      </c>
    </row>
    <row r="30" spans="2:27" ht="20.2" customHeight="1" x14ac:dyDescent="0.15">
      <c r="D30" s="155" t="s">
        <v>17</v>
      </c>
      <c r="E30" s="156" t="s">
        <v>36</v>
      </c>
      <c r="F30" s="157">
        <f>COUNTIF(職員集計区分,F$27&amp;$C23)</f>
        <v>0</v>
      </c>
      <c r="G30" s="158">
        <f>COUNTIF(職員ウイルス検出集計区分,F$27&amp;$C23&amp;"+")</f>
        <v>0</v>
      </c>
      <c r="H30" s="157">
        <f>COUNTIF(職員集計区分,H$27&amp;$C23)</f>
        <v>0</v>
      </c>
      <c r="I30" s="158">
        <f>COUNTIF(職員ウイルス検出集計区分,H$27&amp;$C23&amp;"+")</f>
        <v>0</v>
      </c>
      <c r="J30" s="157">
        <f>COUNTIF(職員集計区分,J$27&amp;$C23)</f>
        <v>0</v>
      </c>
      <c r="K30" s="158">
        <f>COUNTIF(職員ウイルス検出集計区分,J$27&amp;$C23&amp;"+")</f>
        <v>0</v>
      </c>
      <c r="L30" s="157">
        <f>COUNTIF(職員集計区分,L$27&amp;$C23)</f>
        <v>0</v>
      </c>
      <c r="M30" s="158">
        <f>COUNTIF(職員ウイルス検出集計区分,L$27&amp;$C23&amp;"+")</f>
        <v>0</v>
      </c>
      <c r="N30" s="157">
        <f>COUNTIF(職員集計区分,N$27&amp;$C23)</f>
        <v>0</v>
      </c>
      <c r="O30" s="158">
        <f>COUNTIF(職員ウイルス検出集計区分,N$27&amp;$C23&amp;"+")</f>
        <v>0</v>
      </c>
      <c r="P30" s="157">
        <f>COUNTIF(職員集計区分,P$27&amp;$C23)</f>
        <v>0</v>
      </c>
      <c r="Q30" s="158">
        <f>COUNTIF(職員ウイルス検出集計区分,P$27&amp;$C23&amp;"+")</f>
        <v>0</v>
      </c>
      <c r="R30" s="157">
        <f>COUNTIF(職員集計区分,R$27&amp;$C23)</f>
        <v>0</v>
      </c>
      <c r="S30" s="158">
        <f>COUNTIF(職員ウイルス検出集計区分,R$27&amp;$C23&amp;"+")</f>
        <v>0</v>
      </c>
      <c r="T30" s="157">
        <f>COUNTIF(職員集計区分,T$27&amp;$C23)</f>
        <v>0</v>
      </c>
      <c r="U30" s="158">
        <f>COUNTIF(職員ウイルス検出集計区分,T$27&amp;$C23&amp;"+")</f>
        <v>0</v>
      </c>
      <c r="V30" s="157">
        <f>COUNTIF(職員集計区分,V$27&amp;$C23)</f>
        <v>0</v>
      </c>
      <c r="W30" s="158">
        <f>COUNTIF(職員ウイルス検出集計区分,V$27&amp;$C23&amp;"+")</f>
        <v>0</v>
      </c>
      <c r="X30" s="157">
        <f>COUNTIF(職員集計区分,X$27&amp;$C23)</f>
        <v>0</v>
      </c>
      <c r="Y30" s="158">
        <f>COUNTIF(職員ウイルス検出集計区分,X$27&amp;$C23&amp;"+")</f>
        <v>0</v>
      </c>
      <c r="Z30" s="157">
        <f>SUM(F30,H30,J30,L30,N30,P30,R30,T30,V30,X30)</f>
        <v>0</v>
      </c>
      <c r="AA30" s="158">
        <f>SUM(G30,I30,K30,M30,O30,Q30,S30,U30,W30,Y30)</f>
        <v>0</v>
      </c>
    </row>
    <row r="31" spans="2:27" ht="20.2" customHeight="1" x14ac:dyDescent="0.15">
      <c r="D31" s="388" t="s">
        <v>14</v>
      </c>
      <c r="E31" s="389"/>
      <c r="F31" s="157">
        <f t="shared" ref="F31:AA31" si="3">SUM(F29:F30)</f>
        <v>0</v>
      </c>
      <c r="G31" s="158">
        <f t="shared" si="3"/>
        <v>0</v>
      </c>
      <c r="H31" s="157">
        <f t="shared" si="3"/>
        <v>0</v>
      </c>
      <c r="I31" s="158">
        <f t="shared" si="3"/>
        <v>0</v>
      </c>
      <c r="J31" s="157">
        <f t="shared" si="3"/>
        <v>0</v>
      </c>
      <c r="K31" s="158">
        <f t="shared" si="3"/>
        <v>0</v>
      </c>
      <c r="L31" s="157">
        <f t="shared" si="3"/>
        <v>0</v>
      </c>
      <c r="M31" s="158">
        <f t="shared" si="3"/>
        <v>0</v>
      </c>
      <c r="N31" s="157">
        <f t="shared" si="3"/>
        <v>0</v>
      </c>
      <c r="O31" s="158">
        <f t="shared" si="3"/>
        <v>0</v>
      </c>
      <c r="P31" s="157">
        <f t="shared" si="3"/>
        <v>0</v>
      </c>
      <c r="Q31" s="158">
        <f t="shared" si="3"/>
        <v>0</v>
      </c>
      <c r="R31" s="157">
        <f t="shared" si="3"/>
        <v>0</v>
      </c>
      <c r="S31" s="158">
        <f t="shared" si="3"/>
        <v>0</v>
      </c>
      <c r="T31" s="157">
        <f t="shared" si="3"/>
        <v>0</v>
      </c>
      <c r="U31" s="158">
        <f t="shared" si="3"/>
        <v>0</v>
      </c>
      <c r="V31" s="157">
        <f t="shared" si="3"/>
        <v>0</v>
      </c>
      <c r="W31" s="158">
        <f t="shared" si="3"/>
        <v>0</v>
      </c>
      <c r="X31" s="157">
        <f t="shared" si="3"/>
        <v>0</v>
      </c>
      <c r="Y31" s="158">
        <f t="shared" si="3"/>
        <v>0</v>
      </c>
      <c r="Z31" s="157">
        <f t="shared" si="3"/>
        <v>0</v>
      </c>
      <c r="AA31" s="158">
        <f t="shared" si="3"/>
        <v>0</v>
      </c>
    </row>
    <row r="32" spans="2:27" ht="20.2" customHeight="1" x14ac:dyDescent="0.15">
      <c r="D32" s="337"/>
      <c r="E32" s="337"/>
      <c r="F32" s="338"/>
      <c r="G32" s="339"/>
      <c r="H32" s="338"/>
      <c r="I32" s="339"/>
      <c r="J32" s="338"/>
      <c r="K32" s="339"/>
      <c r="L32" s="338"/>
      <c r="M32" s="339"/>
      <c r="N32" s="338"/>
      <c r="O32" s="339"/>
      <c r="P32" s="338"/>
      <c r="Q32" s="339"/>
      <c r="R32" s="338"/>
      <c r="S32" s="339"/>
      <c r="T32" s="338"/>
      <c r="U32" s="339"/>
      <c r="V32" s="338"/>
      <c r="W32" s="339"/>
      <c r="X32" s="338"/>
      <c r="Y32" s="339"/>
      <c r="Z32" s="338"/>
      <c r="AA32" s="339"/>
    </row>
    <row r="33" spans="2:27" ht="20.2" customHeight="1" x14ac:dyDescent="0.15">
      <c r="D33" s="337"/>
      <c r="E33" s="337"/>
      <c r="F33" s="338"/>
      <c r="G33" s="339"/>
      <c r="H33" s="338"/>
      <c r="I33" s="339"/>
      <c r="J33" s="338"/>
      <c r="K33" s="339"/>
      <c r="L33" s="338"/>
      <c r="M33" s="339"/>
      <c r="N33" s="338"/>
      <c r="O33" s="339"/>
      <c r="P33" s="338"/>
      <c r="Q33" s="339"/>
      <c r="R33" s="338"/>
      <c r="S33" s="339"/>
      <c r="T33" s="338"/>
      <c r="U33" s="339"/>
      <c r="V33" s="338"/>
      <c r="W33" s="339"/>
      <c r="X33" s="338"/>
      <c r="Y33" s="339"/>
      <c r="Z33" s="338"/>
      <c r="AA33" s="339"/>
    </row>
    <row r="34" spans="2:27" ht="20.2" customHeight="1" x14ac:dyDescent="0.15">
      <c r="B34" s="150" t="s">
        <v>142</v>
      </c>
    </row>
    <row r="35" spans="2:27" ht="13.1" hidden="1" x14ac:dyDescent="0.15">
      <c r="B35" s="159"/>
      <c r="C35" s="154"/>
      <c r="D35" s="390"/>
      <c r="E35" s="390"/>
      <c r="F35" s="390">
        <v>10</v>
      </c>
      <c r="G35" s="390"/>
      <c r="H35" s="390">
        <v>20</v>
      </c>
      <c r="I35" s="390"/>
      <c r="J35" s="390">
        <v>30</v>
      </c>
      <c r="K35" s="390"/>
      <c r="L35" s="390">
        <v>40</v>
      </c>
      <c r="M35" s="390"/>
      <c r="N35" s="390">
        <v>50</v>
      </c>
      <c r="O35" s="390"/>
      <c r="P35" s="390">
        <v>60</v>
      </c>
      <c r="Q35" s="390"/>
      <c r="R35" s="390">
        <v>70</v>
      </c>
      <c r="S35" s="390"/>
      <c r="T35" s="390">
        <v>80</v>
      </c>
      <c r="U35" s="390"/>
      <c r="V35" s="390">
        <v>90</v>
      </c>
      <c r="W35" s="390"/>
      <c r="X35" s="390">
        <v>100</v>
      </c>
      <c r="Y35" s="390"/>
      <c r="Z35" s="390" t="s">
        <v>14</v>
      </c>
      <c r="AA35" s="390"/>
    </row>
    <row r="36" spans="2:27" ht="40" customHeight="1" x14ac:dyDescent="0.15">
      <c r="B36" s="391" t="s">
        <v>53</v>
      </c>
      <c r="C36" s="392"/>
      <c r="D36" s="390" t="s">
        <v>42</v>
      </c>
      <c r="E36" s="390"/>
      <c r="F36" s="390" t="s">
        <v>43</v>
      </c>
      <c r="G36" s="390"/>
      <c r="H36" s="390" t="s">
        <v>52</v>
      </c>
      <c r="I36" s="390"/>
      <c r="J36" s="390" t="s">
        <v>44</v>
      </c>
      <c r="K36" s="390"/>
      <c r="L36" s="390" t="s">
        <v>45</v>
      </c>
      <c r="M36" s="390"/>
      <c r="N36" s="390" t="s">
        <v>46</v>
      </c>
      <c r="O36" s="390"/>
      <c r="P36" s="390" t="s">
        <v>47</v>
      </c>
      <c r="Q36" s="390"/>
      <c r="R36" s="390" t="s">
        <v>48</v>
      </c>
      <c r="S36" s="390"/>
      <c r="T36" s="390" t="s">
        <v>49</v>
      </c>
      <c r="U36" s="390"/>
      <c r="V36" s="390" t="s">
        <v>50</v>
      </c>
      <c r="W36" s="390"/>
      <c r="X36" s="390" t="s">
        <v>51</v>
      </c>
      <c r="Y36" s="390"/>
      <c r="Z36" s="390" t="s">
        <v>14</v>
      </c>
      <c r="AA36" s="390"/>
    </row>
    <row r="37" spans="2:27" ht="20.2" customHeight="1" x14ac:dyDescent="0.15">
      <c r="B37" s="155" t="s">
        <v>16</v>
      </c>
      <c r="C37" s="156" t="s">
        <v>35</v>
      </c>
      <c r="D37" s="157">
        <f>Z44</f>
        <v>0</v>
      </c>
      <c r="E37" s="158">
        <f>AA44</f>
        <v>0</v>
      </c>
      <c r="F37" s="157">
        <f>COUNTIF(職員集計区分,F$20&amp;$C37)</f>
        <v>0</v>
      </c>
      <c r="G37" s="158">
        <f>COUNTIF(職員ウイルス検出集計区分,F$20&amp;$C37&amp;"+")</f>
        <v>0</v>
      </c>
      <c r="H37" s="157">
        <f>COUNTIF(その他集計区分,H$20&amp;$C37)</f>
        <v>0</v>
      </c>
      <c r="I37" s="158">
        <f>COUNTIF(その他ウイルス検出集計区分,H$20&amp;$C37&amp;"+")</f>
        <v>0</v>
      </c>
      <c r="J37" s="157">
        <f>COUNTIF(その他集計区分,J$20&amp;$C37)</f>
        <v>0</v>
      </c>
      <c r="K37" s="158">
        <f>COUNTIF(その他ウイルス検出集計区分,J$20&amp;$C37&amp;"+")</f>
        <v>0</v>
      </c>
      <c r="L37" s="157">
        <f>COUNTIF(その他集計区分,L$20&amp;$C37)</f>
        <v>0</v>
      </c>
      <c r="M37" s="158">
        <f>COUNTIF(その他ウイルス検出集計区分,L$20&amp;$C37&amp;"+")</f>
        <v>0</v>
      </c>
      <c r="N37" s="157">
        <f>COUNTIF(その他集計区分,N$20&amp;$C37)</f>
        <v>0</v>
      </c>
      <c r="O37" s="158">
        <f>COUNTIF(その他ウイルス検出集計区分,N$20&amp;$C37&amp;"+")</f>
        <v>0</v>
      </c>
      <c r="P37" s="157">
        <f>COUNTIF(その他集計区分,P$20&amp;$C37)</f>
        <v>0</v>
      </c>
      <c r="Q37" s="158">
        <f>COUNTIF(その他ウイルス検出集計区分,P$20&amp;$C37&amp;"+")</f>
        <v>0</v>
      </c>
      <c r="R37" s="157">
        <f>COUNTIF(その他集計区分,R$20&amp;$C37)</f>
        <v>0</v>
      </c>
      <c r="S37" s="158">
        <f>COUNTIF(その他ウイルス検出集計区分,R$20&amp;$C37&amp;"+")</f>
        <v>0</v>
      </c>
      <c r="T37" s="157">
        <f>COUNTIF(その他集計区分,T$20&amp;$C37)</f>
        <v>0</v>
      </c>
      <c r="U37" s="158">
        <f>COUNTIF(その他ウイルス検出集計区分,T$20&amp;$C37&amp;"+")</f>
        <v>0</v>
      </c>
      <c r="V37" s="157">
        <f>COUNTIF(その他集計区分,V$20&amp;$C37)</f>
        <v>0</v>
      </c>
      <c r="W37" s="158">
        <f>COUNTIF(その他ウイルス検出集計区分,V$20&amp;$C37&amp;"+")</f>
        <v>0</v>
      </c>
      <c r="X37" s="157">
        <f>COUNTIF(その他集計区分,X$20&amp;$C37)</f>
        <v>0</v>
      </c>
      <c r="Y37" s="158">
        <f>COUNTIF(その他ウイルス検出集計区分,X$20&amp;$C37&amp;"+")</f>
        <v>0</v>
      </c>
      <c r="Z37" s="157">
        <f>SUM(D37,F37,H37,J37,L37,N37,P37,R37,T37,V37,X37)</f>
        <v>0</v>
      </c>
      <c r="AA37" s="158">
        <f>SUM(E37,G37,I37,K37,M37,O37,Q37,S37,U37,W37,Y37)</f>
        <v>0</v>
      </c>
    </row>
    <row r="38" spans="2:27" ht="20.2" customHeight="1" x14ac:dyDescent="0.15">
      <c r="B38" s="155" t="s">
        <v>17</v>
      </c>
      <c r="C38" s="156" t="s">
        <v>36</v>
      </c>
      <c r="D38" s="157">
        <f>Z45</f>
        <v>0</v>
      </c>
      <c r="E38" s="158">
        <f>AA45</f>
        <v>0</v>
      </c>
      <c r="F38" s="157">
        <f>COUNTIF(職員集計区分,F$20&amp;$C38)</f>
        <v>0</v>
      </c>
      <c r="G38" s="158">
        <f>COUNTIF(職員ウイルス検出集計区分,F$20&amp;$C38&amp;"+")</f>
        <v>0</v>
      </c>
      <c r="H38" s="157">
        <f>COUNTIF(その他集計区分,H$20&amp;$C38)</f>
        <v>0</v>
      </c>
      <c r="I38" s="158">
        <f>COUNTIF(その他ウイルス検出集計区分,H$20&amp;$C38&amp;"+")</f>
        <v>0</v>
      </c>
      <c r="J38" s="157">
        <f>COUNTIF(その他集計区分,J$20&amp;$C38)</f>
        <v>0</v>
      </c>
      <c r="K38" s="158">
        <f>COUNTIF(その他ウイルス検出集計区分,J$20&amp;$C38&amp;"+")</f>
        <v>0</v>
      </c>
      <c r="L38" s="157">
        <f>COUNTIF(その他集計区分,L$20&amp;$C38)</f>
        <v>0</v>
      </c>
      <c r="M38" s="158">
        <f>COUNTIF(その他ウイルス検出集計区分,L$20&amp;$C38&amp;"+")</f>
        <v>0</v>
      </c>
      <c r="N38" s="157">
        <f>COUNTIF(その他集計区分,N$20&amp;$C38)</f>
        <v>0</v>
      </c>
      <c r="O38" s="158">
        <f>COUNTIF(その他ウイルス検出集計区分,N$20&amp;$C38&amp;"+")</f>
        <v>0</v>
      </c>
      <c r="P38" s="157">
        <f>COUNTIF(その他集計区分,P$20&amp;$C38)</f>
        <v>0</v>
      </c>
      <c r="Q38" s="158">
        <f>COUNTIF(その他ウイルス検出集計区分,P$20&amp;$C38&amp;"+")</f>
        <v>0</v>
      </c>
      <c r="R38" s="157">
        <f>COUNTIF(その他集計区分,R$20&amp;$C38)</f>
        <v>0</v>
      </c>
      <c r="S38" s="158">
        <f>COUNTIF(その他ウイルス検出集計区分,R$20&amp;$C38&amp;"+")</f>
        <v>0</v>
      </c>
      <c r="T38" s="157">
        <f>COUNTIF(その他集計区分,T$20&amp;$C38)</f>
        <v>0</v>
      </c>
      <c r="U38" s="158">
        <f>COUNTIF(その他ウイルス検出集計区分,T$20&amp;$C38&amp;"+")</f>
        <v>0</v>
      </c>
      <c r="V38" s="157">
        <f>COUNTIF(その他集計区分,V$20&amp;$C38)</f>
        <v>0</v>
      </c>
      <c r="W38" s="158">
        <f>COUNTIF(その他ウイルス検出集計区分,V$20&amp;$C38&amp;"+")</f>
        <v>0</v>
      </c>
      <c r="X38" s="157">
        <f>COUNTIF(その他集計区分,X$20&amp;$C38)</f>
        <v>0</v>
      </c>
      <c r="Y38" s="158">
        <f>COUNTIF(その他ウイルス検出集計区分,X$20&amp;$C38&amp;"+")</f>
        <v>0</v>
      </c>
      <c r="Z38" s="157">
        <f>SUM(D38,F38,H38,J38,L38,N38,P38,R38,T38,V38,X38)</f>
        <v>0</v>
      </c>
      <c r="AA38" s="158">
        <f>SUM(E38,G38,I38,K38,M38,O38,Q38,S38,U38,W38,Y38)</f>
        <v>0</v>
      </c>
    </row>
    <row r="39" spans="2:27" ht="20.2" customHeight="1" x14ac:dyDescent="0.15">
      <c r="B39" s="388" t="s">
        <v>14</v>
      </c>
      <c r="C39" s="389"/>
      <c r="D39" s="157">
        <f t="shared" ref="D39:Z39" si="4">SUM(D37:D38)</f>
        <v>0</v>
      </c>
      <c r="E39" s="158">
        <f t="shared" si="4"/>
        <v>0</v>
      </c>
      <c r="F39" s="157">
        <f t="shared" si="4"/>
        <v>0</v>
      </c>
      <c r="G39" s="158">
        <f t="shared" si="4"/>
        <v>0</v>
      </c>
      <c r="H39" s="157">
        <f t="shared" si="4"/>
        <v>0</v>
      </c>
      <c r="I39" s="158">
        <f t="shared" si="4"/>
        <v>0</v>
      </c>
      <c r="J39" s="157">
        <f t="shared" si="4"/>
        <v>0</v>
      </c>
      <c r="K39" s="158">
        <f t="shared" si="4"/>
        <v>0</v>
      </c>
      <c r="L39" s="157">
        <f t="shared" si="4"/>
        <v>0</v>
      </c>
      <c r="M39" s="158">
        <f t="shared" si="4"/>
        <v>0</v>
      </c>
      <c r="N39" s="157">
        <f t="shared" si="4"/>
        <v>0</v>
      </c>
      <c r="O39" s="158">
        <f t="shared" si="4"/>
        <v>0</v>
      </c>
      <c r="P39" s="157">
        <f t="shared" si="4"/>
        <v>0</v>
      </c>
      <c r="Q39" s="158">
        <f t="shared" si="4"/>
        <v>0</v>
      </c>
      <c r="R39" s="157">
        <f t="shared" si="4"/>
        <v>0</v>
      </c>
      <c r="S39" s="158">
        <f t="shared" si="4"/>
        <v>0</v>
      </c>
      <c r="T39" s="157">
        <f t="shared" si="4"/>
        <v>0</v>
      </c>
      <c r="U39" s="158">
        <f t="shared" si="4"/>
        <v>0</v>
      </c>
      <c r="V39" s="157">
        <f t="shared" si="4"/>
        <v>0</v>
      </c>
      <c r="W39" s="158">
        <f t="shared" si="4"/>
        <v>0</v>
      </c>
      <c r="X39" s="157">
        <f t="shared" si="4"/>
        <v>0</v>
      </c>
      <c r="Y39" s="158">
        <f t="shared" si="4"/>
        <v>0</v>
      </c>
      <c r="Z39" s="157">
        <f t="shared" si="4"/>
        <v>0</v>
      </c>
      <c r="AA39" s="158">
        <f>SUM(E39,G39,I39,K39,M39,O39,Q39,S39,U39,W39,Y39)</f>
        <v>0</v>
      </c>
    </row>
    <row r="41" spans="2:27" ht="20.2" customHeight="1" x14ac:dyDescent="0.15">
      <c r="D41" s="150" t="s">
        <v>128</v>
      </c>
    </row>
    <row r="42" spans="2:27" ht="20.2" hidden="1" customHeight="1" x14ac:dyDescent="0.15">
      <c r="D42" s="159"/>
      <c r="E42" s="154"/>
      <c r="F42" s="390">
        <v>0</v>
      </c>
      <c r="G42" s="390"/>
      <c r="H42" s="390">
        <v>1</v>
      </c>
      <c r="I42" s="390"/>
      <c r="J42" s="390">
        <v>2</v>
      </c>
      <c r="K42" s="390"/>
      <c r="L42" s="390">
        <v>3</v>
      </c>
      <c r="M42" s="390"/>
      <c r="N42" s="390">
        <v>4</v>
      </c>
      <c r="O42" s="390"/>
      <c r="P42" s="390">
        <v>5</v>
      </c>
      <c r="Q42" s="390"/>
      <c r="R42" s="390">
        <v>6</v>
      </c>
      <c r="S42" s="390"/>
      <c r="T42" s="390">
        <v>7</v>
      </c>
      <c r="U42" s="390"/>
      <c r="V42" s="390">
        <v>8</v>
      </c>
      <c r="W42" s="390"/>
      <c r="X42" s="390">
        <v>9</v>
      </c>
      <c r="Y42" s="390"/>
      <c r="Z42" s="390" t="s">
        <v>14</v>
      </c>
      <c r="AA42" s="390"/>
    </row>
    <row r="43" spans="2:27" ht="29.3" customHeight="1" x14ac:dyDescent="0.15">
      <c r="D43" s="391" t="s">
        <v>53</v>
      </c>
      <c r="E43" s="392"/>
      <c r="F43" s="390" t="s">
        <v>118</v>
      </c>
      <c r="G43" s="390"/>
      <c r="H43" s="390" t="s">
        <v>119</v>
      </c>
      <c r="I43" s="390"/>
      <c r="J43" s="390" t="s">
        <v>120</v>
      </c>
      <c r="K43" s="390"/>
      <c r="L43" s="390" t="s">
        <v>121</v>
      </c>
      <c r="M43" s="390"/>
      <c r="N43" s="390" t="s">
        <v>122</v>
      </c>
      <c r="O43" s="390"/>
      <c r="P43" s="390" t="s">
        <v>123</v>
      </c>
      <c r="Q43" s="390"/>
      <c r="R43" s="390" t="s">
        <v>124</v>
      </c>
      <c r="S43" s="390"/>
      <c r="T43" s="390" t="s">
        <v>125</v>
      </c>
      <c r="U43" s="390"/>
      <c r="V43" s="390" t="s">
        <v>126</v>
      </c>
      <c r="W43" s="390"/>
      <c r="X43" s="390" t="s">
        <v>127</v>
      </c>
      <c r="Y43" s="390"/>
      <c r="Z43" s="390" t="s">
        <v>14</v>
      </c>
      <c r="AA43" s="390"/>
    </row>
    <row r="44" spans="2:27" ht="20.2" customHeight="1" x14ac:dyDescent="0.15">
      <c r="D44" s="155" t="s">
        <v>16</v>
      </c>
      <c r="E44" s="156" t="s">
        <v>35</v>
      </c>
      <c r="F44" s="157">
        <f>COUNTIF(その他集計区分,F$27&amp;$C37)</f>
        <v>0</v>
      </c>
      <c r="G44" s="158">
        <f>COUNTIF(その他ウイルス検出集計区分,F$27&amp;$C37&amp;"+")</f>
        <v>0</v>
      </c>
      <c r="H44" s="157">
        <f>COUNTIF(その他集計区分,H$27&amp;$C37)</f>
        <v>0</v>
      </c>
      <c r="I44" s="158">
        <f>COUNTIF(その他ウイルス検出集計区分,H$27&amp;$C37&amp;"+")</f>
        <v>0</v>
      </c>
      <c r="J44" s="157">
        <f>COUNTIF(その他集計区分,J$27&amp;$C37)</f>
        <v>0</v>
      </c>
      <c r="K44" s="158">
        <f>COUNTIF(その他ウイルス検出集計区分,J$27&amp;$C37&amp;"+")</f>
        <v>0</v>
      </c>
      <c r="L44" s="157">
        <f>COUNTIF(その他集計区分,L$27&amp;$C37)</f>
        <v>0</v>
      </c>
      <c r="M44" s="158">
        <f>COUNTIF(その他ウイルス検出集計区分,L$27&amp;$C37&amp;"+")</f>
        <v>0</v>
      </c>
      <c r="N44" s="157">
        <f>COUNTIF(その他集計区分,N$27&amp;$C37)</f>
        <v>0</v>
      </c>
      <c r="O44" s="158">
        <f>COUNTIF(その他ウイルス検出集計区分,N$27&amp;$C37&amp;"+")</f>
        <v>0</v>
      </c>
      <c r="P44" s="157">
        <f>COUNTIF(その他集計区分,P$27&amp;$C37)</f>
        <v>0</v>
      </c>
      <c r="Q44" s="158">
        <f>COUNTIF(その他ウイルス検出集計区分,P$27&amp;$C37&amp;"+")</f>
        <v>0</v>
      </c>
      <c r="R44" s="157">
        <f>COUNTIF(その他集計区分,R$27&amp;$C37)</f>
        <v>0</v>
      </c>
      <c r="S44" s="158">
        <f>COUNTIF(その他ウイルス検出集計区分,R$27&amp;$C37&amp;"+")</f>
        <v>0</v>
      </c>
      <c r="T44" s="157">
        <f>COUNTIF(その他集計区分,T$27&amp;$C37)</f>
        <v>0</v>
      </c>
      <c r="U44" s="158">
        <f>COUNTIF(その他ウイルス検出集計区分,T$27&amp;$C37&amp;"+")</f>
        <v>0</v>
      </c>
      <c r="V44" s="157">
        <f>COUNTIF(その他集計区分,V$27&amp;$C37)</f>
        <v>0</v>
      </c>
      <c r="W44" s="158">
        <f>COUNTIF(その他ウイルス検出集計区分,V$27&amp;$C37&amp;"+")</f>
        <v>0</v>
      </c>
      <c r="X44" s="157">
        <f>COUNTIF(その他集計区分,X$27&amp;$C37)</f>
        <v>0</v>
      </c>
      <c r="Y44" s="158">
        <f>COUNTIF(その他ウイルス検出集計区分,X$27&amp;$C37&amp;"+")</f>
        <v>0</v>
      </c>
      <c r="Z44" s="157">
        <f>SUM(F44,H44,J44,L44,N44,P44,R44,T44,V44,X44)</f>
        <v>0</v>
      </c>
      <c r="AA44" s="158">
        <f>SUM(G44,I44,K44,M44,O44,Q44,S44,U44,W44,Y44)</f>
        <v>0</v>
      </c>
    </row>
    <row r="45" spans="2:27" ht="20.2" customHeight="1" x14ac:dyDescent="0.15">
      <c r="D45" s="155" t="s">
        <v>17</v>
      </c>
      <c r="E45" s="156" t="s">
        <v>36</v>
      </c>
      <c r="F45" s="157">
        <f>COUNTIF(その他集計区分,F$27&amp;$C38)</f>
        <v>0</v>
      </c>
      <c r="G45" s="158">
        <f>COUNTIF(その他ウイルス検出集計区分,F$27&amp;$C38&amp;"+")</f>
        <v>0</v>
      </c>
      <c r="H45" s="157">
        <f>COUNTIF(その他集計区分,H$27&amp;$C38)</f>
        <v>0</v>
      </c>
      <c r="I45" s="158">
        <f>COUNTIF(その他ウイルス検出集計区分,H$27&amp;$C38&amp;"+")</f>
        <v>0</v>
      </c>
      <c r="J45" s="157">
        <f>COUNTIF(その他集計区分,J$27&amp;$C38)</f>
        <v>0</v>
      </c>
      <c r="K45" s="158">
        <f>COUNTIF(その他ウイルス検出集計区分,J$27&amp;$C38&amp;"+")</f>
        <v>0</v>
      </c>
      <c r="L45" s="157">
        <f>COUNTIF(その他集計区分,L$27&amp;$C38)</f>
        <v>0</v>
      </c>
      <c r="M45" s="158">
        <f>COUNTIF(その他ウイルス検出集計区分,L$27&amp;$C38&amp;"+")</f>
        <v>0</v>
      </c>
      <c r="N45" s="157">
        <f>COUNTIF(その他集計区分,N$27&amp;$C38)</f>
        <v>0</v>
      </c>
      <c r="O45" s="158">
        <f>COUNTIF(その他ウイルス検出集計区分,N$27&amp;$C38&amp;"+")</f>
        <v>0</v>
      </c>
      <c r="P45" s="157">
        <f>COUNTIF(その他集計区分,P$27&amp;$C38)</f>
        <v>0</v>
      </c>
      <c r="Q45" s="158">
        <f>COUNTIF(その他ウイルス検出集計区分,P$27&amp;$C38&amp;"+")</f>
        <v>0</v>
      </c>
      <c r="R45" s="157">
        <f>COUNTIF(その他集計区分,R$27&amp;$C38)</f>
        <v>0</v>
      </c>
      <c r="S45" s="158">
        <f>COUNTIF(その他ウイルス検出集計区分,R$27&amp;$C38&amp;"+")</f>
        <v>0</v>
      </c>
      <c r="T45" s="157">
        <f>COUNTIF(その他集計区分,T$27&amp;$C38)</f>
        <v>0</v>
      </c>
      <c r="U45" s="158">
        <f>COUNTIF(その他ウイルス検出集計区分,T$27&amp;$C38&amp;"+")</f>
        <v>0</v>
      </c>
      <c r="V45" s="157">
        <f>COUNTIF(その他集計区分,V$27&amp;$C38)</f>
        <v>0</v>
      </c>
      <c r="W45" s="158">
        <f>COUNTIF(その他ウイルス検出集計区分,V$27&amp;$C38&amp;"+")</f>
        <v>0</v>
      </c>
      <c r="X45" s="157">
        <f>COUNTIF(その他集計区分,X$27&amp;$C38)</f>
        <v>0</v>
      </c>
      <c r="Y45" s="158">
        <f>COUNTIF(その他ウイルス検出集計区分,X$27&amp;$C38&amp;"+")</f>
        <v>0</v>
      </c>
      <c r="Z45" s="157">
        <f>SUM(F45,H45,J45,L45,N45,P45,R45,T45,V45,X45)</f>
        <v>0</v>
      </c>
      <c r="AA45" s="158">
        <f>SUM(G45,I45,K45,M45,O45,Q45,S45,U45,W45,Y45)</f>
        <v>0</v>
      </c>
    </row>
    <row r="46" spans="2:27" ht="20.2" customHeight="1" x14ac:dyDescent="0.15">
      <c r="D46" s="388" t="s">
        <v>14</v>
      </c>
      <c r="E46" s="389"/>
      <c r="F46" s="157">
        <f t="shared" ref="F46:AA46" si="5">SUM(F44:F45)</f>
        <v>0</v>
      </c>
      <c r="G46" s="158">
        <f t="shared" si="5"/>
        <v>0</v>
      </c>
      <c r="H46" s="157">
        <f t="shared" si="5"/>
        <v>0</v>
      </c>
      <c r="I46" s="158">
        <f t="shared" si="5"/>
        <v>0</v>
      </c>
      <c r="J46" s="157">
        <f t="shared" si="5"/>
        <v>0</v>
      </c>
      <c r="K46" s="158">
        <f t="shared" si="5"/>
        <v>0</v>
      </c>
      <c r="L46" s="157">
        <f t="shared" si="5"/>
        <v>0</v>
      </c>
      <c r="M46" s="158">
        <f t="shared" si="5"/>
        <v>0</v>
      </c>
      <c r="N46" s="157">
        <f t="shared" si="5"/>
        <v>0</v>
      </c>
      <c r="O46" s="158">
        <f t="shared" si="5"/>
        <v>0</v>
      </c>
      <c r="P46" s="157">
        <f t="shared" si="5"/>
        <v>0</v>
      </c>
      <c r="Q46" s="158">
        <f t="shared" si="5"/>
        <v>0</v>
      </c>
      <c r="R46" s="157">
        <f t="shared" si="5"/>
        <v>0</v>
      </c>
      <c r="S46" s="158">
        <f t="shared" si="5"/>
        <v>0</v>
      </c>
      <c r="T46" s="157">
        <f t="shared" si="5"/>
        <v>0</v>
      </c>
      <c r="U46" s="158">
        <f t="shared" si="5"/>
        <v>0</v>
      </c>
      <c r="V46" s="157">
        <f t="shared" si="5"/>
        <v>0</v>
      </c>
      <c r="W46" s="158">
        <f t="shared" si="5"/>
        <v>0</v>
      </c>
      <c r="X46" s="157">
        <f t="shared" si="5"/>
        <v>0</v>
      </c>
      <c r="Y46" s="158">
        <f t="shared" si="5"/>
        <v>0</v>
      </c>
      <c r="Z46" s="157">
        <f t="shared" si="5"/>
        <v>0</v>
      </c>
      <c r="AA46" s="158">
        <f t="shared" si="5"/>
        <v>0</v>
      </c>
    </row>
  </sheetData>
  <sheetProtection insertColumns="0" insertRows="0" deleteColumns="0" deleteRows="0"/>
  <mergeCells count="151">
    <mergeCell ref="Z5:AA5"/>
    <mergeCell ref="R5:S5"/>
    <mergeCell ref="T5:U5"/>
    <mergeCell ref="X5:Y5"/>
    <mergeCell ref="P20:Q20"/>
    <mergeCell ref="D2:G2"/>
    <mergeCell ref="J20:K20"/>
    <mergeCell ref="D20:E20"/>
    <mergeCell ref="F20:G20"/>
    <mergeCell ref="H20:I20"/>
    <mergeCell ref="N5:O5"/>
    <mergeCell ref="D5:E5"/>
    <mergeCell ref="F5:G5"/>
    <mergeCell ref="H5:I5"/>
    <mergeCell ref="R20:S20"/>
    <mergeCell ref="T20:U20"/>
    <mergeCell ref="V20:W20"/>
    <mergeCell ref="X20:Y20"/>
    <mergeCell ref="V5:W5"/>
    <mergeCell ref="P5:Q5"/>
    <mergeCell ref="L5:M5"/>
    <mergeCell ref="J5:K5"/>
    <mergeCell ref="T6:U6"/>
    <mergeCell ref="V6:W6"/>
    <mergeCell ref="D21:E21"/>
    <mergeCell ref="F21:G21"/>
    <mergeCell ref="H21:I21"/>
    <mergeCell ref="J21:K21"/>
    <mergeCell ref="L20:M20"/>
    <mergeCell ref="N20:O20"/>
    <mergeCell ref="D13:E13"/>
    <mergeCell ref="B24:C24"/>
    <mergeCell ref="B9:C9"/>
    <mergeCell ref="F13:G13"/>
    <mergeCell ref="H13:I13"/>
    <mergeCell ref="J13:K13"/>
    <mergeCell ref="B21:C21"/>
    <mergeCell ref="X6:Y6"/>
    <mergeCell ref="Z6:AA6"/>
    <mergeCell ref="L6:M6"/>
    <mergeCell ref="N6:O6"/>
    <mergeCell ref="P6:Q6"/>
    <mergeCell ref="R6:S6"/>
    <mergeCell ref="X21:Y21"/>
    <mergeCell ref="Z21:AA21"/>
    <mergeCell ref="L21:M21"/>
    <mergeCell ref="N21:O21"/>
    <mergeCell ref="P21:Q21"/>
    <mergeCell ref="R21:S21"/>
    <mergeCell ref="Z20:AA20"/>
    <mergeCell ref="T21:U21"/>
    <mergeCell ref="V21:W21"/>
    <mergeCell ref="Z13:AA13"/>
    <mergeCell ref="B6:C6"/>
    <mergeCell ref="D6:E6"/>
    <mergeCell ref="F6:G6"/>
    <mergeCell ref="H6:I6"/>
    <mergeCell ref="J6:K6"/>
    <mergeCell ref="H12:I12"/>
    <mergeCell ref="X12:Y12"/>
    <mergeCell ref="Z12:AA12"/>
    <mergeCell ref="D16:E16"/>
    <mergeCell ref="N12:O12"/>
    <mergeCell ref="P12:Q12"/>
    <mergeCell ref="R12:S12"/>
    <mergeCell ref="T12:U12"/>
    <mergeCell ref="F12:G12"/>
    <mergeCell ref="J12:K12"/>
    <mergeCell ref="L12:M12"/>
    <mergeCell ref="T13:U13"/>
    <mergeCell ref="V13:W13"/>
    <mergeCell ref="L13:M13"/>
    <mergeCell ref="N13:O13"/>
    <mergeCell ref="P13:Q13"/>
    <mergeCell ref="R13:S13"/>
    <mergeCell ref="V12:W12"/>
    <mergeCell ref="X13:Y13"/>
    <mergeCell ref="X27:Y27"/>
    <mergeCell ref="Z27:AA27"/>
    <mergeCell ref="D31:E31"/>
    <mergeCell ref="F27:G27"/>
    <mergeCell ref="H27:I27"/>
    <mergeCell ref="J27:K27"/>
    <mergeCell ref="L27:M27"/>
    <mergeCell ref="N27:O27"/>
    <mergeCell ref="P27:Q27"/>
    <mergeCell ref="R27:S27"/>
    <mergeCell ref="D28:E28"/>
    <mergeCell ref="F28:G28"/>
    <mergeCell ref="H28:I28"/>
    <mergeCell ref="J28:K28"/>
    <mergeCell ref="L28:M28"/>
    <mergeCell ref="N28:O28"/>
    <mergeCell ref="P28:Q28"/>
    <mergeCell ref="R28:S28"/>
    <mergeCell ref="Z28:AA28"/>
    <mergeCell ref="T28:U28"/>
    <mergeCell ref="V28:W28"/>
    <mergeCell ref="X28:Y28"/>
    <mergeCell ref="T27:U27"/>
    <mergeCell ref="V27:W27"/>
    <mergeCell ref="V35:W35"/>
    <mergeCell ref="X35:Y35"/>
    <mergeCell ref="Z35:AA35"/>
    <mergeCell ref="L35:M35"/>
    <mergeCell ref="N35:O35"/>
    <mergeCell ref="P35:Q35"/>
    <mergeCell ref="R35:S35"/>
    <mergeCell ref="D35:E35"/>
    <mergeCell ref="F35:G35"/>
    <mergeCell ref="H35:I35"/>
    <mergeCell ref="J35:K35"/>
    <mergeCell ref="B36:C36"/>
    <mergeCell ref="D36:E36"/>
    <mergeCell ref="F36:G36"/>
    <mergeCell ref="H36:I36"/>
    <mergeCell ref="F42:G42"/>
    <mergeCell ref="H42:I42"/>
    <mergeCell ref="J42:K42"/>
    <mergeCell ref="L42:M42"/>
    <mergeCell ref="T35:U35"/>
    <mergeCell ref="B39:C39"/>
    <mergeCell ref="X36:Y36"/>
    <mergeCell ref="Z36:AA36"/>
    <mergeCell ref="T36:U36"/>
    <mergeCell ref="V36:W36"/>
    <mergeCell ref="V42:W42"/>
    <mergeCell ref="X42:Y42"/>
    <mergeCell ref="Z42:AA42"/>
    <mergeCell ref="T42:U42"/>
    <mergeCell ref="D43:E43"/>
    <mergeCell ref="F43:G43"/>
    <mergeCell ref="P36:Q36"/>
    <mergeCell ref="R36:S36"/>
    <mergeCell ref="J36:K36"/>
    <mergeCell ref="L36:M36"/>
    <mergeCell ref="N36:O36"/>
    <mergeCell ref="N42:O42"/>
    <mergeCell ref="P42:Q42"/>
    <mergeCell ref="R42:S42"/>
    <mergeCell ref="X43:Y43"/>
    <mergeCell ref="Z43:AA43"/>
    <mergeCell ref="D46:E46"/>
    <mergeCell ref="P43:Q43"/>
    <mergeCell ref="R43:S43"/>
    <mergeCell ref="T43:U43"/>
    <mergeCell ref="V43:W43"/>
    <mergeCell ref="H43:I43"/>
    <mergeCell ref="J43:K43"/>
    <mergeCell ref="L43:M43"/>
    <mergeCell ref="N43:O43"/>
  </mergeCells>
  <phoneticPr fontId="2"/>
  <pageMargins left="0.75" right="0.75" top="1" bottom="1" header="0.51200000000000001" footer="0.51200000000000001"/>
  <pageSetup paperSize="9" scale="72" fitToHeight="0" orientation="portrait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  <pageSetUpPr fitToPage="1"/>
  </sheetPr>
  <dimension ref="B1:AM127"/>
  <sheetViews>
    <sheetView tabSelected="1" zoomScale="75" workbookViewId="0">
      <pane xSplit="6" ySplit="7" topLeftCell="G8" activePane="bottomRight" state="frozen"/>
      <selection activeCell="L9" sqref="L9"/>
      <selection pane="topRight" activeCell="L9" sqref="L9"/>
      <selection pane="bottomLeft" activeCell="L9" sqref="L9"/>
      <selection pane="bottomRight" activeCell="H4" sqref="H4"/>
    </sheetView>
  </sheetViews>
  <sheetFormatPr defaultColWidth="8.75" defaultRowHeight="24.95" customHeight="1" x14ac:dyDescent="0.15"/>
  <cols>
    <col min="1" max="1" width="3.625" style="2" customWidth="1"/>
    <col min="2" max="2" width="4.375" style="2" bestFit="1" customWidth="1"/>
    <col min="3" max="3" width="15.625" style="2" customWidth="1"/>
    <col min="4" max="4" width="5.25" style="13" bestFit="1" customWidth="1"/>
    <col min="5" max="5" width="4.875" style="2" customWidth="1"/>
    <col min="6" max="6" width="11.25" style="2" customWidth="1"/>
    <col min="7" max="26" width="5.625" style="1" customWidth="1"/>
    <col min="27" max="34" width="5.625" style="2" customWidth="1"/>
    <col min="35" max="35" width="15.75" style="1" customWidth="1"/>
    <col min="36" max="36" width="6.5" style="1" customWidth="1"/>
    <col min="37" max="37" width="8.75" style="2" customWidth="1"/>
    <col min="38" max="38" width="5.625" style="2" bestFit="1" customWidth="1"/>
    <col min="39" max="39" width="5.5" style="2" bestFit="1" customWidth="1"/>
    <col min="40" max="16384" width="8.75" style="2"/>
  </cols>
  <sheetData>
    <row r="1" spans="2:39" ht="24.95" customHeight="1" x14ac:dyDescent="0.15">
      <c r="C1" s="3" t="s">
        <v>24</v>
      </c>
      <c r="D1" s="4"/>
      <c r="E1" s="5" t="s">
        <v>25</v>
      </c>
      <c r="F1" s="6"/>
      <c r="O1" s="7"/>
      <c r="P1" s="8" t="s">
        <v>31</v>
      </c>
      <c r="AA1" s="1"/>
      <c r="AB1" s="1"/>
      <c r="AE1" s="393" t="s">
        <v>86</v>
      </c>
      <c r="AF1" s="394"/>
      <c r="AG1" s="395"/>
      <c r="AH1" s="145"/>
      <c r="AI1" s="144"/>
      <c r="AJ1" s="2"/>
      <c r="AK1" s="1"/>
      <c r="AL1" s="1"/>
    </row>
    <row r="2" spans="2:39" ht="24.95" customHeight="1" thickBot="1" x14ac:dyDescent="0.2">
      <c r="D2" s="9"/>
      <c r="AE2" s="396"/>
      <c r="AF2" s="397"/>
      <c r="AG2" s="398"/>
      <c r="AH2" s="146"/>
      <c r="AI2" s="147"/>
    </row>
    <row r="3" spans="2:39" ht="16.75" x14ac:dyDescent="0.15">
      <c r="B3" s="10" t="s">
        <v>22</v>
      </c>
      <c r="C3" s="11"/>
      <c r="D3" s="11" t="s">
        <v>56</v>
      </c>
      <c r="E3" s="36"/>
      <c r="G3" s="399" t="s">
        <v>11</v>
      </c>
      <c r="H3" s="399"/>
      <c r="I3" s="12"/>
      <c r="J3" s="12"/>
      <c r="K3" s="12"/>
      <c r="L3" s="12"/>
      <c r="O3" s="348" t="s">
        <v>145</v>
      </c>
      <c r="P3" s="164"/>
      <c r="Q3" s="164"/>
      <c r="R3" s="348" t="s">
        <v>146</v>
      </c>
      <c r="S3" s="164"/>
      <c r="T3" s="164"/>
    </row>
    <row r="4" spans="2:39" ht="17.45" thickBot="1" x14ac:dyDescent="0.2">
      <c r="B4" s="10"/>
      <c r="I4" s="14"/>
      <c r="J4" s="15"/>
      <c r="O4" s="417"/>
      <c r="P4" s="348" t="s">
        <v>151</v>
      </c>
      <c r="Q4" s="348"/>
      <c r="R4" s="348"/>
      <c r="U4" s="416"/>
      <c r="V4" s="348" t="s">
        <v>150</v>
      </c>
      <c r="AD4" s="410" t="s">
        <v>55</v>
      </c>
      <c r="AE4" s="410"/>
      <c r="AF4" s="410"/>
      <c r="AG4" s="410"/>
      <c r="AH4" s="410"/>
    </row>
    <row r="5" spans="2:39" ht="15.3" thickBot="1" x14ac:dyDescent="0.2">
      <c r="B5" s="36" t="s">
        <v>63</v>
      </c>
      <c r="C5" s="37" t="s">
        <v>0</v>
      </c>
      <c r="D5" s="38"/>
      <c r="E5" s="411">
        <v>39451</v>
      </c>
      <c r="F5" s="412"/>
      <c r="G5" s="39"/>
      <c r="H5" s="40"/>
      <c r="I5" s="39"/>
      <c r="J5" s="40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36"/>
      <c r="AB5" s="36"/>
      <c r="AC5" s="36"/>
      <c r="AD5" s="42" t="s">
        <v>61</v>
      </c>
      <c r="AE5" s="42" t="s">
        <v>61</v>
      </c>
      <c r="AF5" s="42" t="s">
        <v>61</v>
      </c>
      <c r="AG5" s="42" t="s">
        <v>61</v>
      </c>
      <c r="AH5" s="42" t="s">
        <v>61</v>
      </c>
    </row>
    <row r="6" spans="2:39" ht="24.95" customHeight="1" x14ac:dyDescent="0.15">
      <c r="B6" s="408" t="s">
        <v>62</v>
      </c>
      <c r="C6" s="406" t="s">
        <v>3</v>
      </c>
      <c r="D6" s="404" t="s">
        <v>4</v>
      </c>
      <c r="E6" s="404" t="s">
        <v>5</v>
      </c>
      <c r="F6" s="402" t="s">
        <v>60</v>
      </c>
      <c r="G6" s="413" t="s">
        <v>21</v>
      </c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5"/>
      <c r="AA6" s="413" t="s">
        <v>2</v>
      </c>
      <c r="AB6" s="414"/>
      <c r="AC6" s="415"/>
      <c r="AD6" s="413" t="s">
        <v>1</v>
      </c>
      <c r="AE6" s="414"/>
      <c r="AF6" s="414"/>
      <c r="AG6" s="414"/>
      <c r="AH6" s="415"/>
      <c r="AI6" s="400" t="s">
        <v>30</v>
      </c>
      <c r="AJ6" s="16"/>
    </row>
    <row r="7" spans="2:39" ht="50.2" customHeight="1" x14ac:dyDescent="0.15">
      <c r="B7" s="409"/>
      <c r="C7" s="407"/>
      <c r="D7" s="405"/>
      <c r="E7" s="405"/>
      <c r="F7" s="403"/>
      <c r="G7" s="32">
        <v>39448</v>
      </c>
      <c r="H7" s="33">
        <f t="shared" ref="H7:Z7" si="0">G7+1</f>
        <v>39449</v>
      </c>
      <c r="I7" s="33">
        <f t="shared" si="0"/>
        <v>39450</v>
      </c>
      <c r="J7" s="33">
        <f t="shared" si="0"/>
        <v>39451</v>
      </c>
      <c r="K7" s="33">
        <f t="shared" si="0"/>
        <v>39452</v>
      </c>
      <c r="L7" s="33">
        <f t="shared" si="0"/>
        <v>39453</v>
      </c>
      <c r="M7" s="33">
        <f t="shared" si="0"/>
        <v>39454</v>
      </c>
      <c r="N7" s="33">
        <f t="shared" si="0"/>
        <v>39455</v>
      </c>
      <c r="O7" s="33">
        <f t="shared" si="0"/>
        <v>39456</v>
      </c>
      <c r="P7" s="33">
        <f t="shared" si="0"/>
        <v>39457</v>
      </c>
      <c r="Q7" s="33">
        <f t="shared" si="0"/>
        <v>39458</v>
      </c>
      <c r="R7" s="33">
        <f t="shared" si="0"/>
        <v>39459</v>
      </c>
      <c r="S7" s="33">
        <f t="shared" si="0"/>
        <v>39460</v>
      </c>
      <c r="T7" s="33">
        <f t="shared" si="0"/>
        <v>39461</v>
      </c>
      <c r="U7" s="33">
        <f t="shared" si="0"/>
        <v>39462</v>
      </c>
      <c r="V7" s="33">
        <f t="shared" si="0"/>
        <v>39463</v>
      </c>
      <c r="W7" s="33">
        <f t="shared" si="0"/>
        <v>39464</v>
      </c>
      <c r="X7" s="33">
        <f t="shared" si="0"/>
        <v>39465</v>
      </c>
      <c r="Y7" s="33">
        <f t="shared" si="0"/>
        <v>39466</v>
      </c>
      <c r="Z7" s="34">
        <f t="shared" si="0"/>
        <v>39467</v>
      </c>
      <c r="AA7" s="27" t="s">
        <v>26</v>
      </c>
      <c r="AB7" s="28" t="s">
        <v>27</v>
      </c>
      <c r="AC7" s="29" t="s">
        <v>29</v>
      </c>
      <c r="AD7" s="27" t="s">
        <v>6</v>
      </c>
      <c r="AE7" s="30" t="s">
        <v>7</v>
      </c>
      <c r="AF7" s="30" t="s">
        <v>8</v>
      </c>
      <c r="AG7" s="30" t="s">
        <v>9</v>
      </c>
      <c r="AH7" s="31" t="s">
        <v>10</v>
      </c>
      <c r="AI7" s="401"/>
      <c r="AJ7" s="17"/>
      <c r="AL7" s="18" t="s">
        <v>15</v>
      </c>
      <c r="AM7" s="19" t="s">
        <v>19</v>
      </c>
    </row>
    <row r="8" spans="2:39" ht="24.95" customHeight="1" x14ac:dyDescent="0.15">
      <c r="B8" s="110">
        <v>1</v>
      </c>
      <c r="C8" s="50" ph="1"/>
      <c r="D8" s="55" t="s">
        <v>64</v>
      </c>
      <c r="E8" s="51">
        <v>83</v>
      </c>
      <c r="F8" s="43"/>
      <c r="G8" s="420" t="s">
        <v>65</v>
      </c>
      <c r="H8" s="418" t="s">
        <v>66</v>
      </c>
      <c r="I8" s="418" t="s">
        <v>66</v>
      </c>
      <c r="J8" s="418" t="s">
        <v>66</v>
      </c>
      <c r="K8" s="422"/>
      <c r="L8" s="422"/>
      <c r="M8" s="422"/>
      <c r="N8" s="422"/>
      <c r="O8" s="422"/>
      <c r="P8" s="422"/>
      <c r="Q8" s="422"/>
      <c r="R8" s="422"/>
      <c r="S8" s="204"/>
      <c r="T8" s="204"/>
      <c r="U8" s="204"/>
      <c r="V8" s="204"/>
      <c r="W8" s="204"/>
      <c r="X8" s="204"/>
      <c r="Y8" s="204"/>
      <c r="Z8" s="204"/>
      <c r="AA8" s="111" t="s">
        <v>67</v>
      </c>
      <c r="AB8" s="56" t="s">
        <v>68</v>
      </c>
      <c r="AC8" s="46" t="s">
        <v>69</v>
      </c>
      <c r="AD8" s="47" t="s">
        <v>66</v>
      </c>
      <c r="AE8" s="48" t="s">
        <v>66</v>
      </c>
      <c r="AF8" s="48"/>
      <c r="AG8" s="48" t="s">
        <v>66</v>
      </c>
      <c r="AH8" s="49" t="s">
        <v>66</v>
      </c>
      <c r="AI8" s="24" t="s">
        <v>58</v>
      </c>
      <c r="AJ8" s="20"/>
      <c r="AL8" s="21" t="str">
        <f t="shared" ref="AL8:AL39" si="1">IF(D8&lt;&gt;"",ROUNDDOWN(E8,-1)&amp;D8,"")</f>
        <v>80F</v>
      </c>
      <c r="AM8" s="21" t="str">
        <f t="shared" ref="AM8:AM39" si="2">IF(D8&lt;&gt;"",ROUNDDOWN(E8,-1)&amp;D8&amp;AC8,"")</f>
        <v>80F+</v>
      </c>
    </row>
    <row r="9" spans="2:39" ht="24.95" customHeight="1" x14ac:dyDescent="0.15">
      <c r="B9" s="110">
        <v>2</v>
      </c>
      <c r="C9" s="50" ph="1"/>
      <c r="D9" s="55" t="s">
        <v>64</v>
      </c>
      <c r="E9" s="51">
        <v>85</v>
      </c>
      <c r="F9" s="43"/>
      <c r="G9" s="420"/>
      <c r="H9" s="419" t="s">
        <v>65</v>
      </c>
      <c r="I9" s="419" t="s">
        <v>66</v>
      </c>
      <c r="J9" s="419" t="s">
        <v>66</v>
      </c>
      <c r="K9" s="419" t="s">
        <v>66</v>
      </c>
      <c r="L9" s="421"/>
      <c r="M9" s="421"/>
      <c r="N9" s="421"/>
      <c r="O9" s="421"/>
      <c r="P9" s="421"/>
      <c r="Q9" s="421"/>
      <c r="R9" s="421"/>
      <c r="S9" s="35"/>
      <c r="T9" s="35"/>
      <c r="U9" s="35"/>
      <c r="V9" s="35"/>
      <c r="W9" s="35"/>
      <c r="X9" s="35"/>
      <c r="Y9" s="35"/>
      <c r="Z9" s="45"/>
      <c r="AA9" s="111">
        <v>39452</v>
      </c>
      <c r="AB9" s="48">
        <v>39453</v>
      </c>
      <c r="AC9" s="52" t="s">
        <v>70</v>
      </c>
      <c r="AD9" s="47"/>
      <c r="AE9" s="48" t="s">
        <v>66</v>
      </c>
      <c r="AF9" s="48" t="s">
        <v>66</v>
      </c>
      <c r="AG9" s="48"/>
      <c r="AH9" s="53"/>
      <c r="AI9" s="24"/>
      <c r="AJ9" s="20"/>
      <c r="AL9" s="21" t="str">
        <f t="shared" si="1"/>
        <v>80F</v>
      </c>
      <c r="AM9" s="21" t="str">
        <f t="shared" si="2"/>
        <v>80F-</v>
      </c>
    </row>
    <row r="10" spans="2:39" ht="24.95" customHeight="1" x14ac:dyDescent="0.15">
      <c r="B10" s="110">
        <v>3</v>
      </c>
      <c r="C10" s="50" ph="1"/>
      <c r="D10" s="55" t="s">
        <v>64</v>
      </c>
      <c r="E10" s="51">
        <v>65</v>
      </c>
      <c r="F10" s="43"/>
      <c r="G10" s="420"/>
      <c r="H10" s="419" t="s">
        <v>65</v>
      </c>
      <c r="I10" s="419" t="s">
        <v>66</v>
      </c>
      <c r="J10" s="419" t="s">
        <v>66</v>
      </c>
      <c r="K10" s="419" t="s">
        <v>66</v>
      </c>
      <c r="L10" s="421"/>
      <c r="M10" s="421"/>
      <c r="N10" s="421"/>
      <c r="O10" s="421"/>
      <c r="P10" s="421"/>
      <c r="Q10" s="421"/>
      <c r="R10" s="421"/>
      <c r="S10" s="35"/>
      <c r="T10" s="35"/>
      <c r="U10" s="35"/>
      <c r="V10" s="35"/>
      <c r="W10" s="35"/>
      <c r="X10" s="35"/>
      <c r="Y10" s="35"/>
      <c r="Z10" s="45"/>
      <c r="AA10" s="111">
        <v>39453</v>
      </c>
      <c r="AB10" s="48">
        <v>39455</v>
      </c>
      <c r="AC10" s="52" t="s">
        <v>69</v>
      </c>
      <c r="AD10" s="47" t="s">
        <v>66</v>
      </c>
      <c r="AE10" s="54" t="s">
        <v>66</v>
      </c>
      <c r="AF10" s="48"/>
      <c r="AG10" s="48" t="s">
        <v>66</v>
      </c>
      <c r="AH10" s="49"/>
      <c r="AI10" s="24"/>
      <c r="AJ10" s="20"/>
      <c r="AL10" s="21" t="str">
        <f t="shared" si="1"/>
        <v>60F</v>
      </c>
      <c r="AM10" s="21" t="str">
        <f t="shared" si="2"/>
        <v>60F+</v>
      </c>
    </row>
    <row r="11" spans="2:39" ht="24.95" customHeight="1" x14ac:dyDescent="0.15">
      <c r="B11" s="110">
        <v>4</v>
      </c>
      <c r="C11" s="50" ph="1"/>
      <c r="D11" s="55" t="s">
        <v>64</v>
      </c>
      <c r="E11" s="51">
        <v>77</v>
      </c>
      <c r="F11" s="43"/>
      <c r="G11" s="420"/>
      <c r="H11" s="421"/>
      <c r="I11" s="421"/>
      <c r="J11" s="419" t="s">
        <v>65</v>
      </c>
      <c r="K11" s="419" t="s">
        <v>66</v>
      </c>
      <c r="L11" s="419" t="s">
        <v>66</v>
      </c>
      <c r="M11" s="421"/>
      <c r="N11" s="421"/>
      <c r="O11" s="421"/>
      <c r="P11" s="421"/>
      <c r="Q11" s="421"/>
      <c r="R11" s="421"/>
      <c r="S11" s="35"/>
      <c r="T11" s="35"/>
      <c r="U11" s="35"/>
      <c r="V11" s="35"/>
      <c r="W11" s="35"/>
      <c r="X11" s="35"/>
      <c r="Y11" s="35"/>
      <c r="Z11" s="45"/>
      <c r="AA11" s="111"/>
      <c r="AB11" s="48"/>
      <c r="AC11" s="52"/>
      <c r="AD11" s="47"/>
      <c r="AE11" s="54" t="s">
        <v>66</v>
      </c>
      <c r="AF11" s="48"/>
      <c r="AG11" s="48"/>
      <c r="AH11" s="53"/>
      <c r="AI11" s="24"/>
      <c r="AJ11" s="20"/>
      <c r="AL11" s="21" t="str">
        <f t="shared" si="1"/>
        <v>70F</v>
      </c>
      <c r="AM11" s="21" t="str">
        <f t="shared" si="2"/>
        <v>70F</v>
      </c>
    </row>
    <row r="12" spans="2:39" ht="24.95" customHeight="1" x14ac:dyDescent="0.15">
      <c r="B12" s="110">
        <v>5</v>
      </c>
      <c r="C12" s="50" ph="1"/>
      <c r="D12" s="55" t="s">
        <v>64</v>
      </c>
      <c r="E12" s="51">
        <v>82</v>
      </c>
      <c r="F12" s="43"/>
      <c r="G12" s="420"/>
      <c r="H12" s="421"/>
      <c r="I12" s="421"/>
      <c r="J12" s="423" t="s">
        <v>65</v>
      </c>
      <c r="K12" s="419" t="s">
        <v>66</v>
      </c>
      <c r="L12" s="419" t="s">
        <v>66</v>
      </c>
      <c r="M12" s="421"/>
      <c r="N12" s="421"/>
      <c r="O12" s="421"/>
      <c r="P12" s="421"/>
      <c r="Q12" s="421"/>
      <c r="R12" s="421"/>
      <c r="S12" s="35"/>
      <c r="T12" s="35"/>
      <c r="U12" s="35"/>
      <c r="V12" s="35"/>
      <c r="W12" s="35"/>
      <c r="X12" s="35"/>
      <c r="Y12" s="35"/>
      <c r="Z12" s="45"/>
      <c r="AA12" s="111">
        <v>39453</v>
      </c>
      <c r="AB12" s="48">
        <v>39455</v>
      </c>
      <c r="AC12" s="52" t="s">
        <v>70</v>
      </c>
      <c r="AD12" s="47"/>
      <c r="AE12" s="54"/>
      <c r="AF12" s="48" t="s">
        <v>66</v>
      </c>
      <c r="AG12" s="48" t="s">
        <v>66</v>
      </c>
      <c r="AH12" s="53"/>
      <c r="AI12" s="24" t="s">
        <v>149</v>
      </c>
      <c r="AJ12" s="20"/>
      <c r="AL12" s="21" t="str">
        <f t="shared" si="1"/>
        <v>80F</v>
      </c>
      <c r="AM12" s="21" t="str">
        <f t="shared" si="2"/>
        <v>80F-</v>
      </c>
    </row>
    <row r="13" spans="2:39" ht="24.95" customHeight="1" x14ac:dyDescent="0.15">
      <c r="B13" s="110">
        <v>6</v>
      </c>
      <c r="C13" s="50" ph="1"/>
      <c r="D13" s="55" t="s">
        <v>64</v>
      </c>
      <c r="E13" s="51">
        <v>88</v>
      </c>
      <c r="F13" s="43"/>
      <c r="G13" s="420"/>
      <c r="H13" s="421"/>
      <c r="I13" s="421"/>
      <c r="J13" s="421"/>
      <c r="K13" s="419" t="s">
        <v>65</v>
      </c>
      <c r="L13" s="419" t="s">
        <v>66</v>
      </c>
      <c r="M13" s="419" t="s">
        <v>66</v>
      </c>
      <c r="N13" s="419" t="s">
        <v>66</v>
      </c>
      <c r="O13" s="419" t="s">
        <v>66</v>
      </c>
      <c r="P13" s="421"/>
      <c r="Q13" s="421"/>
      <c r="R13" s="421"/>
      <c r="S13" s="35"/>
      <c r="T13" s="35"/>
      <c r="U13" s="35"/>
      <c r="V13" s="35"/>
      <c r="W13" s="35"/>
      <c r="X13" s="35"/>
      <c r="Y13" s="35"/>
      <c r="Z13" s="45"/>
      <c r="AA13" s="111"/>
      <c r="AB13" s="48"/>
      <c r="AC13" s="52"/>
      <c r="AD13" s="47" t="s">
        <v>66</v>
      </c>
      <c r="AE13" s="54" t="s">
        <v>66</v>
      </c>
      <c r="AF13" s="48"/>
      <c r="AG13" s="48" t="s">
        <v>66</v>
      </c>
      <c r="AH13" s="53"/>
      <c r="AI13" s="24"/>
      <c r="AJ13" s="20"/>
      <c r="AL13" s="21" t="str">
        <f t="shared" si="1"/>
        <v>80F</v>
      </c>
      <c r="AM13" s="21" t="str">
        <f t="shared" si="2"/>
        <v>80F</v>
      </c>
    </row>
    <row r="14" spans="2:39" ht="24.95" customHeight="1" x14ac:dyDescent="0.15">
      <c r="B14" s="110">
        <v>7</v>
      </c>
      <c r="C14" s="50" ph="1"/>
      <c r="D14" s="55" t="s">
        <v>64</v>
      </c>
      <c r="E14" s="51">
        <v>79</v>
      </c>
      <c r="F14" s="43"/>
      <c r="G14" s="420"/>
      <c r="H14" s="421"/>
      <c r="I14" s="421"/>
      <c r="J14" s="421"/>
      <c r="K14" s="421"/>
      <c r="L14" s="421"/>
      <c r="M14" s="419" t="s">
        <v>65</v>
      </c>
      <c r="N14" s="419" t="s">
        <v>28</v>
      </c>
      <c r="O14" s="419" t="s">
        <v>66</v>
      </c>
      <c r="P14" s="419" t="s">
        <v>66</v>
      </c>
      <c r="Q14" s="419" t="s">
        <v>66</v>
      </c>
      <c r="R14" s="419" t="s">
        <v>66</v>
      </c>
      <c r="S14" s="35"/>
      <c r="T14" s="35"/>
      <c r="U14" s="35"/>
      <c r="V14" s="35"/>
      <c r="W14" s="35"/>
      <c r="X14" s="35"/>
      <c r="Y14" s="35"/>
      <c r="Z14" s="45"/>
      <c r="AA14" s="111"/>
      <c r="AB14" s="48"/>
      <c r="AC14" s="46"/>
      <c r="AD14" s="47"/>
      <c r="AE14" s="54"/>
      <c r="AF14" s="48" t="s">
        <v>66</v>
      </c>
      <c r="AG14" s="48"/>
      <c r="AH14" s="53"/>
      <c r="AI14" s="24"/>
      <c r="AJ14" s="20"/>
      <c r="AL14" s="21" t="str">
        <f t="shared" si="1"/>
        <v>70F</v>
      </c>
      <c r="AM14" s="21" t="str">
        <f t="shared" si="2"/>
        <v>70F</v>
      </c>
    </row>
    <row r="15" spans="2:39" ht="24.95" customHeight="1" x14ac:dyDescent="0.15">
      <c r="B15" s="110">
        <v>8</v>
      </c>
      <c r="C15" s="50" ph="1"/>
      <c r="D15" s="55" t="s">
        <v>64</v>
      </c>
      <c r="E15" s="51">
        <v>57</v>
      </c>
      <c r="F15" s="43"/>
      <c r="G15" s="420"/>
      <c r="H15" s="421"/>
      <c r="I15" s="421"/>
      <c r="J15" s="421"/>
      <c r="K15" s="421"/>
      <c r="L15" s="421"/>
      <c r="M15" s="421" t="s">
        <v>65</v>
      </c>
      <c r="N15" s="419" t="s">
        <v>66</v>
      </c>
      <c r="O15" s="421"/>
      <c r="P15" s="421"/>
      <c r="Q15" s="421"/>
      <c r="R15" s="421"/>
      <c r="S15" s="35"/>
      <c r="T15" s="35"/>
      <c r="U15" s="35"/>
      <c r="V15" s="35"/>
      <c r="W15" s="35"/>
      <c r="X15" s="35"/>
      <c r="Y15" s="35"/>
      <c r="Z15" s="45"/>
      <c r="AA15" s="111"/>
      <c r="AB15" s="48"/>
      <c r="AC15" s="46"/>
      <c r="AD15" s="47" t="s">
        <v>66</v>
      </c>
      <c r="AE15" s="54" t="s">
        <v>66</v>
      </c>
      <c r="AF15" s="48" t="s">
        <v>66</v>
      </c>
      <c r="AG15" s="48"/>
      <c r="AH15" s="53" t="s">
        <v>66</v>
      </c>
      <c r="AI15" s="24" t="s">
        <v>59</v>
      </c>
      <c r="AJ15" s="20"/>
      <c r="AL15" s="21" t="str">
        <f t="shared" si="1"/>
        <v>50F</v>
      </c>
      <c r="AM15" s="21" t="str">
        <f t="shared" si="2"/>
        <v>50F</v>
      </c>
    </row>
    <row r="16" spans="2:39" ht="24.95" customHeight="1" x14ac:dyDescent="0.15">
      <c r="B16" s="110">
        <v>9</v>
      </c>
      <c r="C16" s="50" ph="1"/>
      <c r="D16" s="55" t="s">
        <v>64</v>
      </c>
      <c r="E16" s="51">
        <v>78</v>
      </c>
      <c r="F16" s="43"/>
      <c r="G16" s="420"/>
      <c r="H16" s="421"/>
      <c r="I16" s="421"/>
      <c r="J16" s="421"/>
      <c r="K16" s="421"/>
      <c r="L16" s="421"/>
      <c r="M16" s="421"/>
      <c r="N16" s="419" t="s">
        <v>54</v>
      </c>
      <c r="O16" s="419" t="s">
        <v>66</v>
      </c>
      <c r="P16" s="419"/>
      <c r="Q16" s="419" t="s">
        <v>66</v>
      </c>
      <c r="R16" s="419" t="s">
        <v>66</v>
      </c>
      <c r="S16" s="35"/>
      <c r="T16" s="35"/>
      <c r="U16" s="35"/>
      <c r="V16" s="35"/>
      <c r="W16" s="35"/>
      <c r="X16" s="35"/>
      <c r="Y16" s="35"/>
      <c r="Z16" s="45"/>
      <c r="AA16" s="111"/>
      <c r="AB16" s="48"/>
      <c r="AC16" s="112"/>
      <c r="AD16" s="47" t="s">
        <v>66</v>
      </c>
      <c r="AE16" s="54"/>
      <c r="AF16" s="48" t="s">
        <v>66</v>
      </c>
      <c r="AG16" s="48"/>
      <c r="AH16" s="53"/>
      <c r="AI16" s="24"/>
      <c r="AJ16" s="20"/>
      <c r="AL16" s="21" t="str">
        <f t="shared" si="1"/>
        <v>70F</v>
      </c>
      <c r="AM16" s="21" t="str">
        <f t="shared" si="2"/>
        <v>70F</v>
      </c>
    </row>
    <row r="17" spans="2:39" ht="24.95" customHeight="1" x14ac:dyDescent="0.15">
      <c r="B17" s="113">
        <v>10</v>
      </c>
      <c r="C17" s="50" ph="1"/>
      <c r="D17" s="55" t="s">
        <v>71</v>
      </c>
      <c r="E17" s="51">
        <v>76</v>
      </c>
      <c r="F17" s="43"/>
      <c r="G17" s="420"/>
      <c r="H17" s="421"/>
      <c r="I17" s="421"/>
      <c r="J17" s="421"/>
      <c r="K17" s="421"/>
      <c r="L17" s="421"/>
      <c r="M17" s="421"/>
      <c r="N17" s="421"/>
      <c r="O17" s="421"/>
      <c r="P17" s="421" t="s">
        <v>65</v>
      </c>
      <c r="Q17" s="419" t="s">
        <v>66</v>
      </c>
      <c r="R17" s="421"/>
      <c r="S17" s="35"/>
      <c r="T17" s="35"/>
      <c r="U17" s="35"/>
      <c r="V17" s="35"/>
      <c r="W17" s="35"/>
      <c r="X17" s="35"/>
      <c r="Y17" s="35"/>
      <c r="Z17" s="45"/>
      <c r="AA17" s="111">
        <v>39457</v>
      </c>
      <c r="AB17" s="48">
        <v>39458</v>
      </c>
      <c r="AC17" s="46" t="s">
        <v>69</v>
      </c>
      <c r="AD17" s="47" t="s">
        <v>66</v>
      </c>
      <c r="AE17" s="54" t="s">
        <v>66</v>
      </c>
      <c r="AF17" s="56" t="s">
        <v>66</v>
      </c>
      <c r="AG17" s="56"/>
      <c r="AH17" s="53"/>
      <c r="AI17" s="24"/>
      <c r="AJ17" s="20"/>
      <c r="AL17" s="21" t="str">
        <f t="shared" si="1"/>
        <v>70M</v>
      </c>
      <c r="AM17" s="21" t="str">
        <f t="shared" si="2"/>
        <v>70M+</v>
      </c>
    </row>
    <row r="18" spans="2:39" ht="24.95" customHeight="1" x14ac:dyDescent="0.15">
      <c r="B18" s="113">
        <v>11</v>
      </c>
      <c r="C18" s="57" ph="1"/>
      <c r="D18" s="55"/>
      <c r="E18" s="51"/>
      <c r="F18" s="43"/>
      <c r="G18" s="44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45"/>
      <c r="AA18" s="111"/>
      <c r="AB18" s="48"/>
      <c r="AC18" s="46"/>
      <c r="AD18" s="47"/>
      <c r="AE18" s="54"/>
      <c r="AF18" s="56"/>
      <c r="AG18" s="56"/>
      <c r="AH18" s="53"/>
      <c r="AI18" s="24"/>
      <c r="AJ18" s="20"/>
      <c r="AL18" s="21" t="str">
        <f t="shared" si="1"/>
        <v/>
      </c>
      <c r="AM18" s="21" t="str">
        <f t="shared" si="2"/>
        <v/>
      </c>
    </row>
    <row r="19" spans="2:39" ht="24.95" customHeight="1" x14ac:dyDescent="0.15">
      <c r="B19" s="110">
        <v>12</v>
      </c>
      <c r="C19" s="57" ph="1"/>
      <c r="D19" s="55"/>
      <c r="E19" s="51"/>
      <c r="F19" s="58"/>
      <c r="G19" s="44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45"/>
      <c r="AA19" s="111"/>
      <c r="AB19" s="48"/>
      <c r="AC19" s="46"/>
      <c r="AD19" s="47"/>
      <c r="AE19" s="54"/>
      <c r="AF19" s="56"/>
      <c r="AG19" s="56"/>
      <c r="AH19" s="53"/>
      <c r="AI19" s="24"/>
      <c r="AJ19" s="20"/>
      <c r="AL19" s="21" t="str">
        <f t="shared" si="1"/>
        <v/>
      </c>
      <c r="AM19" s="21" t="str">
        <f t="shared" si="2"/>
        <v/>
      </c>
    </row>
    <row r="20" spans="2:39" ht="24.95" customHeight="1" x14ac:dyDescent="0.15">
      <c r="B20" s="110">
        <v>13</v>
      </c>
      <c r="C20" s="57" ph="1"/>
      <c r="D20" s="55"/>
      <c r="E20" s="51"/>
      <c r="F20" s="58"/>
      <c r="G20" s="44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45"/>
      <c r="AA20" s="114"/>
      <c r="AB20" s="48"/>
      <c r="AC20" s="52"/>
      <c r="AD20" s="47"/>
      <c r="AE20" s="54"/>
      <c r="AF20" s="56"/>
      <c r="AG20" s="56"/>
      <c r="AH20" s="49"/>
      <c r="AI20" s="24"/>
      <c r="AJ20" s="20"/>
      <c r="AL20" s="21" t="str">
        <f t="shared" si="1"/>
        <v/>
      </c>
      <c r="AM20" s="21" t="str">
        <f t="shared" si="2"/>
        <v/>
      </c>
    </row>
    <row r="21" spans="2:39" ht="24.95" customHeight="1" x14ac:dyDescent="0.15">
      <c r="B21" s="110">
        <v>14</v>
      </c>
      <c r="C21" s="50" ph="1"/>
      <c r="D21" s="55"/>
      <c r="E21" s="51"/>
      <c r="F21" s="58"/>
      <c r="G21" s="44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45"/>
      <c r="AA21" s="114"/>
      <c r="AB21" s="48"/>
      <c r="AC21" s="52"/>
      <c r="AD21" s="47"/>
      <c r="AE21" s="48"/>
      <c r="AF21" s="56"/>
      <c r="AG21" s="56"/>
      <c r="AH21" s="52"/>
      <c r="AI21" s="24"/>
      <c r="AJ21" s="20"/>
      <c r="AL21" s="21" t="str">
        <f t="shared" si="1"/>
        <v/>
      </c>
      <c r="AM21" s="21" t="str">
        <f t="shared" si="2"/>
        <v/>
      </c>
    </row>
    <row r="22" spans="2:39" ht="24.95" customHeight="1" x14ac:dyDescent="0.15">
      <c r="B22" s="110">
        <v>15</v>
      </c>
      <c r="C22" s="50" ph="1"/>
      <c r="D22" s="55"/>
      <c r="E22" s="51"/>
      <c r="F22" s="58"/>
      <c r="G22" s="44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45"/>
      <c r="AA22" s="114"/>
      <c r="AB22" s="48"/>
      <c r="AC22" s="46"/>
      <c r="AD22" s="47"/>
      <c r="AE22" s="48"/>
      <c r="AF22" s="56"/>
      <c r="AG22" s="56"/>
      <c r="AH22" s="59"/>
      <c r="AI22" s="24"/>
      <c r="AJ22" s="20"/>
      <c r="AL22" s="21" t="str">
        <f t="shared" si="1"/>
        <v/>
      </c>
      <c r="AM22" s="21" t="str">
        <f t="shared" si="2"/>
        <v/>
      </c>
    </row>
    <row r="23" spans="2:39" ht="24.95" customHeight="1" x14ac:dyDescent="0.15">
      <c r="B23" s="110">
        <v>16</v>
      </c>
      <c r="C23" s="50" ph="1"/>
      <c r="D23" s="55"/>
      <c r="E23" s="51"/>
      <c r="F23" s="58"/>
      <c r="G23" s="44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45"/>
      <c r="AA23" s="111"/>
      <c r="AB23" s="56"/>
      <c r="AC23" s="46"/>
      <c r="AD23" s="47"/>
      <c r="AE23" s="48"/>
      <c r="AF23" s="48"/>
      <c r="AG23" s="48"/>
      <c r="AH23" s="49"/>
      <c r="AI23" s="24"/>
      <c r="AJ23" s="20"/>
      <c r="AL23" s="21" t="str">
        <f t="shared" si="1"/>
        <v/>
      </c>
      <c r="AM23" s="21" t="str">
        <f t="shared" si="2"/>
        <v/>
      </c>
    </row>
    <row r="24" spans="2:39" ht="24.95" customHeight="1" x14ac:dyDescent="0.15">
      <c r="B24" s="110">
        <v>17</v>
      </c>
      <c r="C24" s="50" ph="1"/>
      <c r="D24" s="55"/>
      <c r="E24" s="51"/>
      <c r="F24" s="60"/>
      <c r="G24" s="44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45"/>
      <c r="AA24" s="111"/>
      <c r="AB24" s="48"/>
      <c r="AC24" s="52"/>
      <c r="AD24" s="47"/>
      <c r="AE24" s="48"/>
      <c r="AF24" s="48"/>
      <c r="AG24" s="48"/>
      <c r="AH24" s="53"/>
      <c r="AI24" s="24"/>
      <c r="AJ24" s="20"/>
      <c r="AL24" s="21" t="str">
        <f t="shared" si="1"/>
        <v/>
      </c>
      <c r="AM24" s="21" t="str">
        <f t="shared" si="2"/>
        <v/>
      </c>
    </row>
    <row r="25" spans="2:39" ht="24.95" customHeight="1" x14ac:dyDescent="0.15">
      <c r="B25" s="110">
        <v>18</v>
      </c>
      <c r="C25" s="50" ph="1"/>
      <c r="D25" s="55"/>
      <c r="E25" s="51"/>
      <c r="F25" s="60"/>
      <c r="G25" s="44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45"/>
      <c r="AA25" s="111"/>
      <c r="AB25" s="48"/>
      <c r="AC25" s="52"/>
      <c r="AD25" s="47"/>
      <c r="AE25" s="54"/>
      <c r="AF25" s="48"/>
      <c r="AG25" s="48"/>
      <c r="AH25" s="49"/>
      <c r="AI25" s="24"/>
      <c r="AJ25" s="20"/>
      <c r="AL25" s="21" t="str">
        <f t="shared" si="1"/>
        <v/>
      </c>
      <c r="AM25" s="21" t="str">
        <f t="shared" si="2"/>
        <v/>
      </c>
    </row>
    <row r="26" spans="2:39" ht="24.95" customHeight="1" x14ac:dyDescent="0.15">
      <c r="B26" s="110">
        <v>19</v>
      </c>
      <c r="C26" s="50" ph="1"/>
      <c r="D26" s="55"/>
      <c r="E26" s="51"/>
      <c r="F26" s="60"/>
      <c r="G26" s="44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45"/>
      <c r="AA26" s="111"/>
      <c r="AB26" s="48"/>
      <c r="AC26" s="52"/>
      <c r="AD26" s="47"/>
      <c r="AE26" s="54"/>
      <c r="AF26" s="48"/>
      <c r="AG26" s="48"/>
      <c r="AH26" s="53"/>
      <c r="AI26" s="24"/>
      <c r="AJ26" s="20"/>
      <c r="AL26" s="21" t="str">
        <f t="shared" si="1"/>
        <v/>
      </c>
      <c r="AM26" s="21" t="str">
        <f t="shared" si="2"/>
        <v/>
      </c>
    </row>
    <row r="27" spans="2:39" ht="24.95" customHeight="1" x14ac:dyDescent="0.15">
      <c r="B27" s="110">
        <v>20</v>
      </c>
      <c r="C27" s="50" ph="1"/>
      <c r="D27" s="55"/>
      <c r="E27" s="51"/>
      <c r="F27" s="60"/>
      <c r="G27" s="44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45"/>
      <c r="AA27" s="111"/>
      <c r="AB27" s="48"/>
      <c r="AC27" s="52"/>
      <c r="AD27" s="47"/>
      <c r="AE27" s="54"/>
      <c r="AF27" s="48"/>
      <c r="AG27" s="48"/>
      <c r="AH27" s="53"/>
      <c r="AI27" s="24"/>
      <c r="AJ27" s="20"/>
      <c r="AL27" s="21" t="str">
        <f t="shared" si="1"/>
        <v/>
      </c>
      <c r="AM27" s="21" t="str">
        <f t="shared" si="2"/>
        <v/>
      </c>
    </row>
    <row r="28" spans="2:39" ht="24.95" customHeight="1" x14ac:dyDescent="0.15">
      <c r="B28" s="110">
        <v>21</v>
      </c>
      <c r="C28" s="50" ph="1"/>
      <c r="D28" s="55"/>
      <c r="E28" s="51"/>
      <c r="F28" s="60"/>
      <c r="G28" s="44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45"/>
      <c r="AA28" s="111"/>
      <c r="AB28" s="48"/>
      <c r="AC28" s="52"/>
      <c r="AD28" s="47"/>
      <c r="AE28" s="54"/>
      <c r="AF28" s="48"/>
      <c r="AG28" s="48"/>
      <c r="AH28" s="53"/>
      <c r="AI28" s="24"/>
      <c r="AJ28" s="20"/>
      <c r="AL28" s="21" t="str">
        <f t="shared" si="1"/>
        <v/>
      </c>
      <c r="AM28" s="21" t="str">
        <f t="shared" si="2"/>
        <v/>
      </c>
    </row>
    <row r="29" spans="2:39" ht="24.95" customHeight="1" x14ac:dyDescent="0.15">
      <c r="B29" s="110">
        <v>22</v>
      </c>
      <c r="C29" s="50" ph="1"/>
      <c r="D29" s="55"/>
      <c r="E29" s="51"/>
      <c r="F29" s="60"/>
      <c r="G29" s="44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45"/>
      <c r="AA29" s="111"/>
      <c r="AB29" s="48"/>
      <c r="AC29" s="46"/>
      <c r="AD29" s="47"/>
      <c r="AE29" s="54"/>
      <c r="AF29" s="48"/>
      <c r="AG29" s="48"/>
      <c r="AH29" s="53"/>
      <c r="AI29" s="24"/>
      <c r="AJ29" s="20"/>
      <c r="AL29" s="21" t="str">
        <f t="shared" si="1"/>
        <v/>
      </c>
      <c r="AM29" s="21" t="str">
        <f t="shared" si="2"/>
        <v/>
      </c>
    </row>
    <row r="30" spans="2:39" ht="24.95" customHeight="1" x14ac:dyDescent="0.15">
      <c r="B30" s="110">
        <v>23</v>
      </c>
      <c r="C30" s="50" ph="1"/>
      <c r="D30" s="55"/>
      <c r="E30" s="51"/>
      <c r="F30" s="60"/>
      <c r="G30" s="44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45"/>
      <c r="AA30" s="111"/>
      <c r="AB30" s="48"/>
      <c r="AC30" s="46"/>
      <c r="AD30" s="47"/>
      <c r="AE30" s="54"/>
      <c r="AF30" s="48"/>
      <c r="AG30" s="48"/>
      <c r="AH30" s="53"/>
      <c r="AI30" s="24"/>
      <c r="AJ30" s="20"/>
      <c r="AL30" s="21" t="str">
        <f t="shared" si="1"/>
        <v/>
      </c>
      <c r="AM30" s="21" t="str">
        <f t="shared" si="2"/>
        <v/>
      </c>
    </row>
    <row r="31" spans="2:39" ht="24.95" customHeight="1" x14ac:dyDescent="0.15">
      <c r="B31" s="110">
        <v>24</v>
      </c>
      <c r="C31" s="50" ph="1"/>
      <c r="D31" s="55"/>
      <c r="E31" s="51"/>
      <c r="F31" s="60"/>
      <c r="G31" s="44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45"/>
      <c r="AA31" s="111"/>
      <c r="AB31" s="48"/>
      <c r="AC31" s="112"/>
      <c r="AD31" s="47"/>
      <c r="AE31" s="54"/>
      <c r="AF31" s="48"/>
      <c r="AG31" s="48"/>
      <c r="AH31" s="53"/>
      <c r="AI31" s="24"/>
      <c r="AJ31" s="20"/>
      <c r="AL31" s="21" t="str">
        <f t="shared" si="1"/>
        <v/>
      </c>
      <c r="AM31" s="21" t="str">
        <f t="shared" si="2"/>
        <v/>
      </c>
    </row>
    <row r="32" spans="2:39" ht="24.95" customHeight="1" x14ac:dyDescent="0.15">
      <c r="B32" s="110">
        <v>25</v>
      </c>
      <c r="C32" s="50" ph="1"/>
      <c r="D32" s="55"/>
      <c r="E32" s="51"/>
      <c r="F32" s="60"/>
      <c r="G32" s="44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45"/>
      <c r="AA32" s="111"/>
      <c r="AB32" s="48"/>
      <c r="AC32" s="46"/>
      <c r="AD32" s="47"/>
      <c r="AE32" s="54"/>
      <c r="AF32" s="56"/>
      <c r="AG32" s="56"/>
      <c r="AH32" s="53"/>
      <c r="AI32" s="24"/>
      <c r="AJ32" s="20"/>
      <c r="AL32" s="21" t="str">
        <f t="shared" si="1"/>
        <v/>
      </c>
      <c r="AM32" s="21" t="str">
        <f t="shared" si="2"/>
        <v/>
      </c>
    </row>
    <row r="33" spans="2:39" ht="24.95" customHeight="1" x14ac:dyDescent="0.15">
      <c r="B33" s="110">
        <v>26</v>
      </c>
      <c r="C33" s="57" ph="1"/>
      <c r="D33" s="55"/>
      <c r="E33" s="51"/>
      <c r="F33" s="60"/>
      <c r="G33" s="44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45"/>
      <c r="AA33" s="111"/>
      <c r="AB33" s="48"/>
      <c r="AC33" s="46"/>
      <c r="AD33" s="47"/>
      <c r="AE33" s="54"/>
      <c r="AF33" s="56"/>
      <c r="AG33" s="56"/>
      <c r="AH33" s="53"/>
      <c r="AI33" s="24"/>
      <c r="AJ33" s="20"/>
      <c r="AL33" s="21" t="str">
        <f t="shared" si="1"/>
        <v/>
      </c>
      <c r="AM33" s="21" t="str">
        <f t="shared" si="2"/>
        <v/>
      </c>
    </row>
    <row r="34" spans="2:39" s="23" customFormat="1" ht="24.95" customHeight="1" x14ac:dyDescent="0.15">
      <c r="B34" s="113">
        <v>27</v>
      </c>
      <c r="C34" s="57" ph="1"/>
      <c r="D34" s="55"/>
      <c r="E34" s="51"/>
      <c r="F34" s="43"/>
      <c r="G34" s="44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45"/>
      <c r="AA34" s="115"/>
      <c r="AB34" s="66"/>
      <c r="AC34" s="46"/>
      <c r="AD34" s="61"/>
      <c r="AE34" s="62"/>
      <c r="AF34" s="63"/>
      <c r="AG34" s="63"/>
      <c r="AH34" s="64"/>
      <c r="AI34" s="25"/>
      <c r="AJ34" s="22"/>
      <c r="AL34" s="21" t="str">
        <f t="shared" si="1"/>
        <v/>
      </c>
      <c r="AM34" s="21" t="str">
        <f t="shared" si="2"/>
        <v/>
      </c>
    </row>
    <row r="35" spans="2:39" s="23" customFormat="1" ht="24.95" customHeight="1" x14ac:dyDescent="0.15">
      <c r="B35" s="113">
        <v>28</v>
      </c>
      <c r="C35" s="57" ph="1"/>
      <c r="D35" s="55"/>
      <c r="E35" s="51"/>
      <c r="F35" s="43"/>
      <c r="G35" s="44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45"/>
      <c r="AA35" s="116"/>
      <c r="AB35" s="66"/>
      <c r="AC35" s="46"/>
      <c r="AD35" s="61"/>
      <c r="AE35" s="62"/>
      <c r="AF35" s="63"/>
      <c r="AG35" s="63"/>
      <c r="AH35" s="65"/>
      <c r="AI35" s="25"/>
      <c r="AJ35" s="22"/>
      <c r="AL35" s="21" t="str">
        <f t="shared" si="1"/>
        <v/>
      </c>
      <c r="AM35" s="21" t="str">
        <f t="shared" si="2"/>
        <v/>
      </c>
    </row>
    <row r="36" spans="2:39" s="23" customFormat="1" ht="24.95" customHeight="1" x14ac:dyDescent="0.15">
      <c r="B36" s="113">
        <v>29</v>
      </c>
      <c r="C36" s="57" ph="1"/>
      <c r="D36" s="55"/>
      <c r="E36" s="51"/>
      <c r="F36" s="43"/>
      <c r="G36" s="44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45"/>
      <c r="AA36" s="116"/>
      <c r="AB36" s="66"/>
      <c r="AC36" s="46"/>
      <c r="AD36" s="61"/>
      <c r="AE36" s="66"/>
      <c r="AF36" s="63"/>
      <c r="AG36" s="63"/>
      <c r="AH36" s="46"/>
      <c r="AI36" s="25"/>
      <c r="AJ36" s="22"/>
      <c r="AL36" s="21" t="str">
        <f t="shared" si="1"/>
        <v/>
      </c>
      <c r="AM36" s="21" t="str">
        <f t="shared" si="2"/>
        <v/>
      </c>
    </row>
    <row r="37" spans="2:39" s="23" customFormat="1" ht="24.95" customHeight="1" x14ac:dyDescent="0.15">
      <c r="B37" s="113">
        <v>30</v>
      </c>
      <c r="C37" s="57" ph="1"/>
      <c r="D37" s="55"/>
      <c r="E37" s="51"/>
      <c r="F37" s="43"/>
      <c r="G37" s="44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45"/>
      <c r="AA37" s="116"/>
      <c r="AB37" s="66"/>
      <c r="AC37" s="46"/>
      <c r="AD37" s="61"/>
      <c r="AE37" s="66"/>
      <c r="AF37" s="63"/>
      <c r="AG37" s="63"/>
      <c r="AH37" s="67"/>
      <c r="AI37" s="25"/>
      <c r="AJ37" s="22"/>
      <c r="AL37" s="21" t="str">
        <f t="shared" si="1"/>
        <v/>
      </c>
      <c r="AM37" s="21" t="str">
        <f t="shared" si="2"/>
        <v/>
      </c>
    </row>
    <row r="38" spans="2:39" s="23" customFormat="1" ht="24.95" customHeight="1" x14ac:dyDescent="0.15">
      <c r="B38" s="113">
        <v>31</v>
      </c>
      <c r="C38" s="57" ph="1"/>
      <c r="D38" s="55"/>
      <c r="E38" s="51"/>
      <c r="F38" s="43"/>
      <c r="G38" s="44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45"/>
      <c r="AA38" s="115"/>
      <c r="AB38" s="63"/>
      <c r="AC38" s="46"/>
      <c r="AD38" s="61"/>
      <c r="AE38" s="66"/>
      <c r="AF38" s="66"/>
      <c r="AG38" s="66"/>
      <c r="AH38" s="65"/>
      <c r="AI38" s="25"/>
      <c r="AJ38" s="22"/>
      <c r="AL38" s="21" t="str">
        <f t="shared" si="1"/>
        <v/>
      </c>
      <c r="AM38" s="21" t="str">
        <f t="shared" si="2"/>
        <v/>
      </c>
    </row>
    <row r="39" spans="2:39" s="23" customFormat="1" ht="24.95" customHeight="1" x14ac:dyDescent="0.15">
      <c r="B39" s="113">
        <v>32</v>
      </c>
      <c r="C39" s="57" ph="1"/>
      <c r="D39" s="55"/>
      <c r="E39" s="51"/>
      <c r="F39" s="43"/>
      <c r="G39" s="44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45"/>
      <c r="AA39" s="115"/>
      <c r="AB39" s="66"/>
      <c r="AC39" s="46"/>
      <c r="AD39" s="61"/>
      <c r="AE39" s="66"/>
      <c r="AF39" s="66"/>
      <c r="AG39" s="66"/>
      <c r="AH39" s="64"/>
      <c r="AI39" s="25"/>
      <c r="AJ39" s="22"/>
      <c r="AL39" s="21" t="str">
        <f t="shared" si="1"/>
        <v/>
      </c>
      <c r="AM39" s="21" t="str">
        <f t="shared" si="2"/>
        <v/>
      </c>
    </row>
    <row r="40" spans="2:39" ht="24.95" customHeight="1" x14ac:dyDescent="0.15">
      <c r="B40" s="110">
        <v>33</v>
      </c>
      <c r="C40" s="50" ph="1"/>
      <c r="D40" s="55"/>
      <c r="E40" s="51"/>
      <c r="F40" s="58"/>
      <c r="G40" s="44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45"/>
      <c r="AA40" s="111"/>
      <c r="AB40" s="48"/>
      <c r="AC40" s="52"/>
      <c r="AD40" s="47"/>
      <c r="AE40" s="54"/>
      <c r="AF40" s="48"/>
      <c r="AG40" s="48"/>
      <c r="AH40" s="49"/>
      <c r="AI40" s="24"/>
      <c r="AJ40" s="20"/>
      <c r="AL40" s="21" t="str">
        <f t="shared" ref="AL40:AL57" si="3">IF(D40&lt;&gt;"",ROUNDDOWN(E40,-1)&amp;D40,"")</f>
        <v/>
      </c>
      <c r="AM40" s="21" t="str">
        <f t="shared" ref="AM40:AM57" si="4">IF(D40&lt;&gt;"",ROUNDDOWN(E40,-1)&amp;D40&amp;AC40,"")</f>
        <v/>
      </c>
    </row>
    <row r="41" spans="2:39" ht="24.95" customHeight="1" x14ac:dyDescent="0.15">
      <c r="B41" s="110">
        <v>34</v>
      </c>
      <c r="C41" s="50" ph="1"/>
      <c r="D41" s="55"/>
      <c r="E41" s="51"/>
      <c r="F41" s="58"/>
      <c r="G41" s="44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45"/>
      <c r="AA41" s="111"/>
      <c r="AB41" s="48"/>
      <c r="AC41" s="52"/>
      <c r="AD41" s="47"/>
      <c r="AE41" s="54"/>
      <c r="AF41" s="48"/>
      <c r="AG41" s="48"/>
      <c r="AH41" s="53"/>
      <c r="AI41" s="24"/>
      <c r="AJ41" s="20"/>
      <c r="AL41" s="21" t="str">
        <f t="shared" si="3"/>
        <v/>
      </c>
      <c r="AM41" s="21" t="str">
        <f t="shared" si="4"/>
        <v/>
      </c>
    </row>
    <row r="42" spans="2:39" ht="24.95" customHeight="1" x14ac:dyDescent="0.15">
      <c r="B42" s="110">
        <v>35</v>
      </c>
      <c r="C42" s="50" ph="1"/>
      <c r="D42" s="55"/>
      <c r="E42" s="51"/>
      <c r="F42" s="58"/>
      <c r="G42" s="44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45"/>
      <c r="AA42" s="111"/>
      <c r="AB42" s="48"/>
      <c r="AC42" s="52"/>
      <c r="AD42" s="47"/>
      <c r="AE42" s="54"/>
      <c r="AF42" s="48"/>
      <c r="AG42" s="48"/>
      <c r="AH42" s="53"/>
      <c r="AI42" s="24"/>
      <c r="AJ42" s="20"/>
      <c r="AL42" s="21" t="str">
        <f t="shared" si="3"/>
        <v/>
      </c>
      <c r="AM42" s="21" t="str">
        <f t="shared" si="4"/>
        <v/>
      </c>
    </row>
    <row r="43" spans="2:39" ht="24.95" customHeight="1" x14ac:dyDescent="0.15">
      <c r="B43" s="110">
        <v>36</v>
      </c>
      <c r="C43" s="50" ph="1"/>
      <c r="D43" s="55"/>
      <c r="E43" s="51"/>
      <c r="F43" s="58"/>
      <c r="G43" s="44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45"/>
      <c r="AA43" s="111"/>
      <c r="AB43" s="48"/>
      <c r="AC43" s="52"/>
      <c r="AD43" s="47"/>
      <c r="AE43" s="54"/>
      <c r="AF43" s="48"/>
      <c r="AG43" s="48"/>
      <c r="AH43" s="53"/>
      <c r="AI43" s="24"/>
      <c r="AJ43" s="20"/>
      <c r="AL43" s="21" t="str">
        <f t="shared" si="3"/>
        <v/>
      </c>
      <c r="AM43" s="21" t="str">
        <f t="shared" si="4"/>
        <v/>
      </c>
    </row>
    <row r="44" spans="2:39" ht="24.95" customHeight="1" x14ac:dyDescent="0.15">
      <c r="B44" s="110">
        <v>37</v>
      </c>
      <c r="C44" s="50" ph="1"/>
      <c r="D44" s="55"/>
      <c r="E44" s="51"/>
      <c r="F44" s="58"/>
      <c r="G44" s="44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45"/>
      <c r="AA44" s="111"/>
      <c r="AB44" s="48"/>
      <c r="AC44" s="46"/>
      <c r="AD44" s="47"/>
      <c r="AE44" s="54"/>
      <c r="AF44" s="48"/>
      <c r="AG44" s="48"/>
      <c r="AH44" s="53"/>
      <c r="AI44" s="24"/>
      <c r="AJ44" s="20"/>
      <c r="AL44" s="21" t="str">
        <f t="shared" si="3"/>
        <v/>
      </c>
      <c r="AM44" s="21" t="str">
        <f t="shared" si="4"/>
        <v/>
      </c>
    </row>
    <row r="45" spans="2:39" ht="24.95" customHeight="1" x14ac:dyDescent="0.15">
      <c r="B45" s="110">
        <v>38</v>
      </c>
      <c r="C45" s="50" ph="1"/>
      <c r="D45" s="55"/>
      <c r="E45" s="51"/>
      <c r="F45" s="58"/>
      <c r="G45" s="44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45"/>
      <c r="AA45" s="111"/>
      <c r="AB45" s="48"/>
      <c r="AC45" s="46"/>
      <c r="AD45" s="47"/>
      <c r="AE45" s="54"/>
      <c r="AF45" s="48"/>
      <c r="AG45" s="48"/>
      <c r="AH45" s="53"/>
      <c r="AI45" s="24"/>
      <c r="AJ45" s="20"/>
      <c r="AL45" s="21" t="str">
        <f t="shared" si="3"/>
        <v/>
      </c>
      <c r="AM45" s="21" t="str">
        <f t="shared" si="4"/>
        <v/>
      </c>
    </row>
    <row r="46" spans="2:39" ht="24.95" customHeight="1" x14ac:dyDescent="0.15">
      <c r="B46" s="110">
        <v>39</v>
      </c>
      <c r="C46" s="50" ph="1"/>
      <c r="D46" s="55"/>
      <c r="E46" s="51"/>
      <c r="F46" s="58"/>
      <c r="G46" s="44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45"/>
      <c r="AA46" s="111"/>
      <c r="AB46" s="48"/>
      <c r="AC46" s="112"/>
      <c r="AD46" s="47"/>
      <c r="AE46" s="54"/>
      <c r="AF46" s="48"/>
      <c r="AG46" s="48"/>
      <c r="AH46" s="53"/>
      <c r="AI46" s="24"/>
      <c r="AJ46" s="20"/>
      <c r="AL46" s="21" t="str">
        <f t="shared" si="3"/>
        <v/>
      </c>
      <c r="AM46" s="21" t="str">
        <f t="shared" si="4"/>
        <v/>
      </c>
    </row>
    <row r="47" spans="2:39" ht="24.95" customHeight="1" x14ac:dyDescent="0.15">
      <c r="B47" s="110">
        <v>40</v>
      </c>
      <c r="C47" s="50" ph="1"/>
      <c r="D47" s="55"/>
      <c r="E47" s="51"/>
      <c r="F47" s="58"/>
      <c r="G47" s="44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45"/>
      <c r="AA47" s="111"/>
      <c r="AB47" s="48"/>
      <c r="AC47" s="46"/>
      <c r="AD47" s="47"/>
      <c r="AE47" s="54"/>
      <c r="AF47" s="56"/>
      <c r="AG47" s="56"/>
      <c r="AH47" s="53"/>
      <c r="AI47" s="24"/>
      <c r="AJ47" s="20"/>
      <c r="AL47" s="21" t="str">
        <f t="shared" si="3"/>
        <v/>
      </c>
      <c r="AM47" s="21" t="str">
        <f t="shared" si="4"/>
        <v/>
      </c>
    </row>
    <row r="48" spans="2:39" ht="24.95" customHeight="1" x14ac:dyDescent="0.15">
      <c r="B48" s="110">
        <v>41</v>
      </c>
      <c r="C48" s="57" ph="1"/>
      <c r="D48" s="55"/>
      <c r="E48" s="51"/>
      <c r="F48" s="58"/>
      <c r="G48" s="44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45"/>
      <c r="AA48" s="111"/>
      <c r="AB48" s="48"/>
      <c r="AC48" s="46"/>
      <c r="AD48" s="47"/>
      <c r="AE48" s="54"/>
      <c r="AF48" s="56"/>
      <c r="AG48" s="56"/>
      <c r="AH48" s="53"/>
      <c r="AI48" s="24"/>
      <c r="AJ48" s="20"/>
      <c r="AL48" s="21" t="str">
        <f t="shared" si="3"/>
        <v/>
      </c>
      <c r="AM48" s="21" t="str">
        <f t="shared" si="4"/>
        <v/>
      </c>
    </row>
    <row r="49" spans="2:39" ht="24.95" customHeight="1" x14ac:dyDescent="0.15">
      <c r="B49" s="110">
        <v>42</v>
      </c>
      <c r="C49" s="57" ph="1"/>
      <c r="D49" s="55"/>
      <c r="E49" s="51"/>
      <c r="F49" s="58"/>
      <c r="G49" s="44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45"/>
      <c r="AA49" s="111"/>
      <c r="AB49" s="48"/>
      <c r="AC49" s="46"/>
      <c r="AD49" s="47"/>
      <c r="AE49" s="54"/>
      <c r="AF49" s="56"/>
      <c r="AG49" s="56"/>
      <c r="AH49" s="53"/>
      <c r="AI49" s="24"/>
      <c r="AJ49" s="20"/>
      <c r="AL49" s="21" t="str">
        <f t="shared" si="3"/>
        <v/>
      </c>
      <c r="AM49" s="21" t="str">
        <f t="shared" si="4"/>
        <v/>
      </c>
    </row>
    <row r="50" spans="2:39" ht="24.95" customHeight="1" x14ac:dyDescent="0.15">
      <c r="B50" s="110">
        <v>43</v>
      </c>
      <c r="C50" s="57" ph="1"/>
      <c r="D50" s="55"/>
      <c r="E50" s="51"/>
      <c r="F50" s="58"/>
      <c r="G50" s="44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45"/>
      <c r="AA50" s="114"/>
      <c r="AB50" s="48"/>
      <c r="AC50" s="52"/>
      <c r="AD50" s="47"/>
      <c r="AE50" s="54"/>
      <c r="AF50" s="56"/>
      <c r="AG50" s="56"/>
      <c r="AH50" s="49"/>
      <c r="AI50" s="24"/>
      <c r="AJ50" s="20"/>
      <c r="AL50" s="21" t="str">
        <f t="shared" si="3"/>
        <v/>
      </c>
      <c r="AM50" s="21" t="str">
        <f t="shared" si="4"/>
        <v/>
      </c>
    </row>
    <row r="51" spans="2:39" ht="24.95" customHeight="1" x14ac:dyDescent="0.15">
      <c r="B51" s="110">
        <v>44</v>
      </c>
      <c r="C51" s="50" ph="1"/>
      <c r="D51" s="55"/>
      <c r="E51" s="51"/>
      <c r="F51" s="58"/>
      <c r="G51" s="44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45"/>
      <c r="AA51" s="114"/>
      <c r="AB51" s="48"/>
      <c r="AC51" s="52"/>
      <c r="AD51" s="47"/>
      <c r="AE51" s="48"/>
      <c r="AF51" s="56"/>
      <c r="AG51" s="56"/>
      <c r="AH51" s="52"/>
      <c r="AI51" s="24"/>
      <c r="AJ51" s="20"/>
      <c r="AL51" s="21" t="str">
        <f t="shared" si="3"/>
        <v/>
      </c>
      <c r="AM51" s="21" t="str">
        <f t="shared" si="4"/>
        <v/>
      </c>
    </row>
    <row r="52" spans="2:39" ht="24.95" customHeight="1" x14ac:dyDescent="0.15">
      <c r="B52" s="110">
        <v>45</v>
      </c>
      <c r="C52" s="50" ph="1"/>
      <c r="D52" s="55"/>
      <c r="E52" s="51"/>
      <c r="F52" s="60"/>
      <c r="G52" s="44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45"/>
      <c r="AA52" s="114"/>
      <c r="AB52" s="48"/>
      <c r="AC52" s="46"/>
      <c r="AD52" s="47"/>
      <c r="AE52" s="48"/>
      <c r="AF52" s="56"/>
      <c r="AG52" s="56"/>
      <c r="AH52" s="59"/>
      <c r="AI52" s="24"/>
      <c r="AJ52" s="20"/>
      <c r="AL52" s="21" t="str">
        <f t="shared" si="3"/>
        <v/>
      </c>
      <c r="AM52" s="21" t="str">
        <f t="shared" si="4"/>
        <v/>
      </c>
    </row>
    <row r="53" spans="2:39" ht="24.95" customHeight="1" x14ac:dyDescent="0.15">
      <c r="B53" s="110">
        <v>46</v>
      </c>
      <c r="C53" s="50" ph="1"/>
      <c r="D53" s="55"/>
      <c r="E53" s="51"/>
      <c r="F53" s="58"/>
      <c r="G53" s="44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45"/>
      <c r="AA53" s="111"/>
      <c r="AB53" s="48"/>
      <c r="AC53" s="46"/>
      <c r="AD53" s="47"/>
      <c r="AE53" s="54"/>
      <c r="AF53" s="56"/>
      <c r="AG53" s="56"/>
      <c r="AH53" s="53"/>
      <c r="AI53" s="24"/>
      <c r="AJ53" s="20"/>
      <c r="AL53" s="21" t="str">
        <f t="shared" si="3"/>
        <v/>
      </c>
      <c r="AM53" s="21" t="str">
        <f t="shared" si="4"/>
        <v/>
      </c>
    </row>
    <row r="54" spans="2:39" ht="24.95" customHeight="1" x14ac:dyDescent="0.15">
      <c r="B54" s="110">
        <v>47</v>
      </c>
      <c r="C54" s="57" ph="1"/>
      <c r="D54" s="55"/>
      <c r="E54" s="51"/>
      <c r="F54" s="58"/>
      <c r="G54" s="44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45"/>
      <c r="AA54" s="111"/>
      <c r="AB54" s="48"/>
      <c r="AC54" s="46"/>
      <c r="AD54" s="47"/>
      <c r="AE54" s="54"/>
      <c r="AF54" s="56"/>
      <c r="AG54" s="56"/>
      <c r="AH54" s="53"/>
      <c r="AI54" s="24"/>
      <c r="AJ54" s="20"/>
      <c r="AL54" s="21" t="str">
        <f t="shared" si="3"/>
        <v/>
      </c>
      <c r="AM54" s="21" t="str">
        <f t="shared" si="4"/>
        <v/>
      </c>
    </row>
    <row r="55" spans="2:39" ht="24.95" customHeight="1" x14ac:dyDescent="0.15">
      <c r="B55" s="110">
        <v>48</v>
      </c>
      <c r="C55" s="57" ph="1"/>
      <c r="D55" s="55"/>
      <c r="E55" s="51"/>
      <c r="F55" s="58"/>
      <c r="G55" s="44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45"/>
      <c r="AA55" s="111"/>
      <c r="AB55" s="48"/>
      <c r="AC55" s="46"/>
      <c r="AD55" s="47"/>
      <c r="AE55" s="54"/>
      <c r="AF55" s="56"/>
      <c r="AG55" s="56"/>
      <c r="AH55" s="53"/>
      <c r="AI55" s="24"/>
      <c r="AJ55" s="20"/>
      <c r="AL55" s="21" t="str">
        <f t="shared" si="3"/>
        <v/>
      </c>
      <c r="AM55" s="21" t="str">
        <f t="shared" si="4"/>
        <v/>
      </c>
    </row>
    <row r="56" spans="2:39" ht="24.95" customHeight="1" x14ac:dyDescent="0.15">
      <c r="B56" s="110">
        <v>49</v>
      </c>
      <c r="C56" s="57" ph="1"/>
      <c r="D56" s="55"/>
      <c r="E56" s="51"/>
      <c r="F56" s="58"/>
      <c r="G56" s="44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45"/>
      <c r="AA56" s="114"/>
      <c r="AB56" s="48"/>
      <c r="AC56" s="52"/>
      <c r="AD56" s="47"/>
      <c r="AE56" s="54"/>
      <c r="AF56" s="56"/>
      <c r="AG56" s="56"/>
      <c r="AH56" s="49"/>
      <c r="AI56" s="24"/>
      <c r="AJ56" s="20"/>
      <c r="AL56" s="21" t="str">
        <f t="shared" si="3"/>
        <v/>
      </c>
      <c r="AM56" s="21" t="str">
        <f t="shared" si="4"/>
        <v/>
      </c>
    </row>
    <row r="57" spans="2:39" ht="24.95" customHeight="1" thickBot="1" x14ac:dyDescent="0.2">
      <c r="B57" s="117">
        <v>50</v>
      </c>
      <c r="C57" s="68" ph="1"/>
      <c r="D57" s="69"/>
      <c r="E57" s="70"/>
      <c r="F57" s="71"/>
      <c r="G57" s="72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4"/>
      <c r="AA57" s="118"/>
      <c r="AB57" s="77"/>
      <c r="AC57" s="75"/>
      <c r="AD57" s="76"/>
      <c r="AE57" s="77"/>
      <c r="AF57" s="78"/>
      <c r="AG57" s="78"/>
      <c r="AH57" s="75"/>
      <c r="AI57" s="26"/>
      <c r="AJ57" s="20"/>
      <c r="AL57" s="21" t="str">
        <f t="shared" si="3"/>
        <v/>
      </c>
      <c r="AM57" s="21" t="str">
        <f t="shared" si="4"/>
        <v/>
      </c>
    </row>
    <row r="58" spans="2:39" ht="24.95" customHeight="1" x14ac:dyDescent="0.15">
      <c r="B58" s="40"/>
      <c r="C58" s="40" ph="1"/>
      <c r="D58" s="79" t="s">
        <v>18</v>
      </c>
      <c r="E58" s="80"/>
      <c r="F58" s="80" t="s">
        <v>13</v>
      </c>
      <c r="G58" s="81">
        <f t="shared" ref="G58:Z58" si="5">COUNTIF(G8:G57,"◎")</f>
        <v>1</v>
      </c>
      <c r="H58" s="82">
        <f t="shared" si="5"/>
        <v>2</v>
      </c>
      <c r="I58" s="83">
        <f t="shared" si="5"/>
        <v>0</v>
      </c>
      <c r="J58" s="83">
        <f t="shared" si="5"/>
        <v>2</v>
      </c>
      <c r="K58" s="83">
        <f t="shared" si="5"/>
        <v>1</v>
      </c>
      <c r="L58" s="83">
        <f t="shared" si="5"/>
        <v>0</v>
      </c>
      <c r="M58" s="83">
        <f t="shared" si="5"/>
        <v>2</v>
      </c>
      <c r="N58" s="83">
        <f t="shared" si="5"/>
        <v>1</v>
      </c>
      <c r="O58" s="83">
        <f t="shared" si="5"/>
        <v>0</v>
      </c>
      <c r="P58" s="83">
        <f t="shared" si="5"/>
        <v>1</v>
      </c>
      <c r="Q58" s="83">
        <f t="shared" si="5"/>
        <v>0</v>
      </c>
      <c r="R58" s="83">
        <f t="shared" si="5"/>
        <v>0</v>
      </c>
      <c r="S58" s="83">
        <f t="shared" si="5"/>
        <v>0</v>
      </c>
      <c r="T58" s="83">
        <f t="shared" si="5"/>
        <v>0</v>
      </c>
      <c r="U58" s="83">
        <f t="shared" si="5"/>
        <v>0</v>
      </c>
      <c r="V58" s="83">
        <f t="shared" si="5"/>
        <v>0</v>
      </c>
      <c r="W58" s="83">
        <f t="shared" si="5"/>
        <v>0</v>
      </c>
      <c r="X58" s="83">
        <f t="shared" si="5"/>
        <v>0</v>
      </c>
      <c r="Y58" s="83">
        <f t="shared" si="5"/>
        <v>0</v>
      </c>
      <c r="Z58" s="84">
        <f t="shared" si="5"/>
        <v>0</v>
      </c>
      <c r="AA58" s="85">
        <f>SUM(G58:T58)</f>
        <v>10</v>
      </c>
      <c r="AB58" s="86" t="s">
        <v>37</v>
      </c>
      <c r="AC58" s="87">
        <f>COUNTIF(AC8:AC57,AB58)</f>
        <v>3</v>
      </c>
      <c r="AD58" s="88">
        <f>COUNTA(AD8:AD57)</f>
        <v>6</v>
      </c>
      <c r="AE58" s="88">
        <f>COUNTA(AE8:AE57)</f>
        <v>7</v>
      </c>
      <c r="AF58" s="88">
        <f>COUNTA(AF8:AF57)</f>
        <v>6</v>
      </c>
      <c r="AG58" s="88">
        <f>COUNTA(AG8:AG57)</f>
        <v>4</v>
      </c>
      <c r="AH58" s="88">
        <f>COUNTA(AH8:AH57)</f>
        <v>2</v>
      </c>
    </row>
    <row r="59" spans="2:39" ht="24.95" customHeight="1" x14ac:dyDescent="0.15">
      <c r="B59" s="36"/>
      <c r="C59" s="36" ph="1"/>
      <c r="D59" s="89" t="s">
        <v>18</v>
      </c>
      <c r="E59" s="90"/>
      <c r="F59" s="90" t="s">
        <v>12</v>
      </c>
      <c r="G59" s="91">
        <f>'患者リスト（職員）'!G58</f>
        <v>0</v>
      </c>
      <c r="H59" s="92">
        <f>'患者リスト（職員）'!H58</f>
        <v>0</v>
      </c>
      <c r="I59" s="93">
        <f>'患者リスト（職員）'!I58</f>
        <v>0</v>
      </c>
      <c r="J59" s="93">
        <f>'患者リスト（職員）'!J58</f>
        <v>0</v>
      </c>
      <c r="K59" s="93">
        <f>'患者リスト（職員）'!K58</f>
        <v>0</v>
      </c>
      <c r="L59" s="93">
        <f>'患者リスト（職員）'!L58</f>
        <v>0</v>
      </c>
      <c r="M59" s="93">
        <f>'患者リスト（職員）'!M58</f>
        <v>0</v>
      </c>
      <c r="N59" s="93">
        <f>'患者リスト（職員）'!N58</f>
        <v>0</v>
      </c>
      <c r="O59" s="93">
        <f>'患者リスト（職員）'!O58</f>
        <v>0</v>
      </c>
      <c r="P59" s="93">
        <f>'患者リスト（職員）'!P58</f>
        <v>0</v>
      </c>
      <c r="Q59" s="93">
        <f>'患者リスト（職員）'!Q58</f>
        <v>0</v>
      </c>
      <c r="R59" s="93">
        <f>'患者リスト（職員）'!R58</f>
        <v>0</v>
      </c>
      <c r="S59" s="93">
        <f>'患者リスト（職員）'!S58</f>
        <v>0</v>
      </c>
      <c r="T59" s="93">
        <f>'患者リスト（職員）'!T58</f>
        <v>0</v>
      </c>
      <c r="U59" s="93">
        <f>'患者リスト（職員）'!R58</f>
        <v>0</v>
      </c>
      <c r="V59" s="93">
        <f>'患者リスト（職員）'!S58</f>
        <v>0</v>
      </c>
      <c r="W59" s="93">
        <f>'患者リスト（職員）'!T58</f>
        <v>0</v>
      </c>
      <c r="X59" s="93">
        <f>'患者リスト（職員）'!U58</f>
        <v>0</v>
      </c>
      <c r="Y59" s="93">
        <f>'患者リスト（職員）'!V58</f>
        <v>0</v>
      </c>
      <c r="Z59" s="94">
        <f>'患者リスト（職員）'!W58</f>
        <v>0</v>
      </c>
      <c r="AA59" s="95">
        <f>'患者リスト（職員）'!AA58</f>
        <v>0</v>
      </c>
      <c r="AB59" s="96" t="s">
        <v>38</v>
      </c>
      <c r="AC59" s="87">
        <f>COUNTIF(AC8:AC57,AB59)</f>
        <v>2</v>
      </c>
      <c r="AD59" s="36"/>
      <c r="AE59" s="36"/>
      <c r="AF59" s="36"/>
      <c r="AG59" s="36"/>
      <c r="AH59" s="36"/>
    </row>
    <row r="60" spans="2:39" ht="24.95" customHeight="1" thickBot="1" x14ac:dyDescent="0.2">
      <c r="B60" s="36"/>
      <c r="C60" s="36" ph="1"/>
      <c r="D60" s="97" t="s">
        <v>18</v>
      </c>
      <c r="E60" s="98"/>
      <c r="F60" s="98" t="s">
        <v>14</v>
      </c>
      <c r="G60" s="99">
        <f t="shared" ref="G60:AA60" si="6">SUM(G58:G59)</f>
        <v>1</v>
      </c>
      <c r="H60" s="100">
        <f t="shared" si="6"/>
        <v>2</v>
      </c>
      <c r="I60" s="101">
        <f t="shared" si="6"/>
        <v>0</v>
      </c>
      <c r="J60" s="101">
        <f t="shared" si="6"/>
        <v>2</v>
      </c>
      <c r="K60" s="101">
        <f t="shared" si="6"/>
        <v>1</v>
      </c>
      <c r="L60" s="101">
        <f t="shared" si="6"/>
        <v>0</v>
      </c>
      <c r="M60" s="101">
        <f t="shared" si="6"/>
        <v>2</v>
      </c>
      <c r="N60" s="101">
        <f t="shared" si="6"/>
        <v>1</v>
      </c>
      <c r="O60" s="101">
        <f t="shared" si="6"/>
        <v>0</v>
      </c>
      <c r="P60" s="101">
        <f t="shared" si="6"/>
        <v>1</v>
      </c>
      <c r="Q60" s="101">
        <f t="shared" si="6"/>
        <v>0</v>
      </c>
      <c r="R60" s="101">
        <f t="shared" si="6"/>
        <v>0</v>
      </c>
      <c r="S60" s="101">
        <f t="shared" si="6"/>
        <v>0</v>
      </c>
      <c r="T60" s="101">
        <f t="shared" si="6"/>
        <v>0</v>
      </c>
      <c r="U60" s="101">
        <f t="shared" si="6"/>
        <v>0</v>
      </c>
      <c r="V60" s="101">
        <f t="shared" si="6"/>
        <v>0</v>
      </c>
      <c r="W60" s="101">
        <f t="shared" si="6"/>
        <v>0</v>
      </c>
      <c r="X60" s="101">
        <f t="shared" si="6"/>
        <v>0</v>
      </c>
      <c r="Y60" s="101">
        <f t="shared" si="6"/>
        <v>0</v>
      </c>
      <c r="Z60" s="102">
        <f t="shared" si="6"/>
        <v>0</v>
      </c>
      <c r="AA60" s="103">
        <f t="shared" si="6"/>
        <v>10</v>
      </c>
      <c r="AB60" s="96"/>
      <c r="AC60" s="88"/>
      <c r="AD60" s="36"/>
      <c r="AE60" s="36"/>
      <c r="AF60" s="36"/>
      <c r="AG60" s="36"/>
      <c r="AH60" s="36"/>
    </row>
    <row r="61" spans="2:39" ht="24.95" customHeight="1" x14ac:dyDescent="0.15">
      <c r="B61" s="36"/>
      <c r="C61" s="36" ph="1"/>
      <c r="D61" s="104" t="s">
        <v>20</v>
      </c>
      <c r="E61" s="105"/>
      <c r="F61" s="105" t="s">
        <v>13</v>
      </c>
      <c r="G61" s="81">
        <f t="shared" ref="G61:Z61" si="7">COUNTA(G8:G57)</f>
        <v>1</v>
      </c>
      <c r="H61" s="82">
        <f t="shared" si="7"/>
        <v>3</v>
      </c>
      <c r="I61" s="83">
        <f t="shared" si="7"/>
        <v>3</v>
      </c>
      <c r="J61" s="83">
        <f t="shared" si="7"/>
        <v>5</v>
      </c>
      <c r="K61" s="83">
        <f t="shared" si="7"/>
        <v>5</v>
      </c>
      <c r="L61" s="83">
        <f t="shared" si="7"/>
        <v>3</v>
      </c>
      <c r="M61" s="83">
        <f t="shared" si="7"/>
        <v>3</v>
      </c>
      <c r="N61" s="83">
        <f t="shared" si="7"/>
        <v>4</v>
      </c>
      <c r="O61" s="83">
        <f t="shared" si="7"/>
        <v>3</v>
      </c>
      <c r="P61" s="83">
        <f t="shared" si="7"/>
        <v>2</v>
      </c>
      <c r="Q61" s="83">
        <f t="shared" si="7"/>
        <v>3</v>
      </c>
      <c r="R61" s="83">
        <f t="shared" si="7"/>
        <v>2</v>
      </c>
      <c r="S61" s="83">
        <f t="shared" si="7"/>
        <v>0</v>
      </c>
      <c r="T61" s="83">
        <f t="shared" si="7"/>
        <v>0</v>
      </c>
      <c r="U61" s="83">
        <f t="shared" si="7"/>
        <v>0</v>
      </c>
      <c r="V61" s="83">
        <f t="shared" si="7"/>
        <v>0</v>
      </c>
      <c r="W61" s="83">
        <f t="shared" si="7"/>
        <v>0</v>
      </c>
      <c r="X61" s="83">
        <f t="shared" si="7"/>
        <v>0</v>
      </c>
      <c r="Y61" s="83">
        <f t="shared" si="7"/>
        <v>0</v>
      </c>
      <c r="Z61" s="84">
        <f t="shared" si="7"/>
        <v>0</v>
      </c>
      <c r="AA61" s="106"/>
      <c r="AB61" s="107"/>
      <c r="AC61" s="88"/>
      <c r="AD61" s="36"/>
      <c r="AE61" s="36"/>
      <c r="AF61" s="36"/>
      <c r="AG61" s="36"/>
      <c r="AH61" s="36"/>
    </row>
    <row r="62" spans="2:39" ht="24.95" customHeight="1" x14ac:dyDescent="0.15">
      <c r="B62" s="36"/>
      <c r="C62" s="36" ph="1"/>
      <c r="D62" s="89" t="s">
        <v>20</v>
      </c>
      <c r="E62" s="90"/>
      <c r="F62" s="90" t="s">
        <v>12</v>
      </c>
      <c r="G62" s="91">
        <f>'患者リスト（職員）'!G59</f>
        <v>0</v>
      </c>
      <c r="H62" s="92">
        <f>'患者リスト（職員）'!H59</f>
        <v>0</v>
      </c>
      <c r="I62" s="93">
        <f>'患者リスト（職員）'!I59</f>
        <v>0</v>
      </c>
      <c r="J62" s="93">
        <f>'患者リスト（職員）'!J59</f>
        <v>0</v>
      </c>
      <c r="K62" s="93">
        <f>'患者リスト（職員）'!K59</f>
        <v>0</v>
      </c>
      <c r="L62" s="93">
        <f>'患者リスト（職員）'!L59</f>
        <v>0</v>
      </c>
      <c r="M62" s="93">
        <f>'患者リスト（職員）'!M59</f>
        <v>0</v>
      </c>
      <c r="N62" s="93">
        <f>'患者リスト（職員）'!N59</f>
        <v>0</v>
      </c>
      <c r="O62" s="93">
        <f>'患者リスト（職員）'!O59</f>
        <v>0</v>
      </c>
      <c r="P62" s="93">
        <f>'患者リスト（職員）'!P59</f>
        <v>0</v>
      </c>
      <c r="Q62" s="93">
        <f>'患者リスト（職員）'!Q59</f>
        <v>0</v>
      </c>
      <c r="R62" s="93">
        <f>'患者リスト（職員）'!R59</f>
        <v>0</v>
      </c>
      <c r="S62" s="93">
        <f>'患者リスト（職員）'!S59</f>
        <v>0</v>
      </c>
      <c r="T62" s="93">
        <f>'患者リスト（職員）'!T59</f>
        <v>0</v>
      </c>
      <c r="U62" s="93">
        <f>'患者リスト（職員）'!R59</f>
        <v>0</v>
      </c>
      <c r="V62" s="93">
        <f>'患者リスト（職員）'!S59</f>
        <v>0</v>
      </c>
      <c r="W62" s="93">
        <f>'患者リスト（職員）'!T59</f>
        <v>0</v>
      </c>
      <c r="X62" s="93">
        <f>'患者リスト（職員）'!U59</f>
        <v>0</v>
      </c>
      <c r="Y62" s="93">
        <f>'患者リスト（職員）'!V59</f>
        <v>0</v>
      </c>
      <c r="Z62" s="94">
        <f>'患者リスト（職員）'!W59</f>
        <v>0</v>
      </c>
      <c r="AA62" s="108"/>
      <c r="AB62" s="96"/>
      <c r="AC62" s="88"/>
      <c r="AD62" s="36"/>
      <c r="AE62" s="36"/>
      <c r="AF62" s="36"/>
      <c r="AG62" s="36"/>
      <c r="AH62" s="36"/>
    </row>
    <row r="63" spans="2:39" ht="24.95" customHeight="1" thickBot="1" x14ac:dyDescent="0.2">
      <c r="B63" s="36"/>
      <c r="C63" s="36" ph="1"/>
      <c r="D63" s="97" t="s">
        <v>20</v>
      </c>
      <c r="E63" s="98"/>
      <c r="F63" s="98" t="s">
        <v>14</v>
      </c>
      <c r="G63" s="99">
        <f t="shared" ref="G63:Z63" si="8">SUM(G61:G62)</f>
        <v>1</v>
      </c>
      <c r="H63" s="100">
        <f t="shared" si="8"/>
        <v>3</v>
      </c>
      <c r="I63" s="101">
        <f t="shared" si="8"/>
        <v>3</v>
      </c>
      <c r="J63" s="101">
        <f t="shared" si="8"/>
        <v>5</v>
      </c>
      <c r="K63" s="101">
        <f t="shared" si="8"/>
        <v>5</v>
      </c>
      <c r="L63" s="101">
        <f t="shared" si="8"/>
        <v>3</v>
      </c>
      <c r="M63" s="101">
        <f t="shared" si="8"/>
        <v>3</v>
      </c>
      <c r="N63" s="101">
        <f t="shared" si="8"/>
        <v>4</v>
      </c>
      <c r="O63" s="101">
        <f t="shared" si="8"/>
        <v>3</v>
      </c>
      <c r="P63" s="101">
        <f t="shared" si="8"/>
        <v>2</v>
      </c>
      <c r="Q63" s="101">
        <f t="shared" si="8"/>
        <v>3</v>
      </c>
      <c r="R63" s="101">
        <f t="shared" si="8"/>
        <v>2</v>
      </c>
      <c r="S63" s="101">
        <f t="shared" si="8"/>
        <v>0</v>
      </c>
      <c r="T63" s="101">
        <f t="shared" si="8"/>
        <v>0</v>
      </c>
      <c r="U63" s="101">
        <f t="shared" si="8"/>
        <v>0</v>
      </c>
      <c r="V63" s="101">
        <f t="shared" si="8"/>
        <v>0</v>
      </c>
      <c r="W63" s="101">
        <f t="shared" si="8"/>
        <v>0</v>
      </c>
      <c r="X63" s="101">
        <f t="shared" si="8"/>
        <v>0</v>
      </c>
      <c r="Y63" s="101">
        <f t="shared" si="8"/>
        <v>0</v>
      </c>
      <c r="Z63" s="102">
        <f t="shared" si="8"/>
        <v>0</v>
      </c>
      <c r="AA63" s="109"/>
      <c r="AB63" s="96"/>
      <c r="AC63" s="88"/>
      <c r="AD63" s="36"/>
      <c r="AE63" s="36"/>
      <c r="AF63" s="36"/>
      <c r="AG63" s="36"/>
      <c r="AH63" s="36"/>
    </row>
    <row r="64" spans="2:39" ht="24.95" customHeight="1" x14ac:dyDescent="0.15">
      <c r="C64" s="2" ph="1"/>
    </row>
    <row r="65" spans="3:3" ht="24.95" customHeight="1" x14ac:dyDescent="0.15">
      <c r="C65" s="2" ph="1"/>
    </row>
    <row r="66" spans="3:3" ht="24.95" customHeight="1" x14ac:dyDescent="0.15">
      <c r="C66" s="2" ph="1"/>
    </row>
    <row r="67" spans="3:3" ht="24.95" customHeight="1" x14ac:dyDescent="0.15">
      <c r="C67" s="2" ph="1"/>
    </row>
    <row r="68" spans="3:3" ht="24.95" customHeight="1" x14ac:dyDescent="0.15">
      <c r="C68" s="2" ph="1"/>
    </row>
    <row r="69" spans="3:3" ht="24.95" customHeight="1" x14ac:dyDescent="0.15">
      <c r="C69" s="2" ph="1"/>
    </row>
    <row r="70" spans="3:3" ht="24.95" customHeight="1" x14ac:dyDescent="0.15">
      <c r="C70" s="2" ph="1"/>
    </row>
    <row r="71" spans="3:3" ht="24.95" customHeight="1" x14ac:dyDescent="0.15">
      <c r="C71" s="2" ph="1"/>
    </row>
    <row r="72" spans="3:3" ht="24.95" customHeight="1" x14ac:dyDescent="0.15">
      <c r="C72" s="2" ph="1"/>
    </row>
    <row r="73" spans="3:3" ht="24.95" customHeight="1" x14ac:dyDescent="0.15">
      <c r="C73" s="2" ph="1"/>
    </row>
    <row r="74" spans="3:3" ht="24.95" customHeight="1" x14ac:dyDescent="0.15">
      <c r="C74" s="2" ph="1"/>
    </row>
    <row r="75" spans="3:3" ht="24.95" customHeight="1" x14ac:dyDescent="0.15">
      <c r="C75" s="2" ph="1"/>
    </row>
    <row r="76" spans="3:3" ht="24.95" customHeight="1" x14ac:dyDescent="0.15">
      <c r="C76" s="2" ph="1"/>
    </row>
    <row r="77" spans="3:3" ht="24.95" customHeight="1" x14ac:dyDescent="0.15">
      <c r="C77" s="2" ph="1"/>
    </row>
    <row r="78" spans="3:3" ht="24.95" customHeight="1" x14ac:dyDescent="0.15">
      <c r="C78" s="2" ph="1"/>
    </row>
    <row r="79" spans="3:3" ht="24.95" customHeight="1" x14ac:dyDescent="0.15">
      <c r="C79" s="2" ph="1"/>
    </row>
    <row r="80" spans="3:3" ht="24.95" customHeight="1" x14ac:dyDescent="0.15">
      <c r="C80" s="2" ph="1"/>
    </row>
    <row r="81" spans="3:3" ht="24.95" customHeight="1" x14ac:dyDescent="0.15">
      <c r="C81" s="2" ph="1"/>
    </row>
    <row r="82" spans="3:3" ht="24.95" customHeight="1" x14ac:dyDescent="0.15">
      <c r="C82" s="2" ph="1"/>
    </row>
    <row r="83" spans="3:3" ht="24.95" customHeight="1" x14ac:dyDescent="0.15">
      <c r="C83" s="2" ph="1"/>
    </row>
    <row r="84" spans="3:3" ht="24.95" customHeight="1" x14ac:dyDescent="0.15">
      <c r="C84" s="2" ph="1"/>
    </row>
    <row r="85" spans="3:3" ht="24.95" customHeight="1" x14ac:dyDescent="0.15">
      <c r="C85" s="2" ph="1"/>
    </row>
    <row r="86" spans="3:3" ht="24.95" customHeight="1" x14ac:dyDescent="0.15">
      <c r="C86" s="2" ph="1"/>
    </row>
    <row r="87" spans="3:3" ht="24.95" customHeight="1" x14ac:dyDescent="0.15">
      <c r="C87" s="2" ph="1"/>
    </row>
    <row r="88" spans="3:3" ht="24.95" customHeight="1" x14ac:dyDescent="0.15">
      <c r="C88" s="2" ph="1"/>
    </row>
    <row r="89" spans="3:3" ht="24.95" customHeight="1" x14ac:dyDescent="0.15">
      <c r="C89" s="2" ph="1"/>
    </row>
    <row r="90" spans="3:3" ht="24.95" customHeight="1" x14ac:dyDescent="0.15">
      <c r="C90" s="2" ph="1"/>
    </row>
    <row r="91" spans="3:3" ht="24.95" customHeight="1" x14ac:dyDescent="0.15">
      <c r="C91" s="2" ph="1"/>
    </row>
    <row r="92" spans="3:3" ht="24.95" customHeight="1" x14ac:dyDescent="0.15">
      <c r="C92" s="2" ph="1"/>
    </row>
    <row r="93" spans="3:3" ht="24.95" customHeight="1" x14ac:dyDescent="0.15">
      <c r="C93" s="2" ph="1"/>
    </row>
    <row r="94" spans="3:3" ht="24.95" customHeight="1" x14ac:dyDescent="0.15">
      <c r="C94" s="2" ph="1"/>
    </row>
    <row r="95" spans="3:3" ht="24.95" customHeight="1" x14ac:dyDescent="0.15">
      <c r="C95" s="2" ph="1"/>
    </row>
    <row r="96" spans="3:3" ht="24.95" customHeight="1" x14ac:dyDescent="0.15">
      <c r="C96" s="2" ph="1"/>
    </row>
    <row r="97" spans="3:3" ht="24.95" customHeight="1" x14ac:dyDescent="0.15">
      <c r="C97" s="2" ph="1"/>
    </row>
    <row r="98" spans="3:3" ht="24.95" customHeight="1" x14ac:dyDescent="0.15">
      <c r="C98" s="2" ph="1"/>
    </row>
    <row r="99" spans="3:3" ht="24.95" customHeight="1" x14ac:dyDescent="0.15">
      <c r="C99" s="2" ph="1"/>
    </row>
    <row r="100" spans="3:3" ht="24.95" customHeight="1" x14ac:dyDescent="0.15">
      <c r="C100" s="2" ph="1"/>
    </row>
    <row r="101" spans="3:3" ht="24.95" customHeight="1" x14ac:dyDescent="0.15">
      <c r="C101" s="2" ph="1"/>
    </row>
    <row r="102" spans="3:3" ht="24.95" customHeight="1" x14ac:dyDescent="0.15">
      <c r="C102" s="2" ph="1"/>
    </row>
    <row r="103" spans="3:3" ht="24.95" customHeight="1" x14ac:dyDescent="0.15">
      <c r="C103" s="2" ph="1"/>
    </row>
    <row r="104" spans="3:3" ht="24.95" customHeight="1" x14ac:dyDescent="0.15">
      <c r="C104" s="2" ph="1"/>
    </row>
    <row r="105" spans="3:3" ht="24.95" customHeight="1" x14ac:dyDescent="0.15">
      <c r="C105" s="2" ph="1"/>
    </row>
    <row r="106" spans="3:3" ht="24.95" customHeight="1" x14ac:dyDescent="0.15">
      <c r="C106" s="2" ph="1"/>
    </row>
    <row r="107" spans="3:3" ht="24.95" customHeight="1" x14ac:dyDescent="0.15">
      <c r="C107" s="2" ph="1"/>
    </row>
    <row r="108" spans="3:3" ht="24.95" customHeight="1" x14ac:dyDescent="0.15">
      <c r="C108" s="2" ph="1"/>
    </row>
    <row r="109" spans="3:3" ht="24.95" customHeight="1" x14ac:dyDescent="0.15">
      <c r="C109" s="2" ph="1"/>
    </row>
    <row r="110" spans="3:3" ht="24.95" customHeight="1" x14ac:dyDescent="0.15">
      <c r="C110" s="2" ph="1"/>
    </row>
    <row r="111" spans="3:3" ht="24.95" customHeight="1" x14ac:dyDescent="0.15">
      <c r="C111" s="2" ph="1"/>
    </row>
    <row r="112" spans="3:3" ht="24.95" customHeight="1" x14ac:dyDescent="0.15">
      <c r="C112" s="2" ph="1"/>
    </row>
    <row r="113" spans="3:3" ht="24.95" customHeight="1" x14ac:dyDescent="0.15">
      <c r="C113" s="2" ph="1"/>
    </row>
    <row r="114" spans="3:3" ht="24.95" customHeight="1" x14ac:dyDescent="0.15">
      <c r="C114" s="2" ph="1"/>
    </row>
    <row r="115" spans="3:3" ht="24.95" customHeight="1" x14ac:dyDescent="0.15">
      <c r="C115" s="2" ph="1"/>
    </row>
    <row r="116" spans="3:3" ht="24.95" customHeight="1" x14ac:dyDescent="0.15">
      <c r="C116" s="2" ph="1"/>
    </row>
    <row r="117" spans="3:3" ht="24.95" customHeight="1" x14ac:dyDescent="0.15">
      <c r="C117" s="2" ph="1"/>
    </row>
    <row r="118" spans="3:3" ht="24.95" customHeight="1" x14ac:dyDescent="0.15">
      <c r="C118" s="2" ph="1"/>
    </row>
    <row r="119" spans="3:3" ht="24.95" customHeight="1" x14ac:dyDescent="0.15">
      <c r="C119" s="2" ph="1"/>
    </row>
    <row r="120" spans="3:3" ht="24.95" customHeight="1" x14ac:dyDescent="0.15">
      <c r="C120" s="2" ph="1"/>
    </row>
    <row r="121" spans="3:3" ht="24.95" customHeight="1" x14ac:dyDescent="0.15">
      <c r="C121" s="2" ph="1"/>
    </row>
    <row r="122" spans="3:3" ht="24.95" customHeight="1" x14ac:dyDescent="0.15">
      <c r="C122" s="2" ph="1"/>
    </row>
    <row r="123" spans="3:3" ht="24.95" customHeight="1" x14ac:dyDescent="0.15">
      <c r="C123" s="2" ph="1"/>
    </row>
    <row r="124" spans="3:3" ht="24.95" customHeight="1" x14ac:dyDescent="0.15">
      <c r="C124" s="2" ph="1"/>
    </row>
    <row r="125" spans="3:3" ht="24.95" customHeight="1" x14ac:dyDescent="0.15">
      <c r="C125" s="2" ph="1"/>
    </row>
    <row r="126" spans="3:3" ht="24.95" customHeight="1" x14ac:dyDescent="0.15">
      <c r="C126" s="2" ph="1"/>
    </row>
    <row r="127" spans="3:3" ht="24.95" customHeight="1" x14ac:dyDescent="0.15">
      <c r="C127" s="2" ph="1"/>
    </row>
  </sheetData>
  <mergeCells count="13">
    <mergeCell ref="C6:C7"/>
    <mergeCell ref="B6:B7"/>
    <mergeCell ref="AD4:AH4"/>
    <mergeCell ref="E6:E7"/>
    <mergeCell ref="E5:F5"/>
    <mergeCell ref="AD6:AH6"/>
    <mergeCell ref="AA6:AC6"/>
    <mergeCell ref="G6:Z6"/>
    <mergeCell ref="AE1:AG2"/>
    <mergeCell ref="G3:H3"/>
    <mergeCell ref="AI6:AI7"/>
    <mergeCell ref="F6:F7"/>
    <mergeCell ref="D6:D7"/>
  </mergeCells>
  <phoneticPr fontId="2"/>
  <dataValidations count="7">
    <dataValidation type="list" imeMode="off" allowBlank="1" showInputMessage="1" showErrorMessage="1" sqref="D8:D57">
      <formula1>"M,F"</formula1>
    </dataValidation>
    <dataValidation type="list" imeMode="off" allowBlank="1" showInputMessage="1" showErrorMessage="1" sqref="AC8:AC57">
      <formula1>"+,-"</formula1>
    </dataValidation>
    <dataValidation type="list" allowBlank="1" showInputMessage="1" showErrorMessage="1" sqref="G8:Z57">
      <formula1>"◎,○"</formula1>
    </dataValidation>
    <dataValidation type="whole" imeMode="off" operator="greaterThanOrEqual" allowBlank="1" showInputMessage="1" showErrorMessage="1" sqref="E8:E57">
      <formula1>0</formula1>
    </dataValidation>
    <dataValidation type="date" imeMode="off" operator="greaterThanOrEqual" allowBlank="1" showInputMessage="1" showErrorMessage="1" sqref="G7:Z7">
      <formula1>39448</formula1>
    </dataValidation>
    <dataValidation type="list" imeMode="hiragana" allowBlank="1" showInputMessage="1" showErrorMessage="1" sqref="AD8:AH57">
      <formula1>"○"</formula1>
    </dataValidation>
    <dataValidation type="date" imeMode="off" operator="greaterThanOrEqual" allowBlank="1" showInputMessage="1" showErrorMessage="1" sqref="AA8:AB57">
      <formula1>36526</formula1>
    </dataValidation>
  </dataValidations>
  <pageMargins left="0.39370078740157483" right="0.39370078740157483" top="0.59055118110236227" bottom="0.39370078740157483" header="0" footer="0.19685039370078741"/>
  <pageSetup paperSize="9" scale="65" fitToHeight="0" orientation="landscape" r:id="rId1"/>
  <headerFooter alignWithMargins="0">
    <oddFooter>&amp;R&amp;P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21</vt:i4>
      </vt:variant>
    </vt:vector>
  </HeadingPairs>
  <TitlesOfParts>
    <vt:vector size="28" baseType="lpstr">
      <vt:lpstr>報告様式</vt:lpstr>
      <vt:lpstr>報告様式　記入例</vt:lpstr>
      <vt:lpstr>患者リスト（入所者等）</vt:lpstr>
      <vt:lpstr>患者リスト（職員）</vt:lpstr>
      <vt:lpstr>患者リスト（その他）</vt:lpstr>
      <vt:lpstr>年代別集計</vt:lpstr>
      <vt:lpstr>患者リスト記入例</vt:lpstr>
      <vt:lpstr>'患者リスト（その他）'!Print_Area</vt:lpstr>
      <vt:lpstr>'患者リスト（職員）'!Print_Area</vt:lpstr>
      <vt:lpstr>'患者リスト（入所者等）'!Print_Area</vt:lpstr>
      <vt:lpstr>患者リスト記入例!Print_Area</vt:lpstr>
      <vt:lpstr>年代別集計!Print_Area</vt:lpstr>
      <vt:lpstr>報告様式!Print_Area</vt:lpstr>
      <vt:lpstr>'報告様式　記入例'!Print_Area</vt:lpstr>
      <vt:lpstr>'患者リスト（その他）'!Print_Titles</vt:lpstr>
      <vt:lpstr>'患者リスト（職員）'!Print_Titles</vt:lpstr>
      <vt:lpstr>'患者リスト（入所者等）'!Print_Titles</vt:lpstr>
      <vt:lpstr>患者リスト記入例!Print_Titles</vt:lpstr>
      <vt:lpstr>患者リスト記入例!ウイルス検出集計区分</vt:lpstr>
      <vt:lpstr>ウイルス検出集計区分</vt:lpstr>
      <vt:lpstr>その他ウイルス検出集計区分</vt:lpstr>
      <vt:lpstr>その他集計区分</vt:lpstr>
      <vt:lpstr>'患者リスト（その他）'!職員ウイルス検出集計区分</vt:lpstr>
      <vt:lpstr>職員ウイルス検出集計区分</vt:lpstr>
      <vt:lpstr>'患者リスト（その他）'!職員集計区分</vt:lpstr>
      <vt:lpstr>職員集計区分</vt:lpstr>
      <vt:lpstr>患者リスト記入例!入所者集計区分</vt:lpstr>
      <vt:lpstr>入所者集計区分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2022-05-27T09:35:31Z</cp:lastPrinted>
  <dcterms:created xsi:type="dcterms:W3CDTF">2007-12-10T06:20:04Z</dcterms:created>
  <dcterms:modified xsi:type="dcterms:W3CDTF">2022-06-06T12:39:00Z</dcterms:modified>
</cp:coreProperties>
</file>