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53" sheetId="2" r:id="rId1"/>
    <sheet name="54" sheetId="3" r:id="rId2"/>
  </sheets>
  <definedNames>
    <definedName name="_xlnm.Print_Area" localSheetId="0">'53'!$A$1:$P$57</definedName>
    <definedName name="_xlnm.Print_Area" localSheetId="1">'54'!$A$1:$X$64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3" l="1"/>
  <c r="B57" i="3"/>
  <c r="B56" i="3"/>
  <c r="B55" i="3"/>
  <c r="B54" i="3"/>
  <c r="B53" i="3"/>
  <c r="B52" i="3"/>
  <c r="B51" i="3"/>
  <c r="S50" i="3"/>
  <c r="S42" i="3" s="1"/>
  <c r="O50" i="3"/>
  <c r="O42" i="3" s="1"/>
  <c r="K50" i="3"/>
  <c r="K42" i="3" s="1"/>
  <c r="G50" i="3"/>
  <c r="C50" i="3"/>
  <c r="B49" i="3"/>
  <c r="B48" i="3"/>
  <c r="B47" i="3"/>
  <c r="B46" i="3"/>
  <c r="B45" i="3"/>
  <c r="B44" i="3"/>
  <c r="G42" i="3"/>
  <c r="C42" i="3"/>
  <c r="D54" i="2"/>
  <c r="C54" i="2"/>
  <c r="D53" i="2"/>
  <c r="C53" i="2"/>
  <c r="D52" i="2"/>
  <c r="C52" i="2"/>
  <c r="D51" i="2"/>
  <c r="C51" i="2"/>
  <c r="D50" i="2"/>
  <c r="B50" i="2" s="1"/>
  <c r="D49" i="2"/>
  <c r="B49" i="2" s="1"/>
  <c r="C49" i="2"/>
  <c r="D48" i="2"/>
  <c r="C48" i="2"/>
  <c r="D47" i="2"/>
  <c r="C47" i="2"/>
  <c r="N45" i="2"/>
  <c r="M45" i="2"/>
  <c r="L45" i="2"/>
  <c r="K45" i="2"/>
  <c r="J45" i="2"/>
  <c r="I45" i="2"/>
  <c r="H45" i="2"/>
  <c r="G45" i="2"/>
  <c r="F45" i="2"/>
  <c r="E45" i="2"/>
  <c r="K41" i="2"/>
  <c r="I41" i="2"/>
  <c r="HZ35" i="2"/>
  <c r="HY35" i="2"/>
  <c r="HQ35" i="2" s="1"/>
  <c r="HX35" i="2"/>
  <c r="HJ35" i="2"/>
  <c r="HI35" i="2"/>
  <c r="HA35" i="2" s="1"/>
  <c r="HH35" i="2"/>
  <c r="GT35" i="2"/>
  <c r="GS35" i="2"/>
  <c r="GK35" i="2" s="1"/>
  <c r="GR35" i="2"/>
  <c r="GD35" i="2"/>
  <c r="GC35" i="2"/>
  <c r="FU35" i="2" s="1"/>
  <c r="GB35" i="2"/>
  <c r="FV35" i="2" s="1"/>
  <c r="FN35" i="2"/>
  <c r="FM35" i="2"/>
  <c r="FE35" i="2" s="1"/>
  <c r="FL35" i="2"/>
  <c r="EX35" i="2"/>
  <c r="EW35" i="2"/>
  <c r="EO35" i="2" s="1"/>
  <c r="EV35" i="2"/>
  <c r="EH35" i="2"/>
  <c r="EG35" i="2"/>
  <c r="DY35" i="2" s="1"/>
  <c r="EF35" i="2"/>
  <c r="DR35" i="2"/>
  <c r="DQ35" i="2"/>
  <c r="DI35" i="2" s="1"/>
  <c r="DP35" i="2"/>
  <c r="DB35" i="2"/>
  <c r="DA35" i="2"/>
  <c r="CS35" i="2" s="1"/>
  <c r="CZ35" i="2"/>
  <c r="CL35" i="2"/>
  <c r="CK35" i="2"/>
  <c r="CC35" i="2" s="1"/>
  <c r="CJ35" i="2"/>
  <c r="CD35" i="2" s="1"/>
  <c r="BV35" i="2"/>
  <c r="BU35" i="2"/>
  <c r="BT35" i="2"/>
  <c r="D17" i="2"/>
  <c r="C17" i="2"/>
  <c r="D16" i="2"/>
  <c r="C16" i="2"/>
  <c r="B16" i="2" s="1"/>
  <c r="D15" i="2"/>
  <c r="C15" i="2"/>
  <c r="B15" i="2" s="1"/>
  <c r="D14" i="2"/>
  <c r="C14" i="2"/>
  <c r="B14" i="2" s="1"/>
  <c r="D13" i="2"/>
  <c r="C13" i="2"/>
  <c r="D12" i="2"/>
  <c r="C12" i="2"/>
  <c r="D11" i="2"/>
  <c r="C11" i="2"/>
  <c r="B50" i="3" l="1"/>
  <c r="DJ35" i="2"/>
  <c r="DH35" i="2" s="1"/>
  <c r="HR35" i="2"/>
  <c r="B47" i="2"/>
  <c r="FT35" i="2"/>
  <c r="B13" i="2"/>
  <c r="B52" i="2"/>
  <c r="DZ35" i="2"/>
  <c r="DX35" i="2" s="1"/>
  <c r="FF35" i="2"/>
  <c r="FD35" i="2" s="1"/>
  <c r="FQ35" i="2" s="1"/>
  <c r="B11" i="2"/>
  <c r="CT35" i="2"/>
  <c r="CR35" i="2" s="1"/>
  <c r="HB35" i="2"/>
  <c r="GZ35" i="2" s="1"/>
  <c r="HM35" i="2" s="1"/>
  <c r="D45" i="2"/>
  <c r="B51" i="2"/>
  <c r="B53" i="2"/>
  <c r="B17" i="2"/>
  <c r="EP35" i="2"/>
  <c r="EN35" i="2" s="1"/>
  <c r="GL35" i="2"/>
  <c r="GJ35" i="2" s="1"/>
  <c r="B12" i="2"/>
  <c r="B48" i="2"/>
  <c r="B54" i="2"/>
  <c r="B42" i="3"/>
  <c r="CB35" i="2"/>
  <c r="HP35" i="2"/>
  <c r="IC35" i="2" s="1"/>
  <c r="C45" i="2"/>
  <c r="FA35" i="2" l="1"/>
  <c r="B45" i="2"/>
  <c r="GG35" i="2"/>
  <c r="DE35" i="2"/>
  <c r="EK35" i="2"/>
  <c r="DU35" i="2"/>
  <c r="BY35" i="2"/>
  <c r="CO35" i="2"/>
  <c r="GW35" i="2"/>
</calcChain>
</file>

<file path=xl/comments1.xml><?xml version="1.0" encoding="utf-8"?>
<comments xmlns="http://schemas.openxmlformats.org/spreadsheetml/2006/main">
  <authors>
    <author>作成者</author>
  </authors>
  <commentList>
    <comment ref="AD35" authorId="0" shapeId="0">
      <text>
        <r>
          <rPr>
            <sz val="9"/>
            <color indexed="81"/>
            <rFont val="ＭＳ Ｐゴシック"/>
            <family val="3"/>
            <charset val="128"/>
          </rPr>
          <t>厚生労働省データベースｼｽﾃﾑ　衛生行政報告例より</t>
        </r>
      </text>
    </comment>
    <comment ref="AT35" authorId="0" shapeId="0">
      <text>
        <r>
          <rPr>
            <sz val="9"/>
            <color indexed="81"/>
            <rFont val="ＭＳ Ｐゴシック"/>
            <family val="3"/>
            <charset val="128"/>
          </rPr>
          <t>厚生労働省データベースｼｽﾃﾑ　衛生行政報告例より</t>
        </r>
      </text>
    </comment>
    <comment ref="BJ35" authorId="0" shapeId="0">
      <text>
        <r>
          <rPr>
            <sz val="9"/>
            <color indexed="81"/>
            <rFont val="ＭＳ Ｐゴシック"/>
            <family val="3"/>
            <charset val="128"/>
          </rPr>
          <t>厚生労働省データベースｼｽﾃﾑ　衛生行政報告例より</t>
        </r>
      </text>
    </comment>
    <comment ref="BZ35" authorId="0" shapeId="0">
      <text>
        <r>
          <rPr>
            <sz val="9"/>
            <color indexed="81"/>
            <rFont val="ＭＳ Ｐゴシック"/>
            <family val="3"/>
            <charset val="128"/>
          </rPr>
          <t>厚生労働省データベースｼｽﾃﾑ　衛生行政報告例より</t>
        </r>
      </text>
    </comment>
    <comment ref="CP35" authorId="0" shapeId="0">
      <text>
        <r>
          <rPr>
            <sz val="9"/>
            <color indexed="81"/>
            <rFont val="ＭＳ Ｐゴシック"/>
            <family val="3"/>
            <charset val="128"/>
          </rPr>
          <t>厚生労働省データベースｼｽﾃﾑ　衛生行政報告例より</t>
        </r>
      </text>
    </comment>
    <comment ref="DF35" authorId="0" shapeId="0">
      <text>
        <r>
          <rPr>
            <sz val="9"/>
            <color indexed="81"/>
            <rFont val="ＭＳ Ｐゴシック"/>
            <family val="3"/>
            <charset val="128"/>
          </rPr>
          <t>厚生労働省データベースｼｽﾃﾑ　衛生行政報告例より</t>
        </r>
      </text>
    </comment>
    <comment ref="DV35" authorId="0" shapeId="0">
      <text>
        <r>
          <rPr>
            <sz val="9"/>
            <color indexed="81"/>
            <rFont val="ＭＳ Ｐゴシック"/>
            <family val="3"/>
            <charset val="128"/>
          </rPr>
          <t>厚生労働省データベースｼｽﾃﾑ　衛生行政報告例より</t>
        </r>
      </text>
    </comment>
    <comment ref="EL35" authorId="0" shapeId="0">
      <text>
        <r>
          <rPr>
            <sz val="9"/>
            <color indexed="81"/>
            <rFont val="ＭＳ Ｐゴシック"/>
            <family val="3"/>
            <charset val="128"/>
          </rPr>
          <t>厚生労働省データベースｼｽﾃﾑ　衛生行政報告例より</t>
        </r>
      </text>
    </comment>
    <comment ref="FB35" authorId="0" shapeId="0">
      <text>
        <r>
          <rPr>
            <sz val="9"/>
            <color indexed="81"/>
            <rFont val="ＭＳ Ｐゴシック"/>
            <family val="3"/>
            <charset val="128"/>
          </rPr>
          <t>厚生労働省データベースｼｽﾃﾑ　衛生行政報告例より</t>
        </r>
      </text>
    </comment>
    <comment ref="FR35" authorId="0" shapeId="0">
      <text>
        <r>
          <rPr>
            <sz val="9"/>
            <color indexed="81"/>
            <rFont val="ＭＳ Ｐゴシック"/>
            <family val="3"/>
            <charset val="128"/>
          </rPr>
          <t>厚生労働省データベースｼｽﾃﾑ　衛生行政報告例より</t>
        </r>
      </text>
    </comment>
    <comment ref="GH35" authorId="0" shapeId="0">
      <text>
        <r>
          <rPr>
            <sz val="9"/>
            <color indexed="81"/>
            <rFont val="ＭＳ Ｐゴシック"/>
            <family val="3"/>
            <charset val="128"/>
          </rPr>
          <t>厚生労働省データベースｼｽﾃﾑ　衛生行政報告例より</t>
        </r>
      </text>
    </comment>
    <comment ref="GX35" authorId="0" shapeId="0">
      <text>
        <r>
          <rPr>
            <sz val="9"/>
            <color indexed="81"/>
            <rFont val="ＭＳ Ｐゴシック"/>
            <family val="3"/>
            <charset val="128"/>
          </rPr>
          <t>厚生労働省データベースｼｽﾃﾑ　衛生行政報告例より</t>
        </r>
      </text>
    </comment>
    <comment ref="HN35" authorId="0" shapeId="0">
      <text>
        <r>
          <rPr>
            <sz val="9"/>
            <color indexed="81"/>
            <rFont val="ＭＳ Ｐゴシック"/>
            <family val="3"/>
            <charset val="128"/>
          </rPr>
          <t>厚生労働省データベースｼｽﾃﾑ　衛生行政報告例より</t>
        </r>
      </text>
    </comment>
    <comment ref="ID35" authorId="0" shapeId="0">
      <text>
        <r>
          <rPr>
            <sz val="9"/>
            <color indexed="81"/>
            <rFont val="ＭＳ Ｐゴシック"/>
            <family val="3"/>
            <charset val="128"/>
          </rPr>
          <t>厚生労働省データベースｼｽﾃﾑ　衛生行政報告例より</t>
        </r>
      </text>
    </comment>
  </commentList>
</comments>
</file>

<file path=xl/sharedStrings.xml><?xml version="1.0" encoding="utf-8"?>
<sst xmlns="http://schemas.openxmlformats.org/spreadsheetml/2006/main" count="438" uniqueCount="118">
  <si>
    <t>第３章　不妊手術、人工妊娠中絶統計</t>
    <rPh sb="0" eb="1">
      <t>ダイ</t>
    </rPh>
    <rPh sb="2" eb="3">
      <t>ショウ</t>
    </rPh>
    <rPh sb="4" eb="6">
      <t>フニン</t>
    </rPh>
    <rPh sb="6" eb="8">
      <t>シュジュツ</t>
    </rPh>
    <rPh sb="9" eb="11">
      <t>ジンコウ</t>
    </rPh>
    <rPh sb="11" eb="13">
      <t>ニンシン</t>
    </rPh>
    <rPh sb="13" eb="15">
      <t>チュウゼツ</t>
    </rPh>
    <rPh sb="15" eb="17">
      <t>トウケイ</t>
    </rPh>
    <phoneticPr fontId="4"/>
  </si>
  <si>
    <t>　この統計は、平成31年4月から令和3年3月までの間に、母体保護法の規定に基づいて行われた不妊手術、人口妊娠中絶の実施状況について、医師から届け出られた実施報告書をもとに集計したもので、母体保護に関する諸政策推進の基礎資料を得ることを目的としている。平成14年度から母体保護統計報告から衛生行政報告例に組み込まれ、年報から年度報へと移行した。</t>
    <rPh sb="3" eb="5">
      <t>トウケイ</t>
    </rPh>
    <rPh sb="7" eb="9">
      <t>ヘイセイ</t>
    </rPh>
    <rPh sb="11" eb="12">
      <t>ネン</t>
    </rPh>
    <rPh sb="13" eb="14">
      <t>ガツ</t>
    </rPh>
    <rPh sb="16" eb="18">
      <t>レイワ</t>
    </rPh>
    <rPh sb="19" eb="20">
      <t>ネン</t>
    </rPh>
    <rPh sb="21" eb="22">
      <t>ガツ</t>
    </rPh>
    <rPh sb="25" eb="26">
      <t>アイダ</t>
    </rPh>
    <rPh sb="28" eb="30">
      <t>ボタイ</t>
    </rPh>
    <rPh sb="30" eb="32">
      <t>ホゴ</t>
    </rPh>
    <rPh sb="32" eb="33">
      <t>ホウ</t>
    </rPh>
    <rPh sb="34" eb="36">
      <t>キテイ</t>
    </rPh>
    <rPh sb="37" eb="38">
      <t>モト</t>
    </rPh>
    <rPh sb="41" eb="42">
      <t>オコナ</t>
    </rPh>
    <rPh sb="45" eb="47">
      <t>フニン</t>
    </rPh>
    <rPh sb="47" eb="49">
      <t>シュジュツ</t>
    </rPh>
    <rPh sb="50" eb="52">
      <t>ジンコウ</t>
    </rPh>
    <rPh sb="52" eb="54">
      <t>ニンシン</t>
    </rPh>
    <rPh sb="54" eb="56">
      <t>チュウゼツ</t>
    </rPh>
    <rPh sb="57" eb="59">
      <t>ジッシ</t>
    </rPh>
    <rPh sb="59" eb="61">
      <t>ジョウキョウ</t>
    </rPh>
    <rPh sb="66" eb="68">
      <t>イシ</t>
    </rPh>
    <rPh sb="70" eb="71">
      <t>トド</t>
    </rPh>
    <rPh sb="72" eb="73">
      <t>デ</t>
    </rPh>
    <rPh sb="76" eb="78">
      <t>ジッシ</t>
    </rPh>
    <rPh sb="78" eb="81">
      <t>ホウコクショ</t>
    </rPh>
    <rPh sb="85" eb="87">
      <t>シュウケイ</t>
    </rPh>
    <rPh sb="93" eb="95">
      <t>ボタイ</t>
    </rPh>
    <rPh sb="95" eb="97">
      <t>ホゴ</t>
    </rPh>
    <rPh sb="98" eb="99">
      <t>カン</t>
    </rPh>
    <rPh sb="101" eb="104">
      <t>ショセイサク</t>
    </rPh>
    <rPh sb="104" eb="106">
      <t>スイシン</t>
    </rPh>
    <rPh sb="107" eb="109">
      <t>キソ</t>
    </rPh>
    <rPh sb="109" eb="111">
      <t>シリョウ</t>
    </rPh>
    <rPh sb="112" eb="113">
      <t>エ</t>
    </rPh>
    <rPh sb="117" eb="119">
      <t>モクテキ</t>
    </rPh>
    <rPh sb="125" eb="127">
      <t>ヘイセイ</t>
    </rPh>
    <rPh sb="129" eb="130">
      <t>ネン</t>
    </rPh>
    <rPh sb="130" eb="131">
      <t>ド</t>
    </rPh>
    <rPh sb="133" eb="135">
      <t>ボタイ</t>
    </rPh>
    <rPh sb="135" eb="137">
      <t>ホゴ</t>
    </rPh>
    <rPh sb="137" eb="139">
      <t>トウケイ</t>
    </rPh>
    <rPh sb="139" eb="141">
      <t>ホウコク</t>
    </rPh>
    <rPh sb="143" eb="145">
      <t>エイセイ</t>
    </rPh>
    <rPh sb="145" eb="147">
      <t>ギョウセイ</t>
    </rPh>
    <rPh sb="147" eb="150">
      <t>ホウコクレイ</t>
    </rPh>
    <rPh sb="151" eb="152">
      <t>ク</t>
    </rPh>
    <rPh sb="153" eb="154">
      <t>コ</t>
    </rPh>
    <rPh sb="157" eb="159">
      <t>ネンポウ</t>
    </rPh>
    <rPh sb="161" eb="163">
      <t>ネンド</t>
    </rPh>
    <rPh sb="163" eb="164">
      <t>ホウ</t>
    </rPh>
    <rPh sb="166" eb="168">
      <t>イコウ</t>
    </rPh>
    <phoneticPr fontId="4"/>
  </si>
  <si>
    <t>１．事由別不妊手術数、年齢階級別・年次別</t>
    <phoneticPr fontId="4"/>
  </si>
  <si>
    <t>昭和35年～令和2年度</t>
    <rPh sb="6" eb="8">
      <t>レイワ</t>
    </rPh>
    <phoneticPr fontId="4"/>
  </si>
  <si>
    <t>総数</t>
  </si>
  <si>
    <t>当事者遺伝</t>
  </si>
  <si>
    <t>近親遺伝</t>
  </si>
  <si>
    <t>母体の
生命危険</t>
    <phoneticPr fontId="4"/>
  </si>
  <si>
    <t>母体の
健康低下</t>
    <phoneticPr fontId="4"/>
  </si>
  <si>
    <t>医師の申請によるもの</t>
  </si>
  <si>
    <t>実施率</t>
  </si>
  <si>
    <t>(人口10万対)</t>
  </si>
  <si>
    <t>計</t>
  </si>
  <si>
    <t>男</t>
  </si>
  <si>
    <t>女</t>
  </si>
  <si>
    <t>福岡市</t>
  </si>
  <si>
    <t>全国</t>
  </si>
  <si>
    <t>昭和35年</t>
  </si>
  <si>
    <t>…</t>
  </si>
  <si>
    <t>40年</t>
    <rPh sb="2" eb="3">
      <t>ネン</t>
    </rPh>
    <phoneticPr fontId="4"/>
  </si>
  <si>
    <t>45年</t>
    <rPh sb="2" eb="3">
      <t>ネン</t>
    </rPh>
    <phoneticPr fontId="4"/>
  </si>
  <si>
    <t>50年</t>
    <rPh sb="2" eb="3">
      <t>ネン</t>
    </rPh>
    <phoneticPr fontId="4"/>
  </si>
  <si>
    <t>55年</t>
    <rPh sb="2" eb="3">
      <t>ネン</t>
    </rPh>
    <phoneticPr fontId="4"/>
  </si>
  <si>
    <t>60年</t>
    <rPh sb="2" eb="3">
      <t>ネン</t>
    </rPh>
    <phoneticPr fontId="4"/>
  </si>
  <si>
    <t>平成2年</t>
    <rPh sb="0" eb="2">
      <t>ヘイセイ</t>
    </rPh>
    <rPh sb="3" eb="4">
      <t>ネン</t>
    </rPh>
    <phoneticPr fontId="4"/>
  </si>
  <si>
    <t>4年</t>
    <rPh sb="1" eb="2">
      <t>ネン</t>
    </rPh>
    <phoneticPr fontId="4"/>
  </si>
  <si>
    <t>6年</t>
    <rPh sb="1" eb="2">
      <t>ネン</t>
    </rPh>
    <phoneticPr fontId="4"/>
  </si>
  <si>
    <t>7年</t>
    <rPh sb="1" eb="2">
      <t>ネン</t>
    </rPh>
    <phoneticPr fontId="4"/>
  </si>
  <si>
    <t>8年</t>
    <rPh sb="1" eb="2">
      <t>ネン</t>
    </rPh>
    <phoneticPr fontId="4"/>
  </si>
  <si>
    <t>9年</t>
    <rPh sb="1" eb="2">
      <t>ネン</t>
    </rPh>
    <phoneticPr fontId="4"/>
  </si>
  <si>
    <t>・</t>
  </si>
  <si>
    <t>10年</t>
    <rPh sb="2" eb="3">
      <t>ネン</t>
    </rPh>
    <phoneticPr fontId="4"/>
  </si>
  <si>
    <t>11年</t>
    <rPh sb="2" eb="3">
      <t>ネン</t>
    </rPh>
    <phoneticPr fontId="4"/>
  </si>
  <si>
    <t>12年</t>
  </si>
  <si>
    <t>　　13年</t>
  </si>
  <si>
    <t>14年度</t>
    <rPh sb="3" eb="4">
      <t>ド</t>
    </rPh>
    <phoneticPr fontId="4"/>
  </si>
  <si>
    <t>15年度</t>
    <rPh sb="3" eb="4">
      <t>ド</t>
    </rPh>
    <phoneticPr fontId="4"/>
  </si>
  <si>
    <t>16年度</t>
    <rPh sb="3" eb="4">
      <t>ド</t>
    </rPh>
    <phoneticPr fontId="4"/>
  </si>
  <si>
    <t>17年度</t>
    <rPh sb="3" eb="4">
      <t>ド</t>
    </rPh>
    <phoneticPr fontId="4"/>
  </si>
  <si>
    <t>18年度</t>
  </si>
  <si>
    <t>19年度</t>
    <rPh sb="3" eb="4">
      <t>ド</t>
    </rPh>
    <phoneticPr fontId="4"/>
  </si>
  <si>
    <t>20年度</t>
    <rPh sb="3" eb="4">
      <t>ド</t>
    </rPh>
    <phoneticPr fontId="4"/>
  </si>
  <si>
    <t>21年度</t>
    <rPh sb="3" eb="4">
      <t>ド</t>
    </rPh>
    <phoneticPr fontId="4"/>
  </si>
  <si>
    <t>22年度</t>
    <rPh sb="3" eb="4">
      <t>ド</t>
    </rPh>
    <phoneticPr fontId="4"/>
  </si>
  <si>
    <t>23年度</t>
    <rPh sb="3" eb="4">
      <t>ド</t>
    </rPh>
    <phoneticPr fontId="4"/>
  </si>
  <si>
    <t>24年度</t>
    <rPh sb="3" eb="4">
      <t>ド</t>
    </rPh>
    <phoneticPr fontId="4"/>
  </si>
  <si>
    <t>25年度</t>
    <rPh sb="3" eb="4">
      <t>ド</t>
    </rPh>
    <phoneticPr fontId="4"/>
  </si>
  <si>
    <t>26年度</t>
    <rPh sb="2" eb="4">
      <t>ネンド</t>
    </rPh>
    <phoneticPr fontId="4"/>
  </si>
  <si>
    <t>27年度</t>
    <rPh sb="2" eb="4">
      <t>ネンド</t>
    </rPh>
    <phoneticPr fontId="4"/>
  </si>
  <si>
    <t>28年度</t>
    <rPh sb="2" eb="4">
      <t>ネンド</t>
    </rPh>
    <phoneticPr fontId="4"/>
  </si>
  <si>
    <t>・</t>
    <phoneticPr fontId="4"/>
  </si>
  <si>
    <t>29年度</t>
    <rPh sb="2" eb="4">
      <t>ネンド</t>
    </rPh>
    <phoneticPr fontId="4"/>
  </si>
  <si>
    <t>30年度</t>
    <rPh sb="2" eb="4">
      <t>ネンド</t>
    </rPh>
    <phoneticPr fontId="4"/>
  </si>
  <si>
    <t>令和元年度</t>
    <rPh sb="0" eb="2">
      <t>レイワ</t>
    </rPh>
    <rPh sb="2" eb="4">
      <t>ガンネン</t>
    </rPh>
    <rPh sb="4" eb="5">
      <t>ド</t>
    </rPh>
    <phoneticPr fontId="4"/>
  </si>
  <si>
    <t>2年度</t>
    <rPh sb="1" eb="3">
      <t>ネンド</t>
    </rPh>
    <phoneticPr fontId="4"/>
  </si>
  <si>
    <t>20～24</t>
  </si>
  <si>
    <t>25～29</t>
  </si>
  <si>
    <t>30～34</t>
  </si>
  <si>
    <t>35～39</t>
  </si>
  <si>
    <t>40～44</t>
  </si>
  <si>
    <t>45～49</t>
  </si>
  <si>
    <t>50歳以上</t>
    <rPh sb="2" eb="3">
      <t>サイ</t>
    </rPh>
    <rPh sb="3" eb="5">
      <t>イジョウ</t>
    </rPh>
    <phoneticPr fontId="4"/>
  </si>
  <si>
    <t>不詳</t>
  </si>
  <si>
    <t>…</t>
    <phoneticPr fontId="4"/>
  </si>
  <si>
    <t>「衛生行政報告例」</t>
  </si>
  <si>
    <t>注）・法改正により「当事者遺伝」「近親遺伝」は平成8年9月25日まで、医師の報告によるものは平成8年3月31日までである。
　　・平成13年までは各年１月から12月までの年報。平成14年度以降は各年4月から3月までの年度報。
　　・福岡市の実施率は、平成17年度まで各年9月30日現在の住民基本台帳の15歳以上50歳未満人口10万対で算出しているが、
　　　平成18年度からは9月30日現在の住民基本台帳の20歳以上50歳未満人口10万対で算出した。
    ・全国の実施率は、平成17年度まで15歳以上50歳未満人口10万対で算出しているが、平成18年度から20歳以上50歳未満人口
　　　10万対で算出した。また、平成22年度は東日本大震災の影響により、実施率の計算に福島県の一部の市町村が含まれていない。</t>
    <rPh sb="65" eb="67">
      <t>ヘイセイ</t>
    </rPh>
    <rPh sb="69" eb="70">
      <t>ネン</t>
    </rPh>
    <rPh sb="73" eb="75">
      <t>カクネン</t>
    </rPh>
    <rPh sb="76" eb="77">
      <t>ガツ</t>
    </rPh>
    <rPh sb="81" eb="82">
      <t>ガツ</t>
    </rPh>
    <rPh sb="85" eb="86">
      <t>ネン</t>
    </rPh>
    <rPh sb="86" eb="87">
      <t>ホウ</t>
    </rPh>
    <rPh sb="88" eb="90">
      <t>ヘイセイ</t>
    </rPh>
    <rPh sb="92" eb="93">
      <t>ネン</t>
    </rPh>
    <rPh sb="93" eb="94">
      <t>ド</t>
    </rPh>
    <rPh sb="94" eb="96">
      <t>イコウ</t>
    </rPh>
    <rPh sb="97" eb="99">
      <t>カクネン</t>
    </rPh>
    <rPh sb="100" eb="101">
      <t>ガツ</t>
    </rPh>
    <rPh sb="104" eb="105">
      <t>ガツ</t>
    </rPh>
    <rPh sb="108" eb="110">
      <t>ネンド</t>
    </rPh>
    <rPh sb="110" eb="111">
      <t>ホウ</t>
    </rPh>
    <rPh sb="125" eb="127">
      <t>ヘイセイ</t>
    </rPh>
    <rPh sb="129" eb="131">
      <t>ネンド</t>
    </rPh>
    <rPh sb="179" eb="181">
      <t>ヘイセイ</t>
    </rPh>
    <rPh sb="183" eb="185">
      <t>ネンド</t>
    </rPh>
    <rPh sb="231" eb="233">
      <t>ゼンコク</t>
    </rPh>
    <rPh sb="234" eb="237">
      <t>ジッシリツ</t>
    </rPh>
    <rPh sb="239" eb="241">
      <t>ヘイセイ</t>
    </rPh>
    <rPh sb="243" eb="245">
      <t>ネンド</t>
    </rPh>
    <rPh sb="290" eb="292">
      <t>ジンコウ</t>
    </rPh>
    <rPh sb="309" eb="311">
      <t>ヘイセイ</t>
    </rPh>
    <rPh sb="313" eb="315">
      <t>ネンド</t>
    </rPh>
    <rPh sb="316" eb="319">
      <t>ヒガシニホン</t>
    </rPh>
    <rPh sb="319" eb="322">
      <t>ダイシンサイ</t>
    </rPh>
    <rPh sb="323" eb="325">
      <t>エイキョウ</t>
    </rPh>
    <rPh sb="329" eb="331">
      <t>ジッシ</t>
    </rPh>
    <rPh sb="331" eb="332">
      <t>リツ</t>
    </rPh>
    <rPh sb="333" eb="335">
      <t>ケイサン</t>
    </rPh>
    <rPh sb="336" eb="339">
      <t>フクシマケン</t>
    </rPh>
    <rPh sb="340" eb="342">
      <t>イチブ</t>
    </rPh>
    <rPh sb="343" eb="346">
      <t>シチョウソン</t>
    </rPh>
    <rPh sb="347" eb="348">
      <t>フク</t>
    </rPh>
    <phoneticPr fontId="4"/>
  </si>
  <si>
    <t>資料：地域医療課</t>
  </si>
  <si>
    <t>２．人工妊娠中絶届出数、年齢階級別・年次別</t>
  </si>
  <si>
    <t>人工妊娠
中絶届出数</t>
    <phoneticPr fontId="4"/>
  </si>
  <si>
    <t>妊娠月数</t>
  </si>
  <si>
    <t>人工妊娠中絶実施率</t>
  </si>
  <si>
    <t>第３月以内</t>
  </si>
  <si>
    <t>第４・５月</t>
  </si>
  <si>
    <t>第６月以降</t>
  </si>
  <si>
    <t>40年</t>
  </si>
  <si>
    <t>45年</t>
  </si>
  <si>
    <t>50年</t>
  </si>
  <si>
    <t>妊娠週数</t>
    <rPh sb="2" eb="3">
      <t>シュウ</t>
    </rPh>
    <phoneticPr fontId="4"/>
  </si>
  <si>
    <t>人工妊娠中絶実施率</t>
    <phoneticPr fontId="4"/>
  </si>
  <si>
    <t>満7週以前</t>
  </si>
  <si>
    <t>8～11週</t>
  </si>
  <si>
    <t>12～15週</t>
  </si>
  <si>
    <t>16～19週</t>
  </si>
  <si>
    <t>20～23週</t>
  </si>
  <si>
    <t>昭和55年</t>
  </si>
  <si>
    <t>60年</t>
  </si>
  <si>
    <t>平成2年</t>
    <rPh sb="0" eb="2">
      <t>ヘイセイ</t>
    </rPh>
    <phoneticPr fontId="4"/>
  </si>
  <si>
    <t>20・21週</t>
    <phoneticPr fontId="4"/>
  </si>
  <si>
    <t>5年</t>
  </si>
  <si>
    <t>6年</t>
  </si>
  <si>
    <t>平成7年</t>
  </si>
  <si>
    <t>8年</t>
  </si>
  <si>
    <t>9年</t>
  </si>
  <si>
    <t>10年</t>
  </si>
  <si>
    <t>11年</t>
  </si>
  <si>
    <t>13年</t>
  </si>
  <si>
    <t>17年度</t>
    <rPh sb="2" eb="4">
      <t>ネンド</t>
    </rPh>
    <phoneticPr fontId="4"/>
  </si>
  <si>
    <t>26年度</t>
    <rPh sb="3" eb="4">
      <t>ド</t>
    </rPh>
    <phoneticPr fontId="4"/>
  </si>
  <si>
    <t>27年度</t>
    <rPh sb="3" eb="4">
      <t>ド</t>
    </rPh>
    <phoneticPr fontId="4"/>
  </si>
  <si>
    <t>28年度</t>
    <rPh sb="3" eb="4">
      <t>ド</t>
    </rPh>
    <phoneticPr fontId="4"/>
  </si>
  <si>
    <t>29年度</t>
    <rPh sb="3" eb="4">
      <t>ド</t>
    </rPh>
    <phoneticPr fontId="4"/>
  </si>
  <si>
    <t>30年度</t>
    <rPh sb="3" eb="4">
      <t>ド</t>
    </rPh>
    <phoneticPr fontId="4"/>
  </si>
  <si>
    <t>令和元年度</t>
    <rPh sb="0" eb="2">
      <t>レイワ</t>
    </rPh>
    <rPh sb="2" eb="5">
      <t>ガンネンド</t>
    </rPh>
    <phoneticPr fontId="4"/>
  </si>
  <si>
    <t>15歳未満</t>
    <rPh sb="2" eb="3">
      <t>サイ</t>
    </rPh>
    <rPh sb="3" eb="5">
      <t>ミマン</t>
    </rPh>
    <phoneticPr fontId="4"/>
  </si>
  <si>
    <t>15歳</t>
    <rPh sb="2" eb="3">
      <t>サイ</t>
    </rPh>
    <phoneticPr fontId="4"/>
  </si>
  <si>
    <t>16歳</t>
    <rPh sb="2" eb="3">
      <t>サイ</t>
    </rPh>
    <phoneticPr fontId="4"/>
  </si>
  <si>
    <t>17歳</t>
    <rPh sb="2" eb="3">
      <t>サイ</t>
    </rPh>
    <phoneticPr fontId="4"/>
  </si>
  <si>
    <t>18歳</t>
    <rPh sb="2" eb="3">
      <t>サイ</t>
    </rPh>
    <phoneticPr fontId="4"/>
  </si>
  <si>
    <t>19歳</t>
    <rPh sb="2" eb="3">
      <t>サイ</t>
    </rPh>
    <phoneticPr fontId="4"/>
  </si>
  <si>
    <t>20歳未満</t>
    <rPh sb="2" eb="3">
      <t>サイ</t>
    </rPh>
    <rPh sb="3" eb="5">
      <t>ミマン</t>
    </rPh>
    <phoneticPr fontId="4"/>
  </si>
  <si>
    <t>50歳以上</t>
  </si>
  <si>
    <t>不詳</t>
    <rPh sb="0" eb="2">
      <t>フショウ</t>
    </rPh>
    <phoneticPr fontId="4"/>
  </si>
  <si>
    <t>注）・福岡市の人工妊娠中絶実施率は、各年9月30日現在の住民基本台帳の15歳以上50歳未満女子人口千対で算出した。</t>
    <rPh sb="28" eb="30">
      <t>ジュウミン</t>
    </rPh>
    <rPh sb="30" eb="32">
      <t>キホン</t>
    </rPh>
    <rPh sb="32" eb="34">
      <t>ダイチョウ</t>
    </rPh>
    <rPh sb="47" eb="49">
      <t>ジンコウ</t>
    </rPh>
    <phoneticPr fontId="4"/>
  </si>
  <si>
    <t>　　・平成13年以前は年計、平成14年度以降は年度計。</t>
    <rPh sb="3" eb="5">
      <t>ヘイセイ</t>
    </rPh>
    <rPh sb="7" eb="8">
      <t>ネン</t>
    </rPh>
    <rPh sb="8" eb="10">
      <t>イゼン</t>
    </rPh>
    <rPh sb="11" eb="12">
      <t>ネン</t>
    </rPh>
    <rPh sb="12" eb="13">
      <t>ケイ</t>
    </rPh>
    <rPh sb="14" eb="16">
      <t>ヘイセイ</t>
    </rPh>
    <rPh sb="18" eb="20">
      <t>ネンド</t>
    </rPh>
    <rPh sb="20" eb="22">
      <t>イコウ</t>
    </rPh>
    <rPh sb="23" eb="25">
      <t>ネンド</t>
    </rPh>
    <rPh sb="25" eb="26">
      <t>ケイ</t>
    </rPh>
    <phoneticPr fontId="4"/>
  </si>
  <si>
    <t>　　・平成16年度報告から15歳未満～19歳の報告項目が追加されている。</t>
    <rPh sb="3" eb="5">
      <t>ヘイセイ</t>
    </rPh>
    <rPh sb="7" eb="8">
      <t>ネン</t>
    </rPh>
    <rPh sb="8" eb="9">
      <t>ド</t>
    </rPh>
    <rPh sb="9" eb="11">
      <t>ホウコク</t>
    </rPh>
    <rPh sb="15" eb="16">
      <t>サイ</t>
    </rPh>
    <rPh sb="16" eb="18">
      <t>ミマン</t>
    </rPh>
    <rPh sb="21" eb="22">
      <t>サイ</t>
    </rPh>
    <rPh sb="23" eb="25">
      <t>ホウコク</t>
    </rPh>
    <rPh sb="25" eb="27">
      <t>コウモク</t>
    </rPh>
    <rPh sb="28" eb="30">
      <t>ツイカ</t>
    </rPh>
    <phoneticPr fontId="4"/>
  </si>
  <si>
    <t>　　・平成18年度の人工妊娠中絶届出数は妊娠週数不詳1名を加えている。</t>
    <rPh sb="3" eb="5">
      <t>ヘイセイ</t>
    </rPh>
    <rPh sb="7" eb="8">
      <t>ネン</t>
    </rPh>
    <rPh sb="8" eb="9">
      <t>ド</t>
    </rPh>
    <rPh sb="10" eb="12">
      <t>ジンコウ</t>
    </rPh>
    <rPh sb="12" eb="14">
      <t>ニンシン</t>
    </rPh>
    <rPh sb="14" eb="16">
      <t>チュウゼツ</t>
    </rPh>
    <rPh sb="16" eb="18">
      <t>トドケデ</t>
    </rPh>
    <rPh sb="18" eb="19">
      <t>スウ</t>
    </rPh>
    <rPh sb="20" eb="23">
      <t>ニンシンシュウ</t>
    </rPh>
    <rPh sb="23" eb="24">
      <t>スウ</t>
    </rPh>
    <rPh sb="24" eb="26">
      <t>フショウ</t>
    </rPh>
    <rPh sb="27" eb="28">
      <t>メイ</t>
    </rPh>
    <rPh sb="29" eb="30">
      <t>クワ</t>
    </rPh>
    <phoneticPr fontId="4"/>
  </si>
  <si>
    <t>　　・平成22年度は東日本大震災の影響により、実施率の計算に福島県の一部の市町村が含まれていない。</t>
    <rPh sb="3" eb="5">
      <t>ヘイセイ</t>
    </rPh>
    <rPh sb="7" eb="8">
      <t>ネン</t>
    </rPh>
    <rPh sb="8" eb="9">
      <t>ド</t>
    </rPh>
    <rPh sb="10" eb="13">
      <t>ヒガシニホン</t>
    </rPh>
    <rPh sb="13" eb="16">
      <t>ダイシンサイ</t>
    </rPh>
    <rPh sb="17" eb="19">
      <t>エイキョウ</t>
    </rPh>
    <rPh sb="23" eb="26">
      <t>ジッシリツ</t>
    </rPh>
    <rPh sb="27" eb="29">
      <t>ケイサン</t>
    </rPh>
    <rPh sb="30" eb="33">
      <t>フクシマケン</t>
    </rPh>
    <rPh sb="34" eb="36">
      <t>イチブ</t>
    </rPh>
    <rPh sb="37" eb="40">
      <t>シチョウソン</t>
    </rPh>
    <rPh sb="41" eb="42">
      <t>フク</t>
    </rPh>
    <phoneticPr fontId="4"/>
  </si>
  <si>
    <t>資料：地域医療課</t>
    <rPh sb="0" eb="2">
      <t>シリョウ</t>
    </rPh>
    <rPh sb="3" eb="5">
      <t>チイキ</t>
    </rPh>
    <rPh sb="5" eb="8">
      <t>イリョウカ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</si>
</sst>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0;\-#,##0.0"/>
  </numFmts>
  <fonts count="13" x14ac:knownFonts="1">
    <font>
      <sz val="11"/>
      <color theme="1"/>
      <name val="游ゴシック"/>
      <family val="2"/>
      <scheme val="minor"/>
    </font>
    <font>
      <sz val="14"/>
      <name val="ＭＳ 明朝"/>
      <family val="1"/>
      <charset val="128"/>
    </font>
    <font>
      <b/>
      <sz val="22"/>
      <name val="ＭＳ 明朝"/>
      <family val="1"/>
      <charset val="128"/>
    </font>
    <font>
      <sz val="6"/>
      <name val="游ゴシック"/>
      <family val="3"/>
      <charset val="128"/>
      <scheme val="minor"/>
    </font>
    <font>
      <sz val="7"/>
      <name val="ＭＳ 明朝"/>
      <family val="1"/>
      <charset val="128"/>
    </font>
    <font>
      <sz val="11"/>
      <name val="ＭＳ Ｐゴシック"/>
      <family val="3"/>
      <charset val="128"/>
    </font>
    <font>
      <sz val="14.5"/>
      <name val="ＭＳ 明朝"/>
      <family val="1"/>
      <charset val="128"/>
    </font>
    <font>
      <sz val="11"/>
      <name val="ＭＳ 明朝"/>
      <family val="1"/>
      <charset val="128"/>
    </font>
    <font>
      <b/>
      <sz val="16"/>
      <name val="ＭＳ 明朝"/>
      <family val="1"/>
      <charset val="128"/>
    </font>
    <font>
      <b/>
      <sz val="14"/>
      <name val="ＭＳ 明朝"/>
      <family val="1"/>
      <charset val="128"/>
    </font>
    <font>
      <sz val="12"/>
      <name val="ＭＳ 明朝"/>
      <family val="1"/>
      <charset val="128"/>
    </font>
    <font>
      <sz val="9"/>
      <color indexed="81"/>
      <name val="ＭＳ Ｐゴシック"/>
      <family val="3"/>
      <charset val="128"/>
    </font>
    <font>
      <b/>
      <sz val="12"/>
      <name val="ＭＳ 明朝"/>
      <family val="1"/>
      <charset val="128"/>
    </font>
  </fonts>
  <fills count="2">
    <fill>
      <patternFill patternType="none"/>
    </fill>
    <fill>
      <patternFill patternType="gray125"/>
    </fill>
  </fills>
  <borders count="24">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38" fontId="5" fillId="0" borderId="0" applyFont="0" applyFill="0" applyBorder="0" applyAlignment="0" applyProtection="0"/>
  </cellStyleXfs>
  <cellXfs count="131">
    <xf numFmtId="0" fontId="0" fillId="0" borderId="0" xfId="0"/>
    <xf numFmtId="0" fontId="1" fillId="0" borderId="0" xfId="1"/>
    <xf numFmtId="0" fontId="1" fillId="0" borderId="0" xfId="1" applyFont="1"/>
    <xf numFmtId="0" fontId="1" fillId="0" borderId="0" xfId="1" applyFont="1" applyBorder="1"/>
    <xf numFmtId="0" fontId="1" fillId="0" borderId="5" xfId="1" applyFont="1" applyBorder="1"/>
    <xf numFmtId="0" fontId="1" fillId="0" borderId="0" xfId="1" applyAlignment="1">
      <alignment vertical="center"/>
    </xf>
    <xf numFmtId="0" fontId="1" fillId="0" borderId="9" xfId="1" applyFont="1" applyBorder="1"/>
    <xf numFmtId="0" fontId="1" fillId="0" borderId="5" xfId="1" applyFont="1" applyBorder="1" applyAlignment="1" applyProtection="1">
      <alignment horizontal="right"/>
    </xf>
    <xf numFmtId="41" fontId="1" fillId="0" borderId="0" xfId="1" applyNumberFormat="1" applyFont="1" applyBorder="1" applyAlignment="1" applyProtection="1">
      <alignment horizontal="right"/>
    </xf>
    <xf numFmtId="0" fontId="9" fillId="0" borderId="0" xfId="1" applyFont="1" applyBorder="1" applyAlignment="1" applyProtection="1">
      <alignment horizontal="right"/>
    </xf>
    <xf numFmtId="41" fontId="9" fillId="0" borderId="0" xfId="1" applyNumberFormat="1" applyFont="1" applyBorder="1"/>
    <xf numFmtId="41" fontId="9" fillId="0" borderId="0" xfId="1" applyNumberFormat="1" applyFont="1" applyBorder="1" applyAlignment="1" applyProtection="1">
      <alignment horizontal="left"/>
    </xf>
    <xf numFmtId="176" fontId="9" fillId="0" borderId="0" xfId="1" applyNumberFormat="1" applyFont="1" applyBorder="1" applyProtection="1"/>
    <xf numFmtId="0" fontId="9" fillId="0" borderId="5" xfId="1" applyFont="1" applyBorder="1" applyAlignment="1" applyProtection="1">
      <alignment horizontal="right"/>
    </xf>
    <xf numFmtId="41" fontId="9" fillId="0" borderId="12" xfId="1" applyNumberFormat="1" applyFont="1" applyBorder="1"/>
    <xf numFmtId="41" fontId="1" fillId="0" borderId="0" xfId="1" applyNumberFormat="1" applyFont="1" applyFill="1" applyBorder="1"/>
    <xf numFmtId="176" fontId="1" fillId="0" borderId="0" xfId="1" applyNumberFormat="1" applyFont="1" applyFill="1" applyBorder="1" applyProtection="1"/>
    <xf numFmtId="41" fontId="1" fillId="0" borderId="0" xfId="1" applyNumberFormat="1" applyFont="1" applyFill="1" applyBorder="1" applyProtection="1"/>
    <xf numFmtId="0" fontId="9" fillId="0" borderId="0" xfId="1" applyFont="1"/>
    <xf numFmtId="176" fontId="1" fillId="0" borderId="0" xfId="1" applyNumberFormat="1" applyFont="1" applyFill="1" applyBorder="1" applyAlignment="1" applyProtection="1">
      <alignment horizontal="right"/>
    </xf>
    <xf numFmtId="37" fontId="1" fillId="0" borderId="0" xfId="1" applyNumberFormat="1" applyFont="1" applyFill="1" applyBorder="1" applyProtection="1"/>
    <xf numFmtId="41" fontId="1" fillId="0" borderId="12" xfId="1" applyNumberFormat="1" applyFont="1" applyFill="1" applyBorder="1" applyAlignment="1" applyProtection="1">
      <alignment horizontal="left"/>
    </xf>
    <xf numFmtId="41" fontId="1" fillId="0" borderId="0" xfId="1" applyNumberFormat="1" applyFont="1" applyFill="1" applyBorder="1" applyAlignment="1" applyProtection="1">
      <alignment horizontal="right"/>
    </xf>
    <xf numFmtId="41" fontId="1" fillId="0" borderId="0" xfId="1" applyNumberFormat="1" applyFont="1" applyFill="1" applyBorder="1" applyAlignment="1" applyProtection="1">
      <alignment horizontal="left"/>
    </xf>
    <xf numFmtId="41" fontId="1" fillId="0" borderId="14" xfId="1" applyNumberFormat="1" applyFont="1" applyFill="1" applyBorder="1" applyAlignment="1" applyProtection="1">
      <alignment horizontal="left"/>
    </xf>
    <xf numFmtId="41" fontId="1" fillId="0" borderId="1" xfId="1" applyNumberFormat="1" applyFont="1" applyFill="1" applyBorder="1" applyAlignment="1" applyProtection="1">
      <alignment horizontal="right"/>
    </xf>
    <xf numFmtId="41" fontId="1" fillId="0" borderId="1" xfId="1" applyNumberFormat="1" applyFont="1" applyFill="1" applyBorder="1" applyAlignment="1" applyProtection="1">
      <alignment horizontal="left"/>
    </xf>
    <xf numFmtId="0" fontId="1" fillId="0" borderId="8" xfId="1" applyFont="1" applyBorder="1"/>
    <xf numFmtId="0" fontId="1" fillId="0" borderId="6" xfId="1" applyFont="1" applyBorder="1" applyAlignment="1" applyProtection="1">
      <alignment horizontal="center" vertical="center"/>
    </xf>
    <xf numFmtId="0" fontId="1" fillId="0" borderId="9" xfId="1" applyFont="1" applyBorder="1" applyAlignment="1" applyProtection="1">
      <alignment horizontal="right"/>
    </xf>
    <xf numFmtId="41" fontId="10" fillId="0" borderId="10" xfId="1" applyNumberFormat="1" applyFont="1" applyBorder="1" applyProtection="1"/>
    <xf numFmtId="176" fontId="10" fillId="0" borderId="11" xfId="1" applyNumberFormat="1" applyFont="1" applyBorder="1" applyAlignment="1" applyProtection="1">
      <alignment horizontal="right"/>
    </xf>
    <xf numFmtId="176" fontId="10" fillId="0" borderId="11" xfId="1" applyNumberFormat="1" applyFont="1" applyBorder="1" applyProtection="1"/>
    <xf numFmtId="41" fontId="10" fillId="0" borderId="12" xfId="1" applyNumberFormat="1" applyFont="1" applyBorder="1" applyProtection="1"/>
    <xf numFmtId="176" fontId="10" fillId="0" borderId="0" xfId="1" applyNumberFormat="1" applyFont="1" applyBorder="1" applyAlignment="1" applyProtection="1">
      <alignment horizontal="right"/>
    </xf>
    <xf numFmtId="176" fontId="10" fillId="0" borderId="0" xfId="1" applyNumberFormat="1" applyFont="1" applyBorder="1" applyProtection="1"/>
    <xf numFmtId="0" fontId="1" fillId="0" borderId="8" xfId="1" applyFont="1" applyBorder="1" applyAlignment="1" applyProtection="1">
      <alignment horizontal="right"/>
    </xf>
    <xf numFmtId="41" fontId="10" fillId="0" borderId="6" xfId="1" applyNumberFormat="1" applyFont="1" applyBorder="1" applyProtection="1"/>
    <xf numFmtId="176" fontId="10" fillId="0" borderId="7" xfId="1" applyNumberFormat="1" applyFont="1" applyBorder="1" applyAlignment="1" applyProtection="1">
      <alignment horizontal="right"/>
    </xf>
    <xf numFmtId="176" fontId="10" fillId="0" borderId="7" xfId="1" applyNumberFormat="1" applyFont="1" applyBorder="1" applyProtection="1"/>
    <xf numFmtId="176" fontId="1" fillId="0" borderId="6" xfId="1" applyNumberFormat="1" applyFont="1" applyBorder="1" applyAlignment="1" applyProtection="1">
      <alignment horizontal="center" vertical="center"/>
    </xf>
    <xf numFmtId="41" fontId="10" fillId="0" borderId="12" xfId="1" applyNumberFormat="1" applyFont="1" applyBorder="1" applyAlignment="1" applyProtection="1">
      <alignment horizontal="right"/>
    </xf>
    <xf numFmtId="176" fontId="10" fillId="0" borderId="0" xfId="1" applyNumberFormat="1" applyFont="1" applyFill="1" applyBorder="1" applyProtection="1"/>
    <xf numFmtId="176" fontId="10" fillId="0" borderId="0" xfId="1" applyNumberFormat="1" applyFont="1" applyFill="1" applyBorder="1" applyAlignment="1" applyProtection="1">
      <alignment horizontal="right"/>
    </xf>
    <xf numFmtId="41" fontId="12" fillId="0" borderId="12" xfId="1" applyNumberFormat="1" applyFont="1" applyBorder="1" applyProtection="1"/>
    <xf numFmtId="176" fontId="12" fillId="0" borderId="0" xfId="1" applyNumberFormat="1" applyFont="1" applyFill="1" applyBorder="1" applyProtection="1"/>
    <xf numFmtId="176" fontId="12" fillId="0" borderId="0" xfId="1" applyNumberFormat="1" applyFont="1" applyFill="1" applyBorder="1" applyAlignment="1" applyProtection="1">
      <alignment horizontal="right"/>
    </xf>
    <xf numFmtId="41" fontId="10" fillId="0" borderId="0" xfId="1" applyNumberFormat="1" applyFont="1" applyBorder="1" applyProtection="1"/>
    <xf numFmtId="41" fontId="10" fillId="0" borderId="0" xfId="1" applyNumberFormat="1" applyFont="1" applyBorder="1"/>
    <xf numFmtId="0" fontId="1" fillId="0" borderId="5" xfId="1" applyFont="1" applyBorder="1" applyAlignment="1">
      <alignment horizontal="center"/>
    </xf>
    <xf numFmtId="0" fontId="10" fillId="0" borderId="5" xfId="1" applyFont="1" applyBorder="1" applyAlignment="1">
      <alignment horizontal="center"/>
    </xf>
    <xf numFmtId="0" fontId="1" fillId="0" borderId="5" xfId="1" applyFont="1" applyBorder="1" applyAlignment="1" applyProtection="1">
      <alignment horizontal="center"/>
    </xf>
    <xf numFmtId="41" fontId="10" fillId="0" borderId="0" xfId="1" applyNumberFormat="1" applyFont="1" applyFill="1" applyBorder="1" applyAlignment="1" applyProtection="1">
      <alignment horizontal="right"/>
    </xf>
    <xf numFmtId="0" fontId="1" fillId="0" borderId="13" xfId="1" applyFont="1" applyBorder="1" applyAlignment="1" applyProtection="1">
      <alignment horizontal="center"/>
    </xf>
    <xf numFmtId="41" fontId="10" fillId="0" borderId="14" xfId="1" applyNumberFormat="1" applyFont="1" applyBorder="1" applyProtection="1"/>
    <xf numFmtId="41" fontId="10" fillId="0" borderId="1" xfId="1" applyNumberFormat="1" applyFont="1" applyFill="1" applyBorder="1" applyAlignment="1" applyProtection="1">
      <alignment horizontal="right"/>
    </xf>
    <xf numFmtId="0" fontId="1" fillId="0" borderId="0" xfId="1" applyFont="1" applyBorder="1" applyAlignment="1" applyProtection="1">
      <alignment horizontal="left"/>
    </xf>
    <xf numFmtId="0" fontId="10" fillId="0" borderId="0" xfId="1" applyFont="1" applyBorder="1"/>
    <xf numFmtId="0" fontId="7" fillId="0" borderId="0" xfId="1" applyFont="1" applyAlignment="1"/>
    <xf numFmtId="41" fontId="1" fillId="0" borderId="0" xfId="1" applyNumberFormat="1" applyFont="1"/>
    <xf numFmtId="0" fontId="7" fillId="0" borderId="0" xfId="1" applyFont="1" applyAlignment="1">
      <alignment horizontal="left"/>
    </xf>
    <xf numFmtId="41" fontId="10" fillId="0" borderId="0" xfId="1" applyNumberFormat="1" applyFont="1" applyBorder="1" applyAlignment="1" applyProtection="1">
      <alignment horizontal="center"/>
    </xf>
    <xf numFmtId="0" fontId="7" fillId="0" borderId="0" xfId="1" applyFont="1" applyBorder="1" applyAlignment="1" applyProtection="1">
      <alignment horizontal="right"/>
    </xf>
    <xf numFmtId="41" fontId="10" fillId="0" borderId="11" xfId="1" applyNumberFormat="1" applyFont="1" applyBorder="1" applyAlignment="1" applyProtection="1">
      <alignment horizontal="center"/>
    </xf>
    <xf numFmtId="41" fontId="10" fillId="0" borderId="0" xfId="1" applyNumberFormat="1" applyFont="1" applyBorder="1" applyAlignment="1" applyProtection="1">
      <alignment horizontal="center"/>
    </xf>
    <xf numFmtId="0" fontId="8" fillId="0" borderId="1" xfId="1" applyFont="1" applyBorder="1" applyAlignment="1" applyProtection="1"/>
    <xf numFmtId="0" fontId="7" fillId="0" borderId="15" xfId="1" applyFont="1" applyBorder="1" applyAlignment="1" applyProtection="1">
      <alignment horizontal="center" vertical="center" wrapText="1"/>
    </xf>
    <xf numFmtId="0" fontId="7" fillId="0" borderId="19" xfId="1" applyFont="1" applyBorder="1" applyAlignment="1">
      <alignment horizontal="center" vertical="center" wrapText="1"/>
    </xf>
    <xf numFmtId="0" fontId="1" fillId="0" borderId="16" xfId="1" applyFont="1" applyBorder="1" applyAlignment="1" applyProtection="1">
      <alignment horizontal="distributed" vertical="center" justifyLastLine="1"/>
    </xf>
    <xf numFmtId="0" fontId="1" fillId="0" borderId="17" xfId="1" applyFont="1" applyBorder="1" applyAlignment="1" applyProtection="1">
      <alignment horizontal="distributed" vertical="center" justifyLastLine="1"/>
    </xf>
    <xf numFmtId="0" fontId="1" fillId="0" borderId="18" xfId="1" applyFont="1" applyBorder="1" applyAlignment="1" applyProtection="1">
      <alignment horizontal="distributed" vertical="center" justifyLastLine="1"/>
    </xf>
    <xf numFmtId="0" fontId="10" fillId="0" borderId="16" xfId="1" applyFont="1" applyBorder="1" applyAlignment="1" applyProtection="1">
      <alignment horizontal="center" vertical="center"/>
    </xf>
    <xf numFmtId="0" fontId="10" fillId="0" borderId="17" xfId="1" applyFont="1" applyBorder="1" applyAlignment="1" applyProtection="1">
      <alignment horizontal="center" vertical="center"/>
    </xf>
    <xf numFmtId="0" fontId="1" fillId="0" borderId="20" xfId="1" applyFont="1" applyBorder="1" applyAlignment="1" applyProtection="1">
      <alignment horizontal="center" vertical="center"/>
    </xf>
    <xf numFmtId="0" fontId="1" fillId="0" borderId="21" xfId="1" applyFont="1" applyBorder="1" applyAlignment="1" applyProtection="1">
      <alignment horizontal="center" vertical="center"/>
    </xf>
    <xf numFmtId="0" fontId="1" fillId="0" borderId="22" xfId="1" applyFont="1" applyBorder="1" applyAlignment="1" applyProtection="1">
      <alignment horizontal="center" vertical="center"/>
    </xf>
    <xf numFmtId="0" fontId="7" fillId="0" borderId="23" xfId="1" applyFont="1" applyBorder="1" applyAlignment="1" applyProtection="1">
      <alignment horizontal="center" vertical="center" wrapText="1"/>
    </xf>
    <xf numFmtId="0" fontId="1" fillId="0" borderId="20" xfId="1" applyFont="1" applyBorder="1" applyAlignment="1" applyProtection="1">
      <alignment horizontal="distributed" vertical="center" justifyLastLine="1"/>
    </xf>
    <xf numFmtId="0" fontId="1" fillId="0" borderId="21" xfId="1" applyFont="1" applyBorder="1" applyAlignment="1" applyProtection="1">
      <alignment horizontal="distributed" vertical="center" justifyLastLine="1"/>
    </xf>
    <xf numFmtId="0" fontId="1" fillId="0" borderId="22" xfId="1" applyFont="1" applyBorder="1" applyAlignment="1" applyProtection="1">
      <alignment horizontal="distributed" vertical="center" justifyLastLine="1"/>
    </xf>
    <xf numFmtId="0" fontId="10" fillId="0" borderId="20" xfId="1" applyFont="1" applyBorder="1" applyAlignment="1" applyProtection="1">
      <alignment horizontal="center" vertical="center"/>
    </xf>
    <xf numFmtId="0" fontId="10" fillId="0" borderId="21" xfId="1" applyFont="1" applyBorder="1" applyAlignment="1" applyProtection="1">
      <alignment horizontal="center" vertical="center"/>
    </xf>
    <xf numFmtId="41" fontId="10" fillId="0" borderId="7" xfId="1" applyNumberFormat="1" applyFont="1" applyBorder="1" applyAlignment="1" applyProtection="1">
      <alignment horizontal="center"/>
    </xf>
    <xf numFmtId="41" fontId="10" fillId="0" borderId="0" xfId="1" applyNumberFormat="1" applyFont="1" applyBorder="1" applyAlignment="1" applyProtection="1">
      <alignment horizontal="right"/>
    </xf>
    <xf numFmtId="41" fontId="12" fillId="0" borderId="0" xfId="1" applyNumberFormat="1" applyFont="1" applyBorder="1" applyAlignment="1" applyProtection="1">
      <alignment horizontal="center"/>
    </xf>
    <xf numFmtId="41" fontId="10" fillId="0" borderId="0" xfId="1" applyNumberFormat="1" applyFont="1" applyFill="1" applyBorder="1" applyAlignment="1" applyProtection="1">
      <alignment horizontal="center"/>
    </xf>
    <xf numFmtId="41" fontId="10" fillId="0" borderId="0" xfId="1" applyNumberFormat="1" applyFont="1" applyFill="1" applyBorder="1" applyProtection="1"/>
    <xf numFmtId="0" fontId="7" fillId="0" borderId="0" xfId="1" applyFont="1" applyAlignment="1">
      <alignment horizontal="left"/>
    </xf>
    <xf numFmtId="41" fontId="10" fillId="0" borderId="1" xfId="1" applyNumberFormat="1" applyFont="1" applyFill="1" applyBorder="1" applyAlignment="1" applyProtection="1">
      <alignment horizontal="center"/>
    </xf>
    <xf numFmtId="0" fontId="7" fillId="0" borderId="0" xfId="1" applyFont="1" applyBorder="1" applyAlignment="1" applyProtection="1">
      <alignment horizontal="left"/>
    </xf>
    <xf numFmtId="0" fontId="1" fillId="0" borderId="0" xfId="1" applyFont="1" applyAlignment="1">
      <alignment vertical="center"/>
    </xf>
    <xf numFmtId="0" fontId="2" fillId="0" borderId="0" xfId="1" applyFont="1" applyFill="1" applyAlignment="1">
      <alignment horizontal="center"/>
    </xf>
    <xf numFmtId="0" fontId="1" fillId="0" borderId="0" xfId="1" applyFont="1" applyFill="1"/>
    <xf numFmtId="0" fontId="6" fillId="0" borderId="0" xfId="1" applyFont="1" applyFill="1" applyAlignment="1">
      <alignment horizontal="left" wrapText="1"/>
    </xf>
    <xf numFmtId="0" fontId="8" fillId="0" borderId="0" xfId="1" applyFont="1" applyFill="1" applyBorder="1" applyAlignment="1" applyProtection="1">
      <alignment horizontal="left"/>
    </xf>
    <xf numFmtId="0" fontId="1" fillId="0" borderId="0" xfId="1" applyFont="1" applyFill="1" applyBorder="1"/>
    <xf numFmtId="0" fontId="9" fillId="0" borderId="1" xfId="1" applyFont="1" applyFill="1" applyBorder="1" applyAlignment="1" applyProtection="1">
      <alignment horizontal="left"/>
    </xf>
    <xf numFmtId="0" fontId="1" fillId="0" borderId="1" xfId="1" applyFont="1" applyFill="1" applyBorder="1"/>
    <xf numFmtId="0" fontId="7" fillId="0" borderId="1" xfId="1" applyFont="1" applyFill="1" applyBorder="1" applyAlignment="1" applyProtection="1">
      <alignment horizontal="right"/>
    </xf>
    <xf numFmtId="0" fontId="1" fillId="0" borderId="2" xfId="1" applyFont="1" applyFill="1" applyBorder="1"/>
    <xf numFmtId="0" fontId="1" fillId="0" borderId="3" xfId="1" applyFont="1" applyFill="1" applyBorder="1" applyAlignment="1" applyProtection="1">
      <alignment horizontal="distributed" vertical="center" justifyLastLine="1"/>
    </xf>
    <xf numFmtId="0" fontId="1" fillId="0" borderId="4" xfId="1" applyFont="1" applyFill="1" applyBorder="1" applyAlignment="1">
      <alignment horizontal="distributed" vertical="center" justifyLastLine="1"/>
    </xf>
    <xf numFmtId="0" fontId="1" fillId="0" borderId="2" xfId="1" applyFont="1" applyFill="1" applyBorder="1" applyAlignment="1">
      <alignment horizontal="distributed" vertical="center" justifyLastLine="1"/>
    </xf>
    <xf numFmtId="0" fontId="1" fillId="0" borderId="3" xfId="1" applyFont="1" applyFill="1" applyBorder="1" applyAlignment="1" applyProtection="1">
      <alignment horizontal="distributed" vertical="center" wrapText="1" justifyLastLine="1"/>
    </xf>
    <xf numFmtId="0" fontId="1" fillId="0" borderId="5" xfId="1" applyFont="1" applyFill="1" applyBorder="1"/>
    <xf numFmtId="0" fontId="1" fillId="0" borderId="6" xfId="1" applyFont="1" applyFill="1" applyBorder="1" applyAlignment="1">
      <alignment horizontal="distributed" vertical="center" justifyLastLine="1"/>
    </xf>
    <xf numFmtId="0" fontId="1" fillId="0" borderId="7" xfId="1" applyFont="1" applyFill="1" applyBorder="1" applyAlignment="1">
      <alignment horizontal="distributed" vertical="center" justifyLastLine="1"/>
    </xf>
    <xf numFmtId="0" fontId="1" fillId="0" borderId="8" xfId="1" applyFont="1" applyFill="1" applyBorder="1" applyAlignment="1">
      <alignment horizontal="distributed" vertical="center" justifyLastLine="1"/>
    </xf>
    <xf numFmtId="0" fontId="10" fillId="0" borderId="6" xfId="1" applyFont="1" applyFill="1" applyBorder="1" applyAlignment="1" applyProtection="1">
      <alignment horizontal="distributed" vertical="center" justifyLastLine="1"/>
    </xf>
    <xf numFmtId="0" fontId="10" fillId="0" borderId="7" xfId="1" applyFont="1" applyFill="1" applyBorder="1" applyAlignment="1">
      <alignment horizontal="distributed" vertical="center" justifyLastLine="1"/>
    </xf>
    <xf numFmtId="0" fontId="1" fillId="0" borderId="8" xfId="1" applyFont="1" applyFill="1" applyBorder="1" applyAlignment="1">
      <alignment vertical="center"/>
    </xf>
    <xf numFmtId="0" fontId="10" fillId="0" borderId="6" xfId="1" applyFont="1" applyFill="1" applyBorder="1" applyAlignment="1" applyProtection="1">
      <alignment horizontal="center" vertical="center"/>
    </xf>
    <xf numFmtId="0" fontId="1" fillId="0" borderId="9" xfId="1" applyFont="1" applyFill="1" applyBorder="1"/>
    <xf numFmtId="41" fontId="1" fillId="0" borderId="10" xfId="1" applyNumberFormat="1" applyFont="1" applyFill="1" applyBorder="1" applyProtection="1"/>
    <xf numFmtId="41" fontId="1" fillId="0" borderId="11" xfId="1" applyNumberFormat="1" applyFont="1" applyFill="1" applyBorder="1" applyProtection="1"/>
    <xf numFmtId="176" fontId="1" fillId="0" borderId="11" xfId="1" applyNumberFormat="1" applyFont="1" applyFill="1" applyBorder="1" applyProtection="1"/>
    <xf numFmtId="0" fontId="1" fillId="0" borderId="5" xfId="1" applyFont="1" applyFill="1" applyBorder="1" applyAlignment="1" applyProtection="1">
      <alignment horizontal="right"/>
    </xf>
    <xf numFmtId="41" fontId="1" fillId="0" borderId="12" xfId="1" applyNumberFormat="1" applyFont="1" applyFill="1" applyBorder="1" applyProtection="1"/>
    <xf numFmtId="0" fontId="1" fillId="0" borderId="0" xfId="1" applyFont="1" applyFill="1" applyBorder="1" applyProtection="1"/>
    <xf numFmtId="41" fontId="1" fillId="0" borderId="12" xfId="1" applyNumberFormat="1" applyFont="1" applyFill="1" applyBorder="1"/>
    <xf numFmtId="0" fontId="9" fillId="0" borderId="5" xfId="1" applyFont="1" applyFill="1" applyBorder="1" applyAlignment="1" applyProtection="1">
      <alignment horizontal="right"/>
    </xf>
    <xf numFmtId="37" fontId="1" fillId="0" borderId="12" xfId="1" applyNumberFormat="1" applyFont="1" applyFill="1" applyBorder="1" applyProtection="1"/>
    <xf numFmtId="37" fontId="1" fillId="0" borderId="0" xfId="1" applyNumberFormat="1" applyFont="1" applyFill="1" applyBorder="1" applyAlignment="1" applyProtection="1">
      <alignment horizontal="right"/>
    </xf>
    <xf numFmtId="0" fontId="1" fillId="0" borderId="5" xfId="1" applyFont="1" applyFill="1" applyBorder="1" applyAlignment="1" applyProtection="1">
      <alignment horizontal="distributed" vertical="distributed" justifyLastLine="1"/>
    </xf>
    <xf numFmtId="0" fontId="1" fillId="0" borderId="13" xfId="1" applyFont="1" applyFill="1" applyBorder="1" applyAlignment="1" applyProtection="1">
      <alignment horizontal="distributed" vertical="distributed" justifyLastLine="1"/>
    </xf>
    <xf numFmtId="37" fontId="1" fillId="0" borderId="1" xfId="1" applyNumberFormat="1" applyFont="1" applyFill="1" applyBorder="1" applyAlignment="1" applyProtection="1">
      <alignment horizontal="right"/>
    </xf>
    <xf numFmtId="0" fontId="1" fillId="0" borderId="4" xfId="1" applyFont="1" applyFill="1" applyBorder="1" applyAlignment="1">
      <alignment vertical="center"/>
    </xf>
    <xf numFmtId="37" fontId="1" fillId="0" borderId="4" xfId="1" applyNumberFormat="1" applyFont="1" applyFill="1" applyBorder="1" applyAlignment="1" applyProtection="1">
      <alignment vertical="center"/>
    </xf>
    <xf numFmtId="0" fontId="7" fillId="0" borderId="4" xfId="1" applyFont="1" applyFill="1" applyBorder="1" applyAlignment="1" applyProtection="1">
      <alignment horizontal="right" vertical="center"/>
    </xf>
    <xf numFmtId="0" fontId="7" fillId="0" borderId="0" xfId="1" applyFont="1" applyFill="1" applyBorder="1" applyAlignment="1" applyProtection="1">
      <alignment horizontal="left" vertical="top" wrapText="1"/>
    </xf>
    <xf numFmtId="0" fontId="7" fillId="0" borderId="0" xfId="1" applyFont="1" applyFill="1" applyBorder="1" applyAlignment="1" applyProtection="1">
      <alignment horizontal="right"/>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ID57"/>
  <sheetViews>
    <sheetView showGridLines="0" view="pageBreakPreview" zoomScale="70" zoomScaleNormal="85" zoomScaleSheetLayoutView="70" workbookViewId="0">
      <pane ySplit="9" topLeftCell="A40" activePane="bottomLeft" state="frozen"/>
      <selection pane="bottomLeft" activeCell="S14" sqref="S14"/>
    </sheetView>
  </sheetViews>
  <sheetFormatPr defaultRowHeight="17.25" x14ac:dyDescent="0.2"/>
  <cols>
    <col min="1" max="1" width="15.125" style="92" bestFit="1" customWidth="1"/>
    <col min="2" max="14" width="7.25" style="92" customWidth="1"/>
    <col min="15" max="16" width="8.375" style="92" customWidth="1"/>
    <col min="17" max="17" width="9" style="2"/>
    <col min="18" max="238" width="9" style="1"/>
    <col min="239" max="239" width="15.125" style="1" bestFit="1" customWidth="1"/>
    <col min="240" max="252" width="7.25" style="1" customWidth="1"/>
    <col min="253" max="254" width="8.375" style="1" customWidth="1"/>
    <col min="255" max="255" width="18" style="1" bestFit="1" customWidth="1"/>
    <col min="256" max="257" width="9" style="1"/>
    <col min="258" max="258" width="18" style="1" bestFit="1" customWidth="1"/>
    <col min="259" max="259" width="13" style="1" bestFit="1" customWidth="1"/>
    <col min="260" max="260" width="3.125" style="1" customWidth="1"/>
    <col min="261" max="261" width="18" style="1" bestFit="1" customWidth="1"/>
    <col min="262" max="494" width="9" style="1"/>
    <col min="495" max="495" width="15.125" style="1" bestFit="1" customWidth="1"/>
    <col min="496" max="508" width="7.25" style="1" customWidth="1"/>
    <col min="509" max="510" width="8.375" style="1" customWidth="1"/>
    <col min="511" max="511" width="18" style="1" bestFit="1" customWidth="1"/>
    <col min="512" max="513" width="9" style="1"/>
    <col min="514" max="514" width="18" style="1" bestFit="1" customWidth="1"/>
    <col min="515" max="515" width="13" style="1" bestFit="1" customWidth="1"/>
    <col min="516" max="516" width="3.125" style="1" customWidth="1"/>
    <col min="517" max="517" width="18" style="1" bestFit="1" customWidth="1"/>
    <col min="518" max="750" width="9" style="1"/>
    <col min="751" max="751" width="15.125" style="1" bestFit="1" customWidth="1"/>
    <col min="752" max="764" width="7.25" style="1" customWidth="1"/>
    <col min="765" max="766" width="8.375" style="1" customWidth="1"/>
    <col min="767" max="767" width="18" style="1" bestFit="1" customWidth="1"/>
    <col min="768" max="769" width="9" style="1"/>
    <col min="770" max="770" width="18" style="1" bestFit="1" customWidth="1"/>
    <col min="771" max="771" width="13" style="1" bestFit="1" customWidth="1"/>
    <col min="772" max="772" width="3.125" style="1" customWidth="1"/>
    <col min="773" max="773" width="18" style="1" bestFit="1" customWidth="1"/>
    <col min="774" max="1006" width="9" style="1"/>
    <col min="1007" max="1007" width="15.125" style="1" bestFit="1" customWidth="1"/>
    <col min="1008" max="1020" width="7.25" style="1" customWidth="1"/>
    <col min="1021" max="1022" width="8.375" style="1" customWidth="1"/>
    <col min="1023" max="1023" width="18" style="1" bestFit="1" customWidth="1"/>
    <col min="1024" max="1025" width="9" style="1"/>
    <col min="1026" max="1026" width="18" style="1" bestFit="1" customWidth="1"/>
    <col min="1027" max="1027" width="13" style="1" bestFit="1" customWidth="1"/>
    <col min="1028" max="1028" width="3.125" style="1" customWidth="1"/>
    <col min="1029" max="1029" width="18" style="1" bestFit="1" customWidth="1"/>
    <col min="1030" max="1262" width="9" style="1"/>
    <col min="1263" max="1263" width="15.125" style="1" bestFit="1" customWidth="1"/>
    <col min="1264" max="1276" width="7.25" style="1" customWidth="1"/>
    <col min="1277" max="1278" width="8.375" style="1" customWidth="1"/>
    <col min="1279" max="1279" width="18" style="1" bestFit="1" customWidth="1"/>
    <col min="1280" max="1281" width="9" style="1"/>
    <col min="1282" max="1282" width="18" style="1" bestFit="1" customWidth="1"/>
    <col min="1283" max="1283" width="13" style="1" bestFit="1" customWidth="1"/>
    <col min="1284" max="1284" width="3.125" style="1" customWidth="1"/>
    <col min="1285" max="1285" width="18" style="1" bestFit="1" customWidth="1"/>
    <col min="1286" max="1518" width="9" style="1"/>
    <col min="1519" max="1519" width="15.125" style="1" bestFit="1" customWidth="1"/>
    <col min="1520" max="1532" width="7.25" style="1" customWidth="1"/>
    <col min="1533" max="1534" width="8.375" style="1" customWidth="1"/>
    <col min="1535" max="1535" width="18" style="1" bestFit="1" customWidth="1"/>
    <col min="1536" max="1537" width="9" style="1"/>
    <col min="1538" max="1538" width="18" style="1" bestFit="1" customWidth="1"/>
    <col min="1539" max="1539" width="13" style="1" bestFit="1" customWidth="1"/>
    <col min="1540" max="1540" width="3.125" style="1" customWidth="1"/>
    <col min="1541" max="1541" width="18" style="1" bestFit="1" customWidth="1"/>
    <col min="1542" max="1774" width="9" style="1"/>
    <col min="1775" max="1775" width="15.125" style="1" bestFit="1" customWidth="1"/>
    <col min="1776" max="1788" width="7.25" style="1" customWidth="1"/>
    <col min="1789" max="1790" width="8.375" style="1" customWidth="1"/>
    <col min="1791" max="1791" width="18" style="1" bestFit="1" customWidth="1"/>
    <col min="1792" max="1793" width="9" style="1"/>
    <col min="1794" max="1794" width="18" style="1" bestFit="1" customWidth="1"/>
    <col min="1795" max="1795" width="13" style="1" bestFit="1" customWidth="1"/>
    <col min="1796" max="1796" width="3.125" style="1" customWidth="1"/>
    <col min="1797" max="1797" width="18" style="1" bestFit="1" customWidth="1"/>
    <col min="1798" max="2030" width="9" style="1"/>
    <col min="2031" max="2031" width="15.125" style="1" bestFit="1" customWidth="1"/>
    <col min="2032" max="2044" width="7.25" style="1" customWidth="1"/>
    <col min="2045" max="2046" width="8.375" style="1" customWidth="1"/>
    <col min="2047" max="2047" width="18" style="1" bestFit="1" customWidth="1"/>
    <col min="2048" max="2049" width="9" style="1"/>
    <col min="2050" max="2050" width="18" style="1" bestFit="1" customWidth="1"/>
    <col min="2051" max="2051" width="13" style="1" bestFit="1" customWidth="1"/>
    <col min="2052" max="2052" width="3.125" style="1" customWidth="1"/>
    <col min="2053" max="2053" width="18" style="1" bestFit="1" customWidth="1"/>
    <col min="2054" max="2286" width="9" style="1"/>
    <col min="2287" max="2287" width="15.125" style="1" bestFit="1" customWidth="1"/>
    <col min="2288" max="2300" width="7.25" style="1" customWidth="1"/>
    <col min="2301" max="2302" width="8.375" style="1" customWidth="1"/>
    <col min="2303" max="2303" width="18" style="1" bestFit="1" customWidth="1"/>
    <col min="2304" max="2305" width="9" style="1"/>
    <col min="2306" max="2306" width="18" style="1" bestFit="1" customWidth="1"/>
    <col min="2307" max="2307" width="13" style="1" bestFit="1" customWidth="1"/>
    <col min="2308" max="2308" width="3.125" style="1" customWidth="1"/>
    <col min="2309" max="2309" width="18" style="1" bestFit="1" customWidth="1"/>
    <col min="2310" max="2542" width="9" style="1"/>
    <col min="2543" max="2543" width="15.125" style="1" bestFit="1" customWidth="1"/>
    <col min="2544" max="2556" width="7.25" style="1" customWidth="1"/>
    <col min="2557" max="2558" width="8.375" style="1" customWidth="1"/>
    <col min="2559" max="2559" width="18" style="1" bestFit="1" customWidth="1"/>
    <col min="2560" max="2561" width="9" style="1"/>
    <col min="2562" max="2562" width="18" style="1" bestFit="1" customWidth="1"/>
    <col min="2563" max="2563" width="13" style="1" bestFit="1" customWidth="1"/>
    <col min="2564" max="2564" width="3.125" style="1" customWidth="1"/>
    <col min="2565" max="2565" width="18" style="1" bestFit="1" customWidth="1"/>
    <col min="2566" max="2798" width="9" style="1"/>
    <col min="2799" max="2799" width="15.125" style="1" bestFit="1" customWidth="1"/>
    <col min="2800" max="2812" width="7.25" style="1" customWidth="1"/>
    <col min="2813" max="2814" width="8.375" style="1" customWidth="1"/>
    <col min="2815" max="2815" width="18" style="1" bestFit="1" customWidth="1"/>
    <col min="2816" max="2817" width="9" style="1"/>
    <col min="2818" max="2818" width="18" style="1" bestFit="1" customWidth="1"/>
    <col min="2819" max="2819" width="13" style="1" bestFit="1" customWidth="1"/>
    <col min="2820" max="2820" width="3.125" style="1" customWidth="1"/>
    <col min="2821" max="2821" width="18" style="1" bestFit="1" customWidth="1"/>
    <col min="2822" max="3054" width="9" style="1"/>
    <col min="3055" max="3055" width="15.125" style="1" bestFit="1" customWidth="1"/>
    <col min="3056" max="3068" width="7.25" style="1" customWidth="1"/>
    <col min="3069" max="3070" width="8.375" style="1" customWidth="1"/>
    <col min="3071" max="3071" width="18" style="1" bestFit="1" customWidth="1"/>
    <col min="3072" max="3073" width="9" style="1"/>
    <col min="3074" max="3074" width="18" style="1" bestFit="1" customWidth="1"/>
    <col min="3075" max="3075" width="13" style="1" bestFit="1" customWidth="1"/>
    <col min="3076" max="3076" width="3.125" style="1" customWidth="1"/>
    <col min="3077" max="3077" width="18" style="1" bestFit="1" customWidth="1"/>
    <col min="3078" max="3310" width="9" style="1"/>
    <col min="3311" max="3311" width="15.125" style="1" bestFit="1" customWidth="1"/>
    <col min="3312" max="3324" width="7.25" style="1" customWidth="1"/>
    <col min="3325" max="3326" width="8.375" style="1" customWidth="1"/>
    <col min="3327" max="3327" width="18" style="1" bestFit="1" customWidth="1"/>
    <col min="3328" max="3329" width="9" style="1"/>
    <col min="3330" max="3330" width="18" style="1" bestFit="1" customWidth="1"/>
    <col min="3331" max="3331" width="13" style="1" bestFit="1" customWidth="1"/>
    <col min="3332" max="3332" width="3.125" style="1" customWidth="1"/>
    <col min="3333" max="3333" width="18" style="1" bestFit="1" customWidth="1"/>
    <col min="3334" max="3566" width="9" style="1"/>
    <col min="3567" max="3567" width="15.125" style="1" bestFit="1" customWidth="1"/>
    <col min="3568" max="3580" width="7.25" style="1" customWidth="1"/>
    <col min="3581" max="3582" width="8.375" style="1" customWidth="1"/>
    <col min="3583" max="3583" width="18" style="1" bestFit="1" customWidth="1"/>
    <col min="3584" max="3585" width="9" style="1"/>
    <col min="3586" max="3586" width="18" style="1" bestFit="1" customWidth="1"/>
    <col min="3587" max="3587" width="13" style="1" bestFit="1" customWidth="1"/>
    <col min="3588" max="3588" width="3.125" style="1" customWidth="1"/>
    <col min="3589" max="3589" width="18" style="1" bestFit="1" customWidth="1"/>
    <col min="3590" max="3822" width="9" style="1"/>
    <col min="3823" max="3823" width="15.125" style="1" bestFit="1" customWidth="1"/>
    <col min="3824" max="3836" width="7.25" style="1" customWidth="1"/>
    <col min="3837" max="3838" width="8.375" style="1" customWidth="1"/>
    <col min="3839" max="3839" width="18" style="1" bestFit="1" customWidth="1"/>
    <col min="3840" max="3841" width="9" style="1"/>
    <col min="3842" max="3842" width="18" style="1" bestFit="1" customWidth="1"/>
    <col min="3843" max="3843" width="13" style="1" bestFit="1" customWidth="1"/>
    <col min="3844" max="3844" width="3.125" style="1" customWidth="1"/>
    <col min="3845" max="3845" width="18" style="1" bestFit="1" customWidth="1"/>
    <col min="3846" max="4078" width="9" style="1"/>
    <col min="4079" max="4079" width="15.125" style="1" bestFit="1" customWidth="1"/>
    <col min="4080" max="4092" width="7.25" style="1" customWidth="1"/>
    <col min="4093" max="4094" width="8.375" style="1" customWidth="1"/>
    <col min="4095" max="4095" width="18" style="1" bestFit="1" customWidth="1"/>
    <col min="4096" max="4097" width="9" style="1"/>
    <col min="4098" max="4098" width="18" style="1" bestFit="1" customWidth="1"/>
    <col min="4099" max="4099" width="13" style="1" bestFit="1" customWidth="1"/>
    <col min="4100" max="4100" width="3.125" style="1" customWidth="1"/>
    <col min="4101" max="4101" width="18" style="1" bestFit="1" customWidth="1"/>
    <col min="4102" max="4334" width="9" style="1"/>
    <col min="4335" max="4335" width="15.125" style="1" bestFit="1" customWidth="1"/>
    <col min="4336" max="4348" width="7.25" style="1" customWidth="1"/>
    <col min="4349" max="4350" width="8.375" style="1" customWidth="1"/>
    <col min="4351" max="4351" width="18" style="1" bestFit="1" customWidth="1"/>
    <col min="4352" max="4353" width="9" style="1"/>
    <col min="4354" max="4354" width="18" style="1" bestFit="1" customWidth="1"/>
    <col min="4355" max="4355" width="13" style="1" bestFit="1" customWidth="1"/>
    <col min="4356" max="4356" width="3.125" style="1" customWidth="1"/>
    <col min="4357" max="4357" width="18" style="1" bestFit="1" customWidth="1"/>
    <col min="4358" max="4590" width="9" style="1"/>
    <col min="4591" max="4591" width="15.125" style="1" bestFit="1" customWidth="1"/>
    <col min="4592" max="4604" width="7.25" style="1" customWidth="1"/>
    <col min="4605" max="4606" width="8.375" style="1" customWidth="1"/>
    <col min="4607" max="4607" width="18" style="1" bestFit="1" customWidth="1"/>
    <col min="4608" max="4609" width="9" style="1"/>
    <col min="4610" max="4610" width="18" style="1" bestFit="1" customWidth="1"/>
    <col min="4611" max="4611" width="13" style="1" bestFit="1" customWidth="1"/>
    <col min="4612" max="4612" width="3.125" style="1" customWidth="1"/>
    <col min="4613" max="4613" width="18" style="1" bestFit="1" customWidth="1"/>
    <col min="4614" max="4846" width="9" style="1"/>
    <col min="4847" max="4847" width="15.125" style="1" bestFit="1" customWidth="1"/>
    <col min="4848" max="4860" width="7.25" style="1" customWidth="1"/>
    <col min="4861" max="4862" width="8.375" style="1" customWidth="1"/>
    <col min="4863" max="4863" width="18" style="1" bestFit="1" customWidth="1"/>
    <col min="4864" max="4865" width="9" style="1"/>
    <col min="4866" max="4866" width="18" style="1" bestFit="1" customWidth="1"/>
    <col min="4867" max="4867" width="13" style="1" bestFit="1" customWidth="1"/>
    <col min="4868" max="4868" width="3.125" style="1" customWidth="1"/>
    <col min="4869" max="4869" width="18" style="1" bestFit="1" customWidth="1"/>
    <col min="4870" max="5102" width="9" style="1"/>
    <col min="5103" max="5103" width="15.125" style="1" bestFit="1" customWidth="1"/>
    <col min="5104" max="5116" width="7.25" style="1" customWidth="1"/>
    <col min="5117" max="5118" width="8.375" style="1" customWidth="1"/>
    <col min="5119" max="5119" width="18" style="1" bestFit="1" customWidth="1"/>
    <col min="5120" max="5121" width="9" style="1"/>
    <col min="5122" max="5122" width="18" style="1" bestFit="1" customWidth="1"/>
    <col min="5123" max="5123" width="13" style="1" bestFit="1" customWidth="1"/>
    <col min="5124" max="5124" width="3.125" style="1" customWidth="1"/>
    <col min="5125" max="5125" width="18" style="1" bestFit="1" customWidth="1"/>
    <col min="5126" max="5358" width="9" style="1"/>
    <col min="5359" max="5359" width="15.125" style="1" bestFit="1" customWidth="1"/>
    <col min="5360" max="5372" width="7.25" style="1" customWidth="1"/>
    <col min="5373" max="5374" width="8.375" style="1" customWidth="1"/>
    <col min="5375" max="5375" width="18" style="1" bestFit="1" customWidth="1"/>
    <col min="5376" max="5377" width="9" style="1"/>
    <col min="5378" max="5378" width="18" style="1" bestFit="1" customWidth="1"/>
    <col min="5379" max="5379" width="13" style="1" bestFit="1" customWidth="1"/>
    <col min="5380" max="5380" width="3.125" style="1" customWidth="1"/>
    <col min="5381" max="5381" width="18" style="1" bestFit="1" customWidth="1"/>
    <col min="5382" max="5614" width="9" style="1"/>
    <col min="5615" max="5615" width="15.125" style="1" bestFit="1" customWidth="1"/>
    <col min="5616" max="5628" width="7.25" style="1" customWidth="1"/>
    <col min="5629" max="5630" width="8.375" style="1" customWidth="1"/>
    <col min="5631" max="5631" width="18" style="1" bestFit="1" customWidth="1"/>
    <col min="5632" max="5633" width="9" style="1"/>
    <col min="5634" max="5634" width="18" style="1" bestFit="1" customWidth="1"/>
    <col min="5635" max="5635" width="13" style="1" bestFit="1" customWidth="1"/>
    <col min="5636" max="5636" width="3.125" style="1" customWidth="1"/>
    <col min="5637" max="5637" width="18" style="1" bestFit="1" customWidth="1"/>
    <col min="5638" max="5870" width="9" style="1"/>
    <col min="5871" max="5871" width="15.125" style="1" bestFit="1" customWidth="1"/>
    <col min="5872" max="5884" width="7.25" style="1" customWidth="1"/>
    <col min="5885" max="5886" width="8.375" style="1" customWidth="1"/>
    <col min="5887" max="5887" width="18" style="1" bestFit="1" customWidth="1"/>
    <col min="5888" max="5889" width="9" style="1"/>
    <col min="5890" max="5890" width="18" style="1" bestFit="1" customWidth="1"/>
    <col min="5891" max="5891" width="13" style="1" bestFit="1" customWidth="1"/>
    <col min="5892" max="5892" width="3.125" style="1" customWidth="1"/>
    <col min="5893" max="5893" width="18" style="1" bestFit="1" customWidth="1"/>
    <col min="5894" max="6126" width="9" style="1"/>
    <col min="6127" max="6127" width="15.125" style="1" bestFit="1" customWidth="1"/>
    <col min="6128" max="6140" width="7.25" style="1" customWidth="1"/>
    <col min="6141" max="6142" width="8.375" style="1" customWidth="1"/>
    <col min="6143" max="6143" width="18" style="1" bestFit="1" customWidth="1"/>
    <col min="6144" max="6145" width="9" style="1"/>
    <col min="6146" max="6146" width="18" style="1" bestFit="1" customWidth="1"/>
    <col min="6147" max="6147" width="13" style="1" bestFit="1" customWidth="1"/>
    <col min="6148" max="6148" width="3.125" style="1" customWidth="1"/>
    <col min="6149" max="6149" width="18" style="1" bestFit="1" customWidth="1"/>
    <col min="6150" max="6382" width="9" style="1"/>
    <col min="6383" max="6383" width="15.125" style="1" bestFit="1" customWidth="1"/>
    <col min="6384" max="6396" width="7.25" style="1" customWidth="1"/>
    <col min="6397" max="6398" width="8.375" style="1" customWidth="1"/>
    <col min="6399" max="6399" width="18" style="1" bestFit="1" customWidth="1"/>
    <col min="6400" max="6401" width="9" style="1"/>
    <col min="6402" max="6402" width="18" style="1" bestFit="1" customWidth="1"/>
    <col min="6403" max="6403" width="13" style="1" bestFit="1" customWidth="1"/>
    <col min="6404" max="6404" width="3.125" style="1" customWidth="1"/>
    <col min="6405" max="6405" width="18" style="1" bestFit="1" customWidth="1"/>
    <col min="6406" max="6638" width="9" style="1"/>
    <col min="6639" max="6639" width="15.125" style="1" bestFit="1" customWidth="1"/>
    <col min="6640" max="6652" width="7.25" style="1" customWidth="1"/>
    <col min="6653" max="6654" width="8.375" style="1" customWidth="1"/>
    <col min="6655" max="6655" width="18" style="1" bestFit="1" customWidth="1"/>
    <col min="6656" max="6657" width="9" style="1"/>
    <col min="6658" max="6658" width="18" style="1" bestFit="1" customWidth="1"/>
    <col min="6659" max="6659" width="13" style="1" bestFit="1" customWidth="1"/>
    <col min="6660" max="6660" width="3.125" style="1" customWidth="1"/>
    <col min="6661" max="6661" width="18" style="1" bestFit="1" customWidth="1"/>
    <col min="6662" max="6894" width="9" style="1"/>
    <col min="6895" max="6895" width="15.125" style="1" bestFit="1" customWidth="1"/>
    <col min="6896" max="6908" width="7.25" style="1" customWidth="1"/>
    <col min="6909" max="6910" width="8.375" style="1" customWidth="1"/>
    <col min="6911" max="6911" width="18" style="1" bestFit="1" customWidth="1"/>
    <col min="6912" max="6913" width="9" style="1"/>
    <col min="6914" max="6914" width="18" style="1" bestFit="1" customWidth="1"/>
    <col min="6915" max="6915" width="13" style="1" bestFit="1" customWidth="1"/>
    <col min="6916" max="6916" width="3.125" style="1" customWidth="1"/>
    <col min="6917" max="6917" width="18" style="1" bestFit="1" customWidth="1"/>
    <col min="6918" max="7150" width="9" style="1"/>
    <col min="7151" max="7151" width="15.125" style="1" bestFit="1" customWidth="1"/>
    <col min="7152" max="7164" width="7.25" style="1" customWidth="1"/>
    <col min="7165" max="7166" width="8.375" style="1" customWidth="1"/>
    <col min="7167" max="7167" width="18" style="1" bestFit="1" customWidth="1"/>
    <col min="7168" max="7169" width="9" style="1"/>
    <col min="7170" max="7170" width="18" style="1" bestFit="1" customWidth="1"/>
    <col min="7171" max="7171" width="13" style="1" bestFit="1" customWidth="1"/>
    <col min="7172" max="7172" width="3.125" style="1" customWidth="1"/>
    <col min="7173" max="7173" width="18" style="1" bestFit="1" customWidth="1"/>
    <col min="7174" max="7406" width="9" style="1"/>
    <col min="7407" max="7407" width="15.125" style="1" bestFit="1" customWidth="1"/>
    <col min="7408" max="7420" width="7.25" style="1" customWidth="1"/>
    <col min="7421" max="7422" width="8.375" style="1" customWidth="1"/>
    <col min="7423" max="7423" width="18" style="1" bestFit="1" customWidth="1"/>
    <col min="7424" max="7425" width="9" style="1"/>
    <col min="7426" max="7426" width="18" style="1" bestFit="1" customWidth="1"/>
    <col min="7427" max="7427" width="13" style="1" bestFit="1" customWidth="1"/>
    <col min="7428" max="7428" width="3.125" style="1" customWidth="1"/>
    <col min="7429" max="7429" width="18" style="1" bestFit="1" customWidth="1"/>
    <col min="7430" max="7662" width="9" style="1"/>
    <col min="7663" max="7663" width="15.125" style="1" bestFit="1" customWidth="1"/>
    <col min="7664" max="7676" width="7.25" style="1" customWidth="1"/>
    <col min="7677" max="7678" width="8.375" style="1" customWidth="1"/>
    <col min="7679" max="7679" width="18" style="1" bestFit="1" customWidth="1"/>
    <col min="7680" max="7681" width="9" style="1"/>
    <col min="7682" max="7682" width="18" style="1" bestFit="1" customWidth="1"/>
    <col min="7683" max="7683" width="13" style="1" bestFit="1" customWidth="1"/>
    <col min="7684" max="7684" width="3.125" style="1" customWidth="1"/>
    <col min="7685" max="7685" width="18" style="1" bestFit="1" customWidth="1"/>
    <col min="7686" max="7918" width="9" style="1"/>
    <col min="7919" max="7919" width="15.125" style="1" bestFit="1" customWidth="1"/>
    <col min="7920" max="7932" width="7.25" style="1" customWidth="1"/>
    <col min="7933" max="7934" width="8.375" style="1" customWidth="1"/>
    <col min="7935" max="7935" width="18" style="1" bestFit="1" customWidth="1"/>
    <col min="7936" max="7937" width="9" style="1"/>
    <col min="7938" max="7938" width="18" style="1" bestFit="1" customWidth="1"/>
    <col min="7939" max="7939" width="13" style="1" bestFit="1" customWidth="1"/>
    <col min="7940" max="7940" width="3.125" style="1" customWidth="1"/>
    <col min="7941" max="7941" width="18" style="1" bestFit="1" customWidth="1"/>
    <col min="7942" max="8174" width="9" style="1"/>
    <col min="8175" max="8175" width="15.125" style="1" bestFit="1" customWidth="1"/>
    <col min="8176" max="8188" width="7.25" style="1" customWidth="1"/>
    <col min="8189" max="8190" width="8.375" style="1" customWidth="1"/>
    <col min="8191" max="8191" width="18" style="1" bestFit="1" customWidth="1"/>
    <col min="8192" max="8193" width="9" style="1"/>
    <col min="8194" max="8194" width="18" style="1" bestFit="1" customWidth="1"/>
    <col min="8195" max="8195" width="13" style="1" bestFit="1" customWidth="1"/>
    <col min="8196" max="8196" width="3.125" style="1" customWidth="1"/>
    <col min="8197" max="8197" width="18" style="1" bestFit="1" customWidth="1"/>
    <col min="8198" max="8430" width="9" style="1"/>
    <col min="8431" max="8431" width="15.125" style="1" bestFit="1" customWidth="1"/>
    <col min="8432" max="8444" width="7.25" style="1" customWidth="1"/>
    <col min="8445" max="8446" width="8.375" style="1" customWidth="1"/>
    <col min="8447" max="8447" width="18" style="1" bestFit="1" customWidth="1"/>
    <col min="8448" max="8449" width="9" style="1"/>
    <col min="8450" max="8450" width="18" style="1" bestFit="1" customWidth="1"/>
    <col min="8451" max="8451" width="13" style="1" bestFit="1" customWidth="1"/>
    <col min="8452" max="8452" width="3.125" style="1" customWidth="1"/>
    <col min="8453" max="8453" width="18" style="1" bestFit="1" customWidth="1"/>
    <col min="8454" max="8686" width="9" style="1"/>
    <col min="8687" max="8687" width="15.125" style="1" bestFit="1" customWidth="1"/>
    <col min="8688" max="8700" width="7.25" style="1" customWidth="1"/>
    <col min="8701" max="8702" width="8.375" style="1" customWidth="1"/>
    <col min="8703" max="8703" width="18" style="1" bestFit="1" customWidth="1"/>
    <col min="8704" max="8705" width="9" style="1"/>
    <col min="8706" max="8706" width="18" style="1" bestFit="1" customWidth="1"/>
    <col min="8707" max="8707" width="13" style="1" bestFit="1" customWidth="1"/>
    <col min="8708" max="8708" width="3.125" style="1" customWidth="1"/>
    <col min="8709" max="8709" width="18" style="1" bestFit="1" customWidth="1"/>
    <col min="8710" max="8942" width="9" style="1"/>
    <col min="8943" max="8943" width="15.125" style="1" bestFit="1" customWidth="1"/>
    <col min="8944" max="8956" width="7.25" style="1" customWidth="1"/>
    <col min="8957" max="8958" width="8.375" style="1" customWidth="1"/>
    <col min="8959" max="8959" width="18" style="1" bestFit="1" customWidth="1"/>
    <col min="8960" max="8961" width="9" style="1"/>
    <col min="8962" max="8962" width="18" style="1" bestFit="1" customWidth="1"/>
    <col min="8963" max="8963" width="13" style="1" bestFit="1" customWidth="1"/>
    <col min="8964" max="8964" width="3.125" style="1" customWidth="1"/>
    <col min="8965" max="8965" width="18" style="1" bestFit="1" customWidth="1"/>
    <col min="8966" max="9198" width="9" style="1"/>
    <col min="9199" max="9199" width="15.125" style="1" bestFit="1" customWidth="1"/>
    <col min="9200" max="9212" width="7.25" style="1" customWidth="1"/>
    <col min="9213" max="9214" width="8.375" style="1" customWidth="1"/>
    <col min="9215" max="9215" width="18" style="1" bestFit="1" customWidth="1"/>
    <col min="9216" max="9217" width="9" style="1"/>
    <col min="9218" max="9218" width="18" style="1" bestFit="1" customWidth="1"/>
    <col min="9219" max="9219" width="13" style="1" bestFit="1" customWidth="1"/>
    <col min="9220" max="9220" width="3.125" style="1" customWidth="1"/>
    <col min="9221" max="9221" width="18" style="1" bestFit="1" customWidth="1"/>
    <col min="9222" max="9454" width="9" style="1"/>
    <col min="9455" max="9455" width="15.125" style="1" bestFit="1" customWidth="1"/>
    <col min="9456" max="9468" width="7.25" style="1" customWidth="1"/>
    <col min="9469" max="9470" width="8.375" style="1" customWidth="1"/>
    <col min="9471" max="9471" width="18" style="1" bestFit="1" customWidth="1"/>
    <col min="9472" max="9473" width="9" style="1"/>
    <col min="9474" max="9474" width="18" style="1" bestFit="1" customWidth="1"/>
    <col min="9475" max="9475" width="13" style="1" bestFit="1" customWidth="1"/>
    <col min="9476" max="9476" width="3.125" style="1" customWidth="1"/>
    <col min="9477" max="9477" width="18" style="1" bestFit="1" customWidth="1"/>
    <col min="9478" max="9710" width="9" style="1"/>
    <col min="9711" max="9711" width="15.125" style="1" bestFit="1" customWidth="1"/>
    <col min="9712" max="9724" width="7.25" style="1" customWidth="1"/>
    <col min="9725" max="9726" width="8.375" style="1" customWidth="1"/>
    <col min="9727" max="9727" width="18" style="1" bestFit="1" customWidth="1"/>
    <col min="9728" max="9729" width="9" style="1"/>
    <col min="9730" max="9730" width="18" style="1" bestFit="1" customWidth="1"/>
    <col min="9731" max="9731" width="13" style="1" bestFit="1" customWidth="1"/>
    <col min="9732" max="9732" width="3.125" style="1" customWidth="1"/>
    <col min="9733" max="9733" width="18" style="1" bestFit="1" customWidth="1"/>
    <col min="9734" max="9966" width="9" style="1"/>
    <col min="9967" max="9967" width="15.125" style="1" bestFit="1" customWidth="1"/>
    <col min="9968" max="9980" width="7.25" style="1" customWidth="1"/>
    <col min="9981" max="9982" width="8.375" style="1" customWidth="1"/>
    <col min="9983" max="9983" width="18" style="1" bestFit="1" customWidth="1"/>
    <col min="9984" max="9985" width="9" style="1"/>
    <col min="9986" max="9986" width="18" style="1" bestFit="1" customWidth="1"/>
    <col min="9987" max="9987" width="13" style="1" bestFit="1" customWidth="1"/>
    <col min="9988" max="9988" width="3.125" style="1" customWidth="1"/>
    <col min="9989" max="9989" width="18" style="1" bestFit="1" customWidth="1"/>
    <col min="9990" max="10222" width="9" style="1"/>
    <col min="10223" max="10223" width="15.125" style="1" bestFit="1" customWidth="1"/>
    <col min="10224" max="10236" width="7.25" style="1" customWidth="1"/>
    <col min="10237" max="10238" width="8.375" style="1" customWidth="1"/>
    <col min="10239" max="10239" width="18" style="1" bestFit="1" customWidth="1"/>
    <col min="10240" max="10241" width="9" style="1"/>
    <col min="10242" max="10242" width="18" style="1" bestFit="1" customWidth="1"/>
    <col min="10243" max="10243" width="13" style="1" bestFit="1" customWidth="1"/>
    <col min="10244" max="10244" width="3.125" style="1" customWidth="1"/>
    <col min="10245" max="10245" width="18" style="1" bestFit="1" customWidth="1"/>
    <col min="10246" max="10478" width="9" style="1"/>
    <col min="10479" max="10479" width="15.125" style="1" bestFit="1" customWidth="1"/>
    <col min="10480" max="10492" width="7.25" style="1" customWidth="1"/>
    <col min="10493" max="10494" width="8.375" style="1" customWidth="1"/>
    <col min="10495" max="10495" width="18" style="1" bestFit="1" customWidth="1"/>
    <col min="10496" max="10497" width="9" style="1"/>
    <col min="10498" max="10498" width="18" style="1" bestFit="1" customWidth="1"/>
    <col min="10499" max="10499" width="13" style="1" bestFit="1" customWidth="1"/>
    <col min="10500" max="10500" width="3.125" style="1" customWidth="1"/>
    <col min="10501" max="10501" width="18" style="1" bestFit="1" customWidth="1"/>
    <col min="10502" max="10734" width="9" style="1"/>
    <col min="10735" max="10735" width="15.125" style="1" bestFit="1" customWidth="1"/>
    <col min="10736" max="10748" width="7.25" style="1" customWidth="1"/>
    <col min="10749" max="10750" width="8.375" style="1" customWidth="1"/>
    <col min="10751" max="10751" width="18" style="1" bestFit="1" customWidth="1"/>
    <col min="10752" max="10753" width="9" style="1"/>
    <col min="10754" max="10754" width="18" style="1" bestFit="1" customWidth="1"/>
    <col min="10755" max="10755" width="13" style="1" bestFit="1" customWidth="1"/>
    <col min="10756" max="10756" width="3.125" style="1" customWidth="1"/>
    <col min="10757" max="10757" width="18" style="1" bestFit="1" customWidth="1"/>
    <col min="10758" max="10990" width="9" style="1"/>
    <col min="10991" max="10991" width="15.125" style="1" bestFit="1" customWidth="1"/>
    <col min="10992" max="11004" width="7.25" style="1" customWidth="1"/>
    <col min="11005" max="11006" width="8.375" style="1" customWidth="1"/>
    <col min="11007" max="11007" width="18" style="1" bestFit="1" customWidth="1"/>
    <col min="11008" max="11009" width="9" style="1"/>
    <col min="11010" max="11010" width="18" style="1" bestFit="1" customWidth="1"/>
    <col min="11011" max="11011" width="13" style="1" bestFit="1" customWidth="1"/>
    <col min="11012" max="11012" width="3.125" style="1" customWidth="1"/>
    <col min="11013" max="11013" width="18" style="1" bestFit="1" customWidth="1"/>
    <col min="11014" max="11246" width="9" style="1"/>
    <col min="11247" max="11247" width="15.125" style="1" bestFit="1" customWidth="1"/>
    <col min="11248" max="11260" width="7.25" style="1" customWidth="1"/>
    <col min="11261" max="11262" width="8.375" style="1" customWidth="1"/>
    <col min="11263" max="11263" width="18" style="1" bestFit="1" customWidth="1"/>
    <col min="11264" max="11265" width="9" style="1"/>
    <col min="11266" max="11266" width="18" style="1" bestFit="1" customWidth="1"/>
    <col min="11267" max="11267" width="13" style="1" bestFit="1" customWidth="1"/>
    <col min="11268" max="11268" width="3.125" style="1" customWidth="1"/>
    <col min="11269" max="11269" width="18" style="1" bestFit="1" customWidth="1"/>
    <col min="11270" max="11502" width="9" style="1"/>
    <col min="11503" max="11503" width="15.125" style="1" bestFit="1" customWidth="1"/>
    <col min="11504" max="11516" width="7.25" style="1" customWidth="1"/>
    <col min="11517" max="11518" width="8.375" style="1" customWidth="1"/>
    <col min="11519" max="11519" width="18" style="1" bestFit="1" customWidth="1"/>
    <col min="11520" max="11521" width="9" style="1"/>
    <col min="11522" max="11522" width="18" style="1" bestFit="1" customWidth="1"/>
    <col min="11523" max="11523" width="13" style="1" bestFit="1" customWidth="1"/>
    <col min="11524" max="11524" width="3.125" style="1" customWidth="1"/>
    <col min="11525" max="11525" width="18" style="1" bestFit="1" customWidth="1"/>
    <col min="11526" max="11758" width="9" style="1"/>
    <col min="11759" max="11759" width="15.125" style="1" bestFit="1" customWidth="1"/>
    <col min="11760" max="11772" width="7.25" style="1" customWidth="1"/>
    <col min="11773" max="11774" width="8.375" style="1" customWidth="1"/>
    <col min="11775" max="11775" width="18" style="1" bestFit="1" customWidth="1"/>
    <col min="11776" max="11777" width="9" style="1"/>
    <col min="11778" max="11778" width="18" style="1" bestFit="1" customWidth="1"/>
    <col min="11779" max="11779" width="13" style="1" bestFit="1" customWidth="1"/>
    <col min="11780" max="11780" width="3.125" style="1" customWidth="1"/>
    <col min="11781" max="11781" width="18" style="1" bestFit="1" customWidth="1"/>
    <col min="11782" max="12014" width="9" style="1"/>
    <col min="12015" max="12015" width="15.125" style="1" bestFit="1" customWidth="1"/>
    <col min="12016" max="12028" width="7.25" style="1" customWidth="1"/>
    <col min="12029" max="12030" width="8.375" style="1" customWidth="1"/>
    <col min="12031" max="12031" width="18" style="1" bestFit="1" customWidth="1"/>
    <col min="12032" max="12033" width="9" style="1"/>
    <col min="12034" max="12034" width="18" style="1" bestFit="1" customWidth="1"/>
    <col min="12035" max="12035" width="13" style="1" bestFit="1" customWidth="1"/>
    <col min="12036" max="12036" width="3.125" style="1" customWidth="1"/>
    <col min="12037" max="12037" width="18" style="1" bestFit="1" customWidth="1"/>
    <col min="12038" max="12270" width="9" style="1"/>
    <col min="12271" max="12271" width="15.125" style="1" bestFit="1" customWidth="1"/>
    <col min="12272" max="12284" width="7.25" style="1" customWidth="1"/>
    <col min="12285" max="12286" width="8.375" style="1" customWidth="1"/>
    <col min="12287" max="12287" width="18" style="1" bestFit="1" customWidth="1"/>
    <col min="12288" max="12289" width="9" style="1"/>
    <col min="12290" max="12290" width="18" style="1" bestFit="1" customWidth="1"/>
    <col min="12291" max="12291" width="13" style="1" bestFit="1" customWidth="1"/>
    <col min="12292" max="12292" width="3.125" style="1" customWidth="1"/>
    <col min="12293" max="12293" width="18" style="1" bestFit="1" customWidth="1"/>
    <col min="12294" max="12526" width="9" style="1"/>
    <col min="12527" max="12527" width="15.125" style="1" bestFit="1" customWidth="1"/>
    <col min="12528" max="12540" width="7.25" style="1" customWidth="1"/>
    <col min="12541" max="12542" width="8.375" style="1" customWidth="1"/>
    <col min="12543" max="12543" width="18" style="1" bestFit="1" customWidth="1"/>
    <col min="12544" max="12545" width="9" style="1"/>
    <col min="12546" max="12546" width="18" style="1" bestFit="1" customWidth="1"/>
    <col min="12547" max="12547" width="13" style="1" bestFit="1" customWidth="1"/>
    <col min="12548" max="12548" width="3.125" style="1" customWidth="1"/>
    <col min="12549" max="12549" width="18" style="1" bestFit="1" customWidth="1"/>
    <col min="12550" max="12782" width="9" style="1"/>
    <col min="12783" max="12783" width="15.125" style="1" bestFit="1" customWidth="1"/>
    <col min="12784" max="12796" width="7.25" style="1" customWidth="1"/>
    <col min="12797" max="12798" width="8.375" style="1" customWidth="1"/>
    <col min="12799" max="12799" width="18" style="1" bestFit="1" customWidth="1"/>
    <col min="12800" max="12801" width="9" style="1"/>
    <col min="12802" max="12802" width="18" style="1" bestFit="1" customWidth="1"/>
    <col min="12803" max="12803" width="13" style="1" bestFit="1" customWidth="1"/>
    <col min="12804" max="12804" width="3.125" style="1" customWidth="1"/>
    <col min="12805" max="12805" width="18" style="1" bestFit="1" customWidth="1"/>
    <col min="12806" max="13038" width="9" style="1"/>
    <col min="13039" max="13039" width="15.125" style="1" bestFit="1" customWidth="1"/>
    <col min="13040" max="13052" width="7.25" style="1" customWidth="1"/>
    <col min="13053" max="13054" width="8.375" style="1" customWidth="1"/>
    <col min="13055" max="13055" width="18" style="1" bestFit="1" customWidth="1"/>
    <col min="13056" max="13057" width="9" style="1"/>
    <col min="13058" max="13058" width="18" style="1" bestFit="1" customWidth="1"/>
    <col min="13059" max="13059" width="13" style="1" bestFit="1" customWidth="1"/>
    <col min="13060" max="13060" width="3.125" style="1" customWidth="1"/>
    <col min="13061" max="13061" width="18" style="1" bestFit="1" customWidth="1"/>
    <col min="13062" max="13294" width="9" style="1"/>
    <col min="13295" max="13295" width="15.125" style="1" bestFit="1" customWidth="1"/>
    <col min="13296" max="13308" width="7.25" style="1" customWidth="1"/>
    <col min="13309" max="13310" width="8.375" style="1" customWidth="1"/>
    <col min="13311" max="13311" width="18" style="1" bestFit="1" customWidth="1"/>
    <col min="13312" max="13313" width="9" style="1"/>
    <col min="13314" max="13314" width="18" style="1" bestFit="1" customWidth="1"/>
    <col min="13315" max="13315" width="13" style="1" bestFit="1" customWidth="1"/>
    <col min="13316" max="13316" width="3.125" style="1" customWidth="1"/>
    <col min="13317" max="13317" width="18" style="1" bestFit="1" customWidth="1"/>
    <col min="13318" max="13550" width="9" style="1"/>
    <col min="13551" max="13551" width="15.125" style="1" bestFit="1" customWidth="1"/>
    <col min="13552" max="13564" width="7.25" style="1" customWidth="1"/>
    <col min="13565" max="13566" width="8.375" style="1" customWidth="1"/>
    <col min="13567" max="13567" width="18" style="1" bestFit="1" customWidth="1"/>
    <col min="13568" max="13569" width="9" style="1"/>
    <col min="13570" max="13570" width="18" style="1" bestFit="1" customWidth="1"/>
    <col min="13571" max="13571" width="13" style="1" bestFit="1" customWidth="1"/>
    <col min="13572" max="13572" width="3.125" style="1" customWidth="1"/>
    <col min="13573" max="13573" width="18" style="1" bestFit="1" customWidth="1"/>
    <col min="13574" max="13806" width="9" style="1"/>
    <col min="13807" max="13807" width="15.125" style="1" bestFit="1" customWidth="1"/>
    <col min="13808" max="13820" width="7.25" style="1" customWidth="1"/>
    <col min="13821" max="13822" width="8.375" style="1" customWidth="1"/>
    <col min="13823" max="13823" width="18" style="1" bestFit="1" customWidth="1"/>
    <col min="13824" max="13825" width="9" style="1"/>
    <col min="13826" max="13826" width="18" style="1" bestFit="1" customWidth="1"/>
    <col min="13827" max="13827" width="13" style="1" bestFit="1" customWidth="1"/>
    <col min="13828" max="13828" width="3.125" style="1" customWidth="1"/>
    <col min="13829" max="13829" width="18" style="1" bestFit="1" customWidth="1"/>
    <col min="13830" max="14062" width="9" style="1"/>
    <col min="14063" max="14063" width="15.125" style="1" bestFit="1" customWidth="1"/>
    <col min="14064" max="14076" width="7.25" style="1" customWidth="1"/>
    <col min="14077" max="14078" width="8.375" style="1" customWidth="1"/>
    <col min="14079" max="14079" width="18" style="1" bestFit="1" customWidth="1"/>
    <col min="14080" max="14081" width="9" style="1"/>
    <col min="14082" max="14082" width="18" style="1" bestFit="1" customWidth="1"/>
    <col min="14083" max="14083" width="13" style="1" bestFit="1" customWidth="1"/>
    <col min="14084" max="14084" width="3.125" style="1" customWidth="1"/>
    <col min="14085" max="14085" width="18" style="1" bestFit="1" customWidth="1"/>
    <col min="14086" max="14318" width="9" style="1"/>
    <col min="14319" max="14319" width="15.125" style="1" bestFit="1" customWidth="1"/>
    <col min="14320" max="14332" width="7.25" style="1" customWidth="1"/>
    <col min="14333" max="14334" width="8.375" style="1" customWidth="1"/>
    <col min="14335" max="14335" width="18" style="1" bestFit="1" customWidth="1"/>
    <col min="14336" max="14337" width="9" style="1"/>
    <col min="14338" max="14338" width="18" style="1" bestFit="1" customWidth="1"/>
    <col min="14339" max="14339" width="13" style="1" bestFit="1" customWidth="1"/>
    <col min="14340" max="14340" width="3.125" style="1" customWidth="1"/>
    <col min="14341" max="14341" width="18" style="1" bestFit="1" customWidth="1"/>
    <col min="14342" max="14574" width="9" style="1"/>
    <col min="14575" max="14575" width="15.125" style="1" bestFit="1" customWidth="1"/>
    <col min="14576" max="14588" width="7.25" style="1" customWidth="1"/>
    <col min="14589" max="14590" width="8.375" style="1" customWidth="1"/>
    <col min="14591" max="14591" width="18" style="1" bestFit="1" customWidth="1"/>
    <col min="14592" max="14593" width="9" style="1"/>
    <col min="14594" max="14594" width="18" style="1" bestFit="1" customWidth="1"/>
    <col min="14595" max="14595" width="13" style="1" bestFit="1" customWidth="1"/>
    <col min="14596" max="14596" width="3.125" style="1" customWidth="1"/>
    <col min="14597" max="14597" width="18" style="1" bestFit="1" customWidth="1"/>
    <col min="14598" max="14830" width="9" style="1"/>
    <col min="14831" max="14831" width="15.125" style="1" bestFit="1" customWidth="1"/>
    <col min="14832" max="14844" width="7.25" style="1" customWidth="1"/>
    <col min="14845" max="14846" width="8.375" style="1" customWidth="1"/>
    <col min="14847" max="14847" width="18" style="1" bestFit="1" customWidth="1"/>
    <col min="14848" max="14849" width="9" style="1"/>
    <col min="14850" max="14850" width="18" style="1" bestFit="1" customWidth="1"/>
    <col min="14851" max="14851" width="13" style="1" bestFit="1" customWidth="1"/>
    <col min="14852" max="14852" width="3.125" style="1" customWidth="1"/>
    <col min="14853" max="14853" width="18" style="1" bestFit="1" customWidth="1"/>
    <col min="14854" max="15086" width="9" style="1"/>
    <col min="15087" max="15087" width="15.125" style="1" bestFit="1" customWidth="1"/>
    <col min="15088" max="15100" width="7.25" style="1" customWidth="1"/>
    <col min="15101" max="15102" width="8.375" style="1" customWidth="1"/>
    <col min="15103" max="15103" width="18" style="1" bestFit="1" customWidth="1"/>
    <col min="15104" max="15105" width="9" style="1"/>
    <col min="15106" max="15106" width="18" style="1" bestFit="1" customWidth="1"/>
    <col min="15107" max="15107" width="13" style="1" bestFit="1" customWidth="1"/>
    <col min="15108" max="15108" width="3.125" style="1" customWidth="1"/>
    <col min="15109" max="15109" width="18" style="1" bestFit="1" customWidth="1"/>
    <col min="15110" max="15342" width="9" style="1"/>
    <col min="15343" max="15343" width="15.125" style="1" bestFit="1" customWidth="1"/>
    <col min="15344" max="15356" width="7.25" style="1" customWidth="1"/>
    <col min="15357" max="15358" width="8.375" style="1" customWidth="1"/>
    <col min="15359" max="15359" width="18" style="1" bestFit="1" customWidth="1"/>
    <col min="15360" max="15361" width="9" style="1"/>
    <col min="15362" max="15362" width="18" style="1" bestFit="1" customWidth="1"/>
    <col min="15363" max="15363" width="13" style="1" bestFit="1" customWidth="1"/>
    <col min="15364" max="15364" width="3.125" style="1" customWidth="1"/>
    <col min="15365" max="15365" width="18" style="1" bestFit="1" customWidth="1"/>
    <col min="15366" max="15598" width="9" style="1"/>
    <col min="15599" max="15599" width="15.125" style="1" bestFit="1" customWidth="1"/>
    <col min="15600" max="15612" width="7.25" style="1" customWidth="1"/>
    <col min="15613" max="15614" width="8.375" style="1" customWidth="1"/>
    <col min="15615" max="15615" width="18" style="1" bestFit="1" customWidth="1"/>
    <col min="15616" max="15617" width="9" style="1"/>
    <col min="15618" max="15618" width="18" style="1" bestFit="1" customWidth="1"/>
    <col min="15619" max="15619" width="13" style="1" bestFit="1" customWidth="1"/>
    <col min="15620" max="15620" width="3.125" style="1" customWidth="1"/>
    <col min="15621" max="15621" width="18" style="1" bestFit="1" customWidth="1"/>
    <col min="15622" max="15854" width="9" style="1"/>
    <col min="15855" max="15855" width="15.125" style="1" bestFit="1" customWidth="1"/>
    <col min="15856" max="15868" width="7.25" style="1" customWidth="1"/>
    <col min="15869" max="15870" width="8.375" style="1" customWidth="1"/>
    <col min="15871" max="15871" width="18" style="1" bestFit="1" customWidth="1"/>
    <col min="15872" max="15873" width="9" style="1"/>
    <col min="15874" max="15874" width="18" style="1" bestFit="1" customWidth="1"/>
    <col min="15875" max="15875" width="13" style="1" bestFit="1" customWidth="1"/>
    <col min="15876" max="15876" width="3.125" style="1" customWidth="1"/>
    <col min="15877" max="15877" width="18" style="1" bestFit="1" customWidth="1"/>
    <col min="15878" max="16110" width="9" style="1"/>
    <col min="16111" max="16111" width="15.125" style="1" bestFit="1" customWidth="1"/>
    <col min="16112" max="16124" width="7.25" style="1" customWidth="1"/>
    <col min="16125" max="16126" width="8.375" style="1" customWidth="1"/>
    <col min="16127" max="16127" width="18" style="1" bestFit="1" customWidth="1"/>
    <col min="16128" max="16129" width="9" style="1"/>
    <col min="16130" max="16130" width="18" style="1" bestFit="1" customWidth="1"/>
    <col min="16131" max="16131" width="13" style="1" bestFit="1" customWidth="1"/>
    <col min="16132" max="16132" width="3.125" style="1" customWidth="1"/>
    <col min="16133" max="16133" width="18" style="1" bestFit="1" customWidth="1"/>
    <col min="16134" max="16384" width="9" style="1"/>
  </cols>
  <sheetData>
    <row r="1" spans="1:17" ht="27.4" customHeight="1" x14ac:dyDescent="0.25">
      <c r="A1" s="91" t="s">
        <v>0</v>
      </c>
      <c r="B1" s="91"/>
      <c r="C1" s="91"/>
      <c r="D1" s="91"/>
      <c r="E1" s="91"/>
      <c r="F1" s="91"/>
      <c r="G1" s="91"/>
      <c r="H1" s="91"/>
      <c r="I1" s="91"/>
      <c r="J1" s="91"/>
      <c r="K1" s="91"/>
      <c r="L1" s="91"/>
      <c r="M1" s="91"/>
      <c r="N1" s="91"/>
      <c r="O1" s="91"/>
      <c r="P1" s="91"/>
    </row>
    <row r="2" spans="1:17" ht="11.65" customHeight="1" x14ac:dyDescent="0.2"/>
    <row r="3" spans="1:17" ht="78.75" customHeight="1" x14ac:dyDescent="0.2">
      <c r="A3" s="93" t="s">
        <v>1</v>
      </c>
      <c r="B3" s="93"/>
      <c r="C3" s="93"/>
      <c r="D3" s="93"/>
      <c r="E3" s="93"/>
      <c r="F3" s="93"/>
      <c r="G3" s="93"/>
      <c r="H3" s="93"/>
      <c r="I3" s="93"/>
      <c r="J3" s="93"/>
      <c r="K3" s="93"/>
      <c r="L3" s="93"/>
      <c r="M3" s="93"/>
      <c r="N3" s="93"/>
      <c r="O3" s="93"/>
      <c r="P3" s="93"/>
    </row>
    <row r="4" spans="1:17" ht="12" customHeight="1" x14ac:dyDescent="0.2"/>
    <row r="5" spans="1:17" ht="18.75" x14ac:dyDescent="0.2">
      <c r="A5" s="94" t="s">
        <v>2</v>
      </c>
      <c r="B5" s="94"/>
      <c r="C5" s="94"/>
      <c r="D5" s="94"/>
      <c r="E5" s="94"/>
      <c r="F5" s="94"/>
      <c r="G5" s="94"/>
      <c r="H5" s="94"/>
      <c r="I5" s="94"/>
      <c r="J5" s="94"/>
      <c r="K5" s="95"/>
      <c r="L5" s="95"/>
      <c r="M5" s="95"/>
      <c r="N5" s="95"/>
    </row>
    <row r="6" spans="1:17" ht="18" thickBot="1" x14ac:dyDescent="0.25">
      <c r="A6" s="96"/>
      <c r="B6" s="96"/>
      <c r="C6" s="96"/>
      <c r="D6" s="96"/>
      <c r="E6" s="96"/>
      <c r="F6" s="96"/>
      <c r="G6" s="96"/>
      <c r="H6" s="96"/>
      <c r="I6" s="96"/>
      <c r="J6" s="96"/>
      <c r="K6" s="97"/>
      <c r="L6" s="98" t="s">
        <v>3</v>
      </c>
      <c r="M6" s="98"/>
      <c r="N6" s="98"/>
      <c r="O6" s="98"/>
      <c r="P6" s="98"/>
    </row>
    <row r="7" spans="1:17" ht="22.5" customHeight="1" x14ac:dyDescent="0.2">
      <c r="A7" s="99"/>
      <c r="B7" s="100" t="s">
        <v>4</v>
      </c>
      <c r="C7" s="101"/>
      <c r="D7" s="102"/>
      <c r="E7" s="100" t="s">
        <v>5</v>
      </c>
      <c r="F7" s="102"/>
      <c r="G7" s="100" t="s">
        <v>6</v>
      </c>
      <c r="H7" s="102"/>
      <c r="I7" s="103" t="s">
        <v>7</v>
      </c>
      <c r="J7" s="102"/>
      <c r="K7" s="103" t="s">
        <v>8</v>
      </c>
      <c r="L7" s="102"/>
      <c r="M7" s="100" t="s">
        <v>9</v>
      </c>
      <c r="N7" s="101"/>
      <c r="O7" s="100" t="s">
        <v>10</v>
      </c>
      <c r="P7" s="101"/>
    </row>
    <row r="8" spans="1:17" ht="22.5" customHeight="1" x14ac:dyDescent="0.2">
      <c r="A8" s="104"/>
      <c r="B8" s="105"/>
      <c r="C8" s="106"/>
      <c r="D8" s="107"/>
      <c r="E8" s="105"/>
      <c r="F8" s="107"/>
      <c r="G8" s="105"/>
      <c r="H8" s="107"/>
      <c r="I8" s="105"/>
      <c r="J8" s="107"/>
      <c r="K8" s="105"/>
      <c r="L8" s="107"/>
      <c r="M8" s="105"/>
      <c r="N8" s="106"/>
      <c r="O8" s="108" t="s">
        <v>11</v>
      </c>
      <c r="P8" s="109"/>
    </row>
    <row r="9" spans="1:17" s="5" customFormat="1" ht="22.5" customHeight="1" x14ac:dyDescent="0.4">
      <c r="A9" s="110"/>
      <c r="B9" s="111" t="s">
        <v>12</v>
      </c>
      <c r="C9" s="111" t="s">
        <v>13</v>
      </c>
      <c r="D9" s="111" t="s">
        <v>14</v>
      </c>
      <c r="E9" s="111" t="s">
        <v>13</v>
      </c>
      <c r="F9" s="111" t="s">
        <v>14</v>
      </c>
      <c r="G9" s="111" t="s">
        <v>13</v>
      </c>
      <c r="H9" s="111" t="s">
        <v>14</v>
      </c>
      <c r="I9" s="111" t="s">
        <v>13</v>
      </c>
      <c r="J9" s="111" t="s">
        <v>14</v>
      </c>
      <c r="K9" s="111" t="s">
        <v>13</v>
      </c>
      <c r="L9" s="111" t="s">
        <v>14</v>
      </c>
      <c r="M9" s="111" t="s">
        <v>13</v>
      </c>
      <c r="N9" s="111" t="s">
        <v>14</v>
      </c>
      <c r="O9" s="111" t="s">
        <v>15</v>
      </c>
      <c r="P9" s="111" t="s">
        <v>16</v>
      </c>
      <c r="Q9" s="90"/>
    </row>
    <row r="10" spans="1:17" ht="7.5" customHeight="1" x14ac:dyDescent="0.2">
      <c r="A10" s="112"/>
      <c r="B10" s="113"/>
      <c r="C10" s="114"/>
      <c r="D10" s="114"/>
      <c r="E10" s="114"/>
      <c r="F10" s="114"/>
      <c r="G10" s="114"/>
      <c r="H10" s="114"/>
      <c r="I10" s="114"/>
      <c r="J10" s="114"/>
      <c r="K10" s="114"/>
      <c r="L10" s="114"/>
      <c r="M10" s="114"/>
      <c r="N10" s="114"/>
      <c r="O10" s="115"/>
      <c r="P10" s="115"/>
    </row>
    <row r="11" spans="1:17" ht="24" customHeight="1" x14ac:dyDescent="0.2">
      <c r="A11" s="116" t="s">
        <v>17</v>
      </c>
      <c r="B11" s="117">
        <f t="shared" ref="B11:B17" si="0">C11+D11</f>
        <v>77</v>
      </c>
      <c r="C11" s="17">
        <f t="shared" ref="C11:D17" si="1">E11+G11+I11+K11+M11</f>
        <v>22</v>
      </c>
      <c r="D11" s="17">
        <f t="shared" si="1"/>
        <v>55</v>
      </c>
      <c r="E11" s="17">
        <v>0</v>
      </c>
      <c r="F11" s="17">
        <v>0</v>
      </c>
      <c r="G11" s="17">
        <v>0</v>
      </c>
      <c r="H11" s="17">
        <v>0</v>
      </c>
      <c r="I11" s="17">
        <v>0</v>
      </c>
      <c r="J11" s="17">
        <v>9</v>
      </c>
      <c r="K11" s="17">
        <v>22</v>
      </c>
      <c r="L11" s="17">
        <v>46</v>
      </c>
      <c r="M11" s="17">
        <v>0</v>
      </c>
      <c r="N11" s="17">
        <v>0</v>
      </c>
      <c r="O11" s="19" t="s">
        <v>18</v>
      </c>
      <c r="P11" s="16">
        <v>78.7</v>
      </c>
    </row>
    <row r="12" spans="1:17" ht="24" customHeight="1" x14ac:dyDescent="0.2">
      <c r="A12" s="116" t="s">
        <v>19</v>
      </c>
      <c r="B12" s="117">
        <f t="shared" si="0"/>
        <v>45</v>
      </c>
      <c r="C12" s="17">
        <f t="shared" si="1"/>
        <v>12</v>
      </c>
      <c r="D12" s="17">
        <f t="shared" si="1"/>
        <v>33</v>
      </c>
      <c r="E12" s="17">
        <v>0</v>
      </c>
      <c r="F12" s="17">
        <v>0</v>
      </c>
      <c r="G12" s="17">
        <v>0</v>
      </c>
      <c r="H12" s="17">
        <v>1</v>
      </c>
      <c r="I12" s="17">
        <v>0</v>
      </c>
      <c r="J12" s="17">
        <v>4</v>
      </c>
      <c r="K12" s="17">
        <v>12</v>
      </c>
      <c r="L12" s="17">
        <v>28</v>
      </c>
      <c r="M12" s="17">
        <v>0</v>
      </c>
      <c r="N12" s="17">
        <v>0</v>
      </c>
      <c r="O12" s="19" t="s">
        <v>18</v>
      </c>
      <c r="P12" s="16">
        <v>49.2</v>
      </c>
    </row>
    <row r="13" spans="1:17" ht="24" customHeight="1" x14ac:dyDescent="0.2">
      <c r="A13" s="116" t="s">
        <v>20</v>
      </c>
      <c r="B13" s="117">
        <f t="shared" si="0"/>
        <v>22</v>
      </c>
      <c r="C13" s="17">
        <f t="shared" si="1"/>
        <v>6</v>
      </c>
      <c r="D13" s="17">
        <f t="shared" si="1"/>
        <v>16</v>
      </c>
      <c r="E13" s="17">
        <v>0</v>
      </c>
      <c r="F13" s="17">
        <v>0</v>
      </c>
      <c r="G13" s="17">
        <v>0</v>
      </c>
      <c r="H13" s="17">
        <v>0</v>
      </c>
      <c r="I13" s="17">
        <v>0</v>
      </c>
      <c r="J13" s="17">
        <v>4</v>
      </c>
      <c r="K13" s="17">
        <v>6</v>
      </c>
      <c r="L13" s="17">
        <v>12</v>
      </c>
      <c r="M13" s="17">
        <v>0</v>
      </c>
      <c r="N13" s="17">
        <v>0</v>
      </c>
      <c r="O13" s="19" t="s">
        <v>18</v>
      </c>
      <c r="P13" s="16">
        <v>27</v>
      </c>
    </row>
    <row r="14" spans="1:17" ht="24" customHeight="1" x14ac:dyDescent="0.2">
      <c r="A14" s="116" t="s">
        <v>21</v>
      </c>
      <c r="B14" s="117">
        <f t="shared" si="0"/>
        <v>56</v>
      </c>
      <c r="C14" s="17">
        <f t="shared" si="1"/>
        <v>2</v>
      </c>
      <c r="D14" s="17">
        <f t="shared" si="1"/>
        <v>54</v>
      </c>
      <c r="E14" s="17">
        <v>0</v>
      </c>
      <c r="F14" s="17">
        <v>1</v>
      </c>
      <c r="G14" s="17">
        <v>0</v>
      </c>
      <c r="H14" s="17">
        <v>0</v>
      </c>
      <c r="I14" s="17">
        <v>0</v>
      </c>
      <c r="J14" s="17">
        <v>12</v>
      </c>
      <c r="K14" s="17">
        <v>2</v>
      </c>
      <c r="L14" s="17">
        <v>41</v>
      </c>
      <c r="M14" s="17">
        <v>0</v>
      </c>
      <c r="N14" s="17">
        <v>0</v>
      </c>
      <c r="O14" s="19" t="s">
        <v>18</v>
      </c>
      <c r="P14" s="16">
        <v>16.5</v>
      </c>
    </row>
    <row r="15" spans="1:17" ht="24" customHeight="1" x14ac:dyDescent="0.2">
      <c r="A15" s="116" t="s">
        <v>22</v>
      </c>
      <c r="B15" s="117">
        <f t="shared" si="0"/>
        <v>41</v>
      </c>
      <c r="C15" s="17">
        <f t="shared" si="1"/>
        <v>0</v>
      </c>
      <c r="D15" s="17">
        <f t="shared" si="1"/>
        <v>41</v>
      </c>
      <c r="E15" s="17">
        <v>0</v>
      </c>
      <c r="F15" s="17">
        <v>0</v>
      </c>
      <c r="G15" s="17">
        <v>0</v>
      </c>
      <c r="H15" s="17">
        <v>0</v>
      </c>
      <c r="I15" s="17">
        <v>0</v>
      </c>
      <c r="J15" s="17">
        <v>9</v>
      </c>
      <c r="K15" s="17">
        <v>0</v>
      </c>
      <c r="L15" s="17">
        <v>32</v>
      </c>
      <c r="M15" s="17">
        <v>0</v>
      </c>
      <c r="N15" s="17">
        <v>0</v>
      </c>
      <c r="O15" s="16">
        <v>6.9</v>
      </c>
      <c r="P15" s="16">
        <v>14.9</v>
      </c>
    </row>
    <row r="16" spans="1:17" ht="24" customHeight="1" x14ac:dyDescent="0.2">
      <c r="A16" s="116" t="s">
        <v>23</v>
      </c>
      <c r="B16" s="117">
        <f t="shared" si="0"/>
        <v>29</v>
      </c>
      <c r="C16" s="17">
        <f t="shared" si="1"/>
        <v>0</v>
      </c>
      <c r="D16" s="17">
        <f t="shared" si="1"/>
        <v>29</v>
      </c>
      <c r="E16" s="17">
        <v>0</v>
      </c>
      <c r="F16" s="17">
        <v>2</v>
      </c>
      <c r="G16" s="17">
        <v>0</v>
      </c>
      <c r="H16" s="17">
        <v>0</v>
      </c>
      <c r="I16" s="17">
        <v>0</v>
      </c>
      <c r="J16" s="17">
        <v>7</v>
      </c>
      <c r="K16" s="17">
        <v>0</v>
      </c>
      <c r="L16" s="17">
        <v>19</v>
      </c>
      <c r="M16" s="17">
        <v>0</v>
      </c>
      <c r="N16" s="17">
        <v>1</v>
      </c>
      <c r="O16" s="16">
        <v>4.5999999999999996</v>
      </c>
      <c r="P16" s="16">
        <v>12.3</v>
      </c>
    </row>
    <row r="17" spans="1:16" ht="24" customHeight="1" x14ac:dyDescent="0.2">
      <c r="A17" s="116" t="s">
        <v>24</v>
      </c>
      <c r="B17" s="117">
        <f t="shared" si="0"/>
        <v>65</v>
      </c>
      <c r="C17" s="17">
        <f t="shared" si="1"/>
        <v>0</v>
      </c>
      <c r="D17" s="17">
        <f t="shared" si="1"/>
        <v>65</v>
      </c>
      <c r="E17" s="17">
        <v>0</v>
      </c>
      <c r="F17" s="17">
        <v>0</v>
      </c>
      <c r="G17" s="17">
        <v>0</v>
      </c>
      <c r="H17" s="17">
        <v>0</v>
      </c>
      <c r="I17" s="17">
        <v>0</v>
      </c>
      <c r="J17" s="17">
        <v>19</v>
      </c>
      <c r="K17" s="17">
        <v>0</v>
      </c>
      <c r="L17" s="17">
        <v>46</v>
      </c>
      <c r="M17" s="17">
        <v>0</v>
      </c>
      <c r="N17" s="17">
        <v>0</v>
      </c>
      <c r="O17" s="16">
        <v>9.6999999999999993</v>
      </c>
      <c r="P17" s="16">
        <v>10.5</v>
      </c>
    </row>
    <row r="18" spans="1:16" ht="24" customHeight="1" x14ac:dyDescent="0.2">
      <c r="A18" s="116" t="s">
        <v>25</v>
      </c>
      <c r="B18" s="117">
        <v>55</v>
      </c>
      <c r="C18" s="17">
        <v>0</v>
      </c>
      <c r="D18" s="17">
        <v>55</v>
      </c>
      <c r="E18" s="17">
        <v>0</v>
      </c>
      <c r="F18" s="17">
        <v>0</v>
      </c>
      <c r="G18" s="17">
        <v>0</v>
      </c>
      <c r="H18" s="17">
        <v>0</v>
      </c>
      <c r="I18" s="17">
        <v>0</v>
      </c>
      <c r="J18" s="17">
        <v>19</v>
      </c>
      <c r="K18" s="17">
        <v>0</v>
      </c>
      <c r="L18" s="17">
        <v>35</v>
      </c>
      <c r="M18" s="17">
        <v>0</v>
      </c>
      <c r="N18" s="17">
        <v>1</v>
      </c>
      <c r="O18" s="16">
        <v>8.1</v>
      </c>
      <c r="P18" s="16">
        <v>8.9</v>
      </c>
    </row>
    <row r="19" spans="1:16" ht="24" customHeight="1" x14ac:dyDescent="0.2">
      <c r="A19" s="116" t="s">
        <v>26</v>
      </c>
      <c r="B19" s="117">
        <v>41</v>
      </c>
      <c r="C19" s="17">
        <v>0</v>
      </c>
      <c r="D19" s="17">
        <v>41</v>
      </c>
      <c r="E19" s="17">
        <v>0</v>
      </c>
      <c r="F19" s="17">
        <v>0</v>
      </c>
      <c r="G19" s="17">
        <v>0</v>
      </c>
      <c r="H19" s="17">
        <v>0</v>
      </c>
      <c r="I19" s="17">
        <v>0</v>
      </c>
      <c r="J19" s="17">
        <v>10</v>
      </c>
      <c r="K19" s="17">
        <v>0</v>
      </c>
      <c r="L19" s="17">
        <v>31</v>
      </c>
      <c r="M19" s="17">
        <v>0</v>
      </c>
      <c r="N19" s="17">
        <v>0</v>
      </c>
      <c r="O19" s="16">
        <v>6</v>
      </c>
      <c r="P19" s="16">
        <v>7.1</v>
      </c>
    </row>
    <row r="20" spans="1:16" ht="24" customHeight="1" x14ac:dyDescent="0.2">
      <c r="A20" s="116" t="s">
        <v>27</v>
      </c>
      <c r="B20" s="117">
        <v>41</v>
      </c>
      <c r="C20" s="17">
        <v>0</v>
      </c>
      <c r="D20" s="17">
        <v>41</v>
      </c>
      <c r="E20" s="17">
        <v>0</v>
      </c>
      <c r="F20" s="17">
        <v>0</v>
      </c>
      <c r="G20" s="17">
        <v>0</v>
      </c>
      <c r="H20" s="17">
        <v>0</v>
      </c>
      <c r="I20" s="17">
        <v>0</v>
      </c>
      <c r="J20" s="17">
        <v>11</v>
      </c>
      <c r="K20" s="17">
        <v>0</v>
      </c>
      <c r="L20" s="17">
        <v>30</v>
      </c>
      <c r="M20" s="17">
        <v>0</v>
      </c>
      <c r="N20" s="17">
        <v>0</v>
      </c>
      <c r="O20" s="16">
        <v>6</v>
      </c>
      <c r="P20" s="16">
        <v>6.7</v>
      </c>
    </row>
    <row r="21" spans="1:16" ht="24" customHeight="1" x14ac:dyDescent="0.2">
      <c r="A21" s="116" t="s">
        <v>28</v>
      </c>
      <c r="B21" s="117">
        <v>40</v>
      </c>
      <c r="C21" s="17">
        <v>0</v>
      </c>
      <c r="D21" s="17">
        <v>40</v>
      </c>
      <c r="E21" s="17">
        <v>0</v>
      </c>
      <c r="F21" s="17">
        <v>1</v>
      </c>
      <c r="G21" s="17">
        <v>0</v>
      </c>
      <c r="H21" s="17">
        <v>0</v>
      </c>
      <c r="I21" s="17">
        <v>0</v>
      </c>
      <c r="J21" s="17">
        <v>13</v>
      </c>
      <c r="K21" s="17">
        <v>0</v>
      </c>
      <c r="L21" s="17">
        <v>26</v>
      </c>
      <c r="M21" s="17">
        <v>0</v>
      </c>
      <c r="N21" s="17">
        <v>0</v>
      </c>
      <c r="O21" s="16">
        <v>5.8</v>
      </c>
      <c r="P21" s="16">
        <v>6</v>
      </c>
    </row>
    <row r="22" spans="1:16" ht="24" customHeight="1" x14ac:dyDescent="0.2">
      <c r="A22" s="116" t="s">
        <v>29</v>
      </c>
      <c r="B22" s="117">
        <v>46</v>
      </c>
      <c r="C22" s="17">
        <v>0</v>
      </c>
      <c r="D22" s="17">
        <v>46</v>
      </c>
      <c r="E22" s="22" t="s">
        <v>30</v>
      </c>
      <c r="F22" s="22" t="s">
        <v>30</v>
      </c>
      <c r="G22" s="22" t="s">
        <v>30</v>
      </c>
      <c r="H22" s="22" t="s">
        <v>30</v>
      </c>
      <c r="I22" s="17">
        <v>0</v>
      </c>
      <c r="J22" s="17">
        <v>18</v>
      </c>
      <c r="K22" s="17">
        <v>0</v>
      </c>
      <c r="L22" s="17">
        <v>28</v>
      </c>
      <c r="M22" s="17">
        <v>0</v>
      </c>
      <c r="N22" s="17">
        <v>0</v>
      </c>
      <c r="O22" s="16">
        <v>6.6</v>
      </c>
      <c r="P22" s="16">
        <v>7.1</v>
      </c>
    </row>
    <row r="23" spans="1:16" ht="24" customHeight="1" x14ac:dyDescent="0.2">
      <c r="A23" s="116" t="s">
        <v>31</v>
      </c>
      <c r="B23" s="117">
        <v>36</v>
      </c>
      <c r="C23" s="17">
        <v>0</v>
      </c>
      <c r="D23" s="17">
        <v>36</v>
      </c>
      <c r="E23" s="22" t="s">
        <v>30</v>
      </c>
      <c r="F23" s="22" t="s">
        <v>30</v>
      </c>
      <c r="G23" s="22" t="s">
        <v>30</v>
      </c>
      <c r="H23" s="22" t="s">
        <v>30</v>
      </c>
      <c r="I23" s="17">
        <v>0</v>
      </c>
      <c r="J23" s="17">
        <v>21</v>
      </c>
      <c r="K23" s="17">
        <v>0</v>
      </c>
      <c r="L23" s="17">
        <v>15</v>
      </c>
      <c r="M23" s="17">
        <v>0</v>
      </c>
      <c r="N23" s="17">
        <v>0</v>
      </c>
      <c r="O23" s="16">
        <v>5.2</v>
      </c>
      <c r="P23" s="16">
        <v>6.9</v>
      </c>
    </row>
    <row r="24" spans="1:16" ht="24" customHeight="1" x14ac:dyDescent="0.2">
      <c r="A24" s="116" t="s">
        <v>32</v>
      </c>
      <c r="B24" s="117">
        <v>34</v>
      </c>
      <c r="C24" s="17">
        <v>0</v>
      </c>
      <c r="D24" s="17">
        <v>34</v>
      </c>
      <c r="E24" s="22" t="s">
        <v>30</v>
      </c>
      <c r="F24" s="22" t="s">
        <v>30</v>
      </c>
      <c r="G24" s="22" t="s">
        <v>30</v>
      </c>
      <c r="H24" s="22" t="s">
        <v>30</v>
      </c>
      <c r="I24" s="17">
        <v>0</v>
      </c>
      <c r="J24" s="17">
        <v>7</v>
      </c>
      <c r="K24" s="17">
        <v>0</v>
      </c>
      <c r="L24" s="17">
        <v>27</v>
      </c>
      <c r="M24" s="17">
        <v>0</v>
      </c>
      <c r="N24" s="17">
        <v>0</v>
      </c>
      <c r="O24" s="16">
        <v>5.8</v>
      </c>
      <c r="P24" s="16">
        <v>6.6</v>
      </c>
    </row>
    <row r="25" spans="1:16" ht="24" customHeight="1" x14ac:dyDescent="0.2">
      <c r="A25" s="116" t="s">
        <v>33</v>
      </c>
      <c r="B25" s="117">
        <v>43</v>
      </c>
      <c r="C25" s="17">
        <v>0</v>
      </c>
      <c r="D25" s="17">
        <v>43</v>
      </c>
      <c r="E25" s="22" t="s">
        <v>30</v>
      </c>
      <c r="F25" s="22" t="s">
        <v>30</v>
      </c>
      <c r="G25" s="22" t="s">
        <v>30</v>
      </c>
      <c r="H25" s="22" t="s">
        <v>30</v>
      </c>
      <c r="I25" s="17">
        <v>0</v>
      </c>
      <c r="J25" s="17">
        <v>21</v>
      </c>
      <c r="K25" s="17">
        <v>0</v>
      </c>
      <c r="L25" s="17">
        <v>22</v>
      </c>
      <c r="M25" s="17">
        <v>0</v>
      </c>
      <c r="N25" s="17">
        <v>0</v>
      </c>
      <c r="O25" s="16">
        <v>6.3</v>
      </c>
      <c r="P25" s="16">
        <v>6.4</v>
      </c>
    </row>
    <row r="26" spans="1:16" ht="24" customHeight="1" x14ac:dyDescent="0.2">
      <c r="A26" s="116" t="s">
        <v>34</v>
      </c>
      <c r="B26" s="117">
        <v>29</v>
      </c>
      <c r="C26" s="17">
        <v>0</v>
      </c>
      <c r="D26" s="17">
        <v>29</v>
      </c>
      <c r="E26" s="22" t="s">
        <v>30</v>
      </c>
      <c r="F26" s="22" t="s">
        <v>30</v>
      </c>
      <c r="G26" s="22" t="s">
        <v>30</v>
      </c>
      <c r="H26" s="22" t="s">
        <v>30</v>
      </c>
      <c r="I26" s="23">
        <v>0</v>
      </c>
      <c r="J26" s="17">
        <v>12</v>
      </c>
      <c r="K26" s="23">
        <v>0</v>
      </c>
      <c r="L26" s="17">
        <v>17</v>
      </c>
      <c r="M26" s="23">
        <v>0</v>
      </c>
      <c r="N26" s="23">
        <v>0</v>
      </c>
      <c r="O26" s="118">
        <v>4.3</v>
      </c>
      <c r="P26" s="16">
        <v>6</v>
      </c>
    </row>
    <row r="27" spans="1:16" ht="24" customHeight="1" x14ac:dyDescent="0.2">
      <c r="A27" s="116" t="s">
        <v>35</v>
      </c>
      <c r="B27" s="117">
        <v>29</v>
      </c>
      <c r="C27" s="17">
        <v>0</v>
      </c>
      <c r="D27" s="17">
        <v>29</v>
      </c>
      <c r="E27" s="22" t="s">
        <v>30</v>
      </c>
      <c r="F27" s="22" t="s">
        <v>30</v>
      </c>
      <c r="G27" s="22" t="s">
        <v>30</v>
      </c>
      <c r="H27" s="22" t="s">
        <v>30</v>
      </c>
      <c r="I27" s="23">
        <v>0</v>
      </c>
      <c r="J27" s="17">
        <v>11</v>
      </c>
      <c r="K27" s="23">
        <v>0</v>
      </c>
      <c r="L27" s="17">
        <v>18</v>
      </c>
      <c r="M27" s="22" t="s">
        <v>30</v>
      </c>
      <c r="N27" s="22" t="s">
        <v>30</v>
      </c>
      <c r="O27" s="16">
        <v>4.2</v>
      </c>
      <c r="P27" s="16">
        <v>5.5</v>
      </c>
    </row>
    <row r="28" spans="1:16" ht="24" customHeight="1" x14ac:dyDescent="0.2">
      <c r="A28" s="116" t="s">
        <v>36</v>
      </c>
      <c r="B28" s="117">
        <v>24</v>
      </c>
      <c r="C28" s="17">
        <v>0</v>
      </c>
      <c r="D28" s="17">
        <v>24</v>
      </c>
      <c r="E28" s="22" t="s">
        <v>30</v>
      </c>
      <c r="F28" s="22" t="s">
        <v>30</v>
      </c>
      <c r="G28" s="22" t="s">
        <v>30</v>
      </c>
      <c r="H28" s="22" t="s">
        <v>30</v>
      </c>
      <c r="I28" s="23">
        <v>0</v>
      </c>
      <c r="J28" s="17">
        <v>4</v>
      </c>
      <c r="K28" s="23">
        <v>0</v>
      </c>
      <c r="L28" s="17">
        <v>20</v>
      </c>
      <c r="M28" s="22" t="s">
        <v>30</v>
      </c>
      <c r="N28" s="22" t="s">
        <v>30</v>
      </c>
      <c r="O28" s="16">
        <v>3.5162568273986734</v>
      </c>
      <c r="P28" s="16">
        <v>5</v>
      </c>
    </row>
    <row r="29" spans="1:16" ht="24" customHeight="1" x14ac:dyDescent="0.2">
      <c r="A29" s="116" t="s">
        <v>37</v>
      </c>
      <c r="B29" s="117">
        <v>28</v>
      </c>
      <c r="C29" s="17">
        <v>0</v>
      </c>
      <c r="D29" s="17">
        <v>28</v>
      </c>
      <c r="E29" s="22" t="s">
        <v>30</v>
      </c>
      <c r="F29" s="22" t="s">
        <v>30</v>
      </c>
      <c r="G29" s="22" t="s">
        <v>30</v>
      </c>
      <c r="H29" s="22" t="s">
        <v>30</v>
      </c>
      <c r="I29" s="23">
        <v>0</v>
      </c>
      <c r="J29" s="17">
        <v>7</v>
      </c>
      <c r="K29" s="23">
        <v>0</v>
      </c>
      <c r="L29" s="17">
        <v>21</v>
      </c>
      <c r="M29" s="22" t="s">
        <v>30</v>
      </c>
      <c r="N29" s="22" t="s">
        <v>30</v>
      </c>
      <c r="O29" s="16">
        <v>4.0999999999999996</v>
      </c>
      <c r="P29" s="19">
        <v>5.7</v>
      </c>
    </row>
    <row r="30" spans="1:16" ht="24" customHeight="1" x14ac:dyDescent="0.2">
      <c r="A30" s="116" t="s">
        <v>38</v>
      </c>
      <c r="B30" s="119">
        <v>30</v>
      </c>
      <c r="C30" s="15">
        <v>0</v>
      </c>
      <c r="D30" s="15">
        <v>30</v>
      </c>
      <c r="E30" s="22" t="s">
        <v>30</v>
      </c>
      <c r="F30" s="22" t="s">
        <v>30</v>
      </c>
      <c r="G30" s="22" t="s">
        <v>30</v>
      </c>
      <c r="H30" s="22" t="s">
        <v>30</v>
      </c>
      <c r="I30" s="15">
        <v>0</v>
      </c>
      <c r="J30" s="15">
        <v>9</v>
      </c>
      <c r="K30" s="15">
        <v>0</v>
      </c>
      <c r="L30" s="15">
        <v>21</v>
      </c>
      <c r="M30" s="22" t="s">
        <v>30</v>
      </c>
      <c r="N30" s="22" t="s">
        <v>30</v>
      </c>
      <c r="O30" s="19">
        <v>4.3874723040810801</v>
      </c>
      <c r="P30" s="19">
        <v>5</v>
      </c>
    </row>
    <row r="31" spans="1:16" s="2" customFormat="1" ht="24" customHeight="1" x14ac:dyDescent="0.2">
      <c r="A31" s="116" t="s">
        <v>39</v>
      </c>
      <c r="B31" s="117">
        <v>24</v>
      </c>
      <c r="C31" s="17">
        <v>0</v>
      </c>
      <c r="D31" s="17">
        <v>24</v>
      </c>
      <c r="E31" s="22" t="s">
        <v>30</v>
      </c>
      <c r="F31" s="22" t="s">
        <v>30</v>
      </c>
      <c r="G31" s="22" t="s">
        <v>30</v>
      </c>
      <c r="H31" s="22" t="s">
        <v>30</v>
      </c>
      <c r="I31" s="23">
        <v>0</v>
      </c>
      <c r="J31" s="17">
        <v>8</v>
      </c>
      <c r="K31" s="23">
        <v>0</v>
      </c>
      <c r="L31" s="17">
        <v>16</v>
      </c>
      <c r="M31" s="22" t="s">
        <v>30</v>
      </c>
      <c r="N31" s="22" t="s">
        <v>30</v>
      </c>
      <c r="O31" s="16">
        <v>3.8814476505920825</v>
      </c>
      <c r="P31" s="16">
        <v>5.4</v>
      </c>
    </row>
    <row r="32" spans="1:16" ht="23.25" customHeight="1" x14ac:dyDescent="0.2">
      <c r="A32" s="116" t="s">
        <v>40</v>
      </c>
      <c r="B32" s="117">
        <v>31</v>
      </c>
      <c r="C32" s="17">
        <v>0</v>
      </c>
      <c r="D32" s="17">
        <v>31</v>
      </c>
      <c r="E32" s="22" t="s">
        <v>30</v>
      </c>
      <c r="F32" s="22" t="s">
        <v>30</v>
      </c>
      <c r="G32" s="22" t="s">
        <v>30</v>
      </c>
      <c r="H32" s="22" t="s">
        <v>30</v>
      </c>
      <c r="I32" s="23">
        <v>0</v>
      </c>
      <c r="J32" s="17">
        <v>7</v>
      </c>
      <c r="K32" s="23">
        <v>0</v>
      </c>
      <c r="L32" s="17">
        <v>24</v>
      </c>
      <c r="M32" s="22" t="s">
        <v>30</v>
      </c>
      <c r="N32" s="22" t="s">
        <v>30</v>
      </c>
      <c r="O32" s="16">
        <v>4.9851009804567958</v>
      </c>
      <c r="P32" s="16">
        <v>5.5</v>
      </c>
    </row>
    <row r="33" spans="1:238" ht="23.25" customHeight="1" x14ac:dyDescent="0.2">
      <c r="A33" s="116" t="s">
        <v>41</v>
      </c>
      <c r="B33" s="119">
        <v>34</v>
      </c>
      <c r="C33" s="15">
        <v>0</v>
      </c>
      <c r="D33" s="15">
        <v>34</v>
      </c>
      <c r="E33" s="22" t="s">
        <v>30</v>
      </c>
      <c r="F33" s="22" t="s">
        <v>30</v>
      </c>
      <c r="G33" s="22" t="s">
        <v>30</v>
      </c>
      <c r="H33" s="22" t="s">
        <v>30</v>
      </c>
      <c r="I33" s="23">
        <v>0</v>
      </c>
      <c r="J33" s="15">
        <v>7</v>
      </c>
      <c r="K33" s="15">
        <v>0</v>
      </c>
      <c r="L33" s="15">
        <v>27</v>
      </c>
      <c r="M33" s="22" t="s">
        <v>30</v>
      </c>
      <c r="N33" s="22" t="s">
        <v>30</v>
      </c>
      <c r="O33" s="16">
        <v>5.4599265479293226</v>
      </c>
      <c r="P33" s="16">
        <v>5.9</v>
      </c>
    </row>
    <row r="34" spans="1:238" ht="23.25" customHeight="1" x14ac:dyDescent="0.2">
      <c r="A34" s="116" t="s">
        <v>42</v>
      </c>
      <c r="B34" s="119">
        <v>27</v>
      </c>
      <c r="C34" s="15">
        <v>0</v>
      </c>
      <c r="D34" s="15">
        <v>27</v>
      </c>
      <c r="E34" s="22" t="s">
        <v>30</v>
      </c>
      <c r="F34" s="22" t="s">
        <v>30</v>
      </c>
      <c r="G34" s="22" t="s">
        <v>30</v>
      </c>
      <c r="H34" s="22" t="s">
        <v>30</v>
      </c>
      <c r="I34" s="23">
        <v>0</v>
      </c>
      <c r="J34" s="15">
        <v>2</v>
      </c>
      <c r="K34" s="15">
        <v>0</v>
      </c>
      <c r="L34" s="15">
        <v>25</v>
      </c>
      <c r="M34" s="22" t="s">
        <v>30</v>
      </c>
      <c r="N34" s="22" t="s">
        <v>30</v>
      </c>
      <c r="O34" s="16">
        <v>4.3285185244561299</v>
      </c>
      <c r="P34" s="16">
        <v>6.1</v>
      </c>
    </row>
    <row r="35" spans="1:238" ht="23.25" customHeight="1" x14ac:dyDescent="0.2">
      <c r="A35" s="116" t="s">
        <v>43</v>
      </c>
      <c r="B35" s="119">
        <v>30</v>
      </c>
      <c r="C35" s="15">
        <v>0</v>
      </c>
      <c r="D35" s="15">
        <v>30</v>
      </c>
      <c r="E35" s="22" t="s">
        <v>30</v>
      </c>
      <c r="F35" s="22" t="s">
        <v>30</v>
      </c>
      <c r="G35" s="22" t="s">
        <v>30</v>
      </c>
      <c r="H35" s="22" t="s">
        <v>30</v>
      </c>
      <c r="I35" s="23">
        <v>0</v>
      </c>
      <c r="J35" s="15">
        <v>6</v>
      </c>
      <c r="K35" s="15">
        <v>0</v>
      </c>
      <c r="L35" s="15">
        <v>24</v>
      </c>
      <c r="M35" s="22" t="s">
        <v>30</v>
      </c>
      <c r="N35" s="22" t="s">
        <v>30</v>
      </c>
      <c r="O35" s="16">
        <v>4.7791856904808183</v>
      </c>
      <c r="P35" s="19">
        <v>6.4</v>
      </c>
      <c r="Q35" s="8"/>
      <c r="R35" s="8"/>
      <c r="S35" s="12"/>
      <c r="T35" s="12"/>
      <c r="U35" s="8"/>
      <c r="V35" s="8"/>
      <c r="W35" s="11"/>
      <c r="X35" s="10"/>
      <c r="Y35" s="10"/>
      <c r="Z35" s="10"/>
      <c r="AA35" s="8"/>
      <c r="AB35" s="8"/>
      <c r="AC35" s="12"/>
      <c r="AD35" s="12"/>
      <c r="AE35" s="13"/>
      <c r="AF35" s="14"/>
      <c r="AG35" s="10"/>
      <c r="AH35" s="10"/>
      <c r="AI35" s="8"/>
      <c r="AJ35" s="8"/>
      <c r="AK35" s="8"/>
      <c r="AL35" s="8"/>
      <c r="AM35" s="11"/>
      <c r="AN35" s="10"/>
      <c r="AO35" s="10"/>
      <c r="AP35" s="10"/>
      <c r="AQ35" s="8"/>
      <c r="AR35" s="8"/>
      <c r="AS35" s="12"/>
      <c r="AT35" s="12"/>
      <c r="AU35" s="13"/>
      <c r="AV35" s="14"/>
      <c r="AW35" s="10"/>
      <c r="AX35" s="10"/>
      <c r="AY35" s="8"/>
      <c r="AZ35" s="8"/>
      <c r="BA35" s="8"/>
      <c r="BB35" s="8"/>
      <c r="BC35" s="11"/>
      <c r="BD35" s="10"/>
      <c r="BE35" s="10"/>
      <c r="BF35" s="10"/>
      <c r="BG35" s="8"/>
      <c r="BH35" s="8"/>
      <c r="BI35" s="12"/>
      <c r="BJ35" s="12"/>
      <c r="BK35" s="13"/>
      <c r="BL35" s="14"/>
      <c r="BM35" s="10"/>
      <c r="BN35" s="10"/>
      <c r="BO35" s="8"/>
      <c r="BP35" s="8"/>
      <c r="BQ35" s="8" t="s">
        <v>30</v>
      </c>
      <c r="BR35" s="8" t="s">
        <v>30</v>
      </c>
      <c r="BS35" s="11">
        <v>0</v>
      </c>
      <c r="BT35" s="10">
        <f>SUM(BT46:BT53)</f>
        <v>0</v>
      </c>
      <c r="BU35" s="10">
        <f>+SUM(BU49:BU56)</f>
        <v>0</v>
      </c>
      <c r="BV35" s="10">
        <f>SUM(BV46:BV53)</f>
        <v>0</v>
      </c>
      <c r="BW35" s="8" t="s">
        <v>30</v>
      </c>
      <c r="BX35" s="8" t="s">
        <v>30</v>
      </c>
      <c r="BY35" s="12" t="e">
        <f>+BL35/CB35*100000</f>
        <v>#DIV/0!</v>
      </c>
      <c r="BZ35" s="12">
        <v>5.5</v>
      </c>
      <c r="CA35" s="13" t="s">
        <v>40</v>
      </c>
      <c r="CB35" s="14">
        <f>+CC35+CD35</f>
        <v>0</v>
      </c>
      <c r="CC35" s="10">
        <f>+CI35+CK35</f>
        <v>0</v>
      </c>
      <c r="CD35" s="10">
        <f>SUM(CJ35,CL35)</f>
        <v>0</v>
      </c>
      <c r="CE35" s="8" t="s">
        <v>30</v>
      </c>
      <c r="CF35" s="8" t="s">
        <v>30</v>
      </c>
      <c r="CG35" s="8" t="s">
        <v>30</v>
      </c>
      <c r="CH35" s="8" t="s">
        <v>30</v>
      </c>
      <c r="CI35" s="11">
        <v>0</v>
      </c>
      <c r="CJ35" s="10">
        <f>SUM(CJ46:CJ53)</f>
        <v>0</v>
      </c>
      <c r="CK35" s="10">
        <f>+SUM(CK49:CK56)</f>
        <v>0</v>
      </c>
      <c r="CL35" s="10">
        <f>SUM(CL46:CL53)</f>
        <v>0</v>
      </c>
      <c r="CM35" s="8" t="s">
        <v>30</v>
      </c>
      <c r="CN35" s="8" t="s">
        <v>30</v>
      </c>
      <c r="CO35" s="12" t="e">
        <f>+CB35/CR35*100000</f>
        <v>#DIV/0!</v>
      </c>
      <c r="CP35" s="12">
        <v>5.5</v>
      </c>
      <c r="CQ35" s="13" t="s">
        <v>40</v>
      </c>
      <c r="CR35" s="14">
        <f>+CS35+CT35</f>
        <v>0</v>
      </c>
      <c r="CS35" s="10">
        <f>+CY35+DA35</f>
        <v>0</v>
      </c>
      <c r="CT35" s="10">
        <f>SUM(CZ35,DB35)</f>
        <v>0</v>
      </c>
      <c r="CU35" s="8" t="s">
        <v>30</v>
      </c>
      <c r="CV35" s="8" t="s">
        <v>30</v>
      </c>
      <c r="CW35" s="8" t="s">
        <v>30</v>
      </c>
      <c r="CX35" s="8" t="s">
        <v>30</v>
      </c>
      <c r="CY35" s="11">
        <v>0</v>
      </c>
      <c r="CZ35" s="10">
        <f>SUM(CZ46:CZ53)</f>
        <v>0</v>
      </c>
      <c r="DA35" s="10">
        <f>+SUM(DA49:DA56)</f>
        <v>0</v>
      </c>
      <c r="DB35" s="10">
        <f>SUM(DB46:DB53)</f>
        <v>0</v>
      </c>
      <c r="DC35" s="8" t="s">
        <v>30</v>
      </c>
      <c r="DD35" s="8" t="s">
        <v>30</v>
      </c>
      <c r="DE35" s="12" t="e">
        <f>+CR35/DH35*100000</f>
        <v>#DIV/0!</v>
      </c>
      <c r="DF35" s="12">
        <v>5.5</v>
      </c>
      <c r="DG35" s="13" t="s">
        <v>40</v>
      </c>
      <c r="DH35" s="14">
        <f>+DI35+DJ35</f>
        <v>0</v>
      </c>
      <c r="DI35" s="10">
        <f>+DO35+DQ35</f>
        <v>0</v>
      </c>
      <c r="DJ35" s="10">
        <f>SUM(DP35,DR35)</f>
        <v>0</v>
      </c>
      <c r="DK35" s="8" t="s">
        <v>30</v>
      </c>
      <c r="DL35" s="8" t="s">
        <v>30</v>
      </c>
      <c r="DM35" s="8" t="s">
        <v>30</v>
      </c>
      <c r="DN35" s="8" t="s">
        <v>30</v>
      </c>
      <c r="DO35" s="11">
        <v>0</v>
      </c>
      <c r="DP35" s="10">
        <f>SUM(DP46:DP53)</f>
        <v>0</v>
      </c>
      <c r="DQ35" s="10">
        <f>+SUM(DQ49:DQ56)</f>
        <v>0</v>
      </c>
      <c r="DR35" s="10">
        <f>SUM(DR46:DR53)</f>
        <v>0</v>
      </c>
      <c r="DS35" s="8" t="s">
        <v>30</v>
      </c>
      <c r="DT35" s="8" t="s">
        <v>30</v>
      </c>
      <c r="DU35" s="12" t="e">
        <f>+DH35/DX35*100000</f>
        <v>#DIV/0!</v>
      </c>
      <c r="DV35" s="12">
        <v>5.5</v>
      </c>
      <c r="DW35" s="13" t="s">
        <v>40</v>
      </c>
      <c r="DX35" s="14">
        <f>+DY35+DZ35</f>
        <v>0</v>
      </c>
      <c r="DY35" s="10">
        <f>+EE35+EG35</f>
        <v>0</v>
      </c>
      <c r="DZ35" s="10">
        <f>SUM(EF35,EH35)</f>
        <v>0</v>
      </c>
      <c r="EA35" s="8" t="s">
        <v>30</v>
      </c>
      <c r="EB35" s="8" t="s">
        <v>30</v>
      </c>
      <c r="EC35" s="8" t="s">
        <v>30</v>
      </c>
      <c r="ED35" s="8" t="s">
        <v>30</v>
      </c>
      <c r="EE35" s="11">
        <v>0</v>
      </c>
      <c r="EF35" s="10">
        <f>SUM(EF46:EF53)</f>
        <v>0</v>
      </c>
      <c r="EG35" s="10">
        <f>+SUM(EG49:EG56)</f>
        <v>0</v>
      </c>
      <c r="EH35" s="10">
        <f>SUM(EH46:EH53)</f>
        <v>0</v>
      </c>
      <c r="EI35" s="8" t="s">
        <v>30</v>
      </c>
      <c r="EJ35" s="8" t="s">
        <v>30</v>
      </c>
      <c r="EK35" s="12" t="e">
        <f>+DX35/EN35*100000</f>
        <v>#DIV/0!</v>
      </c>
      <c r="EL35" s="12">
        <v>5.5</v>
      </c>
      <c r="EM35" s="13" t="s">
        <v>40</v>
      </c>
      <c r="EN35" s="14">
        <f>+EO35+EP35</f>
        <v>0</v>
      </c>
      <c r="EO35" s="10">
        <f>+EU35+EW35</f>
        <v>0</v>
      </c>
      <c r="EP35" s="10">
        <f>SUM(EV35,EX35)</f>
        <v>0</v>
      </c>
      <c r="EQ35" s="8" t="s">
        <v>30</v>
      </c>
      <c r="ER35" s="8" t="s">
        <v>30</v>
      </c>
      <c r="ES35" s="8" t="s">
        <v>30</v>
      </c>
      <c r="ET35" s="8" t="s">
        <v>30</v>
      </c>
      <c r="EU35" s="11">
        <v>0</v>
      </c>
      <c r="EV35" s="10">
        <f>SUM(EV46:EV53)</f>
        <v>0</v>
      </c>
      <c r="EW35" s="10">
        <f>+SUM(EW49:EW56)</f>
        <v>0</v>
      </c>
      <c r="EX35" s="10">
        <f>SUM(EX46:EX53)</f>
        <v>0</v>
      </c>
      <c r="EY35" s="8" t="s">
        <v>30</v>
      </c>
      <c r="EZ35" s="8" t="s">
        <v>30</v>
      </c>
      <c r="FA35" s="12" t="e">
        <f>+EN35/FD35*100000</f>
        <v>#DIV/0!</v>
      </c>
      <c r="FB35" s="12">
        <v>5.5</v>
      </c>
      <c r="FC35" s="13" t="s">
        <v>40</v>
      </c>
      <c r="FD35" s="14">
        <f>+FE35+FF35</f>
        <v>0</v>
      </c>
      <c r="FE35" s="10">
        <f>+FK35+FM35</f>
        <v>0</v>
      </c>
      <c r="FF35" s="10">
        <f>SUM(FL35,FN35)</f>
        <v>0</v>
      </c>
      <c r="FG35" s="8" t="s">
        <v>30</v>
      </c>
      <c r="FH35" s="8" t="s">
        <v>30</v>
      </c>
      <c r="FI35" s="8" t="s">
        <v>30</v>
      </c>
      <c r="FJ35" s="8" t="s">
        <v>30</v>
      </c>
      <c r="FK35" s="11">
        <v>0</v>
      </c>
      <c r="FL35" s="10">
        <f>SUM(FL46:FL53)</f>
        <v>0</v>
      </c>
      <c r="FM35" s="10">
        <f>+SUM(FM49:FM56)</f>
        <v>0</v>
      </c>
      <c r="FN35" s="10">
        <f>SUM(FN46:FN53)</f>
        <v>0</v>
      </c>
      <c r="FO35" s="8" t="s">
        <v>30</v>
      </c>
      <c r="FP35" s="8" t="s">
        <v>30</v>
      </c>
      <c r="FQ35" s="12" t="e">
        <f>+FD35/FT35*100000</f>
        <v>#DIV/0!</v>
      </c>
      <c r="FR35" s="12">
        <v>5.5</v>
      </c>
      <c r="FS35" s="13" t="s">
        <v>40</v>
      </c>
      <c r="FT35" s="14">
        <f>+FU35+FV35</f>
        <v>0</v>
      </c>
      <c r="FU35" s="10">
        <f>+GA35+GC35</f>
        <v>0</v>
      </c>
      <c r="FV35" s="10">
        <f>SUM(GB35,GD35)</f>
        <v>0</v>
      </c>
      <c r="FW35" s="8" t="s">
        <v>30</v>
      </c>
      <c r="FX35" s="8" t="s">
        <v>30</v>
      </c>
      <c r="FY35" s="8" t="s">
        <v>30</v>
      </c>
      <c r="FZ35" s="8" t="s">
        <v>30</v>
      </c>
      <c r="GA35" s="11">
        <v>0</v>
      </c>
      <c r="GB35" s="10">
        <f>SUM(GB46:GB53)</f>
        <v>0</v>
      </c>
      <c r="GC35" s="10">
        <f>+SUM(GC49:GC56)</f>
        <v>0</v>
      </c>
      <c r="GD35" s="10">
        <f>SUM(GD46:GD53)</f>
        <v>0</v>
      </c>
      <c r="GE35" s="8" t="s">
        <v>30</v>
      </c>
      <c r="GF35" s="8" t="s">
        <v>30</v>
      </c>
      <c r="GG35" s="12" t="e">
        <f>+FT35/GJ35*100000</f>
        <v>#DIV/0!</v>
      </c>
      <c r="GH35" s="12">
        <v>5.5</v>
      </c>
      <c r="GI35" s="13" t="s">
        <v>40</v>
      </c>
      <c r="GJ35" s="14">
        <f>+GK35+GL35</f>
        <v>0</v>
      </c>
      <c r="GK35" s="10">
        <f>+GQ35+GS35</f>
        <v>0</v>
      </c>
      <c r="GL35" s="10">
        <f>SUM(GR35,GT35)</f>
        <v>0</v>
      </c>
      <c r="GM35" s="8" t="s">
        <v>30</v>
      </c>
      <c r="GN35" s="8" t="s">
        <v>30</v>
      </c>
      <c r="GO35" s="8" t="s">
        <v>30</v>
      </c>
      <c r="GP35" s="8" t="s">
        <v>30</v>
      </c>
      <c r="GQ35" s="11">
        <v>0</v>
      </c>
      <c r="GR35" s="10">
        <f>SUM(GR46:GR53)</f>
        <v>0</v>
      </c>
      <c r="GS35" s="10">
        <f>+SUM(GS49:GS56)</f>
        <v>0</v>
      </c>
      <c r="GT35" s="10">
        <f>SUM(GT46:GT53)</f>
        <v>0</v>
      </c>
      <c r="GU35" s="8" t="s">
        <v>30</v>
      </c>
      <c r="GV35" s="8" t="s">
        <v>30</v>
      </c>
      <c r="GW35" s="12" t="e">
        <f>+GJ35/GZ35*100000</f>
        <v>#DIV/0!</v>
      </c>
      <c r="GX35" s="12">
        <v>5.5</v>
      </c>
      <c r="GY35" s="13" t="s">
        <v>40</v>
      </c>
      <c r="GZ35" s="14">
        <f>+HA35+HB35</f>
        <v>0</v>
      </c>
      <c r="HA35" s="10">
        <f>+HG35+HI35</f>
        <v>0</v>
      </c>
      <c r="HB35" s="10">
        <f>SUM(HH35,HJ35)</f>
        <v>0</v>
      </c>
      <c r="HC35" s="8" t="s">
        <v>30</v>
      </c>
      <c r="HD35" s="8" t="s">
        <v>30</v>
      </c>
      <c r="HE35" s="8" t="s">
        <v>30</v>
      </c>
      <c r="HF35" s="8" t="s">
        <v>30</v>
      </c>
      <c r="HG35" s="11">
        <v>0</v>
      </c>
      <c r="HH35" s="10">
        <f>SUM(HH46:HH53)</f>
        <v>0</v>
      </c>
      <c r="HI35" s="10">
        <f>+SUM(HI49:HI56)</f>
        <v>0</v>
      </c>
      <c r="HJ35" s="10">
        <f>SUM(HJ46:HJ53)</f>
        <v>0</v>
      </c>
      <c r="HK35" s="8" t="s">
        <v>30</v>
      </c>
      <c r="HL35" s="8" t="s">
        <v>30</v>
      </c>
      <c r="HM35" s="12" t="e">
        <f>+GZ35/HP35*100000</f>
        <v>#DIV/0!</v>
      </c>
      <c r="HN35" s="12">
        <v>5.5</v>
      </c>
      <c r="HO35" s="13" t="s">
        <v>40</v>
      </c>
      <c r="HP35" s="14">
        <f>+HQ35+HR35</f>
        <v>0</v>
      </c>
      <c r="HQ35" s="10">
        <f>+HW35+HY35</f>
        <v>0</v>
      </c>
      <c r="HR35" s="10">
        <f>SUM(HX35,HZ35)</f>
        <v>0</v>
      </c>
      <c r="HS35" s="8" t="s">
        <v>30</v>
      </c>
      <c r="HT35" s="8" t="s">
        <v>30</v>
      </c>
      <c r="HU35" s="8" t="s">
        <v>30</v>
      </c>
      <c r="HV35" s="8" t="s">
        <v>30</v>
      </c>
      <c r="HW35" s="11">
        <v>0</v>
      </c>
      <c r="HX35" s="10">
        <f>SUM(HX46:HX53)</f>
        <v>0</v>
      </c>
      <c r="HY35" s="10">
        <f>+SUM(HY49:HY56)</f>
        <v>0</v>
      </c>
      <c r="HZ35" s="10">
        <f>SUM(HZ46:HZ53)</f>
        <v>0</v>
      </c>
      <c r="IA35" s="8" t="s">
        <v>30</v>
      </c>
      <c r="IB35" s="8" t="s">
        <v>30</v>
      </c>
      <c r="IC35" s="12" t="e">
        <f>+HP35/#REF!*100000</f>
        <v>#REF!</v>
      </c>
      <c r="ID35" s="12">
        <v>5.5</v>
      </c>
    </row>
    <row r="36" spans="1:238" ht="23.25" customHeight="1" x14ac:dyDescent="0.2">
      <c r="A36" s="116" t="s">
        <v>44</v>
      </c>
      <c r="B36" s="119">
        <v>44</v>
      </c>
      <c r="C36" s="15">
        <v>1</v>
      </c>
      <c r="D36" s="15">
        <v>43</v>
      </c>
      <c r="E36" s="22" t="s">
        <v>30</v>
      </c>
      <c r="F36" s="22" t="s">
        <v>30</v>
      </c>
      <c r="G36" s="22" t="s">
        <v>30</v>
      </c>
      <c r="H36" s="22" t="s">
        <v>30</v>
      </c>
      <c r="I36" s="23">
        <v>0</v>
      </c>
      <c r="J36" s="15">
        <v>5</v>
      </c>
      <c r="K36" s="15">
        <v>1</v>
      </c>
      <c r="L36" s="15">
        <v>38</v>
      </c>
      <c r="M36" s="22" t="s">
        <v>30</v>
      </c>
      <c r="N36" s="22" t="s">
        <v>30</v>
      </c>
      <c r="O36" s="16">
        <v>6.9817221687133166</v>
      </c>
      <c r="P36" s="19">
        <v>6.6</v>
      </c>
      <c r="Q36" s="8"/>
      <c r="R36" s="8"/>
      <c r="S36" s="12"/>
      <c r="T36" s="12"/>
      <c r="U36" s="8"/>
      <c r="V36" s="8"/>
      <c r="W36" s="11"/>
      <c r="X36" s="10"/>
      <c r="Y36" s="10"/>
      <c r="Z36" s="10"/>
      <c r="AA36" s="8"/>
      <c r="AB36" s="8"/>
      <c r="AC36" s="12"/>
      <c r="AD36" s="12"/>
      <c r="AE36" s="9"/>
      <c r="AF36" s="10"/>
      <c r="AG36" s="10"/>
      <c r="AH36" s="10"/>
      <c r="AI36" s="8"/>
      <c r="AJ36" s="8"/>
      <c r="AK36" s="8"/>
      <c r="AL36" s="8"/>
      <c r="AM36" s="11"/>
      <c r="AN36" s="10"/>
      <c r="AO36" s="10"/>
      <c r="AP36" s="10"/>
      <c r="AQ36" s="8"/>
      <c r="AR36" s="8"/>
      <c r="AS36" s="12"/>
      <c r="AT36" s="12"/>
      <c r="AU36" s="9"/>
      <c r="AV36" s="10"/>
      <c r="AW36" s="10"/>
      <c r="AX36" s="10"/>
      <c r="AY36" s="8"/>
      <c r="AZ36" s="8"/>
      <c r="BA36" s="8"/>
      <c r="BB36" s="8"/>
      <c r="BC36" s="11"/>
      <c r="BD36" s="10"/>
      <c r="BE36" s="10"/>
      <c r="BF36" s="10"/>
      <c r="BG36" s="8"/>
      <c r="BH36" s="8"/>
      <c r="BI36" s="12"/>
      <c r="BJ36" s="12"/>
      <c r="BK36" s="9"/>
      <c r="BL36" s="10"/>
      <c r="BM36" s="10"/>
      <c r="BN36" s="10"/>
      <c r="BO36" s="8"/>
      <c r="BP36" s="8"/>
      <c r="BQ36" s="8"/>
      <c r="BR36" s="8"/>
      <c r="BS36" s="11"/>
      <c r="BT36" s="10"/>
      <c r="BU36" s="10"/>
      <c r="BV36" s="10"/>
      <c r="BW36" s="8"/>
      <c r="BX36" s="8"/>
      <c r="BY36" s="12"/>
      <c r="BZ36" s="12"/>
      <c r="CA36" s="9"/>
      <c r="CB36" s="10"/>
      <c r="CC36" s="10"/>
      <c r="CD36" s="10"/>
      <c r="CE36" s="8"/>
      <c r="CF36" s="8"/>
      <c r="CG36" s="8"/>
      <c r="CH36" s="8"/>
      <c r="CI36" s="11"/>
      <c r="CJ36" s="10"/>
      <c r="CK36" s="10"/>
      <c r="CL36" s="10"/>
      <c r="CM36" s="8"/>
      <c r="CN36" s="8"/>
      <c r="CO36" s="12"/>
      <c r="CP36" s="12"/>
      <c r="CQ36" s="9"/>
      <c r="CR36" s="10"/>
      <c r="CS36" s="10"/>
      <c r="CT36" s="10"/>
      <c r="CU36" s="8"/>
      <c r="CV36" s="8"/>
      <c r="CW36" s="8"/>
      <c r="CX36" s="8"/>
      <c r="CY36" s="11"/>
      <c r="CZ36" s="10"/>
      <c r="DA36" s="10"/>
      <c r="DB36" s="10"/>
      <c r="DC36" s="8"/>
      <c r="DD36" s="8"/>
      <c r="DE36" s="12"/>
      <c r="DF36" s="12"/>
      <c r="DG36" s="9"/>
      <c r="DH36" s="10"/>
      <c r="DI36" s="10"/>
      <c r="DJ36" s="10"/>
      <c r="DK36" s="8"/>
      <c r="DL36" s="8"/>
      <c r="DM36" s="8"/>
      <c r="DN36" s="8"/>
      <c r="DO36" s="11"/>
      <c r="DP36" s="10"/>
      <c r="DQ36" s="10"/>
      <c r="DR36" s="10"/>
      <c r="DS36" s="8"/>
      <c r="DT36" s="8"/>
      <c r="DU36" s="12"/>
      <c r="DV36" s="12"/>
      <c r="DW36" s="9"/>
      <c r="DX36" s="10"/>
      <c r="DY36" s="10"/>
      <c r="DZ36" s="10"/>
      <c r="EA36" s="8"/>
      <c r="EB36" s="8"/>
      <c r="EC36" s="8"/>
      <c r="ED36" s="8"/>
      <c r="EE36" s="11"/>
      <c r="EF36" s="10"/>
      <c r="EG36" s="10"/>
      <c r="EH36" s="10"/>
      <c r="EI36" s="8"/>
      <c r="EJ36" s="8"/>
      <c r="EK36" s="12"/>
      <c r="EL36" s="12"/>
      <c r="EM36" s="9"/>
      <c r="EN36" s="10"/>
      <c r="EO36" s="10"/>
      <c r="EP36" s="10"/>
      <c r="EQ36" s="8"/>
      <c r="ER36" s="8"/>
      <c r="ES36" s="8"/>
      <c r="ET36" s="8"/>
      <c r="EU36" s="11"/>
      <c r="EV36" s="10"/>
      <c r="EW36" s="10"/>
      <c r="EX36" s="10"/>
      <c r="EY36" s="8"/>
      <c r="EZ36" s="8"/>
      <c r="FA36" s="12"/>
      <c r="FB36" s="12"/>
      <c r="FC36" s="9"/>
      <c r="FD36" s="10"/>
      <c r="FE36" s="10"/>
      <c r="FF36" s="10"/>
      <c r="FG36" s="8"/>
      <c r="FH36" s="8"/>
      <c r="FI36" s="8"/>
      <c r="FJ36" s="8"/>
      <c r="FK36" s="11"/>
      <c r="FL36" s="10"/>
      <c r="FM36" s="10"/>
      <c r="FN36" s="10"/>
      <c r="FO36" s="8"/>
      <c r="FP36" s="8"/>
      <c r="FQ36" s="12"/>
      <c r="FR36" s="12"/>
      <c r="FS36" s="9"/>
      <c r="FT36" s="10"/>
      <c r="FU36" s="10"/>
      <c r="FV36" s="10"/>
      <c r="FW36" s="8"/>
      <c r="FX36" s="8"/>
      <c r="FY36" s="8"/>
      <c r="FZ36" s="8"/>
      <c r="GA36" s="11"/>
      <c r="GB36" s="10"/>
      <c r="GC36" s="10"/>
      <c r="GD36" s="10"/>
      <c r="GE36" s="8"/>
      <c r="GF36" s="8"/>
      <c r="GG36" s="12"/>
      <c r="GH36" s="12"/>
      <c r="GI36" s="9"/>
      <c r="GJ36" s="10"/>
      <c r="GK36" s="10"/>
      <c r="GL36" s="10"/>
      <c r="GM36" s="8"/>
      <c r="GN36" s="8"/>
      <c r="GO36" s="8"/>
      <c r="GP36" s="8"/>
      <c r="GQ36" s="11"/>
      <c r="GR36" s="10"/>
      <c r="GS36" s="10"/>
      <c r="GT36" s="10"/>
      <c r="GU36" s="8"/>
      <c r="GV36" s="8"/>
      <c r="GW36" s="12"/>
      <c r="GX36" s="12"/>
      <c r="GY36" s="9"/>
      <c r="GZ36" s="10"/>
      <c r="HA36" s="10"/>
      <c r="HB36" s="10"/>
      <c r="HC36" s="8"/>
      <c r="HD36" s="8"/>
      <c r="HE36" s="8"/>
      <c r="HF36" s="8"/>
      <c r="HG36" s="11"/>
      <c r="HH36" s="10"/>
      <c r="HI36" s="10"/>
      <c r="HJ36" s="10"/>
      <c r="HK36" s="8"/>
      <c r="HL36" s="8"/>
      <c r="HM36" s="12"/>
      <c r="HN36" s="12"/>
      <c r="HO36" s="9"/>
      <c r="HP36" s="10"/>
      <c r="HQ36" s="10"/>
      <c r="HR36" s="10"/>
      <c r="HS36" s="8"/>
      <c r="HT36" s="8"/>
      <c r="HU36" s="8"/>
      <c r="HV36" s="8"/>
      <c r="HW36" s="11"/>
      <c r="HX36" s="10"/>
      <c r="HY36" s="10"/>
      <c r="HZ36" s="10"/>
      <c r="IA36" s="8"/>
      <c r="IB36" s="8"/>
      <c r="IC36" s="12"/>
      <c r="ID36" s="12"/>
    </row>
    <row r="37" spans="1:238" ht="23.25" customHeight="1" x14ac:dyDescent="0.2">
      <c r="A37" s="116" t="s">
        <v>45</v>
      </c>
      <c r="B37" s="119">
        <v>42</v>
      </c>
      <c r="C37" s="15">
        <v>0</v>
      </c>
      <c r="D37" s="15">
        <v>42</v>
      </c>
      <c r="E37" s="22" t="s">
        <v>30</v>
      </c>
      <c r="F37" s="22" t="s">
        <v>30</v>
      </c>
      <c r="G37" s="22" t="s">
        <v>30</v>
      </c>
      <c r="H37" s="22" t="s">
        <v>30</v>
      </c>
      <c r="I37" s="23">
        <v>0</v>
      </c>
      <c r="J37" s="15">
        <v>10</v>
      </c>
      <c r="K37" s="15">
        <v>0</v>
      </c>
      <c r="L37" s="15">
        <v>32</v>
      </c>
      <c r="M37" s="22" t="s">
        <v>30</v>
      </c>
      <c r="N37" s="22" t="s">
        <v>30</v>
      </c>
      <c r="O37" s="16">
        <v>6.6643711610445289</v>
      </c>
      <c r="P37" s="19">
        <v>7.3</v>
      </c>
      <c r="Q37" s="8"/>
      <c r="R37" s="8"/>
      <c r="S37" s="12"/>
      <c r="T37" s="12"/>
      <c r="U37" s="8"/>
      <c r="V37" s="8"/>
      <c r="W37" s="11"/>
      <c r="X37" s="10"/>
      <c r="Y37" s="10"/>
      <c r="Z37" s="10"/>
      <c r="AA37" s="8"/>
      <c r="AB37" s="8"/>
      <c r="AC37" s="12"/>
      <c r="AD37" s="12"/>
      <c r="AE37" s="9"/>
      <c r="AF37" s="10"/>
      <c r="AG37" s="10"/>
      <c r="AH37" s="10"/>
      <c r="AI37" s="8"/>
      <c r="AJ37" s="8"/>
      <c r="AK37" s="8"/>
      <c r="AL37" s="8"/>
      <c r="AM37" s="11"/>
      <c r="AN37" s="10"/>
      <c r="AO37" s="10"/>
      <c r="AP37" s="10"/>
      <c r="AQ37" s="8"/>
      <c r="AR37" s="8"/>
      <c r="AS37" s="12"/>
      <c r="AT37" s="12"/>
      <c r="AU37" s="9"/>
      <c r="AV37" s="10"/>
      <c r="AW37" s="10"/>
      <c r="AX37" s="10"/>
      <c r="AY37" s="8"/>
      <c r="AZ37" s="8"/>
      <c r="BA37" s="8"/>
      <c r="BB37" s="8"/>
      <c r="BC37" s="11"/>
      <c r="BD37" s="10"/>
      <c r="BE37" s="10"/>
      <c r="BF37" s="10"/>
      <c r="BG37" s="8"/>
      <c r="BH37" s="8"/>
      <c r="BI37" s="12"/>
      <c r="BJ37" s="12"/>
      <c r="BK37" s="9"/>
      <c r="BL37" s="10"/>
      <c r="BM37" s="10"/>
      <c r="BN37" s="10"/>
      <c r="BO37" s="8"/>
      <c r="BP37" s="8"/>
      <c r="BQ37" s="8"/>
      <c r="BR37" s="8"/>
      <c r="BS37" s="11"/>
      <c r="BT37" s="10"/>
      <c r="BU37" s="10"/>
      <c r="BV37" s="10"/>
      <c r="BW37" s="8"/>
      <c r="BX37" s="8"/>
      <c r="BY37" s="12"/>
      <c r="BZ37" s="12"/>
      <c r="CA37" s="9"/>
      <c r="CB37" s="10"/>
      <c r="CC37" s="10"/>
      <c r="CD37" s="10"/>
      <c r="CE37" s="8"/>
      <c r="CF37" s="8"/>
      <c r="CG37" s="8"/>
      <c r="CH37" s="8"/>
      <c r="CI37" s="11"/>
      <c r="CJ37" s="10"/>
      <c r="CK37" s="10"/>
      <c r="CL37" s="10"/>
      <c r="CM37" s="8"/>
      <c r="CN37" s="8"/>
      <c r="CO37" s="12"/>
      <c r="CP37" s="12"/>
      <c r="CQ37" s="9"/>
      <c r="CR37" s="10"/>
      <c r="CS37" s="10"/>
      <c r="CT37" s="10"/>
      <c r="CU37" s="8"/>
      <c r="CV37" s="8"/>
      <c r="CW37" s="8"/>
      <c r="CX37" s="8"/>
      <c r="CY37" s="11"/>
      <c r="CZ37" s="10"/>
      <c r="DA37" s="10"/>
      <c r="DB37" s="10"/>
      <c r="DC37" s="8"/>
      <c r="DD37" s="8"/>
      <c r="DE37" s="12"/>
      <c r="DF37" s="12"/>
      <c r="DG37" s="9"/>
      <c r="DH37" s="10"/>
      <c r="DI37" s="10"/>
      <c r="DJ37" s="10"/>
      <c r="DK37" s="8"/>
      <c r="DL37" s="8"/>
      <c r="DM37" s="8"/>
      <c r="DN37" s="8"/>
      <c r="DO37" s="11"/>
      <c r="DP37" s="10"/>
      <c r="DQ37" s="10"/>
      <c r="DR37" s="10"/>
      <c r="DS37" s="8"/>
      <c r="DT37" s="8"/>
      <c r="DU37" s="12"/>
      <c r="DV37" s="12"/>
      <c r="DW37" s="9"/>
      <c r="DX37" s="10"/>
      <c r="DY37" s="10"/>
      <c r="DZ37" s="10"/>
      <c r="EA37" s="8"/>
      <c r="EB37" s="8"/>
      <c r="EC37" s="8"/>
      <c r="ED37" s="8"/>
      <c r="EE37" s="11"/>
      <c r="EF37" s="10"/>
      <c r="EG37" s="10"/>
      <c r="EH37" s="10"/>
      <c r="EI37" s="8"/>
      <c r="EJ37" s="8"/>
      <c r="EK37" s="12"/>
      <c r="EL37" s="12"/>
      <c r="EM37" s="9"/>
      <c r="EN37" s="10"/>
      <c r="EO37" s="10"/>
      <c r="EP37" s="10"/>
      <c r="EQ37" s="8"/>
      <c r="ER37" s="8"/>
      <c r="ES37" s="8"/>
      <c r="ET37" s="8"/>
      <c r="EU37" s="11"/>
      <c r="EV37" s="10"/>
      <c r="EW37" s="10"/>
      <c r="EX37" s="10"/>
      <c r="EY37" s="8"/>
      <c r="EZ37" s="8"/>
      <c r="FA37" s="12"/>
      <c r="FB37" s="12"/>
      <c r="FC37" s="9"/>
      <c r="FD37" s="10"/>
      <c r="FE37" s="10"/>
      <c r="FF37" s="10"/>
      <c r="FG37" s="8"/>
      <c r="FH37" s="8"/>
      <c r="FI37" s="8"/>
      <c r="FJ37" s="8"/>
      <c r="FK37" s="11"/>
      <c r="FL37" s="10"/>
      <c r="FM37" s="10"/>
      <c r="FN37" s="10"/>
      <c r="FO37" s="8"/>
      <c r="FP37" s="8"/>
      <c r="FQ37" s="12"/>
      <c r="FR37" s="12"/>
      <c r="FS37" s="9"/>
      <c r="FT37" s="10"/>
      <c r="FU37" s="10"/>
      <c r="FV37" s="10"/>
      <c r="FW37" s="8"/>
      <c r="FX37" s="8"/>
      <c r="FY37" s="8"/>
      <c r="FZ37" s="8"/>
      <c r="GA37" s="11"/>
      <c r="GB37" s="10"/>
      <c r="GC37" s="10"/>
      <c r="GD37" s="10"/>
      <c r="GE37" s="8"/>
      <c r="GF37" s="8"/>
      <c r="GG37" s="12"/>
      <c r="GH37" s="12"/>
      <c r="GI37" s="9"/>
      <c r="GJ37" s="10"/>
      <c r="GK37" s="10"/>
      <c r="GL37" s="10"/>
      <c r="GM37" s="8"/>
      <c r="GN37" s="8"/>
      <c r="GO37" s="8"/>
      <c r="GP37" s="8"/>
      <c r="GQ37" s="11"/>
      <c r="GR37" s="10"/>
      <c r="GS37" s="10"/>
      <c r="GT37" s="10"/>
      <c r="GU37" s="8"/>
      <c r="GV37" s="8"/>
      <c r="GW37" s="12"/>
      <c r="GX37" s="12"/>
      <c r="GY37" s="9"/>
      <c r="GZ37" s="10"/>
      <c r="HA37" s="10"/>
      <c r="HB37" s="10"/>
      <c r="HC37" s="8"/>
      <c r="HD37" s="8"/>
      <c r="HE37" s="8"/>
      <c r="HF37" s="8"/>
      <c r="HG37" s="11"/>
      <c r="HH37" s="10"/>
      <c r="HI37" s="10"/>
      <c r="HJ37" s="10"/>
      <c r="HK37" s="8"/>
      <c r="HL37" s="8"/>
      <c r="HM37" s="12"/>
      <c r="HN37" s="12"/>
      <c r="HO37" s="9"/>
      <c r="HP37" s="10"/>
      <c r="HQ37" s="10"/>
      <c r="HR37" s="10"/>
      <c r="HS37" s="8"/>
      <c r="HT37" s="8"/>
      <c r="HU37" s="8"/>
      <c r="HV37" s="8"/>
      <c r="HW37" s="11"/>
      <c r="HX37" s="10"/>
      <c r="HY37" s="10"/>
      <c r="HZ37" s="10"/>
      <c r="IA37" s="8"/>
      <c r="IB37" s="8"/>
      <c r="IC37" s="12"/>
      <c r="ID37" s="12"/>
    </row>
    <row r="38" spans="1:238" ht="23.25" customHeight="1" x14ac:dyDescent="0.2">
      <c r="A38" s="116" t="s">
        <v>46</v>
      </c>
      <c r="B38" s="119">
        <v>59</v>
      </c>
      <c r="C38" s="15">
        <v>0</v>
      </c>
      <c r="D38" s="15">
        <v>59</v>
      </c>
      <c r="E38" s="22" t="s">
        <v>30</v>
      </c>
      <c r="F38" s="22" t="s">
        <v>30</v>
      </c>
      <c r="G38" s="22" t="s">
        <v>30</v>
      </c>
      <c r="H38" s="22" t="s">
        <v>30</v>
      </c>
      <c r="I38" s="15">
        <v>0</v>
      </c>
      <c r="J38" s="15">
        <v>9</v>
      </c>
      <c r="K38" s="15">
        <v>0</v>
      </c>
      <c r="L38" s="15">
        <v>50</v>
      </c>
      <c r="M38" s="22" t="s">
        <v>30</v>
      </c>
      <c r="N38" s="22" t="s">
        <v>30</v>
      </c>
      <c r="O38" s="16">
        <v>9.3000000000000007</v>
      </c>
      <c r="P38" s="16">
        <v>7.9</v>
      </c>
      <c r="Q38" s="8"/>
      <c r="R38" s="8"/>
      <c r="S38" s="12"/>
      <c r="T38" s="12"/>
      <c r="U38" s="8"/>
      <c r="V38" s="8"/>
      <c r="W38" s="11"/>
      <c r="X38" s="10"/>
      <c r="Y38" s="10"/>
      <c r="Z38" s="10"/>
      <c r="AA38" s="8"/>
      <c r="AB38" s="8"/>
      <c r="AC38" s="12"/>
      <c r="AD38" s="12"/>
      <c r="AE38" s="9"/>
      <c r="AF38" s="10"/>
      <c r="AG38" s="10"/>
      <c r="AH38" s="10"/>
      <c r="AI38" s="8"/>
      <c r="AJ38" s="8"/>
      <c r="AK38" s="8"/>
      <c r="AL38" s="8"/>
      <c r="AM38" s="11"/>
      <c r="AN38" s="10"/>
      <c r="AO38" s="10"/>
      <c r="AP38" s="10"/>
      <c r="AQ38" s="8"/>
      <c r="AR38" s="8"/>
      <c r="AS38" s="12"/>
      <c r="AT38" s="12"/>
      <c r="AU38" s="9"/>
      <c r="AV38" s="10"/>
      <c r="AW38" s="10"/>
      <c r="AX38" s="10"/>
      <c r="AY38" s="8"/>
      <c r="AZ38" s="8"/>
      <c r="BA38" s="8"/>
      <c r="BB38" s="8"/>
      <c r="BC38" s="11"/>
      <c r="BD38" s="10"/>
      <c r="BE38" s="10"/>
      <c r="BF38" s="10"/>
      <c r="BG38" s="8"/>
      <c r="BH38" s="8"/>
      <c r="BI38" s="12"/>
      <c r="BJ38" s="12"/>
      <c r="BK38" s="9"/>
      <c r="BL38" s="10"/>
      <c r="BM38" s="10"/>
      <c r="BN38" s="10"/>
      <c r="BO38" s="8"/>
      <c r="BP38" s="8"/>
      <c r="BQ38" s="8"/>
      <c r="BR38" s="8"/>
      <c r="BS38" s="11"/>
      <c r="BT38" s="10"/>
      <c r="BU38" s="10"/>
      <c r="BV38" s="10"/>
      <c r="BW38" s="8"/>
      <c r="BX38" s="8"/>
      <c r="BY38" s="12"/>
      <c r="BZ38" s="12"/>
      <c r="CA38" s="9"/>
      <c r="CB38" s="10"/>
      <c r="CC38" s="10"/>
      <c r="CD38" s="10"/>
      <c r="CE38" s="8"/>
      <c r="CF38" s="8"/>
      <c r="CG38" s="8"/>
      <c r="CH38" s="8"/>
      <c r="CI38" s="11"/>
      <c r="CJ38" s="10"/>
      <c r="CK38" s="10"/>
      <c r="CL38" s="10"/>
      <c r="CM38" s="8"/>
      <c r="CN38" s="8"/>
      <c r="CO38" s="12"/>
      <c r="CP38" s="12"/>
      <c r="CQ38" s="9"/>
      <c r="CR38" s="10"/>
      <c r="CS38" s="10"/>
      <c r="CT38" s="10"/>
      <c r="CU38" s="8"/>
      <c r="CV38" s="8"/>
      <c r="CW38" s="8"/>
      <c r="CX38" s="8"/>
      <c r="CY38" s="11"/>
      <c r="CZ38" s="10"/>
      <c r="DA38" s="10"/>
      <c r="DB38" s="10"/>
      <c r="DC38" s="8"/>
      <c r="DD38" s="8"/>
      <c r="DE38" s="12"/>
      <c r="DF38" s="12"/>
      <c r="DG38" s="9"/>
      <c r="DH38" s="10"/>
      <c r="DI38" s="10"/>
      <c r="DJ38" s="10"/>
      <c r="DK38" s="8"/>
      <c r="DL38" s="8"/>
      <c r="DM38" s="8"/>
      <c r="DN38" s="8"/>
      <c r="DO38" s="11"/>
      <c r="DP38" s="10"/>
      <c r="DQ38" s="10"/>
      <c r="DR38" s="10"/>
      <c r="DS38" s="8"/>
      <c r="DT38" s="8"/>
      <c r="DU38" s="12"/>
      <c r="DV38" s="12"/>
      <c r="DW38" s="9"/>
      <c r="DX38" s="10"/>
      <c r="DY38" s="10"/>
      <c r="DZ38" s="10"/>
      <c r="EA38" s="8"/>
      <c r="EB38" s="8"/>
      <c r="EC38" s="8"/>
      <c r="ED38" s="8"/>
      <c r="EE38" s="11"/>
      <c r="EF38" s="10"/>
      <c r="EG38" s="10"/>
      <c r="EH38" s="10"/>
      <c r="EI38" s="8"/>
      <c r="EJ38" s="8"/>
      <c r="EK38" s="12"/>
      <c r="EL38" s="12"/>
      <c r="EM38" s="9"/>
      <c r="EN38" s="10"/>
      <c r="EO38" s="10"/>
      <c r="EP38" s="10"/>
      <c r="EQ38" s="8"/>
      <c r="ER38" s="8"/>
      <c r="ES38" s="8"/>
      <c r="ET38" s="8"/>
      <c r="EU38" s="11"/>
      <c r="EV38" s="10"/>
      <c r="EW38" s="10"/>
      <c r="EX38" s="10"/>
      <c r="EY38" s="8"/>
      <c r="EZ38" s="8"/>
      <c r="FA38" s="12"/>
      <c r="FB38" s="12"/>
      <c r="FC38" s="9"/>
      <c r="FD38" s="10"/>
      <c r="FE38" s="10"/>
      <c r="FF38" s="10"/>
      <c r="FG38" s="8"/>
      <c r="FH38" s="8"/>
      <c r="FI38" s="8"/>
      <c r="FJ38" s="8"/>
      <c r="FK38" s="11"/>
      <c r="FL38" s="10"/>
      <c r="FM38" s="10"/>
      <c r="FN38" s="10"/>
      <c r="FO38" s="8"/>
      <c r="FP38" s="8"/>
      <c r="FQ38" s="12"/>
      <c r="FR38" s="12"/>
      <c r="FS38" s="9"/>
      <c r="FT38" s="10"/>
      <c r="FU38" s="10"/>
      <c r="FV38" s="10"/>
      <c r="FW38" s="8"/>
      <c r="FX38" s="8"/>
      <c r="FY38" s="8"/>
      <c r="FZ38" s="8"/>
      <c r="GA38" s="11"/>
      <c r="GB38" s="10"/>
      <c r="GC38" s="10"/>
      <c r="GD38" s="10"/>
      <c r="GE38" s="8"/>
      <c r="GF38" s="8"/>
      <c r="GG38" s="12"/>
      <c r="GH38" s="12"/>
      <c r="GI38" s="9"/>
      <c r="GJ38" s="10"/>
      <c r="GK38" s="10"/>
      <c r="GL38" s="10"/>
      <c r="GM38" s="8"/>
      <c r="GN38" s="8"/>
      <c r="GO38" s="8"/>
      <c r="GP38" s="8"/>
      <c r="GQ38" s="11"/>
      <c r="GR38" s="10"/>
      <c r="GS38" s="10"/>
      <c r="GT38" s="10"/>
      <c r="GU38" s="8"/>
      <c r="GV38" s="8"/>
      <c r="GW38" s="12"/>
      <c r="GX38" s="12"/>
      <c r="GY38" s="9"/>
      <c r="GZ38" s="10"/>
      <c r="HA38" s="10"/>
      <c r="HB38" s="10"/>
      <c r="HC38" s="8"/>
      <c r="HD38" s="8"/>
      <c r="HE38" s="8"/>
      <c r="HF38" s="8"/>
      <c r="HG38" s="11"/>
      <c r="HH38" s="10"/>
      <c r="HI38" s="10"/>
      <c r="HJ38" s="10"/>
      <c r="HK38" s="8"/>
      <c r="HL38" s="8"/>
      <c r="HM38" s="12"/>
      <c r="HN38" s="12"/>
      <c r="HO38" s="9"/>
      <c r="HP38" s="10"/>
      <c r="HQ38" s="10"/>
      <c r="HR38" s="10"/>
      <c r="HS38" s="8"/>
      <c r="HT38" s="8"/>
      <c r="HU38" s="8"/>
      <c r="HV38" s="8"/>
      <c r="HW38" s="11"/>
      <c r="HX38" s="10"/>
      <c r="HY38" s="10"/>
      <c r="HZ38" s="10"/>
      <c r="IA38" s="8"/>
      <c r="IB38" s="8"/>
      <c r="IC38" s="12"/>
      <c r="ID38" s="12"/>
    </row>
    <row r="39" spans="1:238" s="18" customFormat="1" ht="24" customHeight="1" x14ac:dyDescent="0.2">
      <c r="A39" s="116" t="s">
        <v>47</v>
      </c>
      <c r="B39" s="117">
        <v>63</v>
      </c>
      <c r="C39" s="17">
        <v>0</v>
      </c>
      <c r="D39" s="17">
        <v>63</v>
      </c>
      <c r="E39" s="22" t="s">
        <v>30</v>
      </c>
      <c r="F39" s="22" t="s">
        <v>30</v>
      </c>
      <c r="G39" s="22" t="s">
        <v>30</v>
      </c>
      <c r="H39" s="22" t="s">
        <v>30</v>
      </c>
      <c r="I39" s="17">
        <v>0</v>
      </c>
      <c r="J39" s="17">
        <v>14</v>
      </c>
      <c r="K39" s="17">
        <v>0</v>
      </c>
      <c r="L39" s="17">
        <v>49</v>
      </c>
      <c r="M39" s="22" t="s">
        <v>30</v>
      </c>
      <c r="N39" s="22" t="s">
        <v>30</v>
      </c>
      <c r="O39" s="16">
        <v>9.9506573751745311</v>
      </c>
      <c r="P39" s="16">
        <v>8.3000000000000007</v>
      </c>
    </row>
    <row r="40" spans="1:238" s="2" customFormat="1" ht="24" customHeight="1" x14ac:dyDescent="0.2">
      <c r="A40" s="116" t="s">
        <v>48</v>
      </c>
      <c r="B40" s="119">
        <v>54</v>
      </c>
      <c r="C40" s="15">
        <v>0</v>
      </c>
      <c r="D40" s="15">
        <v>54</v>
      </c>
      <c r="E40" s="22" t="s">
        <v>30</v>
      </c>
      <c r="F40" s="22" t="s">
        <v>30</v>
      </c>
      <c r="G40" s="22" t="s">
        <v>30</v>
      </c>
      <c r="H40" s="22" t="s">
        <v>30</v>
      </c>
      <c r="I40" s="15">
        <v>0</v>
      </c>
      <c r="J40" s="15">
        <v>4</v>
      </c>
      <c r="K40" s="15">
        <v>0</v>
      </c>
      <c r="L40" s="15">
        <v>50</v>
      </c>
      <c r="M40" s="22" t="s">
        <v>30</v>
      </c>
      <c r="N40" s="22" t="s">
        <v>30</v>
      </c>
      <c r="O40" s="16">
        <v>8.5020893097248162</v>
      </c>
      <c r="P40" s="16">
        <v>9.1</v>
      </c>
    </row>
    <row r="41" spans="1:238" s="18" customFormat="1" ht="24" customHeight="1" x14ac:dyDescent="0.2">
      <c r="A41" s="116" t="s">
        <v>49</v>
      </c>
      <c r="B41" s="119">
        <v>75</v>
      </c>
      <c r="C41" s="15">
        <v>0</v>
      </c>
      <c r="D41" s="15">
        <v>75</v>
      </c>
      <c r="E41" s="22" t="s">
        <v>30</v>
      </c>
      <c r="F41" s="22" t="s">
        <v>50</v>
      </c>
      <c r="G41" s="22" t="s">
        <v>30</v>
      </c>
      <c r="H41" s="22" t="s">
        <v>50</v>
      </c>
      <c r="I41" s="15">
        <f>SUM(I47:I54)</f>
        <v>0</v>
      </c>
      <c r="J41" s="15">
        <v>8</v>
      </c>
      <c r="K41" s="15">
        <f>+SUM(K47:K54)</f>
        <v>0</v>
      </c>
      <c r="L41" s="15">
        <v>67</v>
      </c>
      <c r="M41" s="22" t="s">
        <v>50</v>
      </c>
      <c r="N41" s="22" t="s">
        <v>50</v>
      </c>
      <c r="O41" s="16">
        <v>11.8</v>
      </c>
      <c r="P41" s="16">
        <v>9.8000000000000007</v>
      </c>
    </row>
    <row r="42" spans="1:238" s="18" customFormat="1" ht="24" customHeight="1" x14ac:dyDescent="0.2">
      <c r="A42" s="116" t="s">
        <v>51</v>
      </c>
      <c r="B42" s="119">
        <v>67</v>
      </c>
      <c r="C42" s="15">
        <v>0</v>
      </c>
      <c r="D42" s="15">
        <v>67</v>
      </c>
      <c r="E42" s="22" t="s">
        <v>30</v>
      </c>
      <c r="F42" s="22" t="s">
        <v>30</v>
      </c>
      <c r="G42" s="22" t="s">
        <v>30</v>
      </c>
      <c r="H42" s="22" t="s">
        <v>30</v>
      </c>
      <c r="I42" s="15">
        <v>0</v>
      </c>
      <c r="J42" s="15">
        <v>5</v>
      </c>
      <c r="K42" s="15">
        <v>0</v>
      </c>
      <c r="L42" s="15">
        <v>62</v>
      </c>
      <c r="M42" s="22" t="s">
        <v>30</v>
      </c>
      <c r="N42" s="22" t="s">
        <v>30</v>
      </c>
      <c r="O42" s="19">
        <v>10.5</v>
      </c>
      <c r="P42" s="16">
        <v>10.8</v>
      </c>
    </row>
    <row r="43" spans="1:238" s="18" customFormat="1" ht="24" customHeight="1" x14ac:dyDescent="0.2">
      <c r="A43" s="116" t="s">
        <v>52</v>
      </c>
      <c r="B43" s="119">
        <v>83</v>
      </c>
      <c r="C43" s="15">
        <v>0</v>
      </c>
      <c r="D43" s="15">
        <v>83</v>
      </c>
      <c r="E43" s="22">
        <v>0</v>
      </c>
      <c r="F43" s="22">
        <v>0</v>
      </c>
      <c r="G43" s="22">
        <v>0</v>
      </c>
      <c r="H43" s="22">
        <v>0</v>
      </c>
      <c r="I43" s="15">
        <v>0</v>
      </c>
      <c r="J43" s="15">
        <v>4</v>
      </c>
      <c r="K43" s="15">
        <v>0</v>
      </c>
      <c r="L43" s="15">
        <v>79</v>
      </c>
      <c r="M43" s="22" t="s">
        <v>50</v>
      </c>
      <c r="N43" s="22" t="s">
        <v>50</v>
      </c>
      <c r="O43" s="19">
        <v>13.1</v>
      </c>
      <c r="P43" s="19">
        <v>11.4</v>
      </c>
    </row>
    <row r="44" spans="1:238" s="18" customFormat="1" ht="24" customHeight="1" x14ac:dyDescent="0.2">
      <c r="A44" s="116" t="s">
        <v>53</v>
      </c>
      <c r="B44" s="119">
        <v>72</v>
      </c>
      <c r="C44" s="15">
        <v>0</v>
      </c>
      <c r="D44" s="15">
        <v>72</v>
      </c>
      <c r="E44" s="15">
        <v>0</v>
      </c>
      <c r="F44" s="15">
        <v>0</v>
      </c>
      <c r="G44" s="15">
        <v>0</v>
      </c>
      <c r="H44" s="15">
        <v>0</v>
      </c>
      <c r="I44" s="15">
        <v>0</v>
      </c>
      <c r="J44" s="15">
        <v>8</v>
      </c>
      <c r="K44" s="15">
        <v>0</v>
      </c>
      <c r="L44" s="15">
        <v>64</v>
      </c>
      <c r="M44" s="22" t="s">
        <v>50</v>
      </c>
      <c r="N44" s="22" t="s">
        <v>50</v>
      </c>
      <c r="O44" s="16">
        <v>11.382157519574939</v>
      </c>
      <c r="P44" s="19">
        <v>11.3</v>
      </c>
    </row>
    <row r="45" spans="1:238" s="18" customFormat="1" ht="24" customHeight="1" x14ac:dyDescent="0.2">
      <c r="A45" s="120" t="s">
        <v>54</v>
      </c>
      <c r="B45" s="119">
        <f>SUM(B47:B54)</f>
        <v>69</v>
      </c>
      <c r="C45" s="15">
        <f t="shared" ref="C45:N45" si="2">SUM(C47:C54)</f>
        <v>0</v>
      </c>
      <c r="D45" s="15">
        <f t="shared" si="2"/>
        <v>69</v>
      </c>
      <c r="E45" s="15">
        <f t="shared" si="2"/>
        <v>0</v>
      </c>
      <c r="F45" s="15">
        <f t="shared" si="2"/>
        <v>0</v>
      </c>
      <c r="G45" s="15">
        <f t="shared" si="2"/>
        <v>0</v>
      </c>
      <c r="H45" s="15">
        <f t="shared" si="2"/>
        <v>0</v>
      </c>
      <c r="I45" s="15">
        <f t="shared" si="2"/>
        <v>0</v>
      </c>
      <c r="J45" s="15">
        <f t="shared" si="2"/>
        <v>17</v>
      </c>
      <c r="K45" s="15">
        <f t="shared" si="2"/>
        <v>0</v>
      </c>
      <c r="L45" s="15">
        <f t="shared" si="2"/>
        <v>52</v>
      </c>
      <c r="M45" s="15">
        <f t="shared" si="2"/>
        <v>0</v>
      </c>
      <c r="N45" s="15">
        <f t="shared" si="2"/>
        <v>0</v>
      </c>
      <c r="O45" s="16">
        <v>10.9079</v>
      </c>
      <c r="P45" s="19">
        <v>11.8</v>
      </c>
    </row>
    <row r="46" spans="1:238" s="2" customFormat="1" ht="7.5" customHeight="1" x14ac:dyDescent="0.2">
      <c r="A46" s="104"/>
      <c r="B46" s="121"/>
      <c r="C46" s="20"/>
      <c r="D46" s="20"/>
      <c r="E46" s="122"/>
      <c r="F46" s="122"/>
      <c r="G46" s="122"/>
      <c r="H46" s="122"/>
      <c r="I46" s="20"/>
      <c r="J46" s="20"/>
      <c r="K46" s="20"/>
      <c r="L46" s="20"/>
      <c r="M46" s="20"/>
      <c r="N46" s="20"/>
      <c r="O46" s="16"/>
      <c r="P46" s="16"/>
    </row>
    <row r="47" spans="1:238" s="2" customFormat="1" ht="20.25" customHeight="1" x14ac:dyDescent="0.2">
      <c r="A47" s="123" t="s">
        <v>55</v>
      </c>
      <c r="B47" s="21">
        <f>+C47+D47</f>
        <v>0</v>
      </c>
      <c r="C47" s="23">
        <f>+E47+G47+I47+K47+M47</f>
        <v>0</v>
      </c>
      <c r="D47" s="15">
        <f>SUM(J47,L47)</f>
        <v>0</v>
      </c>
      <c r="E47" s="22" t="s">
        <v>30</v>
      </c>
      <c r="F47" s="22" t="s">
        <v>30</v>
      </c>
      <c r="G47" s="22" t="s">
        <v>30</v>
      </c>
      <c r="H47" s="22" t="s">
        <v>30</v>
      </c>
      <c r="I47" s="23">
        <v>0</v>
      </c>
      <c r="J47" s="23">
        <v>0</v>
      </c>
      <c r="K47" s="23">
        <v>0</v>
      </c>
      <c r="L47" s="23">
        <v>0</v>
      </c>
      <c r="M47" s="22" t="s">
        <v>30</v>
      </c>
      <c r="N47" s="22" t="s">
        <v>30</v>
      </c>
      <c r="O47" s="19" t="s">
        <v>18</v>
      </c>
      <c r="P47" s="19" t="s">
        <v>18</v>
      </c>
    </row>
    <row r="48" spans="1:238" s="2" customFormat="1" ht="20.25" customHeight="1" x14ac:dyDescent="0.2">
      <c r="A48" s="123" t="s">
        <v>56</v>
      </c>
      <c r="B48" s="21">
        <f t="shared" ref="B48:B54" si="3">+C48+D48</f>
        <v>8</v>
      </c>
      <c r="C48" s="23">
        <f t="shared" ref="C48:C54" si="4">+E48+G48+I48+K48+M48</f>
        <v>0</v>
      </c>
      <c r="D48" s="15">
        <f t="shared" ref="D48:D54" si="5">SUM(J48,L48)</f>
        <v>8</v>
      </c>
      <c r="E48" s="22" t="s">
        <v>30</v>
      </c>
      <c r="F48" s="22" t="s">
        <v>30</v>
      </c>
      <c r="G48" s="22" t="s">
        <v>30</v>
      </c>
      <c r="H48" s="22" t="s">
        <v>30</v>
      </c>
      <c r="I48" s="23">
        <v>0</v>
      </c>
      <c r="J48" s="23">
        <v>3</v>
      </c>
      <c r="K48" s="23">
        <v>0</v>
      </c>
      <c r="L48" s="23">
        <v>5</v>
      </c>
      <c r="M48" s="22" t="s">
        <v>30</v>
      </c>
      <c r="N48" s="22" t="s">
        <v>30</v>
      </c>
      <c r="O48" s="19" t="s">
        <v>18</v>
      </c>
      <c r="P48" s="19" t="s">
        <v>18</v>
      </c>
    </row>
    <row r="49" spans="1:17" s="2" customFormat="1" ht="20.25" customHeight="1" x14ac:dyDescent="0.2">
      <c r="A49" s="123" t="s">
        <v>57</v>
      </c>
      <c r="B49" s="21">
        <f t="shared" si="3"/>
        <v>23</v>
      </c>
      <c r="C49" s="23">
        <f t="shared" si="4"/>
        <v>0</v>
      </c>
      <c r="D49" s="15">
        <f t="shared" si="5"/>
        <v>23</v>
      </c>
      <c r="E49" s="22" t="s">
        <v>30</v>
      </c>
      <c r="F49" s="22" t="s">
        <v>30</v>
      </c>
      <c r="G49" s="22" t="s">
        <v>30</v>
      </c>
      <c r="H49" s="22" t="s">
        <v>30</v>
      </c>
      <c r="I49" s="23">
        <v>0</v>
      </c>
      <c r="J49" s="23">
        <v>3</v>
      </c>
      <c r="K49" s="23">
        <v>0</v>
      </c>
      <c r="L49" s="23">
        <v>20</v>
      </c>
      <c r="M49" s="22" t="s">
        <v>30</v>
      </c>
      <c r="N49" s="22" t="s">
        <v>30</v>
      </c>
      <c r="O49" s="19" t="s">
        <v>18</v>
      </c>
      <c r="P49" s="19" t="s">
        <v>18</v>
      </c>
    </row>
    <row r="50" spans="1:17" s="2" customFormat="1" ht="20.25" customHeight="1" x14ac:dyDescent="0.2">
      <c r="A50" s="123" t="s">
        <v>58</v>
      </c>
      <c r="B50" s="21">
        <f t="shared" si="3"/>
        <v>32</v>
      </c>
      <c r="C50" s="23">
        <v>0</v>
      </c>
      <c r="D50" s="15">
        <f t="shared" si="5"/>
        <v>32</v>
      </c>
      <c r="E50" s="22" t="s">
        <v>30</v>
      </c>
      <c r="F50" s="22" t="s">
        <v>30</v>
      </c>
      <c r="G50" s="22" t="s">
        <v>30</v>
      </c>
      <c r="H50" s="22" t="s">
        <v>30</v>
      </c>
      <c r="I50" s="23">
        <v>0</v>
      </c>
      <c r="J50" s="23">
        <v>7</v>
      </c>
      <c r="K50" s="23">
        <v>0</v>
      </c>
      <c r="L50" s="23">
        <v>25</v>
      </c>
      <c r="M50" s="22" t="s">
        <v>30</v>
      </c>
      <c r="N50" s="22" t="s">
        <v>30</v>
      </c>
      <c r="O50" s="19" t="s">
        <v>18</v>
      </c>
      <c r="P50" s="19" t="s">
        <v>18</v>
      </c>
    </row>
    <row r="51" spans="1:17" s="2" customFormat="1" ht="20.25" customHeight="1" x14ac:dyDescent="0.2">
      <c r="A51" s="123" t="s">
        <v>59</v>
      </c>
      <c r="B51" s="21">
        <f t="shared" si="3"/>
        <v>6</v>
      </c>
      <c r="C51" s="23">
        <f t="shared" si="4"/>
        <v>0</v>
      </c>
      <c r="D51" s="15">
        <f t="shared" si="5"/>
        <v>6</v>
      </c>
      <c r="E51" s="22" t="s">
        <v>30</v>
      </c>
      <c r="F51" s="22" t="s">
        <v>30</v>
      </c>
      <c r="G51" s="22" t="s">
        <v>30</v>
      </c>
      <c r="H51" s="22" t="s">
        <v>30</v>
      </c>
      <c r="I51" s="23">
        <v>0</v>
      </c>
      <c r="J51" s="23">
        <v>4</v>
      </c>
      <c r="K51" s="23">
        <v>0</v>
      </c>
      <c r="L51" s="23">
        <v>2</v>
      </c>
      <c r="M51" s="22" t="s">
        <v>30</v>
      </c>
      <c r="N51" s="22" t="s">
        <v>30</v>
      </c>
      <c r="O51" s="19" t="s">
        <v>18</v>
      </c>
      <c r="P51" s="19" t="s">
        <v>18</v>
      </c>
    </row>
    <row r="52" spans="1:17" s="2" customFormat="1" ht="20.25" customHeight="1" x14ac:dyDescent="0.2">
      <c r="A52" s="123" t="s">
        <v>60</v>
      </c>
      <c r="B52" s="21">
        <f t="shared" si="3"/>
        <v>0</v>
      </c>
      <c r="C52" s="23">
        <f t="shared" si="4"/>
        <v>0</v>
      </c>
      <c r="D52" s="15">
        <f t="shared" si="5"/>
        <v>0</v>
      </c>
      <c r="E52" s="22" t="s">
        <v>30</v>
      </c>
      <c r="F52" s="22" t="s">
        <v>30</v>
      </c>
      <c r="G52" s="22" t="s">
        <v>30</v>
      </c>
      <c r="H52" s="22" t="s">
        <v>30</v>
      </c>
      <c r="I52" s="23">
        <v>0</v>
      </c>
      <c r="J52" s="23">
        <v>0</v>
      </c>
      <c r="K52" s="23">
        <v>0</v>
      </c>
      <c r="L52" s="23">
        <v>0</v>
      </c>
      <c r="M52" s="22" t="s">
        <v>30</v>
      </c>
      <c r="N52" s="22" t="s">
        <v>30</v>
      </c>
      <c r="O52" s="19" t="s">
        <v>18</v>
      </c>
      <c r="P52" s="19" t="s">
        <v>18</v>
      </c>
    </row>
    <row r="53" spans="1:17" s="2" customFormat="1" ht="20.25" customHeight="1" x14ac:dyDescent="0.2">
      <c r="A53" s="123" t="s">
        <v>61</v>
      </c>
      <c r="B53" s="21">
        <f>+C53+D53</f>
        <v>0</v>
      </c>
      <c r="C53" s="23">
        <f t="shared" si="4"/>
        <v>0</v>
      </c>
      <c r="D53" s="15">
        <f t="shared" si="5"/>
        <v>0</v>
      </c>
      <c r="E53" s="22" t="s">
        <v>30</v>
      </c>
      <c r="F53" s="22" t="s">
        <v>30</v>
      </c>
      <c r="G53" s="22" t="s">
        <v>30</v>
      </c>
      <c r="H53" s="22" t="s">
        <v>30</v>
      </c>
      <c r="I53" s="23">
        <v>0</v>
      </c>
      <c r="J53" s="23">
        <v>0</v>
      </c>
      <c r="K53" s="23">
        <v>0</v>
      </c>
      <c r="L53" s="23">
        <v>0</v>
      </c>
      <c r="M53" s="22" t="s">
        <v>30</v>
      </c>
      <c r="N53" s="22" t="s">
        <v>30</v>
      </c>
      <c r="O53" s="19" t="s">
        <v>18</v>
      </c>
      <c r="P53" s="19" t="s">
        <v>18</v>
      </c>
    </row>
    <row r="54" spans="1:17" s="2" customFormat="1" ht="20.25" customHeight="1" thickBot="1" x14ac:dyDescent="0.25">
      <c r="A54" s="124" t="s">
        <v>62</v>
      </c>
      <c r="B54" s="24">
        <f t="shared" si="3"/>
        <v>0</v>
      </c>
      <c r="C54" s="26">
        <f t="shared" si="4"/>
        <v>0</v>
      </c>
      <c r="D54" s="15">
        <f t="shared" si="5"/>
        <v>0</v>
      </c>
      <c r="E54" s="25" t="s">
        <v>30</v>
      </c>
      <c r="F54" s="25" t="s">
        <v>30</v>
      </c>
      <c r="G54" s="25" t="s">
        <v>30</v>
      </c>
      <c r="H54" s="25" t="s">
        <v>30</v>
      </c>
      <c r="I54" s="26">
        <v>0</v>
      </c>
      <c r="J54" s="26">
        <v>0</v>
      </c>
      <c r="K54" s="26">
        <v>0</v>
      </c>
      <c r="L54" s="26">
        <v>0</v>
      </c>
      <c r="M54" s="25" t="s">
        <v>30</v>
      </c>
      <c r="N54" s="25" t="s">
        <v>30</v>
      </c>
      <c r="O54" s="125" t="s">
        <v>63</v>
      </c>
      <c r="P54" s="125" t="s">
        <v>63</v>
      </c>
    </row>
    <row r="55" spans="1:17" s="5" customFormat="1" ht="17.25" customHeight="1" x14ac:dyDescent="0.4">
      <c r="A55" s="126"/>
      <c r="B55" s="127"/>
      <c r="C55" s="127"/>
      <c r="D55" s="127"/>
      <c r="E55" s="127"/>
      <c r="F55" s="127"/>
      <c r="G55" s="127"/>
      <c r="H55" s="127"/>
      <c r="I55" s="127"/>
      <c r="J55" s="127"/>
      <c r="K55" s="127"/>
      <c r="L55" s="128" t="s">
        <v>64</v>
      </c>
      <c r="M55" s="128"/>
      <c r="N55" s="128"/>
      <c r="O55" s="128"/>
      <c r="P55" s="128"/>
      <c r="Q55" s="90"/>
    </row>
    <row r="56" spans="1:17" ht="84.75" customHeight="1" x14ac:dyDescent="0.2">
      <c r="A56" s="129" t="s">
        <v>65</v>
      </c>
      <c r="B56" s="129"/>
      <c r="C56" s="129"/>
      <c r="D56" s="129"/>
      <c r="E56" s="129"/>
      <c r="F56" s="129"/>
      <c r="G56" s="129"/>
      <c r="H56" s="129"/>
      <c r="I56" s="129"/>
      <c r="J56" s="129"/>
      <c r="K56" s="129"/>
      <c r="L56" s="129"/>
      <c r="M56" s="129"/>
      <c r="N56" s="129"/>
      <c r="O56" s="129"/>
      <c r="P56" s="129"/>
    </row>
    <row r="57" spans="1:17" ht="23.25" customHeight="1" x14ac:dyDescent="0.2">
      <c r="M57" s="130" t="s">
        <v>66</v>
      </c>
      <c r="N57" s="130"/>
      <c r="O57" s="130"/>
      <c r="P57" s="130"/>
    </row>
  </sheetData>
  <mergeCells count="15">
    <mergeCell ref="L55:P55"/>
    <mergeCell ref="A56:P56"/>
    <mergeCell ref="M57:P57"/>
    <mergeCell ref="O7:P7"/>
    <mergeCell ref="O8:P8"/>
    <mergeCell ref="A1:P1"/>
    <mergeCell ref="A3:P3"/>
    <mergeCell ref="A5:J5"/>
    <mergeCell ref="L6:P6"/>
    <mergeCell ref="B7:D8"/>
    <mergeCell ref="E7:F8"/>
    <mergeCell ref="G7:H8"/>
    <mergeCell ref="I7:J8"/>
    <mergeCell ref="K7:L8"/>
    <mergeCell ref="M7:N8"/>
  </mergeCells>
  <phoneticPr fontId="3"/>
  <printOptions horizontalCentered="1"/>
  <pageMargins left="0.39370078740157483" right="0.39370078740157483" top="0.59055118110236227" bottom="0.78740157480314965" header="0.51181102362204722" footer="0.39370078740157483"/>
  <pageSetup paperSize="9" scale="5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AB64"/>
  <sheetViews>
    <sheetView showGridLines="0" tabSelected="1" zoomScale="85" zoomScaleNormal="85" zoomScaleSheetLayoutView="100" workbookViewId="0">
      <pane ySplit="14" topLeftCell="A15" activePane="bottomLeft" state="frozen"/>
      <selection pane="bottomLeft" activeCell="AB13" sqref="AB13"/>
    </sheetView>
  </sheetViews>
  <sheetFormatPr defaultRowHeight="17.25" x14ac:dyDescent="0.2"/>
  <cols>
    <col min="1" max="1" width="15" style="2" customWidth="1"/>
    <col min="2" max="2" width="10.875" style="2" customWidth="1"/>
    <col min="3" max="22" width="3.75" style="2" customWidth="1"/>
    <col min="23" max="23" width="10.875" style="2" customWidth="1"/>
    <col min="24" max="28" width="9" style="2"/>
    <col min="29" max="251" width="9" style="1"/>
    <col min="252" max="252" width="15" style="1" customWidth="1"/>
    <col min="253" max="253" width="10.875" style="1" customWidth="1"/>
    <col min="254" max="273" width="3.75" style="1" customWidth="1"/>
    <col min="274" max="274" width="10.875" style="1" customWidth="1"/>
    <col min="275" max="507" width="9" style="1"/>
    <col min="508" max="508" width="15" style="1" customWidth="1"/>
    <col min="509" max="509" width="10.875" style="1" customWidth="1"/>
    <col min="510" max="529" width="3.75" style="1" customWidth="1"/>
    <col min="530" max="530" width="10.875" style="1" customWidth="1"/>
    <col min="531" max="763" width="9" style="1"/>
    <col min="764" max="764" width="15" style="1" customWidth="1"/>
    <col min="765" max="765" width="10.875" style="1" customWidth="1"/>
    <col min="766" max="785" width="3.75" style="1" customWidth="1"/>
    <col min="786" max="786" width="10.875" style="1" customWidth="1"/>
    <col min="787" max="1019" width="9" style="1"/>
    <col min="1020" max="1020" width="15" style="1" customWidth="1"/>
    <col min="1021" max="1021" width="10.875" style="1" customWidth="1"/>
    <col min="1022" max="1041" width="3.75" style="1" customWidth="1"/>
    <col min="1042" max="1042" width="10.875" style="1" customWidth="1"/>
    <col min="1043" max="1275" width="9" style="1"/>
    <col min="1276" max="1276" width="15" style="1" customWidth="1"/>
    <col min="1277" max="1277" width="10.875" style="1" customWidth="1"/>
    <col min="1278" max="1297" width="3.75" style="1" customWidth="1"/>
    <col min="1298" max="1298" width="10.875" style="1" customWidth="1"/>
    <col min="1299" max="1531" width="9" style="1"/>
    <col min="1532" max="1532" width="15" style="1" customWidth="1"/>
    <col min="1533" max="1533" width="10.875" style="1" customWidth="1"/>
    <col min="1534" max="1553" width="3.75" style="1" customWidth="1"/>
    <col min="1554" max="1554" width="10.875" style="1" customWidth="1"/>
    <col min="1555" max="1787" width="9" style="1"/>
    <col min="1788" max="1788" width="15" style="1" customWidth="1"/>
    <col min="1789" max="1789" width="10.875" style="1" customWidth="1"/>
    <col min="1790" max="1809" width="3.75" style="1" customWidth="1"/>
    <col min="1810" max="1810" width="10.875" style="1" customWidth="1"/>
    <col min="1811" max="2043" width="9" style="1"/>
    <col min="2044" max="2044" width="15" style="1" customWidth="1"/>
    <col min="2045" max="2045" width="10.875" style="1" customWidth="1"/>
    <col min="2046" max="2065" width="3.75" style="1" customWidth="1"/>
    <col min="2066" max="2066" width="10.875" style="1" customWidth="1"/>
    <col min="2067" max="2299" width="9" style="1"/>
    <col min="2300" max="2300" width="15" style="1" customWidth="1"/>
    <col min="2301" max="2301" width="10.875" style="1" customWidth="1"/>
    <col min="2302" max="2321" width="3.75" style="1" customWidth="1"/>
    <col min="2322" max="2322" width="10.875" style="1" customWidth="1"/>
    <col min="2323" max="2555" width="9" style="1"/>
    <col min="2556" max="2556" width="15" style="1" customWidth="1"/>
    <col min="2557" max="2557" width="10.875" style="1" customWidth="1"/>
    <col min="2558" max="2577" width="3.75" style="1" customWidth="1"/>
    <col min="2578" max="2578" width="10.875" style="1" customWidth="1"/>
    <col min="2579" max="2811" width="9" style="1"/>
    <col min="2812" max="2812" width="15" style="1" customWidth="1"/>
    <col min="2813" max="2813" width="10.875" style="1" customWidth="1"/>
    <col min="2814" max="2833" width="3.75" style="1" customWidth="1"/>
    <col min="2834" max="2834" width="10.875" style="1" customWidth="1"/>
    <col min="2835" max="3067" width="9" style="1"/>
    <col min="3068" max="3068" width="15" style="1" customWidth="1"/>
    <col min="3069" max="3069" width="10.875" style="1" customWidth="1"/>
    <col min="3070" max="3089" width="3.75" style="1" customWidth="1"/>
    <col min="3090" max="3090" width="10.875" style="1" customWidth="1"/>
    <col min="3091" max="3323" width="9" style="1"/>
    <col min="3324" max="3324" width="15" style="1" customWidth="1"/>
    <col min="3325" max="3325" width="10.875" style="1" customWidth="1"/>
    <col min="3326" max="3345" width="3.75" style="1" customWidth="1"/>
    <col min="3346" max="3346" width="10.875" style="1" customWidth="1"/>
    <col min="3347" max="3579" width="9" style="1"/>
    <col min="3580" max="3580" width="15" style="1" customWidth="1"/>
    <col min="3581" max="3581" width="10.875" style="1" customWidth="1"/>
    <col min="3582" max="3601" width="3.75" style="1" customWidth="1"/>
    <col min="3602" max="3602" width="10.875" style="1" customWidth="1"/>
    <col min="3603" max="3835" width="9" style="1"/>
    <col min="3836" max="3836" width="15" style="1" customWidth="1"/>
    <col min="3837" max="3837" width="10.875" style="1" customWidth="1"/>
    <col min="3838" max="3857" width="3.75" style="1" customWidth="1"/>
    <col min="3858" max="3858" width="10.875" style="1" customWidth="1"/>
    <col min="3859" max="4091" width="9" style="1"/>
    <col min="4092" max="4092" width="15" style="1" customWidth="1"/>
    <col min="4093" max="4093" width="10.875" style="1" customWidth="1"/>
    <col min="4094" max="4113" width="3.75" style="1" customWidth="1"/>
    <col min="4114" max="4114" width="10.875" style="1" customWidth="1"/>
    <col min="4115" max="4347" width="9" style="1"/>
    <col min="4348" max="4348" width="15" style="1" customWidth="1"/>
    <col min="4349" max="4349" width="10.875" style="1" customWidth="1"/>
    <col min="4350" max="4369" width="3.75" style="1" customWidth="1"/>
    <col min="4370" max="4370" width="10.875" style="1" customWidth="1"/>
    <col min="4371" max="4603" width="9" style="1"/>
    <col min="4604" max="4604" width="15" style="1" customWidth="1"/>
    <col min="4605" max="4605" width="10.875" style="1" customWidth="1"/>
    <col min="4606" max="4625" width="3.75" style="1" customWidth="1"/>
    <col min="4626" max="4626" width="10.875" style="1" customWidth="1"/>
    <col min="4627" max="4859" width="9" style="1"/>
    <col min="4860" max="4860" width="15" style="1" customWidth="1"/>
    <col min="4861" max="4861" width="10.875" style="1" customWidth="1"/>
    <col min="4862" max="4881" width="3.75" style="1" customWidth="1"/>
    <col min="4882" max="4882" width="10.875" style="1" customWidth="1"/>
    <col min="4883" max="5115" width="9" style="1"/>
    <col min="5116" max="5116" width="15" style="1" customWidth="1"/>
    <col min="5117" max="5117" width="10.875" style="1" customWidth="1"/>
    <col min="5118" max="5137" width="3.75" style="1" customWidth="1"/>
    <col min="5138" max="5138" width="10.875" style="1" customWidth="1"/>
    <col min="5139" max="5371" width="9" style="1"/>
    <col min="5372" max="5372" width="15" style="1" customWidth="1"/>
    <col min="5373" max="5373" width="10.875" style="1" customWidth="1"/>
    <col min="5374" max="5393" width="3.75" style="1" customWidth="1"/>
    <col min="5394" max="5394" width="10.875" style="1" customWidth="1"/>
    <col min="5395" max="5627" width="9" style="1"/>
    <col min="5628" max="5628" width="15" style="1" customWidth="1"/>
    <col min="5629" max="5629" width="10.875" style="1" customWidth="1"/>
    <col min="5630" max="5649" width="3.75" style="1" customWidth="1"/>
    <col min="5650" max="5650" width="10.875" style="1" customWidth="1"/>
    <col min="5651" max="5883" width="9" style="1"/>
    <col min="5884" max="5884" width="15" style="1" customWidth="1"/>
    <col min="5885" max="5885" width="10.875" style="1" customWidth="1"/>
    <col min="5886" max="5905" width="3.75" style="1" customWidth="1"/>
    <col min="5906" max="5906" width="10.875" style="1" customWidth="1"/>
    <col min="5907" max="6139" width="9" style="1"/>
    <col min="6140" max="6140" width="15" style="1" customWidth="1"/>
    <col min="6141" max="6141" width="10.875" style="1" customWidth="1"/>
    <col min="6142" max="6161" width="3.75" style="1" customWidth="1"/>
    <col min="6162" max="6162" width="10.875" style="1" customWidth="1"/>
    <col min="6163" max="6395" width="9" style="1"/>
    <col min="6396" max="6396" width="15" style="1" customWidth="1"/>
    <col min="6397" max="6397" width="10.875" style="1" customWidth="1"/>
    <col min="6398" max="6417" width="3.75" style="1" customWidth="1"/>
    <col min="6418" max="6418" width="10.875" style="1" customWidth="1"/>
    <col min="6419" max="6651" width="9" style="1"/>
    <col min="6652" max="6652" width="15" style="1" customWidth="1"/>
    <col min="6653" max="6653" width="10.875" style="1" customWidth="1"/>
    <col min="6654" max="6673" width="3.75" style="1" customWidth="1"/>
    <col min="6674" max="6674" width="10.875" style="1" customWidth="1"/>
    <col min="6675" max="6907" width="9" style="1"/>
    <col min="6908" max="6908" width="15" style="1" customWidth="1"/>
    <col min="6909" max="6909" width="10.875" style="1" customWidth="1"/>
    <col min="6910" max="6929" width="3.75" style="1" customWidth="1"/>
    <col min="6930" max="6930" width="10.875" style="1" customWidth="1"/>
    <col min="6931" max="7163" width="9" style="1"/>
    <col min="7164" max="7164" width="15" style="1" customWidth="1"/>
    <col min="7165" max="7165" width="10.875" style="1" customWidth="1"/>
    <col min="7166" max="7185" width="3.75" style="1" customWidth="1"/>
    <col min="7186" max="7186" width="10.875" style="1" customWidth="1"/>
    <col min="7187" max="7419" width="9" style="1"/>
    <col min="7420" max="7420" width="15" style="1" customWidth="1"/>
    <col min="7421" max="7421" width="10.875" style="1" customWidth="1"/>
    <col min="7422" max="7441" width="3.75" style="1" customWidth="1"/>
    <col min="7442" max="7442" width="10.875" style="1" customWidth="1"/>
    <col min="7443" max="7675" width="9" style="1"/>
    <col min="7676" max="7676" width="15" style="1" customWidth="1"/>
    <col min="7677" max="7677" width="10.875" style="1" customWidth="1"/>
    <col min="7678" max="7697" width="3.75" style="1" customWidth="1"/>
    <col min="7698" max="7698" width="10.875" style="1" customWidth="1"/>
    <col min="7699" max="7931" width="9" style="1"/>
    <col min="7932" max="7932" width="15" style="1" customWidth="1"/>
    <col min="7933" max="7933" width="10.875" style="1" customWidth="1"/>
    <col min="7934" max="7953" width="3.75" style="1" customWidth="1"/>
    <col min="7954" max="7954" width="10.875" style="1" customWidth="1"/>
    <col min="7955" max="8187" width="9" style="1"/>
    <col min="8188" max="8188" width="15" style="1" customWidth="1"/>
    <col min="8189" max="8189" width="10.875" style="1" customWidth="1"/>
    <col min="8190" max="8209" width="3.75" style="1" customWidth="1"/>
    <col min="8210" max="8210" width="10.875" style="1" customWidth="1"/>
    <col min="8211" max="8443" width="9" style="1"/>
    <col min="8444" max="8444" width="15" style="1" customWidth="1"/>
    <col min="8445" max="8445" width="10.875" style="1" customWidth="1"/>
    <col min="8446" max="8465" width="3.75" style="1" customWidth="1"/>
    <col min="8466" max="8466" width="10.875" style="1" customWidth="1"/>
    <col min="8467" max="8699" width="9" style="1"/>
    <col min="8700" max="8700" width="15" style="1" customWidth="1"/>
    <col min="8701" max="8701" width="10.875" style="1" customWidth="1"/>
    <col min="8702" max="8721" width="3.75" style="1" customWidth="1"/>
    <col min="8722" max="8722" width="10.875" style="1" customWidth="1"/>
    <col min="8723" max="8955" width="9" style="1"/>
    <col min="8956" max="8956" width="15" style="1" customWidth="1"/>
    <col min="8957" max="8957" width="10.875" style="1" customWidth="1"/>
    <col min="8958" max="8977" width="3.75" style="1" customWidth="1"/>
    <col min="8978" max="8978" width="10.875" style="1" customWidth="1"/>
    <col min="8979" max="9211" width="9" style="1"/>
    <col min="9212" max="9212" width="15" style="1" customWidth="1"/>
    <col min="9213" max="9213" width="10.875" style="1" customWidth="1"/>
    <col min="9214" max="9233" width="3.75" style="1" customWidth="1"/>
    <col min="9234" max="9234" width="10.875" style="1" customWidth="1"/>
    <col min="9235" max="9467" width="9" style="1"/>
    <col min="9468" max="9468" width="15" style="1" customWidth="1"/>
    <col min="9469" max="9469" width="10.875" style="1" customWidth="1"/>
    <col min="9470" max="9489" width="3.75" style="1" customWidth="1"/>
    <col min="9490" max="9490" width="10.875" style="1" customWidth="1"/>
    <col min="9491" max="9723" width="9" style="1"/>
    <col min="9724" max="9724" width="15" style="1" customWidth="1"/>
    <col min="9725" max="9725" width="10.875" style="1" customWidth="1"/>
    <col min="9726" max="9745" width="3.75" style="1" customWidth="1"/>
    <col min="9746" max="9746" width="10.875" style="1" customWidth="1"/>
    <col min="9747" max="9979" width="9" style="1"/>
    <col min="9980" max="9980" width="15" style="1" customWidth="1"/>
    <col min="9981" max="9981" width="10.875" style="1" customWidth="1"/>
    <col min="9982" max="10001" width="3.75" style="1" customWidth="1"/>
    <col min="10002" max="10002" width="10.875" style="1" customWidth="1"/>
    <col min="10003" max="10235" width="9" style="1"/>
    <col min="10236" max="10236" width="15" style="1" customWidth="1"/>
    <col min="10237" max="10237" width="10.875" style="1" customWidth="1"/>
    <col min="10238" max="10257" width="3.75" style="1" customWidth="1"/>
    <col min="10258" max="10258" width="10.875" style="1" customWidth="1"/>
    <col min="10259" max="10491" width="9" style="1"/>
    <col min="10492" max="10492" width="15" style="1" customWidth="1"/>
    <col min="10493" max="10493" width="10.875" style="1" customWidth="1"/>
    <col min="10494" max="10513" width="3.75" style="1" customWidth="1"/>
    <col min="10514" max="10514" width="10.875" style="1" customWidth="1"/>
    <col min="10515" max="10747" width="9" style="1"/>
    <col min="10748" max="10748" width="15" style="1" customWidth="1"/>
    <col min="10749" max="10749" width="10.875" style="1" customWidth="1"/>
    <col min="10750" max="10769" width="3.75" style="1" customWidth="1"/>
    <col min="10770" max="10770" width="10.875" style="1" customWidth="1"/>
    <col min="10771" max="11003" width="9" style="1"/>
    <col min="11004" max="11004" width="15" style="1" customWidth="1"/>
    <col min="11005" max="11005" width="10.875" style="1" customWidth="1"/>
    <col min="11006" max="11025" width="3.75" style="1" customWidth="1"/>
    <col min="11026" max="11026" width="10.875" style="1" customWidth="1"/>
    <col min="11027" max="11259" width="9" style="1"/>
    <col min="11260" max="11260" width="15" style="1" customWidth="1"/>
    <col min="11261" max="11261" width="10.875" style="1" customWidth="1"/>
    <col min="11262" max="11281" width="3.75" style="1" customWidth="1"/>
    <col min="11282" max="11282" width="10.875" style="1" customWidth="1"/>
    <col min="11283" max="11515" width="9" style="1"/>
    <col min="11516" max="11516" width="15" style="1" customWidth="1"/>
    <col min="11517" max="11517" width="10.875" style="1" customWidth="1"/>
    <col min="11518" max="11537" width="3.75" style="1" customWidth="1"/>
    <col min="11538" max="11538" width="10.875" style="1" customWidth="1"/>
    <col min="11539" max="11771" width="9" style="1"/>
    <col min="11772" max="11772" width="15" style="1" customWidth="1"/>
    <col min="11773" max="11773" width="10.875" style="1" customWidth="1"/>
    <col min="11774" max="11793" width="3.75" style="1" customWidth="1"/>
    <col min="11794" max="11794" width="10.875" style="1" customWidth="1"/>
    <col min="11795" max="12027" width="9" style="1"/>
    <col min="12028" max="12028" width="15" style="1" customWidth="1"/>
    <col min="12029" max="12029" width="10.875" style="1" customWidth="1"/>
    <col min="12030" max="12049" width="3.75" style="1" customWidth="1"/>
    <col min="12050" max="12050" width="10.875" style="1" customWidth="1"/>
    <col min="12051" max="12283" width="9" style="1"/>
    <col min="12284" max="12284" width="15" style="1" customWidth="1"/>
    <col min="12285" max="12285" width="10.875" style="1" customWidth="1"/>
    <col min="12286" max="12305" width="3.75" style="1" customWidth="1"/>
    <col min="12306" max="12306" width="10.875" style="1" customWidth="1"/>
    <col min="12307" max="12539" width="9" style="1"/>
    <col min="12540" max="12540" width="15" style="1" customWidth="1"/>
    <col min="12541" max="12541" width="10.875" style="1" customWidth="1"/>
    <col min="12542" max="12561" width="3.75" style="1" customWidth="1"/>
    <col min="12562" max="12562" width="10.875" style="1" customWidth="1"/>
    <col min="12563" max="12795" width="9" style="1"/>
    <col min="12796" max="12796" width="15" style="1" customWidth="1"/>
    <col min="12797" max="12797" width="10.875" style="1" customWidth="1"/>
    <col min="12798" max="12817" width="3.75" style="1" customWidth="1"/>
    <col min="12818" max="12818" width="10.875" style="1" customWidth="1"/>
    <col min="12819" max="13051" width="9" style="1"/>
    <col min="13052" max="13052" width="15" style="1" customWidth="1"/>
    <col min="13053" max="13053" width="10.875" style="1" customWidth="1"/>
    <col min="13054" max="13073" width="3.75" style="1" customWidth="1"/>
    <col min="13074" max="13074" width="10.875" style="1" customWidth="1"/>
    <col min="13075" max="13307" width="9" style="1"/>
    <col min="13308" max="13308" width="15" style="1" customWidth="1"/>
    <col min="13309" max="13309" width="10.875" style="1" customWidth="1"/>
    <col min="13310" max="13329" width="3.75" style="1" customWidth="1"/>
    <col min="13330" max="13330" width="10.875" style="1" customWidth="1"/>
    <col min="13331" max="13563" width="9" style="1"/>
    <col min="13564" max="13564" width="15" style="1" customWidth="1"/>
    <col min="13565" max="13565" width="10.875" style="1" customWidth="1"/>
    <col min="13566" max="13585" width="3.75" style="1" customWidth="1"/>
    <col min="13586" max="13586" width="10.875" style="1" customWidth="1"/>
    <col min="13587" max="13819" width="9" style="1"/>
    <col min="13820" max="13820" width="15" style="1" customWidth="1"/>
    <col min="13821" max="13821" width="10.875" style="1" customWidth="1"/>
    <col min="13822" max="13841" width="3.75" style="1" customWidth="1"/>
    <col min="13842" max="13842" width="10.875" style="1" customWidth="1"/>
    <col min="13843" max="14075" width="9" style="1"/>
    <col min="14076" max="14076" width="15" style="1" customWidth="1"/>
    <col min="14077" max="14077" width="10.875" style="1" customWidth="1"/>
    <col min="14078" max="14097" width="3.75" style="1" customWidth="1"/>
    <col min="14098" max="14098" width="10.875" style="1" customWidth="1"/>
    <col min="14099" max="14331" width="9" style="1"/>
    <col min="14332" max="14332" width="15" style="1" customWidth="1"/>
    <col min="14333" max="14333" width="10.875" style="1" customWidth="1"/>
    <col min="14334" max="14353" width="3.75" style="1" customWidth="1"/>
    <col min="14354" max="14354" width="10.875" style="1" customWidth="1"/>
    <col min="14355" max="14587" width="9" style="1"/>
    <col min="14588" max="14588" width="15" style="1" customWidth="1"/>
    <col min="14589" max="14589" width="10.875" style="1" customWidth="1"/>
    <col min="14590" max="14609" width="3.75" style="1" customWidth="1"/>
    <col min="14610" max="14610" width="10.875" style="1" customWidth="1"/>
    <col min="14611" max="14843" width="9" style="1"/>
    <col min="14844" max="14844" width="15" style="1" customWidth="1"/>
    <col min="14845" max="14845" width="10.875" style="1" customWidth="1"/>
    <col min="14846" max="14865" width="3.75" style="1" customWidth="1"/>
    <col min="14866" max="14866" width="10.875" style="1" customWidth="1"/>
    <col min="14867" max="15099" width="9" style="1"/>
    <col min="15100" max="15100" width="15" style="1" customWidth="1"/>
    <col min="15101" max="15101" width="10.875" style="1" customWidth="1"/>
    <col min="15102" max="15121" width="3.75" style="1" customWidth="1"/>
    <col min="15122" max="15122" width="10.875" style="1" customWidth="1"/>
    <col min="15123" max="15355" width="9" style="1"/>
    <col min="15356" max="15356" width="15" style="1" customWidth="1"/>
    <col min="15357" max="15357" width="10.875" style="1" customWidth="1"/>
    <col min="15358" max="15377" width="3.75" style="1" customWidth="1"/>
    <col min="15378" max="15378" width="10.875" style="1" customWidth="1"/>
    <col min="15379" max="15611" width="9" style="1"/>
    <col min="15612" max="15612" width="15" style="1" customWidth="1"/>
    <col min="15613" max="15613" width="10.875" style="1" customWidth="1"/>
    <col min="15614" max="15633" width="3.75" style="1" customWidth="1"/>
    <col min="15634" max="15634" width="10.875" style="1" customWidth="1"/>
    <col min="15635" max="15867" width="9" style="1"/>
    <col min="15868" max="15868" width="15" style="1" customWidth="1"/>
    <col min="15869" max="15869" width="10.875" style="1" customWidth="1"/>
    <col min="15870" max="15889" width="3.75" style="1" customWidth="1"/>
    <col min="15890" max="15890" width="10.875" style="1" customWidth="1"/>
    <col min="15891" max="16123" width="9" style="1"/>
    <col min="16124" max="16124" width="15" style="1" customWidth="1"/>
    <col min="16125" max="16125" width="10.875" style="1" customWidth="1"/>
    <col min="16126" max="16145" width="3.75" style="1" customWidth="1"/>
    <col min="16146" max="16146" width="10.875" style="1" customWidth="1"/>
    <col min="16147" max="16384" width="9" style="1"/>
  </cols>
  <sheetData>
    <row r="1" spans="1:24" ht="22.5" customHeight="1" thickBot="1" x14ac:dyDescent="0.25">
      <c r="A1" s="65" t="s">
        <v>67</v>
      </c>
      <c r="B1" s="65"/>
      <c r="C1" s="65"/>
      <c r="D1" s="65"/>
      <c r="E1" s="65"/>
      <c r="F1" s="65"/>
      <c r="G1" s="65"/>
      <c r="H1" s="65"/>
      <c r="I1" s="65"/>
      <c r="J1" s="65"/>
      <c r="K1" s="65"/>
      <c r="L1" s="65"/>
      <c r="M1" s="65"/>
      <c r="N1" s="65"/>
      <c r="O1" s="65"/>
      <c r="P1" s="65"/>
      <c r="Q1" s="65"/>
      <c r="R1" s="65"/>
      <c r="S1" s="65"/>
      <c r="T1" s="62" t="s">
        <v>3</v>
      </c>
      <c r="U1" s="62"/>
      <c r="V1" s="62"/>
      <c r="W1" s="62"/>
      <c r="X1" s="62"/>
    </row>
    <row r="2" spans="1:24" ht="24" customHeight="1" x14ac:dyDescent="0.2">
      <c r="A2" s="4"/>
      <c r="B2" s="66" t="s">
        <v>68</v>
      </c>
      <c r="C2" s="68" t="s">
        <v>69</v>
      </c>
      <c r="D2" s="69"/>
      <c r="E2" s="69"/>
      <c r="F2" s="69"/>
      <c r="G2" s="69"/>
      <c r="H2" s="69"/>
      <c r="I2" s="69"/>
      <c r="J2" s="69"/>
      <c r="K2" s="69"/>
      <c r="L2" s="69"/>
      <c r="M2" s="69"/>
      <c r="N2" s="69"/>
      <c r="O2" s="69"/>
      <c r="P2" s="69"/>
      <c r="Q2" s="69"/>
      <c r="R2" s="69"/>
      <c r="S2" s="69"/>
      <c r="T2" s="69"/>
      <c r="U2" s="69"/>
      <c r="V2" s="70"/>
      <c r="W2" s="71" t="s">
        <v>70</v>
      </c>
      <c r="X2" s="72"/>
    </row>
    <row r="3" spans="1:24" ht="24" customHeight="1" x14ac:dyDescent="0.2">
      <c r="A3" s="27"/>
      <c r="B3" s="67"/>
      <c r="C3" s="73" t="s">
        <v>71</v>
      </c>
      <c r="D3" s="74"/>
      <c r="E3" s="74"/>
      <c r="F3" s="74"/>
      <c r="G3" s="75"/>
      <c r="H3" s="73" t="s">
        <v>72</v>
      </c>
      <c r="I3" s="74"/>
      <c r="J3" s="74"/>
      <c r="K3" s="74"/>
      <c r="L3" s="75"/>
      <c r="M3" s="73" t="s">
        <v>73</v>
      </c>
      <c r="N3" s="74"/>
      <c r="O3" s="74"/>
      <c r="P3" s="74"/>
      <c r="Q3" s="75"/>
      <c r="R3" s="73" t="s">
        <v>62</v>
      </c>
      <c r="S3" s="74"/>
      <c r="T3" s="74"/>
      <c r="U3" s="74"/>
      <c r="V3" s="75"/>
      <c r="W3" s="28" t="s">
        <v>15</v>
      </c>
      <c r="X3" s="28" t="s">
        <v>16</v>
      </c>
    </row>
    <row r="4" spans="1:24" ht="21.95" customHeight="1" x14ac:dyDescent="0.2">
      <c r="A4" s="29" t="s">
        <v>17</v>
      </c>
      <c r="B4" s="30">
        <v>12922</v>
      </c>
      <c r="C4" s="63">
        <v>11939</v>
      </c>
      <c r="D4" s="63"/>
      <c r="E4" s="63"/>
      <c r="F4" s="63"/>
      <c r="G4" s="63"/>
      <c r="H4" s="63">
        <v>601</v>
      </c>
      <c r="I4" s="63"/>
      <c r="J4" s="63"/>
      <c r="K4" s="63"/>
      <c r="L4" s="63"/>
      <c r="M4" s="63">
        <v>378</v>
      </c>
      <c r="N4" s="63"/>
      <c r="O4" s="63"/>
      <c r="P4" s="63"/>
      <c r="Q4" s="63"/>
      <c r="R4" s="63">
        <v>4</v>
      </c>
      <c r="S4" s="63"/>
      <c r="T4" s="63"/>
      <c r="U4" s="63"/>
      <c r="V4" s="63"/>
      <c r="W4" s="31" t="s">
        <v>18</v>
      </c>
      <c r="X4" s="32">
        <v>42</v>
      </c>
    </row>
    <row r="5" spans="1:24" ht="21.95" customHeight="1" x14ac:dyDescent="0.2">
      <c r="A5" s="7" t="s">
        <v>74</v>
      </c>
      <c r="B5" s="33">
        <v>10076</v>
      </c>
      <c r="C5" s="64">
        <v>9478</v>
      </c>
      <c r="D5" s="64"/>
      <c r="E5" s="64"/>
      <c r="F5" s="64"/>
      <c r="G5" s="64"/>
      <c r="H5" s="64">
        <v>397</v>
      </c>
      <c r="I5" s="64"/>
      <c r="J5" s="64"/>
      <c r="K5" s="64"/>
      <c r="L5" s="64"/>
      <c r="M5" s="64">
        <v>201</v>
      </c>
      <c r="N5" s="64"/>
      <c r="O5" s="64"/>
      <c r="P5" s="64"/>
      <c r="Q5" s="64"/>
      <c r="R5" s="64">
        <v>0</v>
      </c>
      <c r="S5" s="64"/>
      <c r="T5" s="64"/>
      <c r="U5" s="64"/>
      <c r="V5" s="64"/>
      <c r="W5" s="34" t="s">
        <v>18</v>
      </c>
      <c r="X5" s="35">
        <v>30.2</v>
      </c>
    </row>
    <row r="6" spans="1:24" ht="21.95" customHeight="1" x14ac:dyDescent="0.2">
      <c r="A6" s="7" t="s">
        <v>75</v>
      </c>
      <c r="B6" s="33">
        <v>9236</v>
      </c>
      <c r="C6" s="64">
        <v>8786</v>
      </c>
      <c r="D6" s="64"/>
      <c r="E6" s="64"/>
      <c r="F6" s="64"/>
      <c r="G6" s="64"/>
      <c r="H6" s="64">
        <v>310</v>
      </c>
      <c r="I6" s="64"/>
      <c r="J6" s="64"/>
      <c r="K6" s="64"/>
      <c r="L6" s="64"/>
      <c r="M6" s="64">
        <v>140</v>
      </c>
      <c r="N6" s="64"/>
      <c r="O6" s="64"/>
      <c r="P6" s="64"/>
      <c r="Q6" s="64"/>
      <c r="R6" s="64">
        <v>0</v>
      </c>
      <c r="S6" s="64"/>
      <c r="T6" s="64"/>
      <c r="U6" s="64"/>
      <c r="V6" s="64"/>
      <c r="W6" s="34" t="s">
        <v>18</v>
      </c>
      <c r="X6" s="35">
        <v>24.8</v>
      </c>
    </row>
    <row r="7" spans="1:24" ht="21.95" customHeight="1" x14ac:dyDescent="0.2">
      <c r="A7" s="36" t="s">
        <v>76</v>
      </c>
      <c r="B7" s="37">
        <v>9084</v>
      </c>
      <c r="C7" s="82">
        <v>8797</v>
      </c>
      <c r="D7" s="82"/>
      <c r="E7" s="82"/>
      <c r="F7" s="82"/>
      <c r="G7" s="82"/>
      <c r="H7" s="82">
        <v>216</v>
      </c>
      <c r="I7" s="82"/>
      <c r="J7" s="82"/>
      <c r="K7" s="82"/>
      <c r="L7" s="82"/>
      <c r="M7" s="82">
        <v>71</v>
      </c>
      <c r="N7" s="82"/>
      <c r="O7" s="82"/>
      <c r="P7" s="82"/>
      <c r="Q7" s="82"/>
      <c r="R7" s="82">
        <v>0</v>
      </c>
      <c r="S7" s="82"/>
      <c r="T7" s="82"/>
      <c r="U7" s="82"/>
      <c r="V7" s="82"/>
      <c r="W7" s="38" t="s">
        <v>18</v>
      </c>
      <c r="X7" s="39">
        <v>22.1</v>
      </c>
    </row>
    <row r="8" spans="1:24" ht="24" customHeight="1" x14ac:dyDescent="0.2">
      <c r="A8" s="6"/>
      <c r="B8" s="76" t="s">
        <v>68</v>
      </c>
      <c r="C8" s="77" t="s">
        <v>77</v>
      </c>
      <c r="D8" s="78"/>
      <c r="E8" s="78"/>
      <c r="F8" s="78"/>
      <c r="G8" s="78"/>
      <c r="H8" s="78"/>
      <c r="I8" s="78"/>
      <c r="J8" s="78"/>
      <c r="K8" s="78"/>
      <c r="L8" s="78"/>
      <c r="M8" s="78"/>
      <c r="N8" s="78"/>
      <c r="O8" s="78"/>
      <c r="P8" s="78"/>
      <c r="Q8" s="78"/>
      <c r="R8" s="78"/>
      <c r="S8" s="78"/>
      <c r="T8" s="78"/>
      <c r="U8" s="78"/>
      <c r="V8" s="79"/>
      <c r="W8" s="80" t="s">
        <v>78</v>
      </c>
      <c r="X8" s="81"/>
    </row>
    <row r="9" spans="1:24" ht="24" customHeight="1" x14ac:dyDescent="0.2">
      <c r="A9" s="27"/>
      <c r="B9" s="67"/>
      <c r="C9" s="73" t="s">
        <v>79</v>
      </c>
      <c r="D9" s="74"/>
      <c r="E9" s="74"/>
      <c r="F9" s="75"/>
      <c r="G9" s="73" t="s">
        <v>80</v>
      </c>
      <c r="H9" s="74"/>
      <c r="I9" s="74"/>
      <c r="J9" s="75"/>
      <c r="K9" s="73" t="s">
        <v>81</v>
      </c>
      <c r="L9" s="74"/>
      <c r="M9" s="74"/>
      <c r="N9" s="75"/>
      <c r="O9" s="73" t="s">
        <v>82</v>
      </c>
      <c r="P9" s="74"/>
      <c r="Q9" s="74"/>
      <c r="R9" s="75"/>
      <c r="S9" s="73" t="s">
        <v>83</v>
      </c>
      <c r="T9" s="74"/>
      <c r="U9" s="74"/>
      <c r="V9" s="75"/>
      <c r="W9" s="40" t="s">
        <v>15</v>
      </c>
      <c r="X9" s="40" t="s">
        <v>16</v>
      </c>
    </row>
    <row r="10" spans="1:24" ht="23.1" customHeight="1" x14ac:dyDescent="0.2">
      <c r="A10" s="29" t="s">
        <v>84</v>
      </c>
      <c r="B10" s="30">
        <v>9368</v>
      </c>
      <c r="C10" s="63">
        <v>4762</v>
      </c>
      <c r="D10" s="63"/>
      <c r="E10" s="63"/>
      <c r="F10" s="63"/>
      <c r="G10" s="63">
        <v>4069</v>
      </c>
      <c r="H10" s="63"/>
      <c r="I10" s="63"/>
      <c r="J10" s="63"/>
      <c r="K10" s="63">
        <v>355</v>
      </c>
      <c r="L10" s="63"/>
      <c r="M10" s="63"/>
      <c r="N10" s="63"/>
      <c r="O10" s="63">
        <v>111</v>
      </c>
      <c r="P10" s="63"/>
      <c r="Q10" s="63"/>
      <c r="R10" s="63"/>
      <c r="S10" s="63">
        <v>71</v>
      </c>
      <c r="T10" s="63"/>
      <c r="U10" s="63"/>
      <c r="V10" s="63"/>
      <c r="W10" s="32">
        <v>31.5</v>
      </c>
      <c r="X10" s="32">
        <v>19.5</v>
      </c>
    </row>
    <row r="11" spans="1:24" ht="23.1" customHeight="1" x14ac:dyDescent="0.2">
      <c r="A11" s="7" t="s">
        <v>85</v>
      </c>
      <c r="B11" s="33">
        <v>8777</v>
      </c>
      <c r="C11" s="64">
        <v>4490</v>
      </c>
      <c r="D11" s="64"/>
      <c r="E11" s="64"/>
      <c r="F11" s="64"/>
      <c r="G11" s="64">
        <v>3678</v>
      </c>
      <c r="H11" s="64"/>
      <c r="I11" s="64"/>
      <c r="J11" s="64"/>
      <c r="K11" s="64">
        <v>338</v>
      </c>
      <c r="L11" s="64"/>
      <c r="M11" s="64"/>
      <c r="N11" s="64"/>
      <c r="O11" s="64">
        <v>143</v>
      </c>
      <c r="P11" s="64"/>
      <c r="Q11" s="64"/>
      <c r="R11" s="64"/>
      <c r="S11" s="64">
        <v>128</v>
      </c>
      <c r="T11" s="64"/>
      <c r="U11" s="64"/>
      <c r="V11" s="64"/>
      <c r="W11" s="35">
        <v>28</v>
      </c>
      <c r="X11" s="35">
        <v>17.8</v>
      </c>
    </row>
    <row r="12" spans="1:24" ht="23.1" customHeight="1" x14ac:dyDescent="0.2">
      <c r="A12" s="7" t="s">
        <v>86</v>
      </c>
      <c r="B12" s="33">
        <v>7125</v>
      </c>
      <c r="C12" s="64">
        <v>3866</v>
      </c>
      <c r="D12" s="64"/>
      <c r="E12" s="64"/>
      <c r="F12" s="64"/>
      <c r="G12" s="64">
        <v>2779</v>
      </c>
      <c r="H12" s="64"/>
      <c r="I12" s="64"/>
      <c r="J12" s="64"/>
      <c r="K12" s="64">
        <v>268</v>
      </c>
      <c r="L12" s="64"/>
      <c r="M12" s="64"/>
      <c r="N12" s="64"/>
      <c r="O12" s="64">
        <v>130</v>
      </c>
      <c r="P12" s="64"/>
      <c r="Q12" s="64"/>
      <c r="R12" s="64"/>
      <c r="S12" s="64">
        <v>82</v>
      </c>
      <c r="T12" s="64"/>
      <c r="U12" s="64"/>
      <c r="V12" s="64"/>
      <c r="W12" s="35">
        <v>21.3</v>
      </c>
      <c r="X12" s="35">
        <v>14.5</v>
      </c>
    </row>
    <row r="13" spans="1:24" ht="24" customHeight="1" x14ac:dyDescent="0.2">
      <c r="A13" s="6"/>
      <c r="B13" s="76" t="s">
        <v>68</v>
      </c>
      <c r="C13" s="77" t="s">
        <v>77</v>
      </c>
      <c r="D13" s="78"/>
      <c r="E13" s="78"/>
      <c r="F13" s="78"/>
      <c r="G13" s="78"/>
      <c r="H13" s="78"/>
      <c r="I13" s="78"/>
      <c r="J13" s="78"/>
      <c r="K13" s="78"/>
      <c r="L13" s="78"/>
      <c r="M13" s="78"/>
      <c r="N13" s="78"/>
      <c r="O13" s="78"/>
      <c r="P13" s="78"/>
      <c r="Q13" s="78"/>
      <c r="R13" s="78"/>
      <c r="S13" s="78"/>
      <c r="T13" s="78"/>
      <c r="U13" s="78"/>
      <c r="V13" s="79"/>
      <c r="W13" s="80" t="s">
        <v>70</v>
      </c>
      <c r="X13" s="81"/>
    </row>
    <row r="14" spans="1:24" ht="24" customHeight="1" x14ac:dyDescent="0.2">
      <c r="A14" s="27"/>
      <c r="B14" s="67"/>
      <c r="C14" s="73" t="s">
        <v>79</v>
      </c>
      <c r="D14" s="74"/>
      <c r="E14" s="74"/>
      <c r="F14" s="75"/>
      <c r="G14" s="73" t="s">
        <v>80</v>
      </c>
      <c r="H14" s="74"/>
      <c r="I14" s="74"/>
      <c r="J14" s="75"/>
      <c r="K14" s="73" t="s">
        <v>81</v>
      </c>
      <c r="L14" s="74"/>
      <c r="M14" s="74"/>
      <c r="N14" s="75"/>
      <c r="O14" s="73" t="s">
        <v>82</v>
      </c>
      <c r="P14" s="74"/>
      <c r="Q14" s="74"/>
      <c r="R14" s="75"/>
      <c r="S14" s="73" t="s">
        <v>87</v>
      </c>
      <c r="T14" s="74"/>
      <c r="U14" s="74"/>
      <c r="V14" s="75"/>
      <c r="W14" s="28" t="s">
        <v>15</v>
      </c>
      <c r="X14" s="28" t="s">
        <v>16</v>
      </c>
    </row>
    <row r="15" spans="1:24" ht="23.1" customHeight="1" x14ac:dyDescent="0.2">
      <c r="A15" s="29" t="s">
        <v>88</v>
      </c>
      <c r="B15" s="30">
        <v>5487</v>
      </c>
      <c r="C15" s="63">
        <v>2907</v>
      </c>
      <c r="D15" s="63"/>
      <c r="E15" s="63"/>
      <c r="F15" s="63"/>
      <c r="G15" s="63">
        <v>2145</v>
      </c>
      <c r="H15" s="63"/>
      <c r="I15" s="63"/>
      <c r="J15" s="63"/>
      <c r="K15" s="63">
        <v>251</v>
      </c>
      <c r="L15" s="63"/>
      <c r="M15" s="63"/>
      <c r="N15" s="63"/>
      <c r="O15" s="63">
        <v>127</v>
      </c>
      <c r="P15" s="63"/>
      <c r="Q15" s="63"/>
      <c r="R15" s="63"/>
      <c r="S15" s="63">
        <v>57</v>
      </c>
      <c r="T15" s="63"/>
      <c r="U15" s="63"/>
      <c r="V15" s="63"/>
      <c r="W15" s="32">
        <v>16</v>
      </c>
      <c r="X15" s="32">
        <v>12.4</v>
      </c>
    </row>
    <row r="16" spans="1:24" ht="23.1" customHeight="1" x14ac:dyDescent="0.2">
      <c r="A16" s="7" t="s">
        <v>89</v>
      </c>
      <c r="B16" s="33">
        <v>5125</v>
      </c>
      <c r="C16" s="64">
        <v>2874</v>
      </c>
      <c r="D16" s="64"/>
      <c r="E16" s="64"/>
      <c r="F16" s="64"/>
      <c r="G16" s="64">
        <v>1875</v>
      </c>
      <c r="H16" s="64"/>
      <c r="I16" s="64"/>
      <c r="J16" s="64"/>
      <c r="K16" s="64">
        <v>218</v>
      </c>
      <c r="L16" s="64"/>
      <c r="M16" s="64"/>
      <c r="N16" s="64"/>
      <c r="O16" s="64">
        <v>111</v>
      </c>
      <c r="P16" s="64"/>
      <c r="Q16" s="64"/>
      <c r="R16" s="64"/>
      <c r="S16" s="64">
        <v>47</v>
      </c>
      <c r="T16" s="64"/>
      <c r="U16" s="64"/>
      <c r="V16" s="64"/>
      <c r="W16" s="35">
        <v>15</v>
      </c>
      <c r="X16" s="35">
        <v>11.8</v>
      </c>
    </row>
    <row r="17" spans="1:24" ht="23.1" customHeight="1" x14ac:dyDescent="0.2">
      <c r="A17" s="7" t="s">
        <v>90</v>
      </c>
      <c r="B17" s="33">
        <v>4978</v>
      </c>
      <c r="C17" s="64">
        <v>2827</v>
      </c>
      <c r="D17" s="64"/>
      <c r="E17" s="64"/>
      <c r="F17" s="64"/>
      <c r="G17" s="64">
        <v>1826</v>
      </c>
      <c r="H17" s="64"/>
      <c r="I17" s="64"/>
      <c r="J17" s="64"/>
      <c r="K17" s="64">
        <v>192</v>
      </c>
      <c r="L17" s="64"/>
      <c r="M17" s="64"/>
      <c r="N17" s="64"/>
      <c r="O17" s="64">
        <v>85</v>
      </c>
      <c r="P17" s="64"/>
      <c r="Q17" s="64"/>
      <c r="R17" s="64"/>
      <c r="S17" s="64">
        <v>48</v>
      </c>
      <c r="T17" s="64"/>
      <c r="U17" s="64"/>
      <c r="V17" s="64"/>
      <c r="W17" s="35">
        <v>14.5</v>
      </c>
      <c r="X17" s="35">
        <v>11.1</v>
      </c>
    </row>
    <row r="18" spans="1:24" ht="23.1" customHeight="1" x14ac:dyDescent="0.2">
      <c r="A18" s="7" t="s">
        <v>91</v>
      </c>
      <c r="B18" s="33">
        <v>5284</v>
      </c>
      <c r="C18" s="64">
        <v>3040</v>
      </c>
      <c r="D18" s="64"/>
      <c r="E18" s="64"/>
      <c r="F18" s="64"/>
      <c r="G18" s="64">
        <v>1900</v>
      </c>
      <c r="H18" s="64"/>
      <c r="I18" s="64"/>
      <c r="J18" s="64"/>
      <c r="K18" s="64">
        <v>197</v>
      </c>
      <c r="L18" s="64"/>
      <c r="M18" s="64"/>
      <c r="N18" s="64"/>
      <c r="O18" s="64">
        <v>91</v>
      </c>
      <c r="P18" s="64"/>
      <c r="Q18" s="64"/>
      <c r="R18" s="64"/>
      <c r="S18" s="64">
        <v>56</v>
      </c>
      <c r="T18" s="64"/>
      <c r="U18" s="64"/>
      <c r="V18" s="64"/>
      <c r="W18" s="35">
        <v>15.2</v>
      </c>
      <c r="X18" s="35">
        <v>10.9</v>
      </c>
    </row>
    <row r="19" spans="1:24" ht="23.1" customHeight="1" x14ac:dyDescent="0.2">
      <c r="A19" s="7" t="s">
        <v>92</v>
      </c>
      <c r="B19" s="41">
        <v>5218</v>
      </c>
      <c r="C19" s="64">
        <v>3120</v>
      </c>
      <c r="D19" s="64"/>
      <c r="E19" s="64"/>
      <c r="F19" s="64"/>
      <c r="G19" s="64">
        <v>1760</v>
      </c>
      <c r="H19" s="64"/>
      <c r="I19" s="64"/>
      <c r="J19" s="64"/>
      <c r="K19" s="64">
        <v>199</v>
      </c>
      <c r="L19" s="64"/>
      <c r="M19" s="64"/>
      <c r="N19" s="64"/>
      <c r="O19" s="64">
        <v>95</v>
      </c>
      <c r="P19" s="64"/>
      <c r="Q19" s="64"/>
      <c r="R19" s="64"/>
      <c r="S19" s="64">
        <v>44</v>
      </c>
      <c r="T19" s="64"/>
      <c r="U19" s="64"/>
      <c r="V19" s="64"/>
      <c r="W19" s="35">
        <v>15</v>
      </c>
      <c r="X19" s="35">
        <v>11</v>
      </c>
    </row>
    <row r="20" spans="1:24" ht="23.1" hidden="1" customHeight="1" x14ac:dyDescent="0.2">
      <c r="A20" s="7" t="s">
        <v>93</v>
      </c>
      <c r="B20" s="33">
        <v>5243</v>
      </c>
      <c r="C20" s="64">
        <v>3071</v>
      </c>
      <c r="D20" s="64"/>
      <c r="E20" s="64"/>
      <c r="F20" s="64"/>
      <c r="G20" s="64">
        <v>1822</v>
      </c>
      <c r="H20" s="64"/>
      <c r="I20" s="64"/>
      <c r="J20" s="64"/>
      <c r="K20" s="64">
        <v>205</v>
      </c>
      <c r="L20" s="64"/>
      <c r="M20" s="64"/>
      <c r="N20" s="64"/>
      <c r="O20" s="64">
        <v>101</v>
      </c>
      <c r="P20" s="64"/>
      <c r="Q20" s="64"/>
      <c r="R20" s="64"/>
      <c r="S20" s="64">
        <v>44</v>
      </c>
      <c r="T20" s="64"/>
      <c r="U20" s="64"/>
      <c r="V20" s="64"/>
      <c r="W20" s="35">
        <v>15.1</v>
      </c>
      <c r="X20" s="35">
        <v>11</v>
      </c>
    </row>
    <row r="21" spans="1:24" ht="23.1" hidden="1" customHeight="1" x14ac:dyDescent="0.2">
      <c r="A21" s="7" t="s">
        <v>94</v>
      </c>
      <c r="B21" s="33">
        <v>4700</v>
      </c>
      <c r="C21" s="64">
        <v>2730</v>
      </c>
      <c r="D21" s="64"/>
      <c r="E21" s="64"/>
      <c r="F21" s="64"/>
      <c r="G21" s="64">
        <v>1709</v>
      </c>
      <c r="H21" s="64"/>
      <c r="I21" s="64"/>
      <c r="J21" s="64"/>
      <c r="K21" s="64">
        <v>156</v>
      </c>
      <c r="L21" s="64"/>
      <c r="M21" s="64"/>
      <c r="N21" s="64"/>
      <c r="O21" s="64">
        <v>74</v>
      </c>
      <c r="P21" s="64"/>
      <c r="Q21" s="64"/>
      <c r="R21" s="64"/>
      <c r="S21" s="64">
        <v>31</v>
      </c>
      <c r="T21" s="64"/>
      <c r="U21" s="64"/>
      <c r="V21" s="64"/>
      <c r="W21" s="35">
        <v>13.6</v>
      </c>
      <c r="X21" s="35">
        <v>11.3</v>
      </c>
    </row>
    <row r="22" spans="1:24" ht="23.1" hidden="1" customHeight="1" x14ac:dyDescent="0.2">
      <c r="A22" s="7" t="s">
        <v>33</v>
      </c>
      <c r="B22" s="33">
        <v>5857</v>
      </c>
      <c r="C22" s="83">
        <v>3455</v>
      </c>
      <c r="D22" s="83"/>
      <c r="E22" s="83"/>
      <c r="F22" s="83"/>
      <c r="G22" s="83">
        <v>2074</v>
      </c>
      <c r="H22" s="83"/>
      <c r="I22" s="83"/>
      <c r="J22" s="83"/>
      <c r="K22" s="83">
        <v>203</v>
      </c>
      <c r="L22" s="83"/>
      <c r="M22" s="83"/>
      <c r="N22" s="83"/>
      <c r="O22" s="83">
        <v>69</v>
      </c>
      <c r="P22" s="83"/>
      <c r="Q22" s="83"/>
      <c r="R22" s="83"/>
      <c r="S22" s="83">
        <v>56</v>
      </c>
      <c r="T22" s="83"/>
      <c r="U22" s="83"/>
      <c r="V22" s="83"/>
      <c r="W22" s="35">
        <v>17</v>
      </c>
      <c r="X22" s="35">
        <v>11.7</v>
      </c>
    </row>
    <row r="23" spans="1:24" ht="23.1" hidden="1" customHeight="1" x14ac:dyDescent="0.2">
      <c r="A23" s="7" t="s">
        <v>95</v>
      </c>
      <c r="B23" s="33">
        <v>6181</v>
      </c>
      <c r="C23" s="64">
        <v>3654</v>
      </c>
      <c r="D23" s="64"/>
      <c r="E23" s="64"/>
      <c r="F23" s="64"/>
      <c r="G23" s="64">
        <v>2160</v>
      </c>
      <c r="H23" s="64"/>
      <c r="I23" s="64"/>
      <c r="J23" s="64"/>
      <c r="K23" s="64">
        <v>222</v>
      </c>
      <c r="L23" s="64"/>
      <c r="M23" s="64"/>
      <c r="N23" s="64"/>
      <c r="O23" s="64">
        <v>77</v>
      </c>
      <c r="P23" s="64"/>
      <c r="Q23" s="64"/>
      <c r="R23" s="64"/>
      <c r="S23" s="64">
        <v>68</v>
      </c>
      <c r="T23" s="64"/>
      <c r="U23" s="64"/>
      <c r="V23" s="64"/>
      <c r="W23" s="35">
        <v>17.899999999999999</v>
      </c>
      <c r="X23" s="35">
        <v>11.8</v>
      </c>
    </row>
    <row r="24" spans="1:24" ht="23.1" hidden="1" customHeight="1" x14ac:dyDescent="0.2">
      <c r="A24" s="7" t="s">
        <v>35</v>
      </c>
      <c r="B24" s="33">
        <v>6093</v>
      </c>
      <c r="C24" s="64">
        <v>3560</v>
      </c>
      <c r="D24" s="64"/>
      <c r="E24" s="64"/>
      <c r="F24" s="64"/>
      <c r="G24" s="64">
        <v>2176</v>
      </c>
      <c r="H24" s="64"/>
      <c r="I24" s="64"/>
      <c r="J24" s="64"/>
      <c r="K24" s="64">
        <v>228</v>
      </c>
      <c r="L24" s="64"/>
      <c r="M24" s="64"/>
      <c r="N24" s="64"/>
      <c r="O24" s="64">
        <v>76</v>
      </c>
      <c r="P24" s="64"/>
      <c r="Q24" s="64"/>
      <c r="R24" s="64"/>
      <c r="S24" s="64">
        <v>53</v>
      </c>
      <c r="T24" s="64"/>
      <c r="U24" s="64"/>
      <c r="V24" s="64"/>
      <c r="W24" s="35">
        <v>17.600000000000001</v>
      </c>
      <c r="X24" s="35">
        <v>11.4</v>
      </c>
    </row>
    <row r="25" spans="1:24" ht="23.1" hidden="1" customHeight="1" x14ac:dyDescent="0.2">
      <c r="A25" s="7" t="s">
        <v>36</v>
      </c>
      <c r="B25" s="33">
        <v>6041</v>
      </c>
      <c r="C25" s="64">
        <v>3495</v>
      </c>
      <c r="D25" s="64"/>
      <c r="E25" s="64"/>
      <c r="F25" s="64"/>
      <c r="G25" s="64">
        <v>2175</v>
      </c>
      <c r="H25" s="64"/>
      <c r="I25" s="64"/>
      <c r="J25" s="64"/>
      <c r="K25" s="64">
        <v>212</v>
      </c>
      <c r="L25" s="64"/>
      <c r="M25" s="64"/>
      <c r="N25" s="64"/>
      <c r="O25" s="64">
        <v>101</v>
      </c>
      <c r="P25" s="64"/>
      <c r="Q25" s="64"/>
      <c r="R25" s="64"/>
      <c r="S25" s="64">
        <v>58</v>
      </c>
      <c r="T25" s="64"/>
      <c r="U25" s="64"/>
      <c r="V25" s="64"/>
      <c r="W25" s="35">
        <v>17.5</v>
      </c>
      <c r="X25" s="35">
        <v>11.2</v>
      </c>
    </row>
    <row r="26" spans="1:24" ht="23.1" customHeight="1" x14ac:dyDescent="0.2">
      <c r="A26" s="7" t="s">
        <v>37</v>
      </c>
      <c r="B26" s="33">
        <v>5781</v>
      </c>
      <c r="C26" s="64">
        <v>3405</v>
      </c>
      <c r="D26" s="64"/>
      <c r="E26" s="64"/>
      <c r="F26" s="64"/>
      <c r="G26" s="64">
        <v>2036</v>
      </c>
      <c r="H26" s="64"/>
      <c r="I26" s="64"/>
      <c r="J26" s="64"/>
      <c r="K26" s="64">
        <v>211</v>
      </c>
      <c r="L26" s="64"/>
      <c r="M26" s="64"/>
      <c r="N26" s="64"/>
      <c r="O26" s="64">
        <v>69</v>
      </c>
      <c r="P26" s="64"/>
      <c r="Q26" s="64"/>
      <c r="R26" s="64"/>
      <c r="S26" s="64">
        <v>60</v>
      </c>
      <c r="T26" s="64"/>
      <c r="U26" s="64"/>
      <c r="V26" s="64"/>
      <c r="W26" s="35">
        <v>16.600000000000001</v>
      </c>
      <c r="X26" s="35">
        <v>10.6</v>
      </c>
    </row>
    <row r="27" spans="1:24" s="2" customFormat="1" ht="23.1" customHeight="1" x14ac:dyDescent="0.2">
      <c r="A27" s="7" t="s">
        <v>96</v>
      </c>
      <c r="B27" s="33">
        <v>6005</v>
      </c>
      <c r="C27" s="64">
        <v>3525</v>
      </c>
      <c r="D27" s="64"/>
      <c r="E27" s="64"/>
      <c r="F27" s="64"/>
      <c r="G27" s="64">
        <v>2183</v>
      </c>
      <c r="H27" s="64"/>
      <c r="I27" s="64"/>
      <c r="J27" s="64"/>
      <c r="K27" s="64">
        <v>188</v>
      </c>
      <c r="L27" s="64"/>
      <c r="M27" s="64"/>
      <c r="N27" s="64"/>
      <c r="O27" s="64">
        <v>61</v>
      </c>
      <c r="P27" s="64"/>
      <c r="Q27" s="64"/>
      <c r="R27" s="64"/>
      <c r="S27" s="64">
        <v>48</v>
      </c>
      <c r="T27" s="64"/>
      <c r="U27" s="64"/>
      <c r="V27" s="64"/>
      <c r="W27" s="35">
        <v>17.2</v>
      </c>
      <c r="X27" s="35">
        <v>10.3</v>
      </c>
    </row>
    <row r="28" spans="1:24" ht="23.1" customHeight="1" x14ac:dyDescent="0.2">
      <c r="A28" s="7" t="s">
        <v>39</v>
      </c>
      <c r="B28" s="33">
        <v>5423</v>
      </c>
      <c r="C28" s="64">
        <v>3249</v>
      </c>
      <c r="D28" s="64"/>
      <c r="E28" s="64"/>
      <c r="F28" s="64"/>
      <c r="G28" s="64">
        <v>1893</v>
      </c>
      <c r="H28" s="64"/>
      <c r="I28" s="64"/>
      <c r="J28" s="64"/>
      <c r="K28" s="64">
        <v>175</v>
      </c>
      <c r="L28" s="64"/>
      <c r="M28" s="64"/>
      <c r="N28" s="64"/>
      <c r="O28" s="64">
        <v>59</v>
      </c>
      <c r="P28" s="64"/>
      <c r="Q28" s="64"/>
      <c r="R28" s="64"/>
      <c r="S28" s="64">
        <v>46</v>
      </c>
      <c r="T28" s="64"/>
      <c r="U28" s="64"/>
      <c r="V28" s="64"/>
      <c r="W28" s="35">
        <v>15.483977809058542</v>
      </c>
      <c r="X28" s="35">
        <v>9.9</v>
      </c>
    </row>
    <row r="29" spans="1:24" ht="23.1" customHeight="1" x14ac:dyDescent="0.2">
      <c r="A29" s="7" t="s">
        <v>40</v>
      </c>
      <c r="B29" s="33">
        <v>5303</v>
      </c>
      <c r="C29" s="64">
        <v>3196</v>
      </c>
      <c r="D29" s="64"/>
      <c r="E29" s="64"/>
      <c r="F29" s="64"/>
      <c r="G29" s="64">
        <v>1855</v>
      </c>
      <c r="H29" s="64"/>
      <c r="I29" s="64"/>
      <c r="J29" s="64"/>
      <c r="K29" s="64">
        <v>167</v>
      </c>
      <c r="L29" s="64"/>
      <c r="M29" s="64"/>
      <c r="N29" s="64"/>
      <c r="O29" s="64">
        <v>45</v>
      </c>
      <c r="P29" s="64"/>
      <c r="Q29" s="64"/>
      <c r="R29" s="64"/>
      <c r="S29" s="64">
        <v>40</v>
      </c>
      <c r="T29" s="64"/>
      <c r="U29" s="64"/>
      <c r="V29" s="64"/>
      <c r="W29" s="35">
        <v>15.051443979280494</v>
      </c>
      <c r="X29" s="35">
        <v>9.3000000000000007</v>
      </c>
    </row>
    <row r="30" spans="1:24" s="18" customFormat="1" ht="23.25" customHeight="1" x14ac:dyDescent="0.2">
      <c r="A30" s="7" t="s">
        <v>41</v>
      </c>
      <c r="B30" s="33">
        <v>5003</v>
      </c>
      <c r="C30" s="64">
        <v>2919</v>
      </c>
      <c r="D30" s="64"/>
      <c r="E30" s="64"/>
      <c r="F30" s="64"/>
      <c r="G30" s="64">
        <v>1803</v>
      </c>
      <c r="H30" s="64"/>
      <c r="I30" s="64"/>
      <c r="J30" s="64"/>
      <c r="K30" s="64">
        <v>174</v>
      </c>
      <c r="L30" s="64"/>
      <c r="M30" s="64"/>
      <c r="N30" s="64"/>
      <c r="O30" s="64">
        <v>54</v>
      </c>
      <c r="P30" s="64"/>
      <c r="Q30" s="64"/>
      <c r="R30" s="64"/>
      <c r="S30" s="64">
        <v>53</v>
      </c>
      <c r="T30" s="64"/>
      <c r="U30" s="64"/>
      <c r="V30" s="64"/>
      <c r="W30" s="35">
        <v>14.17372803327129</v>
      </c>
      <c r="X30" s="35">
        <v>8.8000000000000007</v>
      </c>
    </row>
    <row r="31" spans="1:24" s="18" customFormat="1" ht="23.25" customHeight="1" x14ac:dyDescent="0.2">
      <c r="A31" s="7" t="s">
        <v>42</v>
      </c>
      <c r="B31" s="33">
        <v>4637</v>
      </c>
      <c r="C31" s="64">
        <v>2735</v>
      </c>
      <c r="D31" s="64"/>
      <c r="E31" s="64"/>
      <c r="F31" s="64"/>
      <c r="G31" s="64">
        <v>1671</v>
      </c>
      <c r="H31" s="64"/>
      <c r="I31" s="64"/>
      <c r="J31" s="64"/>
      <c r="K31" s="64">
        <v>137</v>
      </c>
      <c r="L31" s="64"/>
      <c r="M31" s="64"/>
      <c r="N31" s="64"/>
      <c r="O31" s="64">
        <v>45</v>
      </c>
      <c r="P31" s="64"/>
      <c r="Q31" s="64"/>
      <c r="R31" s="64"/>
      <c r="S31" s="64">
        <v>49</v>
      </c>
      <c r="T31" s="64"/>
      <c r="U31" s="64"/>
      <c r="V31" s="64"/>
      <c r="W31" s="35">
        <v>13.1</v>
      </c>
      <c r="X31" s="35">
        <v>8.3000000000000007</v>
      </c>
    </row>
    <row r="32" spans="1:24" s="18" customFormat="1" ht="23.25" customHeight="1" x14ac:dyDescent="0.2">
      <c r="A32" s="7" t="s">
        <v>43</v>
      </c>
      <c r="B32" s="33">
        <v>4450</v>
      </c>
      <c r="C32" s="64">
        <v>2595</v>
      </c>
      <c r="D32" s="64"/>
      <c r="E32" s="64"/>
      <c r="F32" s="64"/>
      <c r="G32" s="64">
        <v>1633</v>
      </c>
      <c r="H32" s="64"/>
      <c r="I32" s="64"/>
      <c r="J32" s="64"/>
      <c r="K32" s="64">
        <v>137</v>
      </c>
      <c r="L32" s="64"/>
      <c r="M32" s="64"/>
      <c r="N32" s="64"/>
      <c r="O32" s="64">
        <v>56</v>
      </c>
      <c r="P32" s="64"/>
      <c r="Q32" s="64"/>
      <c r="R32" s="64"/>
      <c r="S32" s="64">
        <v>29</v>
      </c>
      <c r="T32" s="64"/>
      <c r="U32" s="64"/>
      <c r="V32" s="64"/>
      <c r="W32" s="35">
        <v>12.6</v>
      </c>
      <c r="X32" s="34">
        <v>7.9</v>
      </c>
    </row>
    <row r="33" spans="1:24" s="18" customFormat="1" ht="23.25" customHeight="1" x14ac:dyDescent="0.2">
      <c r="A33" s="7" t="s">
        <v>44</v>
      </c>
      <c r="B33" s="33">
        <v>4195</v>
      </c>
      <c r="C33" s="64">
        <v>2581</v>
      </c>
      <c r="D33" s="64"/>
      <c r="E33" s="64"/>
      <c r="F33" s="64"/>
      <c r="G33" s="64">
        <v>1434</v>
      </c>
      <c r="H33" s="64"/>
      <c r="I33" s="64"/>
      <c r="J33" s="64"/>
      <c r="K33" s="64">
        <v>100</v>
      </c>
      <c r="L33" s="64"/>
      <c r="M33" s="64"/>
      <c r="N33" s="64"/>
      <c r="O33" s="64">
        <v>44</v>
      </c>
      <c r="P33" s="64"/>
      <c r="Q33" s="64"/>
      <c r="R33" s="64"/>
      <c r="S33" s="64">
        <v>36</v>
      </c>
      <c r="T33" s="64"/>
      <c r="U33" s="64"/>
      <c r="V33" s="64"/>
      <c r="W33" s="35">
        <v>11.8</v>
      </c>
      <c r="X33" s="35">
        <v>7.5</v>
      </c>
    </row>
    <row r="34" spans="1:24" s="18" customFormat="1" ht="23.25" customHeight="1" x14ac:dyDescent="0.2">
      <c r="A34" s="7" t="s">
        <v>45</v>
      </c>
      <c r="B34" s="33">
        <v>4381</v>
      </c>
      <c r="C34" s="64">
        <v>2570</v>
      </c>
      <c r="D34" s="64"/>
      <c r="E34" s="64"/>
      <c r="F34" s="64"/>
      <c r="G34" s="64">
        <v>1612</v>
      </c>
      <c r="H34" s="64"/>
      <c r="I34" s="64"/>
      <c r="J34" s="64"/>
      <c r="K34" s="64">
        <v>123</v>
      </c>
      <c r="L34" s="64"/>
      <c r="M34" s="64"/>
      <c r="N34" s="64"/>
      <c r="O34" s="64">
        <v>40</v>
      </c>
      <c r="P34" s="64"/>
      <c r="Q34" s="64"/>
      <c r="R34" s="64"/>
      <c r="S34" s="64">
        <v>36</v>
      </c>
      <c r="T34" s="64"/>
      <c r="U34" s="64"/>
      <c r="V34" s="64"/>
      <c r="W34" s="35">
        <v>12.224693266512825</v>
      </c>
      <c r="X34" s="35">
        <v>7.4</v>
      </c>
    </row>
    <row r="35" spans="1:24" s="18" customFormat="1" ht="23.25" customHeight="1" x14ac:dyDescent="0.2">
      <c r="A35" s="7" t="s">
        <v>46</v>
      </c>
      <c r="B35" s="33">
        <v>4013</v>
      </c>
      <c r="C35" s="64">
        <v>2369</v>
      </c>
      <c r="D35" s="64"/>
      <c r="E35" s="64"/>
      <c r="F35" s="64"/>
      <c r="G35" s="64">
        <v>1467</v>
      </c>
      <c r="H35" s="64"/>
      <c r="I35" s="64"/>
      <c r="J35" s="64"/>
      <c r="K35" s="64">
        <v>93</v>
      </c>
      <c r="L35" s="64"/>
      <c r="M35" s="64"/>
      <c r="N35" s="64"/>
      <c r="O35" s="64">
        <v>52</v>
      </c>
      <c r="P35" s="64"/>
      <c r="Q35" s="64"/>
      <c r="R35" s="64"/>
      <c r="S35" s="64">
        <v>32</v>
      </c>
      <c r="T35" s="64"/>
      <c r="U35" s="64"/>
      <c r="V35" s="64"/>
      <c r="W35" s="42">
        <v>11.1</v>
      </c>
      <c r="X35" s="35">
        <v>7</v>
      </c>
    </row>
    <row r="36" spans="1:24" s="2" customFormat="1" ht="23.25" customHeight="1" x14ac:dyDescent="0.2">
      <c r="A36" s="7" t="s">
        <v>97</v>
      </c>
      <c r="B36" s="33">
        <v>4076</v>
      </c>
      <c r="C36" s="64">
        <v>2404</v>
      </c>
      <c r="D36" s="64"/>
      <c r="E36" s="64"/>
      <c r="F36" s="64"/>
      <c r="G36" s="64">
        <v>1512</v>
      </c>
      <c r="H36" s="64"/>
      <c r="I36" s="64"/>
      <c r="J36" s="64"/>
      <c r="K36" s="64">
        <v>97</v>
      </c>
      <c r="L36" s="64"/>
      <c r="M36" s="64"/>
      <c r="N36" s="64"/>
      <c r="O36" s="64">
        <v>40</v>
      </c>
      <c r="P36" s="64"/>
      <c r="Q36" s="64"/>
      <c r="R36" s="64"/>
      <c r="S36" s="64">
        <v>23</v>
      </c>
      <c r="T36" s="64"/>
      <c r="U36" s="64"/>
      <c r="V36" s="64"/>
      <c r="W36" s="42">
        <v>11.3</v>
      </c>
      <c r="X36" s="35">
        <v>6.9</v>
      </c>
    </row>
    <row r="37" spans="1:24" s="2" customFormat="1" ht="23.25" customHeight="1" x14ac:dyDescent="0.2">
      <c r="A37" s="7" t="s">
        <v>98</v>
      </c>
      <c r="B37" s="33">
        <v>4088</v>
      </c>
      <c r="C37" s="64">
        <v>2329</v>
      </c>
      <c r="D37" s="64"/>
      <c r="E37" s="64"/>
      <c r="F37" s="64"/>
      <c r="G37" s="83">
        <v>1581</v>
      </c>
      <c r="H37" s="83"/>
      <c r="I37" s="83"/>
      <c r="J37" s="83"/>
      <c r="K37" s="64">
        <v>91</v>
      </c>
      <c r="L37" s="64"/>
      <c r="M37" s="64"/>
      <c r="N37" s="64"/>
      <c r="O37" s="64">
        <v>55</v>
      </c>
      <c r="P37" s="64"/>
      <c r="Q37" s="64"/>
      <c r="R37" s="64"/>
      <c r="S37" s="64">
        <v>32</v>
      </c>
      <c r="T37" s="64"/>
      <c r="U37" s="64"/>
      <c r="V37" s="64"/>
      <c r="W37" s="42">
        <v>11.313037390031354</v>
      </c>
      <c r="X37" s="34">
        <v>6.8</v>
      </c>
    </row>
    <row r="38" spans="1:24" s="2" customFormat="1" ht="23.25" customHeight="1" x14ac:dyDescent="0.2">
      <c r="A38" s="7" t="s">
        <v>99</v>
      </c>
      <c r="B38" s="33">
        <v>3959</v>
      </c>
      <c r="C38" s="64">
        <v>2253</v>
      </c>
      <c r="D38" s="64"/>
      <c r="E38" s="64"/>
      <c r="F38" s="64"/>
      <c r="G38" s="64">
        <v>1514</v>
      </c>
      <c r="H38" s="64"/>
      <c r="I38" s="64"/>
      <c r="J38" s="64"/>
      <c r="K38" s="64">
        <v>78</v>
      </c>
      <c r="L38" s="64"/>
      <c r="M38" s="64"/>
      <c r="N38" s="64"/>
      <c r="O38" s="64">
        <v>70</v>
      </c>
      <c r="P38" s="64"/>
      <c r="Q38" s="64"/>
      <c r="R38" s="64"/>
      <c r="S38" s="64">
        <v>44</v>
      </c>
      <c r="T38" s="64"/>
      <c r="U38" s="64"/>
      <c r="V38" s="64"/>
      <c r="W38" s="42">
        <v>10.886572310873648</v>
      </c>
      <c r="X38" s="43">
        <v>6.5</v>
      </c>
    </row>
    <row r="39" spans="1:24" s="2" customFormat="1" ht="23.25" customHeight="1" x14ac:dyDescent="0.2">
      <c r="A39" s="7" t="s">
        <v>100</v>
      </c>
      <c r="B39" s="33">
        <v>3875</v>
      </c>
      <c r="C39" s="64">
        <v>2204</v>
      </c>
      <c r="D39" s="64"/>
      <c r="E39" s="64"/>
      <c r="F39" s="64"/>
      <c r="G39" s="64">
        <v>1505</v>
      </c>
      <c r="H39" s="64"/>
      <c r="I39" s="64"/>
      <c r="J39" s="64"/>
      <c r="K39" s="64">
        <v>85</v>
      </c>
      <c r="L39" s="64"/>
      <c r="M39" s="64"/>
      <c r="N39" s="64"/>
      <c r="O39" s="64">
        <v>44</v>
      </c>
      <c r="P39" s="64"/>
      <c r="Q39" s="64"/>
      <c r="R39" s="64"/>
      <c r="S39" s="64">
        <v>37</v>
      </c>
      <c r="T39" s="64"/>
      <c r="U39" s="64"/>
      <c r="V39" s="64"/>
      <c r="W39" s="42">
        <v>10.673049379723686</v>
      </c>
      <c r="X39" s="43">
        <v>6.4</v>
      </c>
    </row>
    <row r="40" spans="1:24" s="18" customFormat="1" ht="23.25" customHeight="1" x14ac:dyDescent="0.2">
      <c r="A40" s="7" t="s">
        <v>101</v>
      </c>
      <c r="B40" s="33">
        <v>4338</v>
      </c>
      <c r="C40" s="64">
        <v>2460</v>
      </c>
      <c r="D40" s="64"/>
      <c r="E40" s="64"/>
      <c r="F40" s="64"/>
      <c r="G40" s="64">
        <v>1707</v>
      </c>
      <c r="H40" s="64"/>
      <c r="I40" s="64"/>
      <c r="J40" s="64"/>
      <c r="K40" s="64">
        <v>69</v>
      </c>
      <c r="L40" s="64"/>
      <c r="M40" s="64"/>
      <c r="N40" s="64"/>
      <c r="O40" s="64">
        <v>51</v>
      </c>
      <c r="P40" s="64"/>
      <c r="Q40" s="64"/>
      <c r="R40" s="64"/>
      <c r="S40" s="64">
        <v>51</v>
      </c>
      <c r="T40" s="64"/>
      <c r="U40" s="64"/>
      <c r="V40" s="64"/>
      <c r="W40" s="42">
        <v>11.948306634642927</v>
      </c>
      <c r="X40" s="42">
        <v>6.4</v>
      </c>
    </row>
    <row r="41" spans="1:24" s="18" customFormat="1" ht="23.25" customHeight="1" x14ac:dyDescent="0.2">
      <c r="A41" s="7" t="s">
        <v>102</v>
      </c>
      <c r="B41" s="33">
        <v>4066</v>
      </c>
      <c r="C41" s="64">
        <v>2489</v>
      </c>
      <c r="D41" s="64"/>
      <c r="E41" s="64"/>
      <c r="F41" s="64"/>
      <c r="G41" s="64">
        <v>1441</v>
      </c>
      <c r="H41" s="64"/>
      <c r="I41" s="64"/>
      <c r="J41" s="64"/>
      <c r="K41" s="64">
        <v>70</v>
      </c>
      <c r="L41" s="64"/>
      <c r="M41" s="64"/>
      <c r="N41" s="64"/>
      <c r="O41" s="64">
        <v>31</v>
      </c>
      <c r="P41" s="64"/>
      <c r="Q41" s="64"/>
      <c r="R41" s="64"/>
      <c r="S41" s="64">
        <v>35</v>
      </c>
      <c r="T41" s="64"/>
      <c r="U41" s="64"/>
      <c r="V41" s="64"/>
      <c r="W41" s="42">
        <v>11.211603154469751</v>
      </c>
      <c r="X41" s="43">
        <v>6.2</v>
      </c>
    </row>
    <row r="42" spans="1:24" s="18" customFormat="1" ht="23.25" customHeight="1" x14ac:dyDescent="0.2">
      <c r="A42" s="13" t="s">
        <v>54</v>
      </c>
      <c r="B42" s="44">
        <f>SUM(B44:B58)-B50</f>
        <v>3546</v>
      </c>
      <c r="C42" s="84">
        <f>SUM(C44:F58)-C50</f>
        <v>2384</v>
      </c>
      <c r="D42" s="84"/>
      <c r="E42" s="84"/>
      <c r="F42" s="84"/>
      <c r="G42" s="84">
        <f>SUM(G44:J58)-G50</f>
        <v>1055</v>
      </c>
      <c r="H42" s="84"/>
      <c r="I42" s="84"/>
      <c r="J42" s="84"/>
      <c r="K42" s="84">
        <f>SUM(K44:N58)-K50</f>
        <v>44</v>
      </c>
      <c r="L42" s="84"/>
      <c r="M42" s="84"/>
      <c r="N42" s="84"/>
      <c r="O42" s="84">
        <f>SUM(O44:R58)-O50</f>
        <v>35</v>
      </c>
      <c r="P42" s="84"/>
      <c r="Q42" s="84"/>
      <c r="R42" s="84"/>
      <c r="S42" s="84">
        <f>SUM(S44:V58)-S50</f>
        <v>28</v>
      </c>
      <c r="T42" s="84"/>
      <c r="U42" s="84"/>
      <c r="V42" s="84"/>
      <c r="W42" s="45">
        <v>9.7777532600000008</v>
      </c>
      <c r="X42" s="46">
        <v>5.8</v>
      </c>
    </row>
    <row r="43" spans="1:24" ht="6.75" customHeight="1" x14ac:dyDescent="0.2">
      <c r="A43" s="4"/>
      <c r="B43" s="33"/>
      <c r="C43" s="47"/>
      <c r="D43" s="47"/>
      <c r="E43" s="47"/>
      <c r="F43" s="47"/>
      <c r="G43" s="47"/>
      <c r="H43" s="48"/>
      <c r="I43" s="48"/>
      <c r="J43" s="48"/>
      <c r="K43" s="47"/>
      <c r="L43" s="48"/>
      <c r="M43" s="48"/>
      <c r="N43" s="48"/>
      <c r="O43" s="47"/>
      <c r="P43" s="48"/>
      <c r="Q43" s="48"/>
      <c r="R43" s="48"/>
      <c r="S43" s="47"/>
      <c r="T43" s="48"/>
      <c r="U43" s="48"/>
      <c r="V43" s="48"/>
      <c r="W43" s="35"/>
      <c r="X43" s="42"/>
    </row>
    <row r="44" spans="1:24" ht="23.1" customHeight="1" x14ac:dyDescent="0.2">
      <c r="A44" s="49" t="s">
        <v>103</v>
      </c>
      <c r="B44" s="33">
        <f t="shared" ref="B44:B49" si="0">SUM(C44:V44)</f>
        <v>1</v>
      </c>
      <c r="C44" s="85">
        <v>1</v>
      </c>
      <c r="D44" s="85"/>
      <c r="E44" s="85"/>
      <c r="F44" s="85"/>
      <c r="G44" s="85">
        <v>0</v>
      </c>
      <c r="H44" s="85"/>
      <c r="I44" s="85"/>
      <c r="J44" s="85"/>
      <c r="K44" s="85">
        <v>0</v>
      </c>
      <c r="L44" s="85"/>
      <c r="M44" s="85"/>
      <c r="N44" s="85"/>
      <c r="O44" s="85">
        <v>0</v>
      </c>
      <c r="P44" s="85"/>
      <c r="Q44" s="85"/>
      <c r="R44" s="85"/>
      <c r="S44" s="85">
        <v>0</v>
      </c>
      <c r="T44" s="85"/>
      <c r="U44" s="85"/>
      <c r="V44" s="85"/>
      <c r="W44" s="34" t="s">
        <v>18</v>
      </c>
      <c r="X44" s="43" t="s">
        <v>18</v>
      </c>
    </row>
    <row r="45" spans="1:24" ht="23.1" customHeight="1" x14ac:dyDescent="0.2">
      <c r="A45" s="49" t="s">
        <v>104</v>
      </c>
      <c r="B45" s="33">
        <f t="shared" si="0"/>
        <v>7</v>
      </c>
      <c r="C45" s="85">
        <v>5</v>
      </c>
      <c r="D45" s="85"/>
      <c r="E45" s="85"/>
      <c r="F45" s="85"/>
      <c r="G45" s="85">
        <v>2</v>
      </c>
      <c r="H45" s="85"/>
      <c r="I45" s="85"/>
      <c r="J45" s="85"/>
      <c r="K45" s="85">
        <v>0</v>
      </c>
      <c r="L45" s="85"/>
      <c r="M45" s="85"/>
      <c r="N45" s="85"/>
      <c r="O45" s="85">
        <v>0</v>
      </c>
      <c r="P45" s="85"/>
      <c r="Q45" s="85"/>
      <c r="R45" s="85"/>
      <c r="S45" s="85">
        <v>0</v>
      </c>
      <c r="T45" s="85"/>
      <c r="U45" s="85"/>
      <c r="V45" s="85"/>
      <c r="W45" s="34" t="s">
        <v>18</v>
      </c>
      <c r="X45" s="43" t="s">
        <v>18</v>
      </c>
    </row>
    <row r="46" spans="1:24" ht="23.1" customHeight="1" x14ac:dyDescent="0.2">
      <c r="A46" s="49" t="s">
        <v>105</v>
      </c>
      <c r="B46" s="33">
        <f t="shared" si="0"/>
        <v>15</v>
      </c>
      <c r="C46" s="85">
        <v>6</v>
      </c>
      <c r="D46" s="85"/>
      <c r="E46" s="85"/>
      <c r="F46" s="85"/>
      <c r="G46" s="85">
        <v>7</v>
      </c>
      <c r="H46" s="85"/>
      <c r="I46" s="85"/>
      <c r="J46" s="85"/>
      <c r="K46" s="85">
        <v>2</v>
      </c>
      <c r="L46" s="85"/>
      <c r="M46" s="85"/>
      <c r="N46" s="85"/>
      <c r="O46" s="85">
        <v>0</v>
      </c>
      <c r="P46" s="85"/>
      <c r="Q46" s="85"/>
      <c r="R46" s="85"/>
      <c r="S46" s="85">
        <v>0</v>
      </c>
      <c r="T46" s="85"/>
      <c r="U46" s="85"/>
      <c r="V46" s="85"/>
      <c r="W46" s="34" t="s">
        <v>18</v>
      </c>
      <c r="X46" s="43" t="s">
        <v>18</v>
      </c>
    </row>
    <row r="47" spans="1:24" ht="23.1" customHeight="1" x14ac:dyDescent="0.2">
      <c r="A47" s="49" t="s">
        <v>106</v>
      </c>
      <c r="B47" s="33">
        <f t="shared" si="0"/>
        <v>39</v>
      </c>
      <c r="C47" s="85">
        <v>18</v>
      </c>
      <c r="D47" s="85"/>
      <c r="E47" s="85"/>
      <c r="F47" s="85"/>
      <c r="G47" s="85">
        <v>18</v>
      </c>
      <c r="H47" s="85"/>
      <c r="I47" s="85"/>
      <c r="J47" s="85"/>
      <c r="K47" s="85">
        <v>2</v>
      </c>
      <c r="L47" s="85"/>
      <c r="M47" s="85"/>
      <c r="N47" s="85"/>
      <c r="O47" s="85">
        <v>1</v>
      </c>
      <c r="P47" s="85"/>
      <c r="Q47" s="85"/>
      <c r="R47" s="85"/>
      <c r="S47" s="85">
        <v>0</v>
      </c>
      <c r="T47" s="85"/>
      <c r="U47" s="85"/>
      <c r="V47" s="85"/>
      <c r="W47" s="34" t="s">
        <v>18</v>
      </c>
      <c r="X47" s="43" t="s">
        <v>18</v>
      </c>
    </row>
    <row r="48" spans="1:24" ht="23.1" customHeight="1" x14ac:dyDescent="0.2">
      <c r="A48" s="49" t="s">
        <v>107</v>
      </c>
      <c r="B48" s="33">
        <f t="shared" si="0"/>
        <v>58</v>
      </c>
      <c r="C48" s="85">
        <v>36</v>
      </c>
      <c r="D48" s="85"/>
      <c r="E48" s="85"/>
      <c r="F48" s="85"/>
      <c r="G48" s="85">
        <v>20</v>
      </c>
      <c r="H48" s="85"/>
      <c r="I48" s="85"/>
      <c r="J48" s="85"/>
      <c r="K48" s="85">
        <v>1</v>
      </c>
      <c r="L48" s="85"/>
      <c r="M48" s="85"/>
      <c r="N48" s="85"/>
      <c r="O48" s="85">
        <v>0</v>
      </c>
      <c r="P48" s="85"/>
      <c r="Q48" s="85"/>
      <c r="R48" s="85"/>
      <c r="S48" s="85">
        <v>1</v>
      </c>
      <c r="T48" s="85"/>
      <c r="U48" s="85"/>
      <c r="V48" s="85"/>
      <c r="W48" s="34" t="s">
        <v>18</v>
      </c>
      <c r="X48" s="43" t="s">
        <v>18</v>
      </c>
    </row>
    <row r="49" spans="1:24" ht="23.1" customHeight="1" x14ac:dyDescent="0.2">
      <c r="A49" s="49" t="s">
        <v>108</v>
      </c>
      <c r="B49" s="33">
        <f t="shared" si="0"/>
        <v>133</v>
      </c>
      <c r="C49" s="85">
        <v>82</v>
      </c>
      <c r="D49" s="85"/>
      <c r="E49" s="85"/>
      <c r="F49" s="85"/>
      <c r="G49" s="85">
        <v>46</v>
      </c>
      <c r="H49" s="85"/>
      <c r="I49" s="85"/>
      <c r="J49" s="85"/>
      <c r="K49" s="85">
        <v>1</v>
      </c>
      <c r="L49" s="85"/>
      <c r="M49" s="85"/>
      <c r="N49" s="85"/>
      <c r="O49" s="85">
        <v>3</v>
      </c>
      <c r="P49" s="85"/>
      <c r="Q49" s="85"/>
      <c r="R49" s="85"/>
      <c r="S49" s="85">
        <v>1</v>
      </c>
      <c r="T49" s="85"/>
      <c r="U49" s="85"/>
      <c r="V49" s="85"/>
      <c r="W49" s="34" t="s">
        <v>18</v>
      </c>
      <c r="X49" s="43" t="s">
        <v>18</v>
      </c>
    </row>
    <row r="50" spans="1:24" ht="23.1" customHeight="1" x14ac:dyDescent="0.2">
      <c r="A50" s="50" t="s">
        <v>109</v>
      </c>
      <c r="B50" s="33">
        <f>+B44+B45+B46+B47+B48+B49</f>
        <v>253</v>
      </c>
      <c r="C50" s="86">
        <f>SUM(C44:F49)</f>
        <v>148</v>
      </c>
      <c r="D50" s="86"/>
      <c r="E50" s="86"/>
      <c r="F50" s="86"/>
      <c r="G50" s="86">
        <f>SUM(G44:J49)</f>
        <v>93</v>
      </c>
      <c r="H50" s="86"/>
      <c r="I50" s="86"/>
      <c r="J50" s="86"/>
      <c r="K50" s="86">
        <f>SUM(K44:N49)</f>
        <v>6</v>
      </c>
      <c r="L50" s="86"/>
      <c r="M50" s="86"/>
      <c r="N50" s="86"/>
      <c r="O50" s="86">
        <f>SUM(O44:R49)</f>
        <v>4</v>
      </c>
      <c r="P50" s="86"/>
      <c r="Q50" s="86"/>
      <c r="R50" s="86"/>
      <c r="S50" s="86">
        <f>SUM(S44:V49)</f>
        <v>2</v>
      </c>
      <c r="T50" s="86"/>
      <c r="U50" s="86"/>
      <c r="V50" s="86"/>
      <c r="W50" s="42">
        <v>7.4938538499999998</v>
      </c>
      <c r="X50" s="43">
        <v>3.8</v>
      </c>
    </row>
    <row r="51" spans="1:24" ht="23.1" customHeight="1" x14ac:dyDescent="0.2">
      <c r="A51" s="51" t="s">
        <v>55</v>
      </c>
      <c r="B51" s="33">
        <f t="shared" ref="B51:B58" si="1">SUM(C51:V51)</f>
        <v>1037</v>
      </c>
      <c r="C51" s="85">
        <v>685</v>
      </c>
      <c r="D51" s="85"/>
      <c r="E51" s="85"/>
      <c r="F51" s="85"/>
      <c r="G51" s="85">
        <v>317</v>
      </c>
      <c r="H51" s="85"/>
      <c r="I51" s="85"/>
      <c r="J51" s="85"/>
      <c r="K51" s="85">
        <v>16</v>
      </c>
      <c r="L51" s="85"/>
      <c r="M51" s="85"/>
      <c r="N51" s="85"/>
      <c r="O51" s="85">
        <v>10</v>
      </c>
      <c r="P51" s="85"/>
      <c r="Q51" s="85"/>
      <c r="R51" s="85"/>
      <c r="S51" s="85">
        <v>9</v>
      </c>
      <c r="T51" s="85"/>
      <c r="U51" s="85"/>
      <c r="V51" s="85"/>
      <c r="W51" s="42">
        <v>22.413867629999999</v>
      </c>
      <c r="X51" s="43">
        <v>12.2</v>
      </c>
    </row>
    <row r="52" spans="1:24" ht="23.1" customHeight="1" x14ac:dyDescent="0.2">
      <c r="A52" s="51" t="s">
        <v>56</v>
      </c>
      <c r="B52" s="33">
        <f t="shared" si="1"/>
        <v>805</v>
      </c>
      <c r="C52" s="85">
        <v>545</v>
      </c>
      <c r="D52" s="85"/>
      <c r="E52" s="85"/>
      <c r="F52" s="85"/>
      <c r="G52" s="85">
        <v>245</v>
      </c>
      <c r="H52" s="85"/>
      <c r="I52" s="85"/>
      <c r="J52" s="85"/>
      <c r="K52" s="85">
        <v>3</v>
      </c>
      <c r="L52" s="85"/>
      <c r="M52" s="85"/>
      <c r="N52" s="85"/>
      <c r="O52" s="85">
        <v>8</v>
      </c>
      <c r="P52" s="85"/>
      <c r="Q52" s="85"/>
      <c r="R52" s="85"/>
      <c r="S52" s="85">
        <v>4</v>
      </c>
      <c r="T52" s="85"/>
      <c r="U52" s="85"/>
      <c r="V52" s="85"/>
      <c r="W52" s="42">
        <v>15.61045609</v>
      </c>
      <c r="X52" s="43">
        <v>9.6999999999999993</v>
      </c>
    </row>
    <row r="53" spans="1:24" ht="23.1" customHeight="1" x14ac:dyDescent="0.2">
      <c r="A53" s="51" t="s">
        <v>57</v>
      </c>
      <c r="B53" s="33">
        <f>SUM(C53:V53)</f>
        <v>646</v>
      </c>
      <c r="C53" s="85">
        <v>451</v>
      </c>
      <c r="D53" s="85"/>
      <c r="E53" s="85"/>
      <c r="F53" s="85"/>
      <c r="G53" s="85">
        <v>180</v>
      </c>
      <c r="H53" s="85"/>
      <c r="I53" s="85"/>
      <c r="J53" s="85"/>
      <c r="K53" s="85">
        <v>4</v>
      </c>
      <c r="L53" s="85"/>
      <c r="M53" s="85"/>
      <c r="N53" s="85"/>
      <c r="O53" s="85">
        <v>5</v>
      </c>
      <c r="P53" s="85"/>
      <c r="Q53" s="85"/>
      <c r="R53" s="85"/>
      <c r="S53" s="85">
        <v>6</v>
      </c>
      <c r="T53" s="85"/>
      <c r="U53" s="85"/>
      <c r="V53" s="85"/>
      <c r="W53" s="43">
        <v>12.5344406</v>
      </c>
      <c r="X53" s="43">
        <v>8.3000000000000007</v>
      </c>
    </row>
    <row r="54" spans="1:24" ht="23.1" customHeight="1" x14ac:dyDescent="0.2">
      <c r="A54" s="51" t="s">
        <v>58</v>
      </c>
      <c r="B54" s="33">
        <f t="shared" si="1"/>
        <v>490</v>
      </c>
      <c r="C54" s="85">
        <v>342</v>
      </c>
      <c r="D54" s="85"/>
      <c r="E54" s="85"/>
      <c r="F54" s="85"/>
      <c r="G54" s="85">
        <v>131</v>
      </c>
      <c r="H54" s="85"/>
      <c r="I54" s="85"/>
      <c r="J54" s="85"/>
      <c r="K54" s="85">
        <v>9</v>
      </c>
      <c r="L54" s="85"/>
      <c r="M54" s="85"/>
      <c r="N54" s="85"/>
      <c r="O54" s="85">
        <v>4</v>
      </c>
      <c r="P54" s="85"/>
      <c r="Q54" s="85"/>
      <c r="R54" s="85"/>
      <c r="S54" s="85">
        <v>4</v>
      </c>
      <c r="T54" s="85"/>
      <c r="U54" s="85"/>
      <c r="V54" s="85"/>
      <c r="W54" s="43">
        <v>8.7193266499999993</v>
      </c>
      <c r="X54" s="43">
        <v>7.2</v>
      </c>
    </row>
    <row r="55" spans="1:24" ht="23.1" customHeight="1" x14ac:dyDescent="0.2">
      <c r="A55" s="51" t="s">
        <v>59</v>
      </c>
      <c r="B55" s="33">
        <f t="shared" si="1"/>
        <v>271</v>
      </c>
      <c r="C55" s="85">
        <v>186</v>
      </c>
      <c r="D55" s="85"/>
      <c r="E55" s="85"/>
      <c r="F55" s="85"/>
      <c r="G55" s="85">
        <v>74</v>
      </c>
      <c r="H55" s="85"/>
      <c r="I55" s="85"/>
      <c r="J55" s="85"/>
      <c r="K55" s="85">
        <v>5</v>
      </c>
      <c r="L55" s="85"/>
      <c r="M55" s="85"/>
      <c r="N55" s="85"/>
      <c r="O55" s="85">
        <v>3</v>
      </c>
      <c r="P55" s="85"/>
      <c r="Q55" s="85"/>
      <c r="R55" s="85"/>
      <c r="S55" s="85">
        <v>3</v>
      </c>
      <c r="T55" s="85"/>
      <c r="U55" s="85"/>
      <c r="V55" s="85"/>
      <c r="W55" s="43">
        <v>4.5251891000000004</v>
      </c>
      <c r="X55" s="43">
        <v>3.2</v>
      </c>
    </row>
    <row r="56" spans="1:24" ht="22.5" customHeight="1" x14ac:dyDescent="0.2">
      <c r="A56" s="51" t="s">
        <v>60</v>
      </c>
      <c r="B56" s="33">
        <f t="shared" si="1"/>
        <v>44</v>
      </c>
      <c r="C56" s="85">
        <v>27</v>
      </c>
      <c r="D56" s="85"/>
      <c r="E56" s="85"/>
      <c r="F56" s="85"/>
      <c r="G56" s="85">
        <v>15</v>
      </c>
      <c r="H56" s="85"/>
      <c r="I56" s="85"/>
      <c r="J56" s="85"/>
      <c r="K56" s="85">
        <v>1</v>
      </c>
      <c r="L56" s="85"/>
      <c r="M56" s="85"/>
      <c r="N56" s="85"/>
      <c r="O56" s="85">
        <v>1</v>
      </c>
      <c r="P56" s="85"/>
      <c r="Q56" s="85"/>
      <c r="R56" s="85"/>
      <c r="S56" s="85">
        <v>0</v>
      </c>
      <c r="T56" s="85"/>
      <c r="U56" s="85"/>
      <c r="V56" s="85"/>
      <c r="W56" s="43">
        <v>0.69353591999999997</v>
      </c>
      <c r="X56" s="43">
        <v>0.3</v>
      </c>
    </row>
    <row r="57" spans="1:24" ht="23.1" customHeight="1" x14ac:dyDescent="0.2">
      <c r="A57" s="51" t="s">
        <v>110</v>
      </c>
      <c r="B57" s="33">
        <f t="shared" si="1"/>
        <v>0</v>
      </c>
      <c r="C57" s="85">
        <v>0</v>
      </c>
      <c r="D57" s="85"/>
      <c r="E57" s="85"/>
      <c r="F57" s="85"/>
      <c r="G57" s="85">
        <v>0</v>
      </c>
      <c r="H57" s="85"/>
      <c r="I57" s="85"/>
      <c r="J57" s="85"/>
      <c r="K57" s="85">
        <v>0</v>
      </c>
      <c r="L57" s="85"/>
      <c r="M57" s="85"/>
      <c r="N57" s="85"/>
      <c r="O57" s="85">
        <v>0</v>
      </c>
      <c r="P57" s="85"/>
      <c r="Q57" s="85"/>
      <c r="R57" s="85"/>
      <c r="S57" s="85">
        <v>0</v>
      </c>
      <c r="T57" s="85"/>
      <c r="U57" s="85"/>
      <c r="V57" s="85"/>
      <c r="W57" s="52">
        <v>0</v>
      </c>
      <c r="X57" s="52">
        <v>0</v>
      </c>
    </row>
    <row r="58" spans="1:24" ht="23.1" customHeight="1" thickBot="1" x14ac:dyDescent="0.25">
      <c r="A58" s="53" t="s">
        <v>111</v>
      </c>
      <c r="B58" s="54">
        <f t="shared" si="1"/>
        <v>0</v>
      </c>
      <c r="C58" s="88">
        <v>0</v>
      </c>
      <c r="D58" s="88"/>
      <c r="E58" s="88"/>
      <c r="F58" s="88"/>
      <c r="G58" s="88">
        <v>0</v>
      </c>
      <c r="H58" s="88"/>
      <c r="I58" s="88"/>
      <c r="J58" s="88"/>
      <c r="K58" s="88">
        <v>0</v>
      </c>
      <c r="L58" s="88"/>
      <c r="M58" s="88"/>
      <c r="N58" s="88"/>
      <c r="O58" s="88">
        <v>0</v>
      </c>
      <c r="P58" s="88"/>
      <c r="Q58" s="88"/>
      <c r="R58" s="88"/>
      <c r="S58" s="88">
        <v>0</v>
      </c>
      <c r="T58" s="88"/>
      <c r="U58" s="88"/>
      <c r="V58" s="88"/>
      <c r="W58" s="55">
        <v>0</v>
      </c>
      <c r="X58" s="55">
        <v>0</v>
      </c>
    </row>
    <row r="59" spans="1:24" ht="6" customHeight="1" x14ac:dyDescent="0.2">
      <c r="A59" s="56"/>
      <c r="B59" s="47"/>
      <c r="C59" s="61"/>
      <c r="D59" s="61"/>
      <c r="E59" s="61"/>
      <c r="F59" s="61"/>
      <c r="G59" s="61"/>
      <c r="H59" s="61"/>
      <c r="I59" s="61"/>
      <c r="J59" s="61"/>
      <c r="K59" s="61"/>
      <c r="L59" s="61"/>
      <c r="M59" s="61"/>
      <c r="N59" s="61"/>
      <c r="O59" s="61"/>
      <c r="P59" s="61"/>
      <c r="Q59" s="61"/>
      <c r="R59" s="61"/>
      <c r="S59" s="61"/>
      <c r="T59" s="61"/>
      <c r="U59" s="61"/>
      <c r="V59" s="61"/>
      <c r="W59" s="57"/>
      <c r="X59" s="57"/>
    </row>
    <row r="60" spans="1:24" ht="15.4" customHeight="1" x14ac:dyDescent="0.2">
      <c r="A60" s="89" t="s">
        <v>112</v>
      </c>
      <c r="B60" s="89"/>
      <c r="C60" s="89"/>
      <c r="D60" s="89"/>
      <c r="E60" s="89"/>
      <c r="F60" s="89"/>
      <c r="G60" s="89"/>
      <c r="H60" s="89"/>
      <c r="I60" s="89"/>
      <c r="J60" s="89"/>
      <c r="K60" s="89"/>
      <c r="L60" s="89"/>
      <c r="M60" s="89"/>
      <c r="N60" s="89"/>
      <c r="O60" s="89"/>
      <c r="P60" s="89"/>
      <c r="Q60" s="89"/>
      <c r="R60" s="89"/>
      <c r="S60" s="89"/>
      <c r="T60" s="89"/>
      <c r="U60" s="89"/>
      <c r="V60" s="89"/>
      <c r="W60" s="89"/>
      <c r="X60" s="89"/>
    </row>
    <row r="61" spans="1:24" ht="15.4" customHeight="1" x14ac:dyDescent="0.2">
      <c r="A61" s="87" t="s">
        <v>113</v>
      </c>
      <c r="B61" s="87"/>
      <c r="C61" s="87"/>
      <c r="D61" s="87"/>
      <c r="E61" s="87"/>
      <c r="F61" s="87"/>
      <c r="G61" s="87"/>
      <c r="H61" s="87"/>
      <c r="I61" s="87"/>
      <c r="J61" s="87"/>
      <c r="K61" s="87"/>
      <c r="L61" s="87"/>
      <c r="M61" s="87"/>
      <c r="N61" s="87"/>
      <c r="O61" s="87"/>
      <c r="P61" s="87"/>
      <c r="Q61" s="58"/>
      <c r="R61" s="58"/>
      <c r="S61" s="58"/>
      <c r="T61" s="58"/>
      <c r="U61" s="58"/>
      <c r="W61" s="59"/>
    </row>
    <row r="62" spans="1:24" ht="15.4" customHeight="1" x14ac:dyDescent="0.2">
      <c r="A62" s="87" t="s">
        <v>114</v>
      </c>
      <c r="B62" s="87"/>
      <c r="C62" s="87"/>
      <c r="D62" s="87"/>
      <c r="E62" s="87"/>
      <c r="F62" s="87"/>
      <c r="G62" s="87"/>
      <c r="H62" s="87"/>
      <c r="I62" s="87"/>
      <c r="J62" s="87"/>
      <c r="K62" s="87"/>
      <c r="L62" s="87"/>
      <c r="M62" s="87"/>
      <c r="N62" s="87"/>
      <c r="O62" s="87"/>
      <c r="P62" s="87"/>
      <c r="Q62" s="3"/>
      <c r="R62" s="3"/>
      <c r="S62" s="3"/>
      <c r="T62" s="3"/>
      <c r="U62" s="3"/>
      <c r="V62" s="62"/>
      <c r="W62" s="62"/>
      <c r="X62" s="62"/>
    </row>
    <row r="63" spans="1:24" ht="14.25" customHeight="1" x14ac:dyDescent="0.2">
      <c r="A63" s="87" t="s">
        <v>115</v>
      </c>
      <c r="B63" s="87"/>
      <c r="C63" s="87"/>
      <c r="D63" s="87"/>
      <c r="E63" s="87"/>
      <c r="F63" s="87"/>
      <c r="G63" s="87"/>
      <c r="H63" s="87"/>
      <c r="I63" s="87"/>
      <c r="J63" s="87"/>
      <c r="K63" s="87"/>
      <c r="L63" s="87"/>
      <c r="M63" s="87"/>
      <c r="N63" s="87"/>
      <c r="O63" s="87"/>
      <c r="P63" s="87"/>
    </row>
    <row r="64" spans="1:24" ht="15.4" customHeight="1" x14ac:dyDescent="0.2">
      <c r="A64" s="60" t="s">
        <v>116</v>
      </c>
      <c r="B64" s="60"/>
      <c r="C64" s="60"/>
      <c r="D64" s="60"/>
      <c r="E64" s="60"/>
      <c r="F64" s="60"/>
      <c r="G64" s="60"/>
      <c r="H64" s="60"/>
      <c r="I64" s="60"/>
      <c r="J64" s="60"/>
      <c r="K64" s="60"/>
      <c r="L64" s="60"/>
      <c r="M64" s="60"/>
      <c r="N64" s="60"/>
      <c r="O64" s="60"/>
      <c r="P64" s="60"/>
      <c r="V64" s="62" t="s">
        <v>117</v>
      </c>
      <c r="W64" s="62"/>
      <c r="X64" s="62"/>
    </row>
  </sheetData>
  <mergeCells count="277">
    <mergeCell ref="A61:P61"/>
    <mergeCell ref="A62:P62"/>
    <mergeCell ref="V62:X62"/>
    <mergeCell ref="A63:P63"/>
    <mergeCell ref="V64:X64"/>
    <mergeCell ref="C58:F58"/>
    <mergeCell ref="G58:J58"/>
    <mergeCell ref="K58:N58"/>
    <mergeCell ref="O58:R58"/>
    <mergeCell ref="S58:V58"/>
    <mergeCell ref="A60:X60"/>
    <mergeCell ref="C56:F56"/>
    <mergeCell ref="G56:J56"/>
    <mergeCell ref="K56:N56"/>
    <mergeCell ref="O56:R56"/>
    <mergeCell ref="S56:V56"/>
    <mergeCell ref="C57:F57"/>
    <mergeCell ref="G57:J57"/>
    <mergeCell ref="K57:N57"/>
    <mergeCell ref="O57:R57"/>
    <mergeCell ref="S57:V57"/>
    <mergeCell ref="C54:F54"/>
    <mergeCell ref="G54:J54"/>
    <mergeCell ref="K54:N54"/>
    <mergeCell ref="O54:R54"/>
    <mergeCell ref="S54:V54"/>
    <mergeCell ref="C55:F55"/>
    <mergeCell ref="G55:J55"/>
    <mergeCell ref="K55:N55"/>
    <mergeCell ref="O55:R55"/>
    <mergeCell ref="S55:V55"/>
    <mergeCell ref="C52:F52"/>
    <mergeCell ref="G52:J52"/>
    <mergeCell ref="K52:N52"/>
    <mergeCell ref="O52:R52"/>
    <mergeCell ref="S52:V52"/>
    <mergeCell ref="C53:F53"/>
    <mergeCell ref="G53:J53"/>
    <mergeCell ref="K53:N53"/>
    <mergeCell ref="O53:R53"/>
    <mergeCell ref="S53:V53"/>
    <mergeCell ref="C50:F50"/>
    <mergeCell ref="G50:J50"/>
    <mergeCell ref="K50:N50"/>
    <mergeCell ref="O50:R50"/>
    <mergeCell ref="S50:V50"/>
    <mergeCell ref="C51:F51"/>
    <mergeCell ref="G51:J51"/>
    <mergeCell ref="K51:N51"/>
    <mergeCell ref="O51:R51"/>
    <mergeCell ref="S51:V51"/>
    <mergeCell ref="C48:F48"/>
    <mergeCell ref="G48:J48"/>
    <mergeCell ref="K48:N48"/>
    <mergeCell ref="O48:R48"/>
    <mergeCell ref="S48:V48"/>
    <mergeCell ref="C49:F49"/>
    <mergeCell ref="G49:J49"/>
    <mergeCell ref="K49:N49"/>
    <mergeCell ref="O49:R49"/>
    <mergeCell ref="S49:V49"/>
    <mergeCell ref="C46:F46"/>
    <mergeCell ref="G46:J46"/>
    <mergeCell ref="K46:N46"/>
    <mergeCell ref="O46:R46"/>
    <mergeCell ref="S46:V46"/>
    <mergeCell ref="C47:F47"/>
    <mergeCell ref="G47:J47"/>
    <mergeCell ref="K47:N47"/>
    <mergeCell ref="O47:R47"/>
    <mergeCell ref="S47:V47"/>
    <mergeCell ref="C44:F44"/>
    <mergeCell ref="G44:J44"/>
    <mergeCell ref="K44:N44"/>
    <mergeCell ref="O44:R44"/>
    <mergeCell ref="S44:V44"/>
    <mergeCell ref="C45:F45"/>
    <mergeCell ref="G45:J45"/>
    <mergeCell ref="K45:N45"/>
    <mergeCell ref="O45:R45"/>
    <mergeCell ref="S45:V45"/>
    <mergeCell ref="C41:F41"/>
    <mergeCell ref="G41:J41"/>
    <mergeCell ref="K41:N41"/>
    <mergeCell ref="O41:R41"/>
    <mergeCell ref="S41:V41"/>
    <mergeCell ref="C42:F42"/>
    <mergeCell ref="G42:J42"/>
    <mergeCell ref="K42:N42"/>
    <mergeCell ref="O42:R42"/>
    <mergeCell ref="S42:V42"/>
    <mergeCell ref="C39:F39"/>
    <mergeCell ref="G39:J39"/>
    <mergeCell ref="K39:N39"/>
    <mergeCell ref="O39:R39"/>
    <mergeCell ref="S39:V39"/>
    <mergeCell ref="C40:F40"/>
    <mergeCell ref="G40:J40"/>
    <mergeCell ref="K40:N40"/>
    <mergeCell ref="O40:R40"/>
    <mergeCell ref="S40:V40"/>
    <mergeCell ref="C37:F37"/>
    <mergeCell ref="G37:J37"/>
    <mergeCell ref="K37:N37"/>
    <mergeCell ref="O37:R37"/>
    <mergeCell ref="S37:V37"/>
    <mergeCell ref="C38:F38"/>
    <mergeCell ref="G38:J38"/>
    <mergeCell ref="K38:N38"/>
    <mergeCell ref="O38:R38"/>
    <mergeCell ref="S38:V38"/>
    <mergeCell ref="C35:F35"/>
    <mergeCell ref="G35:J35"/>
    <mergeCell ref="K35:N35"/>
    <mergeCell ref="O35:R35"/>
    <mergeCell ref="S35:V35"/>
    <mergeCell ref="C36:F36"/>
    <mergeCell ref="G36:J36"/>
    <mergeCell ref="K36:N36"/>
    <mergeCell ref="O36:R36"/>
    <mergeCell ref="S36:V36"/>
    <mergeCell ref="C33:F33"/>
    <mergeCell ref="G33:J33"/>
    <mergeCell ref="K33:N33"/>
    <mergeCell ref="O33:R33"/>
    <mergeCell ref="S33:V33"/>
    <mergeCell ref="C34:F34"/>
    <mergeCell ref="G34:J34"/>
    <mergeCell ref="K34:N34"/>
    <mergeCell ref="O34:R34"/>
    <mergeCell ref="S34:V34"/>
    <mergeCell ref="C31:F31"/>
    <mergeCell ref="G31:J31"/>
    <mergeCell ref="K31:N31"/>
    <mergeCell ref="O31:R31"/>
    <mergeCell ref="S31:V31"/>
    <mergeCell ref="C32:F32"/>
    <mergeCell ref="G32:J32"/>
    <mergeCell ref="K32:N32"/>
    <mergeCell ref="O32:R32"/>
    <mergeCell ref="S32:V32"/>
    <mergeCell ref="C29:F29"/>
    <mergeCell ref="G29:J29"/>
    <mergeCell ref="K29:N29"/>
    <mergeCell ref="O29:R29"/>
    <mergeCell ref="S29:V29"/>
    <mergeCell ref="C30:F30"/>
    <mergeCell ref="G30:J30"/>
    <mergeCell ref="K30:N30"/>
    <mergeCell ref="O30:R30"/>
    <mergeCell ref="S30:V30"/>
    <mergeCell ref="C27:F27"/>
    <mergeCell ref="G27:J27"/>
    <mergeCell ref="K27:N27"/>
    <mergeCell ref="O27:R27"/>
    <mergeCell ref="S27:V27"/>
    <mergeCell ref="C28:F28"/>
    <mergeCell ref="G28:J28"/>
    <mergeCell ref="K28:N28"/>
    <mergeCell ref="O28:R28"/>
    <mergeCell ref="S28:V28"/>
    <mergeCell ref="C25:F25"/>
    <mergeCell ref="G25:J25"/>
    <mergeCell ref="K25:N25"/>
    <mergeCell ref="O25:R25"/>
    <mergeCell ref="S25:V25"/>
    <mergeCell ref="C26:F26"/>
    <mergeCell ref="G26:J26"/>
    <mergeCell ref="K26:N26"/>
    <mergeCell ref="O26:R26"/>
    <mergeCell ref="S26:V26"/>
    <mergeCell ref="C23:F23"/>
    <mergeCell ref="G23:J23"/>
    <mergeCell ref="K23:N23"/>
    <mergeCell ref="O23:R23"/>
    <mergeCell ref="S23:V23"/>
    <mergeCell ref="C24:F24"/>
    <mergeCell ref="G24:J24"/>
    <mergeCell ref="K24:N24"/>
    <mergeCell ref="O24:R24"/>
    <mergeCell ref="S24:V24"/>
    <mergeCell ref="C21:F21"/>
    <mergeCell ref="G21:J21"/>
    <mergeCell ref="K21:N21"/>
    <mergeCell ref="O21:R21"/>
    <mergeCell ref="S21:V21"/>
    <mergeCell ref="C22:F22"/>
    <mergeCell ref="G22:J22"/>
    <mergeCell ref="K22:N22"/>
    <mergeCell ref="O22:R22"/>
    <mergeCell ref="S22:V22"/>
    <mergeCell ref="C19:F19"/>
    <mergeCell ref="G19:J19"/>
    <mergeCell ref="K19:N19"/>
    <mergeCell ref="O19:R19"/>
    <mergeCell ref="S19:V19"/>
    <mergeCell ref="C20:F20"/>
    <mergeCell ref="G20:J20"/>
    <mergeCell ref="K20:N20"/>
    <mergeCell ref="O20:R20"/>
    <mergeCell ref="S20:V20"/>
    <mergeCell ref="C17:F17"/>
    <mergeCell ref="G17:J17"/>
    <mergeCell ref="K17:N17"/>
    <mergeCell ref="O17:R17"/>
    <mergeCell ref="S17:V17"/>
    <mergeCell ref="C18:F18"/>
    <mergeCell ref="G18:J18"/>
    <mergeCell ref="K18:N18"/>
    <mergeCell ref="O18:R18"/>
    <mergeCell ref="S18:V18"/>
    <mergeCell ref="C15:F15"/>
    <mergeCell ref="G15:J15"/>
    <mergeCell ref="K15:N15"/>
    <mergeCell ref="O15:R15"/>
    <mergeCell ref="S15:V15"/>
    <mergeCell ref="C16:F16"/>
    <mergeCell ref="G16:J16"/>
    <mergeCell ref="K16:N16"/>
    <mergeCell ref="O16:R16"/>
    <mergeCell ref="S16:V16"/>
    <mergeCell ref="W13:X13"/>
    <mergeCell ref="C14:F14"/>
    <mergeCell ref="G14:J14"/>
    <mergeCell ref="K14:N14"/>
    <mergeCell ref="O14:R14"/>
    <mergeCell ref="S14:V14"/>
    <mergeCell ref="C12:F12"/>
    <mergeCell ref="G12:J12"/>
    <mergeCell ref="K12:N12"/>
    <mergeCell ref="O12:R12"/>
    <mergeCell ref="S12:V12"/>
    <mergeCell ref="B13:B14"/>
    <mergeCell ref="C13:V13"/>
    <mergeCell ref="C10:F10"/>
    <mergeCell ref="G10:J10"/>
    <mergeCell ref="K10:N10"/>
    <mergeCell ref="O10:R10"/>
    <mergeCell ref="S10:V10"/>
    <mergeCell ref="C11:F11"/>
    <mergeCell ref="G11:J11"/>
    <mergeCell ref="K11:N11"/>
    <mergeCell ref="O11:R11"/>
    <mergeCell ref="S11:V11"/>
    <mergeCell ref="B8:B9"/>
    <mergeCell ref="C8:V8"/>
    <mergeCell ref="W8:X8"/>
    <mergeCell ref="C9:F9"/>
    <mergeCell ref="G9:J9"/>
    <mergeCell ref="K9:N9"/>
    <mergeCell ref="O9:R9"/>
    <mergeCell ref="S9:V9"/>
    <mergeCell ref="C6:G6"/>
    <mergeCell ref="H6:L6"/>
    <mergeCell ref="M6:Q6"/>
    <mergeCell ref="R6:V6"/>
    <mergeCell ref="C7:G7"/>
    <mergeCell ref="H7:L7"/>
    <mergeCell ref="M7:Q7"/>
    <mergeCell ref="R7:V7"/>
    <mergeCell ref="C4:G4"/>
    <mergeCell ref="H4:L4"/>
    <mergeCell ref="M4:Q4"/>
    <mergeCell ref="R4:V4"/>
    <mergeCell ref="C5:G5"/>
    <mergeCell ref="H5:L5"/>
    <mergeCell ref="M5:Q5"/>
    <mergeCell ref="R5:V5"/>
    <mergeCell ref="A1:S1"/>
    <mergeCell ref="T1:X1"/>
    <mergeCell ref="B2:B3"/>
    <mergeCell ref="C2:V2"/>
    <mergeCell ref="W2:X2"/>
    <mergeCell ref="C3:G3"/>
    <mergeCell ref="H3:L3"/>
    <mergeCell ref="M3:Q3"/>
    <mergeCell ref="R3:V3"/>
  </mergeCells>
  <phoneticPr fontId="3"/>
  <printOptions horizontalCentered="1"/>
  <pageMargins left="0.39370078740157483" right="0.39370078740157483" top="0.59055118110236227" bottom="0.6692913385826772" header="0.51181102362204722" footer="0.39370078740157483"/>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53</vt:lpstr>
      <vt:lpstr>54</vt:lpstr>
      <vt:lpstr>'53'!Print_Area</vt:lpstr>
      <vt:lpstr>'54'!Print_Area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2022-04-12T02:35:40Z</dcterms:modified>
</cp:coreProperties>
</file>