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45" yWindow="-30" windowWidth="18645" windowHeight="10815"/>
  </bookViews>
  <sheets>
    <sheet name="1" sheetId="1" r:id="rId1"/>
    <sheet name="２" sheetId="2" r:id="rId2"/>
  </sheets>
  <definedNames>
    <definedName name="_xlnm.Print_Area" localSheetId="0">'1'!$A$1:$J$85</definedName>
    <definedName name="_xlnm.Print_Area" localSheetId="1">'２'!$A$1:$P$57</definedName>
  </definedNames>
  <calcPr calcId="145621"/>
</workbook>
</file>

<file path=xl/calcChain.xml><?xml version="1.0" encoding="utf-8"?>
<calcChain xmlns="http://schemas.openxmlformats.org/spreadsheetml/2006/main">
  <c r="G57" i="2" l="1"/>
  <c r="M57" i="2" s="1"/>
  <c r="E57" i="2"/>
  <c r="K57" i="2" s="1"/>
  <c r="K56" i="2"/>
  <c r="G56" i="2"/>
  <c r="E56" i="2"/>
  <c r="C56" i="2"/>
  <c r="G55" i="2"/>
  <c r="M55" i="2" s="1"/>
  <c r="K53" i="2"/>
  <c r="C53" i="2"/>
  <c r="K52" i="2"/>
  <c r="C52" i="2"/>
  <c r="K51" i="2"/>
  <c r="C51" i="2"/>
  <c r="K50" i="2"/>
  <c r="C50" i="2"/>
  <c r="K49" i="2"/>
  <c r="C49" i="2"/>
  <c r="K48" i="2"/>
  <c r="C48" i="2"/>
  <c r="K47" i="2"/>
  <c r="C47" i="2"/>
  <c r="K46" i="2"/>
  <c r="C46" i="2"/>
  <c r="K45" i="2"/>
  <c r="C45" i="2"/>
  <c r="K44" i="2"/>
  <c r="C44" i="2"/>
  <c r="K43" i="2"/>
  <c r="C43" i="2"/>
  <c r="K42" i="2"/>
  <c r="C42" i="2"/>
  <c r="K41" i="2"/>
  <c r="C41" i="2"/>
  <c r="K40" i="2"/>
  <c r="C40" i="2"/>
  <c r="K39" i="2"/>
  <c r="C39" i="2"/>
  <c r="K38" i="2"/>
  <c r="C38" i="2"/>
  <c r="K37" i="2"/>
  <c r="C37" i="2"/>
  <c r="K36" i="2"/>
  <c r="C36" i="2"/>
  <c r="K35" i="2"/>
  <c r="C35" i="2"/>
  <c r="K34" i="2"/>
  <c r="C34" i="2"/>
  <c r="K32" i="2"/>
  <c r="C32" i="2"/>
  <c r="K31" i="2"/>
  <c r="C31" i="2"/>
  <c r="K30" i="2"/>
  <c r="C30" i="2"/>
  <c r="K29" i="2"/>
  <c r="C29" i="2"/>
  <c r="K28" i="2"/>
  <c r="C28" i="2"/>
  <c r="K26" i="2"/>
  <c r="G26" i="2"/>
  <c r="E26" i="2"/>
  <c r="E55" i="2" s="1"/>
  <c r="C26" i="2"/>
  <c r="G24" i="2"/>
  <c r="M24" i="2" s="1"/>
  <c r="E24" i="2"/>
  <c r="K24" i="2" s="1"/>
  <c r="N15" i="2"/>
  <c r="L15" i="2"/>
  <c r="J15" i="2"/>
  <c r="F15" i="2"/>
  <c r="N14" i="2"/>
  <c r="L14" i="2"/>
  <c r="J14" i="2"/>
  <c r="F14" i="2"/>
  <c r="N13" i="2"/>
  <c r="L13" i="2"/>
  <c r="J13" i="2"/>
  <c r="F13" i="2"/>
  <c r="N12" i="2"/>
  <c r="L12" i="2"/>
  <c r="J12" i="2"/>
  <c r="F12" i="2"/>
  <c r="N11" i="2"/>
  <c r="L11" i="2"/>
  <c r="J11" i="2"/>
  <c r="F11" i="2"/>
  <c r="N10" i="2"/>
  <c r="L10" i="2"/>
  <c r="J10" i="2"/>
  <c r="F10" i="2"/>
  <c r="N9" i="2"/>
  <c r="L9" i="2"/>
  <c r="J9" i="2"/>
  <c r="F9" i="2"/>
  <c r="H7" i="2"/>
  <c r="G7" i="2"/>
  <c r="N7" i="2" s="1"/>
  <c r="F7" i="2"/>
  <c r="J7" i="2" s="1"/>
  <c r="K55" i="2" l="1"/>
  <c r="C55" i="2"/>
  <c r="M26" i="2"/>
  <c r="M28" i="2"/>
  <c r="M29" i="2"/>
  <c r="M30" i="2"/>
  <c r="M31" i="2"/>
  <c r="M32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6" i="2"/>
  <c r="C24" i="2"/>
  <c r="I56" i="2" s="1"/>
  <c r="C57" i="2"/>
  <c r="L7" i="2"/>
  <c r="I55" i="2" l="1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2" i="2"/>
  <c r="I31" i="2"/>
  <c r="I30" i="2"/>
  <c r="I29" i="2"/>
  <c r="I28" i="2"/>
  <c r="I24" i="2"/>
  <c r="I57" i="2"/>
  <c r="I26" i="2"/>
  <c r="H84" i="1" l="1"/>
  <c r="H79" i="1"/>
  <c r="H78" i="1"/>
  <c r="D83" i="1" l="1"/>
  <c r="I83" i="1" s="1"/>
  <c r="H83" i="1" l="1"/>
  <c r="I74" i="1"/>
  <c r="D80" i="1" l="1"/>
  <c r="I80" i="1" s="1"/>
  <c r="D77" i="1"/>
  <c r="I77" i="1" s="1"/>
  <c r="H77" i="1"/>
  <c r="D79" i="1"/>
  <c r="I79" i="1" s="1"/>
  <c r="D78" i="1"/>
  <c r="I78" i="1" s="1"/>
  <c r="H74" i="1"/>
  <c r="D73" i="1"/>
  <c r="D71" i="1"/>
  <c r="D67" i="1"/>
  <c r="D66" i="1"/>
  <c r="D65" i="1"/>
  <c r="D64" i="1"/>
  <c r="D62" i="1"/>
  <c r="D61" i="1"/>
  <c r="D60" i="1"/>
  <c r="D59" i="1"/>
  <c r="D58" i="1"/>
  <c r="D56" i="1"/>
  <c r="D55" i="1"/>
  <c r="D54" i="1"/>
  <c r="D53" i="1"/>
  <c r="D52" i="1"/>
  <c r="D50" i="1"/>
  <c r="D49" i="1"/>
  <c r="D48" i="1"/>
  <c r="D47" i="1"/>
  <c r="D46" i="1"/>
  <c r="D44" i="1"/>
  <c r="D43" i="1"/>
  <c r="D42" i="1"/>
  <c r="D41" i="1"/>
  <c r="D40" i="1"/>
  <c r="D38" i="1"/>
  <c r="D37" i="1"/>
  <c r="D36" i="1"/>
  <c r="D35" i="1"/>
  <c r="D34" i="1"/>
  <c r="D32" i="1"/>
  <c r="D31" i="1"/>
  <c r="D30" i="1"/>
  <c r="D29" i="1"/>
  <c r="D28" i="1"/>
  <c r="D26" i="1"/>
  <c r="D25" i="1"/>
  <c r="D24" i="1"/>
  <c r="D23" i="1"/>
  <c r="D22" i="1"/>
  <c r="D20" i="1"/>
  <c r="D18" i="1"/>
  <c r="D16" i="1"/>
  <c r="D14" i="1"/>
  <c r="D12" i="1"/>
  <c r="D10" i="1"/>
  <c r="D8" i="1"/>
  <c r="D6" i="1"/>
  <c r="D4" i="1"/>
  <c r="H80" i="1" l="1"/>
</calcChain>
</file>

<file path=xl/comments1.xml><?xml version="1.0" encoding="utf-8"?>
<comments xmlns="http://schemas.openxmlformats.org/spreadsheetml/2006/main">
  <authors>
    <author>FINE_User</author>
  </authors>
  <commentList>
    <comment ref="A22" author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41年～44年は非表示</t>
        </r>
      </text>
    </comment>
    <comment ref="G80" author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D80-D79</t>
        </r>
      </text>
    </comment>
  </commentList>
</comments>
</file>

<file path=xl/sharedStrings.xml><?xml version="1.0" encoding="utf-8"?>
<sst xmlns="http://schemas.openxmlformats.org/spreadsheetml/2006/main" count="203" uniqueCount="145">
  <si>
    <t>年</t>
  </si>
  <si>
    <t>昭和元年</t>
  </si>
  <si>
    <t>平成元年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</si>
  <si>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</si>
  <si>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</si>
  <si>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</si>
  <si>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</si>
  <si>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</si>
  <si>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</si>
  <si>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</si>
  <si>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</si>
  <si>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面積</t>
  </si>
  <si>
    <t>世帯数</t>
  </si>
  <si>
    <t>総数</t>
  </si>
  <si>
    <t>男</t>
  </si>
  <si>
    <t>女</t>
  </si>
  <si>
    <t>…</t>
  </si>
  <si>
    <t>人口密度</t>
  </si>
  <si>
    <t>市制施行</t>
  </si>
  <si>
    <t>常住人口</t>
  </si>
  <si>
    <t>人口調査</t>
  </si>
  <si>
    <t>推計人口</t>
  </si>
  <si>
    <t>世帯員数</t>
    <rPh sb="0" eb="3">
      <t>セタイイン</t>
    </rPh>
    <rPh sb="3" eb="4">
      <t>スウ</t>
    </rPh>
    <phoneticPr fontId="3"/>
  </si>
  <si>
    <t>平　　均</t>
    <rPh sb="0" eb="1">
      <t>ヒラ</t>
    </rPh>
    <rPh sb="3" eb="4">
      <t>タモツ</t>
    </rPh>
    <phoneticPr fontId="3"/>
  </si>
  <si>
    <t>明治22年</t>
    <phoneticPr fontId="3"/>
  </si>
  <si>
    <t>大正10年</t>
    <phoneticPr fontId="3"/>
  </si>
  <si>
    <t>10年</t>
    <phoneticPr fontId="3"/>
  </si>
  <si>
    <t>15年</t>
    <phoneticPr fontId="3"/>
  </si>
  <si>
    <t>20年</t>
    <phoneticPr fontId="3"/>
  </si>
  <si>
    <t>25年</t>
    <phoneticPr fontId="3"/>
  </si>
  <si>
    <t>30年</t>
    <phoneticPr fontId="3"/>
  </si>
  <si>
    <t>35年</t>
    <phoneticPr fontId="3"/>
  </si>
  <si>
    <t>40年</t>
    <phoneticPr fontId="3"/>
  </si>
  <si>
    <t>41年</t>
    <phoneticPr fontId="3"/>
  </si>
  <si>
    <t>42年</t>
    <phoneticPr fontId="3"/>
  </si>
  <si>
    <t>43年</t>
    <phoneticPr fontId="3"/>
  </si>
  <si>
    <t>44年</t>
    <phoneticPr fontId="3"/>
  </si>
  <si>
    <t>45年</t>
    <phoneticPr fontId="3"/>
  </si>
  <si>
    <t>46年</t>
    <phoneticPr fontId="3"/>
  </si>
  <si>
    <t>47年</t>
    <phoneticPr fontId="3"/>
  </si>
  <si>
    <t>48年</t>
    <phoneticPr fontId="3"/>
  </si>
  <si>
    <t>49年</t>
    <phoneticPr fontId="3"/>
  </si>
  <si>
    <t>50年</t>
    <phoneticPr fontId="3"/>
  </si>
  <si>
    <t>51年</t>
    <phoneticPr fontId="3"/>
  </si>
  <si>
    <t>52年</t>
    <phoneticPr fontId="3"/>
  </si>
  <si>
    <t>53年</t>
    <phoneticPr fontId="3"/>
  </si>
  <si>
    <t>54年</t>
    <phoneticPr fontId="3"/>
  </si>
  <si>
    <t>55年</t>
    <phoneticPr fontId="3"/>
  </si>
  <si>
    <t>56年</t>
    <phoneticPr fontId="3"/>
  </si>
  <si>
    <t>57年</t>
    <phoneticPr fontId="3"/>
  </si>
  <si>
    <t>58年</t>
    <phoneticPr fontId="3"/>
  </si>
  <si>
    <t>59年</t>
    <phoneticPr fontId="3"/>
  </si>
  <si>
    <t>60年</t>
    <phoneticPr fontId="3"/>
  </si>
  <si>
    <t>61年</t>
    <phoneticPr fontId="3"/>
  </si>
  <si>
    <t>62年</t>
    <phoneticPr fontId="3"/>
  </si>
  <si>
    <t>63年</t>
    <phoneticPr fontId="3"/>
  </si>
  <si>
    <t>11年</t>
    <phoneticPr fontId="3"/>
  </si>
  <si>
    <t>12年</t>
    <phoneticPr fontId="3"/>
  </si>
  <si>
    <t>13年</t>
    <phoneticPr fontId="3"/>
  </si>
  <si>
    <t>14年</t>
    <phoneticPr fontId="3"/>
  </si>
  <si>
    <t>（ｋ㎡）</t>
    <phoneticPr fontId="3"/>
  </si>
  <si>
    <t>(人／ｋ㎡)</t>
    <phoneticPr fontId="3"/>
  </si>
  <si>
    <t>第10回国勢調査</t>
    <phoneticPr fontId="3"/>
  </si>
  <si>
    <t>第7回国勢調査</t>
    <phoneticPr fontId="3"/>
  </si>
  <si>
    <t>第4回国勢調査</t>
    <phoneticPr fontId="3"/>
  </si>
  <si>
    <t>第5回国勢調査</t>
    <phoneticPr fontId="3"/>
  </si>
  <si>
    <t>第9回国勢調査</t>
    <phoneticPr fontId="3"/>
  </si>
  <si>
    <t>第8回国勢調査</t>
    <rPh sb="2" eb="3">
      <t>カイ</t>
    </rPh>
    <phoneticPr fontId="3"/>
  </si>
  <si>
    <t>第11回国勢調査</t>
    <phoneticPr fontId="3"/>
  </si>
  <si>
    <t>第12回国勢調査</t>
    <phoneticPr fontId="3"/>
  </si>
  <si>
    <t>第13回国勢調査</t>
    <phoneticPr fontId="3"/>
  </si>
  <si>
    <t>第14回国勢調査</t>
    <phoneticPr fontId="3"/>
  </si>
  <si>
    <t>第15回国勢調査</t>
    <phoneticPr fontId="3"/>
  </si>
  <si>
    <t>第16回国勢調査</t>
    <phoneticPr fontId="3"/>
  </si>
  <si>
    <t>第17回国勢調査</t>
    <phoneticPr fontId="3"/>
  </si>
  <si>
    <t>15年</t>
    <phoneticPr fontId="3"/>
  </si>
  <si>
    <t>１〕人口・面積、年次別</t>
    <rPh sb="8" eb="11">
      <t>ネンジベツ</t>
    </rPh>
    <phoneticPr fontId="3"/>
  </si>
  <si>
    <t>16年</t>
    <phoneticPr fontId="3"/>
  </si>
  <si>
    <t>17年</t>
    <phoneticPr fontId="3"/>
  </si>
  <si>
    <t>推計人口</t>
    <rPh sb="0" eb="2">
      <t>スイケイ</t>
    </rPh>
    <rPh sb="2" eb="4">
      <t>ジンコウ</t>
    </rPh>
    <phoneticPr fontId="3"/>
  </si>
  <si>
    <t xml:space="preserve">第18回国勢調査 </t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</si>
  <si>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</si>
  <si>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</si>
  <si>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</si>
  <si>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</si>
  <si>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</si>
  <si>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人　口</t>
    <phoneticPr fontId="3"/>
  </si>
  <si>
    <t>対する増減数</t>
    <rPh sb="0" eb="1">
      <t>タイ</t>
    </rPh>
    <rPh sb="3" eb="5">
      <t>ゾウゲン</t>
    </rPh>
    <rPh sb="5" eb="6">
      <t>スウ</t>
    </rPh>
    <phoneticPr fontId="3"/>
  </si>
  <si>
    <t>昨年同月に</t>
    <rPh sb="0" eb="2">
      <t>サクネン</t>
    </rPh>
    <rPh sb="2" eb="4">
      <t>ドウゲツ</t>
    </rPh>
    <phoneticPr fontId="3"/>
  </si>
  <si>
    <t>摘　要</t>
    <phoneticPr fontId="3"/>
  </si>
  <si>
    <t xml:space="preserve">第19回国勢調査 </t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</si>
  <si>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</si>
  <si>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</si>
  <si>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</si>
  <si>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</si>
  <si>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</si>
  <si>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 xml:space="preserve">第20回国勢調査 </t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</si>
  <si>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</si>
  <si>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</si>
  <si>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</si>
  <si>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２〕人口・面積、区別</t>
    <phoneticPr fontId="3"/>
  </si>
  <si>
    <t>平成29年10月1日推計人口</t>
    <phoneticPr fontId="10"/>
  </si>
  <si>
    <t>人口</t>
  </si>
  <si>
    <t>平均　　      　世帯人数</t>
    <phoneticPr fontId="3"/>
  </si>
  <si>
    <t>人口性比</t>
  </si>
  <si>
    <t>(k㎡)</t>
    <phoneticPr fontId="3"/>
  </si>
  <si>
    <t>(人/k㎡)</t>
    <phoneticPr fontId="3"/>
  </si>
  <si>
    <t>男</t>
    <rPh sb="0" eb="1">
      <t>オトコ</t>
    </rPh>
    <phoneticPr fontId="3"/>
  </si>
  <si>
    <t>×</t>
    <phoneticPr fontId="3"/>
  </si>
  <si>
    <t>女</t>
    <rPh sb="0" eb="1">
      <t>オンナ</t>
    </rPh>
    <phoneticPr fontId="3"/>
  </si>
  <si>
    <t>東</t>
  </si>
  <si>
    <t>博多</t>
  </si>
  <si>
    <t>中央</t>
  </si>
  <si>
    <t>南</t>
  </si>
  <si>
    <t>城南</t>
  </si>
  <si>
    <t>早良</t>
  </si>
  <si>
    <t>西</t>
  </si>
  <si>
    <t>３〕住民基本台帳人口・構成比、性・年齢階級別</t>
  </si>
  <si>
    <t>平成29年9月30日現在</t>
    <phoneticPr fontId="10"/>
  </si>
  <si>
    <t>構成比</t>
  </si>
  <si>
    <t>0歳～4歳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</si>
  <si>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</si>
  <si>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</si>
  <si>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</si>
  <si>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</si>
  <si>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</si>
  <si>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</si>
  <si>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</si>
  <si>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</si>
  <si>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</si>
  <si>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</si>
  <si>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</si>
  <si>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</si>
  <si>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</si>
  <si>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</si>
  <si>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</si>
  <si>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</si>
  <si>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</si>
  <si>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</si>
  <si>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</si>
  <si>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</si>
  <si>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(再掲)</t>
  </si>
  <si>
    <t>15歳未満</t>
  </si>
  <si>
    <t>15～64歳</t>
  </si>
  <si>
    <t>65歳以上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</si>
</sst>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△ &quot;#,##0"/>
    <numFmt numFmtId="177" formatCode="0.00_);[Red]\(0.00\)"/>
    <numFmt numFmtId="178" formatCode="#,##0.0;\-#,##0.0"/>
  </numFmts>
  <fonts count="1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FG平成角ｺﾞｼｯｸ体W7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7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39" fontId="0" fillId="0" borderId="0" xfId="0" applyNumberFormat="1" applyBorder="1" applyProtection="1"/>
    <xf numFmtId="37" fontId="0" fillId="0" borderId="0" xfId="0" applyNumberFormat="1" applyBorder="1" applyProtection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39" fontId="5" fillId="0" borderId="4" xfId="0" applyNumberFormat="1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horizontal="left" vertical="center"/>
    </xf>
    <xf numFmtId="37" fontId="5" fillId="0" borderId="6" xfId="0" applyNumberFormat="1" applyFont="1" applyBorder="1" applyAlignment="1" applyProtection="1">
      <alignment horizontal="left"/>
    </xf>
    <xf numFmtId="37" fontId="5" fillId="0" borderId="6" xfId="0" applyNumberFormat="1" applyFont="1" applyBorder="1" applyProtection="1"/>
    <xf numFmtId="37" fontId="4" fillId="0" borderId="7" xfId="0" applyNumberFormat="1" applyFont="1" applyBorder="1" applyAlignment="1" applyProtection="1">
      <alignment horizontal="center" vertical="center" wrapText="1"/>
    </xf>
    <xf numFmtId="37" fontId="5" fillId="0" borderId="7" xfId="0" applyNumberFormat="1" applyFont="1" applyBorder="1" applyAlignment="1" applyProtection="1">
      <alignment horizontal="center" vertical="center" wrapText="1"/>
    </xf>
    <xf numFmtId="39" fontId="5" fillId="0" borderId="7" xfId="0" applyNumberFormat="1" applyFont="1" applyBorder="1" applyAlignment="1" applyProtection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Protection="1"/>
    <xf numFmtId="0" fontId="5" fillId="0" borderId="0" xfId="0" applyFont="1"/>
    <xf numFmtId="39" fontId="5" fillId="0" borderId="5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horizontal="right" vertical="center"/>
    </xf>
    <xf numFmtId="39" fontId="5" fillId="0" borderId="8" xfId="0" applyNumberFormat="1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39" fontId="5" fillId="0" borderId="6" xfId="0" applyNumberFormat="1" applyFont="1" applyBorder="1" applyProtection="1"/>
    <xf numFmtId="39" fontId="5" fillId="0" borderId="0" xfId="0" applyNumberFormat="1" applyFont="1" applyBorder="1" applyProtection="1"/>
    <xf numFmtId="37" fontId="5" fillId="0" borderId="3" xfId="0" applyNumberFormat="1" applyFont="1" applyBorder="1" applyProtection="1"/>
    <xf numFmtId="39" fontId="5" fillId="0" borderId="6" xfId="0" applyNumberFormat="1" applyFont="1" applyBorder="1" applyAlignment="1" applyProtection="1">
      <alignment horizontal="right"/>
    </xf>
    <xf numFmtId="176" fontId="5" fillId="0" borderId="0" xfId="1" applyNumberFormat="1" applyFont="1" applyBorder="1" applyProtection="1"/>
    <xf numFmtId="37" fontId="5" fillId="0" borderId="3" xfId="0" applyNumberFormat="1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/>
    <xf numFmtId="39" fontId="5" fillId="0" borderId="6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horizontal="right" vertical="center"/>
    </xf>
    <xf numFmtId="39" fontId="5" fillId="0" borderId="0" xfId="0" applyNumberFormat="1" applyFont="1" applyBorder="1" applyAlignment="1" applyProtection="1">
      <alignment vertical="center"/>
    </xf>
    <xf numFmtId="37" fontId="5" fillId="0" borderId="3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horizontal="left" vertical="center"/>
    </xf>
    <xf numFmtId="37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5" fillId="0" borderId="0" xfId="0" applyFont="1" applyFill="1" applyBorder="1" applyAlignment="1" applyProtection="1">
      <alignment horizontal="right" vertical="center"/>
    </xf>
    <xf numFmtId="39" fontId="5" fillId="0" borderId="6" xfId="0" applyNumberFormat="1" applyFont="1" applyFill="1" applyBorder="1" applyProtection="1"/>
    <xf numFmtId="37" fontId="5" fillId="0" borderId="0" xfId="0" applyNumberFormat="1" applyFont="1" applyFill="1" applyBorder="1" applyProtection="1"/>
    <xf numFmtId="39" fontId="5" fillId="0" borderId="6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 vertical="center"/>
    </xf>
    <xf numFmtId="39" fontId="5" fillId="0" borderId="17" xfId="0" applyNumberFormat="1" applyFont="1" applyFill="1" applyBorder="1" applyProtection="1"/>
    <xf numFmtId="37" fontId="5" fillId="0" borderId="16" xfId="0" applyNumberFormat="1" applyFont="1" applyFill="1" applyBorder="1" applyProtection="1"/>
    <xf numFmtId="37" fontId="5" fillId="0" borderId="16" xfId="0" applyNumberFormat="1" applyFont="1" applyBorder="1" applyProtection="1"/>
    <xf numFmtId="39" fontId="5" fillId="0" borderId="16" xfId="0" applyNumberFormat="1" applyFont="1" applyBorder="1" applyProtection="1"/>
    <xf numFmtId="37" fontId="5" fillId="0" borderId="17" xfId="0" applyNumberFormat="1" applyFont="1" applyBorder="1" applyAlignment="1" applyProtection="1">
      <alignment horizontal="left"/>
    </xf>
    <xf numFmtId="0" fontId="1" fillId="0" borderId="0" xfId="2"/>
    <xf numFmtId="0" fontId="1" fillId="0" borderId="0" xfId="2" applyBorder="1"/>
    <xf numFmtId="0" fontId="4" fillId="0" borderId="10" xfId="2" applyFont="1" applyBorder="1"/>
    <xf numFmtId="0" fontId="4" fillId="0" borderId="3" xfId="2" applyFont="1" applyBorder="1"/>
    <xf numFmtId="0" fontId="11" fillId="0" borderId="6" xfId="2" applyFont="1" applyBorder="1" applyAlignment="1" applyProtection="1">
      <alignment horizontal="right"/>
    </xf>
    <xf numFmtId="0" fontId="4" fillId="0" borderId="11" xfId="2" applyFont="1" applyBorder="1"/>
    <xf numFmtId="0" fontId="12" fillId="0" borderId="4" xfId="2" applyFont="1" applyBorder="1" applyAlignment="1">
      <alignment horizontal="right" vertical="top"/>
    </xf>
    <xf numFmtId="0" fontId="5" fillId="0" borderId="2" xfId="2" applyFont="1" applyBorder="1"/>
    <xf numFmtId="0" fontId="5" fillId="0" borderId="5" xfId="2" applyFont="1" applyBorder="1"/>
    <xf numFmtId="0" fontId="13" fillId="0" borderId="8" xfId="2" applyFont="1" applyBorder="1"/>
    <xf numFmtId="0" fontId="5" fillId="0" borderId="8" xfId="2" applyFont="1" applyBorder="1"/>
    <xf numFmtId="0" fontId="14" fillId="0" borderId="3" xfId="2" applyFont="1" applyBorder="1" applyAlignment="1" applyProtection="1">
      <alignment horizontal="center"/>
    </xf>
    <xf numFmtId="37" fontId="14" fillId="0" borderId="0" xfId="2" applyNumberFormat="1" applyFont="1" applyBorder="1" applyProtection="1"/>
    <xf numFmtId="0" fontId="5" fillId="0" borderId="3" xfId="2" applyFont="1" applyBorder="1" applyAlignment="1">
      <alignment horizontal="center"/>
    </xf>
    <xf numFmtId="2" fontId="5" fillId="0" borderId="6" xfId="2" applyNumberFormat="1" applyFont="1" applyBorder="1" applyProtection="1"/>
    <xf numFmtId="0" fontId="13" fillId="0" borderId="0" xfId="2" applyFont="1" applyBorder="1"/>
    <xf numFmtId="37" fontId="5" fillId="0" borderId="0" xfId="2" applyNumberFormat="1" applyFont="1" applyBorder="1" applyProtection="1"/>
    <xf numFmtId="178" fontId="5" fillId="0" borderId="0" xfId="2" applyNumberFormat="1" applyFont="1" applyBorder="1" applyProtection="1"/>
    <xf numFmtId="0" fontId="5" fillId="0" borderId="3" xfId="2" applyFont="1" applyBorder="1" applyAlignment="1" applyProtection="1">
      <alignment horizontal="center"/>
    </xf>
    <xf numFmtId="0" fontId="13" fillId="0" borderId="20" xfId="2" applyFont="1" applyBorder="1"/>
    <xf numFmtId="0" fontId="13" fillId="0" borderId="16" xfId="2" applyFont="1" applyBorder="1"/>
    <xf numFmtId="0" fontId="16" fillId="0" borderId="0" xfId="2" applyFont="1" applyBorder="1" applyAlignment="1" applyProtection="1">
      <alignment horizontal="left"/>
    </xf>
    <xf numFmtId="0" fontId="1" fillId="0" borderId="9" xfId="2" applyBorder="1"/>
    <xf numFmtId="0" fontId="1" fillId="0" borderId="10" xfId="2" applyBorder="1"/>
    <xf numFmtId="0" fontId="13" fillId="0" borderId="0" xfId="2" applyFont="1" applyBorder="1" applyAlignment="1"/>
    <xf numFmtId="0" fontId="4" fillId="0" borderId="0" xfId="2" applyFont="1" applyBorder="1"/>
    <xf numFmtId="178" fontId="4" fillId="0" borderId="0" xfId="2" applyNumberFormat="1" applyFont="1" applyBorder="1" applyProtection="1"/>
    <xf numFmtId="39" fontId="5" fillId="0" borderId="9" xfId="0" applyNumberFormat="1" applyFont="1" applyBorder="1" applyAlignment="1" applyProtection="1">
      <alignment wrapText="1"/>
    </xf>
    <xf numFmtId="39" fontId="5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37" fontId="5" fillId="0" borderId="13" xfId="0" applyNumberFormat="1" applyFont="1" applyBorder="1" applyAlignment="1" applyProtection="1">
      <alignment horizontal="center" vertical="center"/>
    </xf>
    <xf numFmtId="37" fontId="5" fillId="0" borderId="14" xfId="0" applyNumberFormat="1" applyFont="1" applyBorder="1" applyAlignment="1" applyProtection="1">
      <alignment horizontal="center" vertical="center"/>
    </xf>
    <xf numFmtId="39" fontId="5" fillId="0" borderId="15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178" fontId="5" fillId="0" borderId="16" xfId="2" applyNumberFormat="1" applyFont="1" applyBorder="1" applyAlignment="1" applyProtection="1">
      <alignment horizontal="right"/>
    </xf>
    <xf numFmtId="0" fontId="5" fillId="0" borderId="16" xfId="2" applyFont="1" applyBorder="1" applyAlignment="1" applyProtection="1">
      <alignment horizontal="center"/>
    </xf>
    <xf numFmtId="0" fontId="5" fillId="0" borderId="20" xfId="2" applyFont="1" applyBorder="1" applyAlignment="1" applyProtection="1">
      <alignment horizontal="center"/>
    </xf>
    <xf numFmtId="37" fontId="5" fillId="0" borderId="17" xfId="2" applyNumberFormat="1" applyFont="1" applyBorder="1" applyAlignment="1" applyProtection="1">
      <alignment horizontal="right"/>
    </xf>
    <xf numFmtId="0" fontId="13" fillId="0" borderId="16" xfId="2" applyFont="1" applyBorder="1" applyAlignment="1">
      <alignment horizontal="right"/>
    </xf>
    <xf numFmtId="37" fontId="5" fillId="0" borderId="16" xfId="2" applyNumberFormat="1" applyFont="1" applyBorder="1" applyAlignment="1" applyProtection="1">
      <alignment horizontal="right"/>
    </xf>
    <xf numFmtId="178" fontId="5" fillId="0" borderId="0" xfId="2" applyNumberFormat="1" applyFont="1" applyBorder="1" applyAlignment="1" applyProtection="1">
      <alignment horizontal="right"/>
    </xf>
    <xf numFmtId="0" fontId="13" fillId="0" borderId="0" xfId="2" applyFont="1" applyBorder="1" applyAlignment="1">
      <alignment horizontal="right"/>
    </xf>
    <xf numFmtId="0" fontId="5" fillId="0" borderId="0" xfId="2" applyFont="1" applyBorder="1" applyAlignment="1" applyProtection="1">
      <alignment horizontal="center"/>
    </xf>
    <xf numFmtId="37" fontId="5" fillId="0" borderId="6" xfId="2" applyNumberFormat="1" applyFont="1" applyBorder="1" applyAlignment="1" applyProtection="1">
      <alignment horizontal="right"/>
    </xf>
    <xf numFmtId="37" fontId="5" fillId="0" borderId="0" xfId="2" applyNumberFormat="1" applyFont="1" applyBorder="1" applyAlignment="1" applyProtection="1">
      <alignment horizontal="right"/>
    </xf>
    <xf numFmtId="0" fontId="13" fillId="0" borderId="6" xfId="2" applyFont="1" applyBorder="1" applyAlignment="1">
      <alignment horizontal="right"/>
    </xf>
    <xf numFmtId="37" fontId="5" fillId="2" borderId="0" xfId="2" applyNumberFormat="1" applyFont="1" applyFill="1" applyBorder="1" applyAlignment="1" applyProtection="1">
      <alignment horizontal="right"/>
      <protection locked="0"/>
    </xf>
    <xf numFmtId="0" fontId="13" fillId="2" borderId="0" xfId="2" applyFont="1" applyFill="1" applyBorder="1" applyAlignment="1" applyProtection="1">
      <alignment horizontal="right"/>
      <protection locked="0"/>
    </xf>
    <xf numFmtId="0" fontId="13" fillId="0" borderId="0" xfId="2" applyFont="1" applyAlignment="1">
      <alignment horizontal="center"/>
    </xf>
    <xf numFmtId="0" fontId="13" fillId="0" borderId="6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178" fontId="14" fillId="0" borderId="8" xfId="2" applyNumberFormat="1" applyFont="1" applyBorder="1" applyAlignment="1" applyProtection="1">
      <alignment horizontal="right"/>
    </xf>
    <xf numFmtId="0" fontId="14" fillId="0" borderId="8" xfId="2" applyFont="1" applyBorder="1" applyAlignment="1" applyProtection="1">
      <alignment horizontal="center"/>
    </xf>
    <xf numFmtId="37" fontId="14" fillId="0" borderId="5" xfId="2" applyNumberFormat="1" applyFont="1" applyBorder="1" applyAlignment="1" applyProtection="1">
      <alignment horizontal="right"/>
    </xf>
    <xf numFmtId="37" fontId="14" fillId="0" borderId="8" xfId="2" applyNumberFormat="1" applyFont="1" applyBorder="1" applyAlignment="1" applyProtection="1">
      <alignment horizontal="right"/>
    </xf>
    <xf numFmtId="0" fontId="5" fillId="0" borderId="21" xfId="2" applyFont="1" applyBorder="1" applyAlignment="1" applyProtection="1">
      <alignment horizontal="center"/>
    </xf>
    <xf numFmtId="178" fontId="5" fillId="0" borderId="21" xfId="2" applyNumberFormat="1" applyFont="1" applyBorder="1" applyAlignment="1" applyProtection="1">
      <alignment horizontal="center"/>
    </xf>
    <xf numFmtId="178" fontId="5" fillId="0" borderId="12" xfId="2" applyNumberFormat="1" applyFont="1" applyBorder="1" applyAlignment="1" applyProtection="1">
      <alignment horizontal="center"/>
    </xf>
    <xf numFmtId="0" fontId="5" fillId="0" borderId="1" xfId="2" applyFont="1" applyBorder="1" applyAlignment="1" applyProtection="1">
      <alignment horizontal="center"/>
    </xf>
    <xf numFmtId="178" fontId="5" fillId="0" borderId="1" xfId="2" applyNumberFormat="1" applyFont="1" applyBorder="1" applyAlignment="1" applyProtection="1">
      <alignment horizontal="center"/>
    </xf>
    <xf numFmtId="178" fontId="5" fillId="0" borderId="4" xfId="2" applyNumberFormat="1" applyFont="1" applyBorder="1" applyAlignment="1" applyProtection="1">
      <alignment horizontal="center"/>
    </xf>
    <xf numFmtId="0" fontId="13" fillId="0" borderId="17" xfId="2" applyFont="1" applyBorder="1" applyAlignment="1">
      <alignment horizontal="right"/>
    </xf>
    <xf numFmtId="0" fontId="13" fillId="0" borderId="16" xfId="2" applyFont="1" applyBorder="1" applyAlignment="1">
      <alignment horizontal="center"/>
    </xf>
    <xf numFmtId="0" fontId="6" fillId="0" borderId="0" xfId="2" applyFont="1" applyBorder="1" applyAlignment="1" applyProtection="1">
      <alignment horizontal="left"/>
    </xf>
    <xf numFmtId="2" fontId="5" fillId="0" borderId="6" xfId="2" applyNumberFormat="1" applyFont="1" applyBorder="1" applyAlignment="1" applyProtection="1">
      <alignment horizontal="right"/>
    </xf>
    <xf numFmtId="39" fontId="5" fillId="0" borderId="0" xfId="2" applyNumberFormat="1" applyFont="1" applyBorder="1" applyAlignment="1" applyProtection="1">
      <alignment horizontal="right"/>
    </xf>
    <xf numFmtId="2" fontId="5" fillId="0" borderId="0" xfId="2" applyNumberFormat="1" applyFont="1" applyBorder="1" applyAlignment="1" applyProtection="1">
      <alignment horizontal="right"/>
    </xf>
    <xf numFmtId="177" fontId="14" fillId="0" borderId="6" xfId="2" applyNumberFormat="1" applyFont="1" applyBorder="1" applyAlignment="1" applyProtection="1"/>
    <xf numFmtId="177" fontId="14" fillId="0" borderId="0" xfId="2" applyNumberFormat="1" applyFont="1" applyBorder="1" applyAlignment="1" applyProtection="1"/>
    <xf numFmtId="37" fontId="14" fillId="0" borderId="0" xfId="2" applyNumberFormat="1" applyFont="1" applyBorder="1" applyAlignment="1" applyProtection="1">
      <alignment horizontal="right"/>
    </xf>
    <xf numFmtId="39" fontId="14" fillId="0" borderId="0" xfId="2" applyNumberFormat="1" applyFont="1" applyBorder="1" applyAlignment="1" applyProtection="1">
      <alignment horizontal="right"/>
    </xf>
    <xf numFmtId="178" fontId="14" fillId="0" borderId="0" xfId="2" applyNumberFormat="1" applyFont="1" applyBorder="1" applyAlignment="1" applyProtection="1">
      <alignment horizontal="right"/>
    </xf>
    <xf numFmtId="0" fontId="15" fillId="0" borderId="0" xfId="2" applyFont="1" applyBorder="1" applyAlignment="1">
      <alignment horizontal="right"/>
    </xf>
    <xf numFmtId="0" fontId="5" fillId="0" borderId="18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0" fontId="5" fillId="0" borderId="5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13" fillId="0" borderId="8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0" xfId="2" applyFont="1" applyBorder="1" applyAlignment="1" applyProtection="1">
      <alignment horizontal="right"/>
    </xf>
    <xf numFmtId="0" fontId="5" fillId="0" borderId="15" xfId="2" applyFont="1" applyBorder="1" applyAlignment="1" applyProtection="1">
      <alignment horizontal="center"/>
    </xf>
    <xf numFmtId="0" fontId="5" fillId="0" borderId="10" xfId="2" applyFont="1" applyBorder="1" applyAlignment="1" applyProtection="1">
      <alignment horizontal="center"/>
    </xf>
    <xf numFmtId="0" fontId="5" fillId="0" borderId="15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15" xfId="2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/>
    </xf>
    <xf numFmtId="0" fontId="4" fillId="0" borderId="6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4" fillId="0" borderId="4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K128"/>
  <sheetViews>
    <sheetView showGridLines="0" tabSelected="1" view="pageBreakPreview" zoomScale="115" zoomScaleNormal="75" workbookViewId="0">
      <pane xSplit="1" ySplit="3" topLeftCell="B69" activePane="bottomRight" state="frozen"/>
      <selection pane="topRight" activeCell="B1" sqref="B1"/>
      <selection pane="bottomLeft" activeCell="A4" sqref="A4"/>
      <selection pane="bottomRight" activeCell="J93" sqref="J93"/>
    </sheetView>
  </sheetViews>
  <sheetFormatPr defaultColWidth="8.796875" defaultRowHeight="17.25"/>
  <cols>
    <col min="1" max="1" width="8.59765625" customWidth="1"/>
    <col min="2" max="3" width="9.3984375" customWidth="1"/>
    <col min="4" max="4" width="10.8984375" bestFit="1" customWidth="1"/>
    <col min="5" max="9" width="9.3984375" customWidth="1"/>
    <col min="10" max="10" width="17.5" customWidth="1"/>
    <col min="11" max="11" width="31.69921875" customWidth="1"/>
    <col min="12" max="12" width="8.69921875" customWidth="1"/>
  </cols>
  <sheetData>
    <row r="1" spans="1:11" ht="23.25" customHeight="1" thickBot="1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  <c r="K1" s="1"/>
    </row>
    <row r="2" spans="1:11" ht="17.25" customHeight="1">
      <c r="A2" s="88" t="s">
        <v>0</v>
      </c>
      <c r="B2" s="19" t="s">
        <v>11</v>
      </c>
      <c r="C2" s="90" t="s">
        <v>12</v>
      </c>
      <c r="D2" s="92" t="s">
        <v>86</v>
      </c>
      <c r="E2" s="93"/>
      <c r="F2" s="94"/>
      <c r="G2" s="17" t="s">
        <v>88</v>
      </c>
      <c r="H2" s="18" t="s">
        <v>23</v>
      </c>
      <c r="I2" s="20" t="s">
        <v>17</v>
      </c>
      <c r="J2" s="95" t="s">
        <v>89</v>
      </c>
      <c r="K2" s="1"/>
    </row>
    <row r="3" spans="1:11">
      <c r="A3" s="89"/>
      <c r="B3" s="9" t="s">
        <v>60</v>
      </c>
      <c r="C3" s="91"/>
      <c r="D3" s="10" t="s">
        <v>13</v>
      </c>
      <c r="E3" s="11" t="s">
        <v>14</v>
      </c>
      <c r="F3" s="11" t="s">
        <v>15</v>
      </c>
      <c r="G3" s="5" t="s">
        <v>87</v>
      </c>
      <c r="H3" s="12" t="s">
        <v>22</v>
      </c>
      <c r="I3" s="13" t="s">
        <v>61</v>
      </c>
      <c r="J3" s="96"/>
      <c r="K3" s="1"/>
    </row>
    <row r="4" spans="1:11" ht="16.5" customHeight="1">
      <c r="A4" s="6" t="s">
        <v>24</v>
      </c>
      <c r="B4" s="23">
        <v>5.09</v>
      </c>
      <c r="C4" s="24">
        <v>9440</v>
      </c>
      <c r="D4" s="24">
        <f>SUM(E4:F4)</f>
        <v>50847</v>
      </c>
      <c r="E4" s="24">
        <v>26035</v>
      </c>
      <c r="F4" s="24">
        <v>24812</v>
      </c>
      <c r="G4" s="25" t="s">
        <v>16</v>
      </c>
      <c r="H4" s="26">
        <v>5.39</v>
      </c>
      <c r="I4" s="27">
        <v>9990</v>
      </c>
      <c r="J4" s="14" t="s">
        <v>18</v>
      </c>
      <c r="K4" s="1"/>
    </row>
    <row r="5" spans="1:11" ht="6" customHeight="1">
      <c r="A5" s="7"/>
      <c r="B5" s="36"/>
      <c r="C5" s="37"/>
      <c r="D5" s="37"/>
      <c r="E5" s="37"/>
      <c r="F5" s="37"/>
      <c r="G5" s="38"/>
      <c r="H5" s="39"/>
      <c r="I5" s="40"/>
      <c r="J5" s="41"/>
      <c r="K5" s="1"/>
    </row>
    <row r="6" spans="1:11" ht="16.5" customHeight="1">
      <c r="A6" s="7" t="s">
        <v>25</v>
      </c>
      <c r="B6" s="28">
        <v>15.93</v>
      </c>
      <c r="C6" s="21">
        <v>16977</v>
      </c>
      <c r="D6" s="21">
        <f>SUM(E6:F6)</f>
        <v>105267</v>
      </c>
      <c r="E6" s="21">
        <v>52453</v>
      </c>
      <c r="F6" s="21">
        <v>52814</v>
      </c>
      <c r="G6" s="21">
        <v>54420</v>
      </c>
      <c r="H6" s="29">
        <v>6.2</v>
      </c>
      <c r="I6" s="30">
        <v>6608</v>
      </c>
      <c r="J6" s="15" t="s">
        <v>19</v>
      </c>
      <c r="K6" s="1"/>
    </row>
    <row r="7" spans="1:11" ht="6" customHeight="1">
      <c r="A7" s="8"/>
      <c r="B7" s="28"/>
      <c r="C7" s="21"/>
      <c r="D7" s="21"/>
      <c r="E7" s="21"/>
      <c r="F7" s="21"/>
      <c r="G7" s="21"/>
      <c r="H7" s="29"/>
      <c r="I7" s="30"/>
      <c r="J7" s="16"/>
      <c r="K7" s="1"/>
    </row>
    <row r="8" spans="1:11" ht="16.5" customHeight="1">
      <c r="A8" s="7" t="s">
        <v>1</v>
      </c>
      <c r="B8" s="28">
        <v>26.08</v>
      </c>
      <c r="C8" s="21">
        <v>27917</v>
      </c>
      <c r="D8" s="21">
        <f t="shared" ref="D8:D20" si="0">SUM(E8:F8)</f>
        <v>156288</v>
      </c>
      <c r="E8" s="21">
        <v>77802</v>
      </c>
      <c r="F8" s="21">
        <v>78486</v>
      </c>
      <c r="G8" s="21">
        <v>51021</v>
      </c>
      <c r="H8" s="29">
        <v>5.6</v>
      </c>
      <c r="I8" s="30">
        <v>5993</v>
      </c>
      <c r="J8" s="15" t="s">
        <v>19</v>
      </c>
      <c r="K8" s="1"/>
    </row>
    <row r="9" spans="1:11" ht="6" customHeight="1">
      <c r="A9" s="7"/>
      <c r="B9" s="28"/>
      <c r="C9" s="21"/>
      <c r="D9" s="21"/>
      <c r="E9" s="21"/>
      <c r="F9" s="21"/>
      <c r="G9" s="21"/>
      <c r="H9" s="29"/>
      <c r="I9" s="30"/>
      <c r="J9" s="15"/>
      <c r="K9" s="1"/>
    </row>
    <row r="10" spans="1:11" ht="16.5" customHeight="1">
      <c r="A10" s="7" t="s">
        <v>26</v>
      </c>
      <c r="B10" s="28">
        <v>90.05</v>
      </c>
      <c r="C10" s="21">
        <v>55184</v>
      </c>
      <c r="D10" s="21">
        <f t="shared" si="0"/>
        <v>291158</v>
      </c>
      <c r="E10" s="21">
        <v>144474</v>
      </c>
      <c r="F10" s="21">
        <v>146684</v>
      </c>
      <c r="G10" s="21">
        <v>134870</v>
      </c>
      <c r="H10" s="29">
        <v>5.28</v>
      </c>
      <c r="I10" s="30">
        <v>3233</v>
      </c>
      <c r="J10" s="15" t="s">
        <v>64</v>
      </c>
      <c r="K10" s="1"/>
    </row>
    <row r="11" spans="1:11" ht="6" customHeight="1">
      <c r="A11" s="7"/>
      <c r="B11" s="28"/>
      <c r="C11" s="21"/>
      <c r="D11" s="21"/>
      <c r="E11" s="21"/>
      <c r="F11" s="21"/>
      <c r="G11" s="21"/>
      <c r="H11" s="29"/>
      <c r="I11" s="30"/>
      <c r="J11" s="15"/>
      <c r="K11" s="1"/>
    </row>
    <row r="12" spans="1:11" ht="16.5" customHeight="1">
      <c r="A12" s="7" t="s">
        <v>27</v>
      </c>
      <c r="B12" s="28">
        <v>95.62</v>
      </c>
      <c r="C12" s="21">
        <v>60027</v>
      </c>
      <c r="D12" s="21">
        <f t="shared" si="0"/>
        <v>306763</v>
      </c>
      <c r="E12" s="21">
        <v>149598</v>
      </c>
      <c r="F12" s="21">
        <v>157165</v>
      </c>
      <c r="G12" s="21">
        <v>15605</v>
      </c>
      <c r="H12" s="29">
        <v>5.1100000000000003</v>
      </c>
      <c r="I12" s="30">
        <v>3208</v>
      </c>
      <c r="J12" s="15" t="s">
        <v>65</v>
      </c>
      <c r="K12" s="1"/>
    </row>
    <row r="13" spans="1:11" ht="6" customHeight="1">
      <c r="A13" s="7"/>
      <c r="B13" s="28"/>
      <c r="C13" s="21"/>
      <c r="D13" s="21"/>
      <c r="E13" s="21"/>
      <c r="F13" s="21"/>
      <c r="G13" s="21"/>
      <c r="H13" s="29"/>
      <c r="I13" s="30"/>
      <c r="J13" s="15"/>
      <c r="K13" s="1"/>
    </row>
    <row r="14" spans="1:11" ht="16.5" customHeight="1">
      <c r="A14" s="7" t="s">
        <v>28</v>
      </c>
      <c r="B14" s="28">
        <v>128.82</v>
      </c>
      <c r="C14" s="21">
        <v>66548</v>
      </c>
      <c r="D14" s="21">
        <f t="shared" si="0"/>
        <v>252282</v>
      </c>
      <c r="E14" s="21">
        <v>121392</v>
      </c>
      <c r="F14" s="21">
        <v>130890</v>
      </c>
      <c r="G14" s="32">
        <v>-54481</v>
      </c>
      <c r="H14" s="29">
        <v>3.79</v>
      </c>
      <c r="I14" s="30">
        <v>1958</v>
      </c>
      <c r="J14" s="15" t="s">
        <v>20</v>
      </c>
      <c r="K14" s="1"/>
    </row>
    <row r="15" spans="1:11" ht="6" customHeight="1">
      <c r="A15" s="7"/>
      <c r="B15" s="28"/>
      <c r="C15" s="21"/>
      <c r="D15" s="21"/>
      <c r="E15" s="21"/>
      <c r="F15" s="21"/>
      <c r="G15" s="32"/>
      <c r="H15" s="29"/>
      <c r="I15" s="30"/>
      <c r="J15" s="15"/>
      <c r="K15" s="1"/>
    </row>
    <row r="16" spans="1:11" ht="16.5" customHeight="1">
      <c r="A16" s="7" t="s">
        <v>29</v>
      </c>
      <c r="B16" s="28">
        <v>130.41</v>
      </c>
      <c r="C16" s="21">
        <v>87700</v>
      </c>
      <c r="D16" s="21">
        <f t="shared" si="0"/>
        <v>392649</v>
      </c>
      <c r="E16" s="21">
        <v>191838</v>
      </c>
      <c r="F16" s="21">
        <v>200811</v>
      </c>
      <c r="G16" s="21">
        <v>140367</v>
      </c>
      <c r="H16" s="29">
        <v>4.4800000000000004</v>
      </c>
      <c r="I16" s="30">
        <v>3011</v>
      </c>
      <c r="J16" s="15" t="s">
        <v>63</v>
      </c>
      <c r="K16" s="1"/>
    </row>
    <row r="17" spans="1:11" ht="6" customHeight="1">
      <c r="A17" s="7"/>
      <c r="B17" s="28"/>
      <c r="C17" s="21"/>
      <c r="D17" s="21"/>
      <c r="E17" s="21"/>
      <c r="F17" s="21"/>
      <c r="G17" s="21"/>
      <c r="H17" s="29"/>
      <c r="I17" s="30"/>
      <c r="J17" s="15"/>
      <c r="K17" s="1"/>
    </row>
    <row r="18" spans="1:11" ht="16.5" customHeight="1">
      <c r="A18" s="7" t="s">
        <v>30</v>
      </c>
      <c r="B18" s="28">
        <v>180.41</v>
      </c>
      <c r="C18" s="21">
        <v>117583</v>
      </c>
      <c r="D18" s="21">
        <f t="shared" si="0"/>
        <v>544312</v>
      </c>
      <c r="E18" s="21">
        <v>265836</v>
      </c>
      <c r="F18" s="21">
        <v>278476</v>
      </c>
      <c r="G18" s="21">
        <v>151663</v>
      </c>
      <c r="H18" s="29">
        <v>4.63</v>
      </c>
      <c r="I18" s="30">
        <v>3017</v>
      </c>
      <c r="J18" s="15" t="s">
        <v>67</v>
      </c>
      <c r="K18" s="1"/>
    </row>
    <row r="19" spans="1:11" ht="6" customHeight="1">
      <c r="A19" s="7"/>
      <c r="B19" s="28"/>
      <c r="C19" s="21"/>
      <c r="D19" s="21"/>
      <c r="E19" s="21"/>
      <c r="F19" s="21"/>
      <c r="G19" s="21"/>
      <c r="H19" s="29"/>
      <c r="I19" s="30"/>
      <c r="J19" s="15"/>
      <c r="K19" s="1"/>
    </row>
    <row r="20" spans="1:11" ht="16.5" customHeight="1">
      <c r="A20" s="7" t="s">
        <v>31</v>
      </c>
      <c r="B20" s="28">
        <v>207.46</v>
      </c>
      <c r="C20" s="21">
        <v>158399</v>
      </c>
      <c r="D20" s="21">
        <f t="shared" si="0"/>
        <v>647122</v>
      </c>
      <c r="E20" s="21">
        <v>317043</v>
      </c>
      <c r="F20" s="21">
        <v>330079</v>
      </c>
      <c r="G20" s="21">
        <v>102810</v>
      </c>
      <c r="H20" s="29">
        <v>4.09</v>
      </c>
      <c r="I20" s="30">
        <v>3119</v>
      </c>
      <c r="J20" s="15" t="s">
        <v>66</v>
      </c>
      <c r="K20" s="1"/>
    </row>
    <row r="21" spans="1:11" ht="8.25" customHeight="1">
      <c r="A21" s="8"/>
      <c r="B21" s="28"/>
      <c r="C21" s="21"/>
      <c r="D21" s="21"/>
      <c r="E21" s="21"/>
      <c r="F21" s="21"/>
      <c r="G21" s="21"/>
      <c r="H21" s="29"/>
      <c r="I21" s="30"/>
      <c r="J21" s="16"/>
      <c r="K21" s="1"/>
    </row>
    <row r="22" spans="1:11" ht="16.5" customHeight="1">
      <c r="A22" s="7" t="s">
        <v>32</v>
      </c>
      <c r="B22" s="28">
        <v>241.54</v>
      </c>
      <c r="C22" s="21">
        <v>205673</v>
      </c>
      <c r="D22" s="21">
        <f>SUM(E22:F22)</f>
        <v>749808</v>
      </c>
      <c r="E22" s="21">
        <v>364835</v>
      </c>
      <c r="F22" s="21">
        <v>384973</v>
      </c>
      <c r="G22" s="21">
        <v>17747</v>
      </c>
      <c r="H22" s="29">
        <v>3.65</v>
      </c>
      <c r="I22" s="30">
        <v>3104</v>
      </c>
      <c r="J22" s="15" t="s">
        <v>62</v>
      </c>
      <c r="K22" s="1"/>
    </row>
    <row r="23" spans="1:11" ht="16.5" hidden="1" customHeight="1">
      <c r="A23" s="7" t="s">
        <v>33</v>
      </c>
      <c r="B23" s="28">
        <v>241.63</v>
      </c>
      <c r="C23" s="21">
        <v>220361</v>
      </c>
      <c r="D23" s="21">
        <f>SUM(E23:F23)</f>
        <v>768364</v>
      </c>
      <c r="E23" s="21">
        <v>374396</v>
      </c>
      <c r="F23" s="21">
        <v>393968</v>
      </c>
      <c r="G23" s="21">
        <v>18556</v>
      </c>
      <c r="H23" s="29">
        <v>3.49</v>
      </c>
      <c r="I23" s="30">
        <v>3180</v>
      </c>
      <c r="J23" s="15" t="s">
        <v>21</v>
      </c>
      <c r="K23" s="1"/>
    </row>
    <row r="24" spans="1:11" ht="16.5" hidden="1" customHeight="1">
      <c r="A24" s="7" t="s">
        <v>34</v>
      </c>
      <c r="B24" s="28">
        <v>241.71</v>
      </c>
      <c r="C24" s="21">
        <v>229055</v>
      </c>
      <c r="D24" s="21">
        <f>SUM(E24:F24)</f>
        <v>788909</v>
      </c>
      <c r="E24" s="21">
        <v>384914</v>
      </c>
      <c r="F24" s="21">
        <v>403995</v>
      </c>
      <c r="G24" s="21">
        <v>20545</v>
      </c>
      <c r="H24" s="29">
        <v>3.44</v>
      </c>
      <c r="I24" s="30">
        <v>3264</v>
      </c>
      <c r="J24" s="15" t="s">
        <v>21</v>
      </c>
      <c r="K24" s="1"/>
    </row>
    <row r="25" spans="1:11" ht="16.5" hidden="1" customHeight="1">
      <c r="A25" s="7" t="s">
        <v>35</v>
      </c>
      <c r="B25" s="28">
        <v>241.99</v>
      </c>
      <c r="C25" s="21">
        <v>239659</v>
      </c>
      <c r="D25" s="21">
        <f>SUM(E25:F25)</f>
        <v>811484</v>
      </c>
      <c r="E25" s="21">
        <v>396381</v>
      </c>
      <c r="F25" s="21">
        <v>415103</v>
      </c>
      <c r="G25" s="21">
        <v>22575</v>
      </c>
      <c r="H25" s="29">
        <v>3.39</v>
      </c>
      <c r="I25" s="30">
        <v>3353</v>
      </c>
      <c r="J25" s="15" t="s">
        <v>21</v>
      </c>
      <c r="K25" s="1"/>
    </row>
    <row r="26" spans="1:11" ht="16.5" hidden="1" customHeight="1">
      <c r="A26" s="7" t="s">
        <v>36</v>
      </c>
      <c r="B26" s="28">
        <v>242.18</v>
      </c>
      <c r="C26" s="21">
        <v>249828</v>
      </c>
      <c r="D26" s="21">
        <f>SUM(E26:F26)</f>
        <v>833348</v>
      </c>
      <c r="E26" s="21">
        <v>407309</v>
      </c>
      <c r="F26" s="21">
        <v>426039</v>
      </c>
      <c r="G26" s="21">
        <v>21864</v>
      </c>
      <c r="H26" s="29">
        <v>3.34</v>
      </c>
      <c r="I26" s="30">
        <v>3441</v>
      </c>
      <c r="J26" s="15" t="s">
        <v>21</v>
      </c>
      <c r="K26" s="1"/>
    </row>
    <row r="27" spans="1:11" ht="8.25" customHeight="1">
      <c r="A27" s="8"/>
      <c r="B27" s="28"/>
      <c r="C27" s="21"/>
      <c r="D27" s="21"/>
      <c r="E27" s="21"/>
      <c r="F27" s="21"/>
      <c r="G27" s="21"/>
      <c r="H27" s="29"/>
      <c r="I27" s="30"/>
      <c r="J27" s="16"/>
      <c r="K27" s="1"/>
    </row>
    <row r="28" spans="1:11" ht="16.5" customHeight="1">
      <c r="A28" s="7" t="s">
        <v>37</v>
      </c>
      <c r="B28" s="28">
        <v>242.61</v>
      </c>
      <c r="C28" s="21">
        <v>260376</v>
      </c>
      <c r="D28" s="21">
        <f>SUM(E28:F28)</f>
        <v>853270</v>
      </c>
      <c r="E28" s="21">
        <v>417877</v>
      </c>
      <c r="F28" s="21">
        <v>435393</v>
      </c>
      <c r="G28" s="21">
        <v>19922</v>
      </c>
      <c r="H28" s="29">
        <v>3.28</v>
      </c>
      <c r="I28" s="30">
        <v>3517</v>
      </c>
      <c r="J28" s="15" t="s">
        <v>68</v>
      </c>
      <c r="K28" s="1"/>
    </row>
    <row r="29" spans="1:11" ht="16.5" customHeight="1">
      <c r="A29" s="7" t="s">
        <v>38</v>
      </c>
      <c r="B29" s="28">
        <v>254.56</v>
      </c>
      <c r="C29" s="21">
        <v>277877</v>
      </c>
      <c r="D29" s="21">
        <f>SUM(E29:F29)</f>
        <v>884693</v>
      </c>
      <c r="E29" s="21">
        <v>433675</v>
      </c>
      <c r="F29" s="21">
        <v>451018</v>
      </c>
      <c r="G29" s="21">
        <v>31423</v>
      </c>
      <c r="H29" s="29">
        <v>3.18</v>
      </c>
      <c r="I29" s="30">
        <v>3475</v>
      </c>
      <c r="J29" s="15" t="s">
        <v>21</v>
      </c>
      <c r="K29" s="1"/>
    </row>
    <row r="30" spans="1:11" ht="16.5" customHeight="1">
      <c r="A30" s="7" t="s">
        <v>39</v>
      </c>
      <c r="B30" s="28">
        <v>255.88</v>
      </c>
      <c r="C30" s="21">
        <v>291310</v>
      </c>
      <c r="D30" s="21">
        <f>SUM(E30:F30)</f>
        <v>912059</v>
      </c>
      <c r="E30" s="21">
        <v>447975</v>
      </c>
      <c r="F30" s="21">
        <v>464084</v>
      </c>
      <c r="G30" s="21">
        <v>27366</v>
      </c>
      <c r="H30" s="29">
        <v>3.13</v>
      </c>
      <c r="I30" s="30">
        <v>3564</v>
      </c>
      <c r="J30" s="15" t="s">
        <v>21</v>
      </c>
      <c r="K30" s="1"/>
    </row>
    <row r="31" spans="1:11" ht="16.5" customHeight="1">
      <c r="A31" s="7" t="s">
        <v>40</v>
      </c>
      <c r="B31" s="28">
        <v>255.91</v>
      </c>
      <c r="C31" s="21">
        <v>301990</v>
      </c>
      <c r="D31" s="21">
        <f>SUM(E31:F31)</f>
        <v>940106</v>
      </c>
      <c r="E31" s="21">
        <v>462658</v>
      </c>
      <c r="F31" s="21">
        <v>477448</v>
      </c>
      <c r="G31" s="21">
        <v>28047</v>
      </c>
      <c r="H31" s="29">
        <v>3.11</v>
      </c>
      <c r="I31" s="30">
        <v>3674</v>
      </c>
      <c r="J31" s="15" t="s">
        <v>21</v>
      </c>
      <c r="K31" s="1"/>
    </row>
    <row r="32" spans="1:11" ht="16.5" customHeight="1">
      <c r="A32" s="7" t="s">
        <v>41</v>
      </c>
      <c r="B32" s="28">
        <v>257.5</v>
      </c>
      <c r="C32" s="21">
        <v>318310</v>
      </c>
      <c r="D32" s="21">
        <f>SUM(E32:F32)</f>
        <v>966364</v>
      </c>
      <c r="E32" s="21">
        <v>475693</v>
      </c>
      <c r="F32" s="21">
        <v>490671</v>
      </c>
      <c r="G32" s="21">
        <v>26258</v>
      </c>
      <c r="H32" s="29">
        <v>3.04</v>
      </c>
      <c r="I32" s="30">
        <v>3753</v>
      </c>
      <c r="J32" s="15" t="s">
        <v>21</v>
      </c>
      <c r="K32" s="1"/>
    </row>
    <row r="33" spans="1:11" ht="8.25" customHeight="1">
      <c r="A33" s="8"/>
      <c r="B33" s="28"/>
      <c r="C33" s="21"/>
      <c r="D33" s="21"/>
      <c r="E33" s="21"/>
      <c r="F33" s="21"/>
      <c r="G33" s="21"/>
      <c r="H33" s="29"/>
      <c r="I33" s="30"/>
      <c r="J33" s="16"/>
      <c r="K33" s="1"/>
    </row>
    <row r="34" spans="1:11" ht="16.5" customHeight="1">
      <c r="A34" s="7" t="s">
        <v>42</v>
      </c>
      <c r="B34" s="28">
        <v>334.78</v>
      </c>
      <c r="C34" s="21">
        <v>333928</v>
      </c>
      <c r="D34" s="21">
        <f>SUM(E34:F34)</f>
        <v>1002201</v>
      </c>
      <c r="E34" s="21">
        <v>493362</v>
      </c>
      <c r="F34" s="21">
        <v>508839</v>
      </c>
      <c r="G34" s="21">
        <v>35837</v>
      </c>
      <c r="H34" s="29">
        <v>3</v>
      </c>
      <c r="I34" s="30">
        <v>2994</v>
      </c>
      <c r="J34" s="15" t="s">
        <v>69</v>
      </c>
      <c r="K34" s="1"/>
    </row>
    <row r="35" spans="1:11" ht="16.5" customHeight="1">
      <c r="A35" s="7" t="s">
        <v>43</v>
      </c>
      <c r="B35" s="28">
        <v>335.23</v>
      </c>
      <c r="C35" s="21">
        <v>344049</v>
      </c>
      <c r="D35" s="21">
        <f>SUM(E35:F35)</f>
        <v>1020880</v>
      </c>
      <c r="E35" s="21">
        <v>502799</v>
      </c>
      <c r="F35" s="21">
        <v>518081</v>
      </c>
      <c r="G35" s="21">
        <v>18679</v>
      </c>
      <c r="H35" s="29">
        <v>2.97</v>
      </c>
      <c r="I35" s="30">
        <v>3045</v>
      </c>
      <c r="J35" s="15" t="s">
        <v>21</v>
      </c>
      <c r="K35" s="1"/>
    </row>
    <row r="36" spans="1:11" ht="16.5" customHeight="1">
      <c r="A36" s="7" t="s">
        <v>44</v>
      </c>
      <c r="B36" s="28">
        <v>335.49</v>
      </c>
      <c r="C36" s="21">
        <v>352359</v>
      </c>
      <c r="D36" s="21">
        <f>SUM(E36:F36)</f>
        <v>1039404</v>
      </c>
      <c r="E36" s="21">
        <v>511787</v>
      </c>
      <c r="F36" s="21">
        <v>527617</v>
      </c>
      <c r="G36" s="21">
        <v>18524</v>
      </c>
      <c r="H36" s="29">
        <v>2.95</v>
      </c>
      <c r="I36" s="30">
        <v>3098</v>
      </c>
      <c r="J36" s="15" t="s">
        <v>21</v>
      </c>
      <c r="K36" s="1"/>
    </row>
    <row r="37" spans="1:11" ht="16.5" customHeight="1">
      <c r="A37" s="7" t="s">
        <v>45</v>
      </c>
      <c r="B37" s="28">
        <v>335.53</v>
      </c>
      <c r="C37" s="21">
        <v>360326</v>
      </c>
      <c r="D37" s="21">
        <f>SUM(E37:F37)</f>
        <v>1055131</v>
      </c>
      <c r="E37" s="21">
        <v>519894</v>
      </c>
      <c r="F37" s="21">
        <v>535237</v>
      </c>
      <c r="G37" s="21">
        <v>15727</v>
      </c>
      <c r="H37" s="29">
        <v>2.93</v>
      </c>
      <c r="I37" s="30">
        <v>3145</v>
      </c>
      <c r="J37" s="15" t="s">
        <v>21</v>
      </c>
      <c r="K37" s="1"/>
    </row>
    <row r="38" spans="1:11" ht="16.5" customHeight="1">
      <c r="A38" s="7" t="s">
        <v>46</v>
      </c>
      <c r="B38" s="28">
        <v>335.58</v>
      </c>
      <c r="C38" s="21">
        <v>368662</v>
      </c>
      <c r="D38" s="21">
        <f>SUM(E38:F38)</f>
        <v>1070824</v>
      </c>
      <c r="E38" s="21">
        <v>527938</v>
      </c>
      <c r="F38" s="21">
        <v>542886</v>
      </c>
      <c r="G38" s="21">
        <v>15693</v>
      </c>
      <c r="H38" s="29">
        <v>2.9</v>
      </c>
      <c r="I38" s="30">
        <v>3191</v>
      </c>
      <c r="J38" s="15" t="s">
        <v>21</v>
      </c>
      <c r="K38" s="1"/>
    </row>
    <row r="39" spans="1:11" ht="8.25" customHeight="1">
      <c r="A39" s="8"/>
      <c r="B39" s="28"/>
      <c r="C39" s="21"/>
      <c r="D39" s="21"/>
      <c r="E39" s="21"/>
      <c r="F39" s="21"/>
      <c r="G39" s="21"/>
      <c r="H39" s="29"/>
      <c r="I39" s="30"/>
      <c r="J39" s="16"/>
      <c r="K39" s="1"/>
    </row>
    <row r="40" spans="1:11" ht="16.5" customHeight="1">
      <c r="A40" s="7" t="s">
        <v>47</v>
      </c>
      <c r="B40" s="28">
        <v>335.61</v>
      </c>
      <c r="C40" s="21">
        <v>397013</v>
      </c>
      <c r="D40" s="21">
        <f>SUM(E40:F40)</f>
        <v>1088588</v>
      </c>
      <c r="E40" s="21">
        <v>536765</v>
      </c>
      <c r="F40" s="21">
        <v>551823</v>
      </c>
      <c r="G40" s="21">
        <v>17764</v>
      </c>
      <c r="H40" s="29">
        <v>2.74</v>
      </c>
      <c r="I40" s="30">
        <v>3244</v>
      </c>
      <c r="J40" s="15" t="s">
        <v>70</v>
      </c>
      <c r="K40" s="1"/>
    </row>
    <row r="41" spans="1:11" ht="16.5" customHeight="1">
      <c r="A41" s="7" t="s">
        <v>48</v>
      </c>
      <c r="B41" s="28">
        <v>335.61</v>
      </c>
      <c r="C41" s="21">
        <v>404069</v>
      </c>
      <c r="D41" s="21">
        <f>SUM(E41:F41)</f>
        <v>1103158</v>
      </c>
      <c r="E41" s="21">
        <v>543204</v>
      </c>
      <c r="F41" s="21">
        <v>559954</v>
      </c>
      <c r="G41" s="21">
        <v>14570</v>
      </c>
      <c r="H41" s="29">
        <v>2.73</v>
      </c>
      <c r="I41" s="30">
        <v>3287</v>
      </c>
      <c r="J41" s="15" t="s">
        <v>21</v>
      </c>
      <c r="K41" s="1"/>
    </row>
    <row r="42" spans="1:11" ht="16.5" customHeight="1">
      <c r="A42" s="7" t="s">
        <v>49</v>
      </c>
      <c r="B42" s="28">
        <v>335.63</v>
      </c>
      <c r="C42" s="21">
        <v>412170</v>
      </c>
      <c r="D42" s="21">
        <f>SUM(E42:F42)</f>
        <v>1118834</v>
      </c>
      <c r="E42" s="21">
        <v>550376</v>
      </c>
      <c r="F42" s="21">
        <v>568458</v>
      </c>
      <c r="G42" s="21">
        <v>15676</v>
      </c>
      <c r="H42" s="29">
        <v>2.71</v>
      </c>
      <c r="I42" s="30">
        <v>3334</v>
      </c>
      <c r="J42" s="15" t="s">
        <v>21</v>
      </c>
      <c r="K42" s="1"/>
    </row>
    <row r="43" spans="1:11" ht="16.5" customHeight="1">
      <c r="A43" s="7" t="s">
        <v>50</v>
      </c>
      <c r="B43" s="28">
        <v>335.64</v>
      </c>
      <c r="C43" s="21">
        <v>420321</v>
      </c>
      <c r="D43" s="21">
        <f>SUM(E43:F43)</f>
        <v>1134506</v>
      </c>
      <c r="E43" s="21">
        <v>557611</v>
      </c>
      <c r="F43" s="21">
        <v>576895</v>
      </c>
      <c r="G43" s="21">
        <v>15672</v>
      </c>
      <c r="H43" s="29">
        <v>2.7</v>
      </c>
      <c r="I43" s="30">
        <v>3380</v>
      </c>
      <c r="J43" s="15" t="s">
        <v>21</v>
      </c>
      <c r="K43" s="1"/>
    </row>
    <row r="44" spans="1:11" ht="16.5" customHeight="1">
      <c r="A44" s="7" t="s">
        <v>51</v>
      </c>
      <c r="B44" s="28">
        <v>335.91</v>
      </c>
      <c r="C44" s="21">
        <v>427010</v>
      </c>
      <c r="D44" s="21">
        <f>SUM(E44:F44)</f>
        <v>1148176</v>
      </c>
      <c r="E44" s="21">
        <v>563024</v>
      </c>
      <c r="F44" s="21">
        <v>585152</v>
      </c>
      <c r="G44" s="21">
        <v>13670</v>
      </c>
      <c r="H44" s="29">
        <v>2.69</v>
      </c>
      <c r="I44" s="30">
        <v>3418</v>
      </c>
      <c r="J44" s="15" t="s">
        <v>21</v>
      </c>
      <c r="K44" s="1"/>
    </row>
    <row r="45" spans="1:11" ht="8.25" customHeight="1">
      <c r="A45" s="8"/>
      <c r="B45" s="28"/>
      <c r="C45" s="21"/>
      <c r="D45" s="21"/>
      <c r="E45" s="21"/>
      <c r="F45" s="21"/>
      <c r="G45" s="21"/>
      <c r="H45" s="29"/>
      <c r="I45" s="30"/>
      <c r="J45" s="16"/>
      <c r="K45" s="1"/>
    </row>
    <row r="46" spans="1:11" ht="16.5" customHeight="1">
      <c r="A46" s="7" t="s">
        <v>52</v>
      </c>
      <c r="B46" s="28">
        <v>336.82</v>
      </c>
      <c r="C46" s="21">
        <v>433348</v>
      </c>
      <c r="D46" s="21">
        <f>SUM(E46:F46)</f>
        <v>1160440</v>
      </c>
      <c r="E46" s="21">
        <v>568166</v>
      </c>
      <c r="F46" s="21">
        <v>592274</v>
      </c>
      <c r="G46" s="21">
        <v>12264</v>
      </c>
      <c r="H46" s="29">
        <v>2.68</v>
      </c>
      <c r="I46" s="30">
        <v>3445</v>
      </c>
      <c r="J46" s="15" t="s">
        <v>71</v>
      </c>
      <c r="K46" s="1"/>
    </row>
    <row r="47" spans="1:11" ht="16.5" customHeight="1">
      <c r="A47" s="7" t="s">
        <v>53</v>
      </c>
      <c r="B47" s="28">
        <v>337.12</v>
      </c>
      <c r="C47" s="21">
        <v>444059</v>
      </c>
      <c r="D47" s="21">
        <f>SUM(E47:F47)</f>
        <v>1177133</v>
      </c>
      <c r="E47" s="21">
        <v>575978</v>
      </c>
      <c r="F47" s="21">
        <v>601155</v>
      </c>
      <c r="G47" s="21">
        <v>16693</v>
      </c>
      <c r="H47" s="29">
        <v>2.65</v>
      </c>
      <c r="I47" s="30">
        <v>3492</v>
      </c>
      <c r="J47" s="15" t="s">
        <v>21</v>
      </c>
      <c r="K47" s="1"/>
    </row>
    <row r="48" spans="1:11" ht="16.5" customHeight="1">
      <c r="A48" s="7" t="s">
        <v>54</v>
      </c>
      <c r="B48" s="28">
        <v>338.18</v>
      </c>
      <c r="C48" s="21">
        <v>454548</v>
      </c>
      <c r="D48" s="21">
        <f>SUM(E48:F48)</f>
        <v>1193403</v>
      </c>
      <c r="E48" s="21">
        <v>583286</v>
      </c>
      <c r="F48" s="21">
        <v>610117</v>
      </c>
      <c r="G48" s="21">
        <v>16270</v>
      </c>
      <c r="H48" s="29">
        <v>2.63</v>
      </c>
      <c r="I48" s="30">
        <v>3529</v>
      </c>
      <c r="J48" s="15" t="s">
        <v>21</v>
      </c>
      <c r="K48" s="1"/>
    </row>
    <row r="49" spans="1:11" ht="16.5" customHeight="1">
      <c r="A49" s="7" t="s">
        <v>55</v>
      </c>
      <c r="B49" s="28">
        <v>336.39</v>
      </c>
      <c r="C49" s="21">
        <v>465116</v>
      </c>
      <c r="D49" s="21">
        <f>SUM(E49:F49)</f>
        <v>1208006</v>
      </c>
      <c r="E49" s="21">
        <v>590303</v>
      </c>
      <c r="F49" s="21">
        <v>617703</v>
      </c>
      <c r="G49" s="21">
        <v>14603</v>
      </c>
      <c r="H49" s="29">
        <v>2.6</v>
      </c>
      <c r="I49" s="30">
        <v>3591</v>
      </c>
      <c r="J49" s="15" t="s">
        <v>21</v>
      </c>
      <c r="K49" s="1"/>
    </row>
    <row r="50" spans="1:11" ht="16.5" customHeight="1">
      <c r="A50" s="7" t="s">
        <v>2</v>
      </c>
      <c r="B50" s="28">
        <v>336.39</v>
      </c>
      <c r="C50" s="21">
        <v>477811</v>
      </c>
      <c r="D50" s="21">
        <f>SUM(E50:F50)</f>
        <v>1223965</v>
      </c>
      <c r="E50" s="21">
        <v>597778</v>
      </c>
      <c r="F50" s="21">
        <v>626187</v>
      </c>
      <c r="G50" s="21">
        <v>15959</v>
      </c>
      <c r="H50" s="29">
        <v>2.56</v>
      </c>
      <c r="I50" s="30">
        <v>3639</v>
      </c>
      <c r="J50" s="15" t="s">
        <v>21</v>
      </c>
      <c r="K50" s="1"/>
    </row>
    <row r="51" spans="1:11" ht="6" customHeight="1">
      <c r="A51" s="8"/>
      <c r="B51" s="28"/>
      <c r="C51" s="21"/>
      <c r="D51" s="21"/>
      <c r="E51" s="21"/>
      <c r="F51" s="21"/>
      <c r="G51" s="21"/>
      <c r="H51" s="29"/>
      <c r="I51" s="30"/>
      <c r="J51" s="16"/>
      <c r="K51" s="1"/>
    </row>
    <row r="52" spans="1:11" ht="16.5" customHeight="1">
      <c r="A52" s="7" t="s">
        <v>3</v>
      </c>
      <c r="B52" s="28">
        <v>336.4</v>
      </c>
      <c r="C52" s="21">
        <v>490915</v>
      </c>
      <c r="D52" s="21">
        <f>SUM(E52:F52)</f>
        <v>1237062</v>
      </c>
      <c r="E52" s="21">
        <v>603548</v>
      </c>
      <c r="F52" s="21">
        <v>633514</v>
      </c>
      <c r="G52" s="21">
        <v>13097</v>
      </c>
      <c r="H52" s="29">
        <v>2.52</v>
      </c>
      <c r="I52" s="30">
        <v>3677</v>
      </c>
      <c r="J52" s="15" t="s">
        <v>72</v>
      </c>
      <c r="K52" s="1"/>
    </row>
    <row r="53" spans="1:11" ht="16.5" customHeight="1">
      <c r="A53" s="7" t="s">
        <v>4</v>
      </c>
      <c r="B53" s="28">
        <v>336.5</v>
      </c>
      <c r="C53" s="21">
        <v>503951</v>
      </c>
      <c r="D53" s="21">
        <f>SUM(E53:F53)</f>
        <v>1249948</v>
      </c>
      <c r="E53" s="21">
        <v>609128</v>
      </c>
      <c r="F53" s="21">
        <v>640820</v>
      </c>
      <c r="G53" s="21">
        <v>12886</v>
      </c>
      <c r="H53" s="29">
        <v>2.48</v>
      </c>
      <c r="I53" s="30">
        <v>3715</v>
      </c>
      <c r="J53" s="15" t="s">
        <v>21</v>
      </c>
      <c r="K53" s="1"/>
    </row>
    <row r="54" spans="1:11" ht="16.5" customHeight="1">
      <c r="A54" s="7" t="s">
        <v>5</v>
      </c>
      <c r="B54" s="28">
        <v>336.5</v>
      </c>
      <c r="C54" s="21">
        <v>517124</v>
      </c>
      <c r="D54" s="21">
        <f>SUM(E54:F54)</f>
        <v>1262915</v>
      </c>
      <c r="E54" s="21">
        <v>615193</v>
      </c>
      <c r="F54" s="21">
        <v>647722</v>
      </c>
      <c r="G54" s="21">
        <v>12967</v>
      </c>
      <c r="H54" s="29">
        <v>2.44</v>
      </c>
      <c r="I54" s="30">
        <v>3753</v>
      </c>
      <c r="J54" s="15" t="s">
        <v>21</v>
      </c>
      <c r="K54" s="1"/>
    </row>
    <row r="55" spans="1:11" ht="16.5" customHeight="1">
      <c r="A55" s="7" t="s">
        <v>6</v>
      </c>
      <c r="B55" s="28">
        <v>336.81</v>
      </c>
      <c r="C55" s="21">
        <v>526262</v>
      </c>
      <c r="D55" s="21">
        <f>SUM(E55:F55)</f>
        <v>1270513</v>
      </c>
      <c r="E55" s="21">
        <v>618180</v>
      </c>
      <c r="F55" s="21">
        <v>652333</v>
      </c>
      <c r="G55" s="21">
        <v>7598</v>
      </c>
      <c r="H55" s="29">
        <v>2.41</v>
      </c>
      <c r="I55" s="30">
        <v>3772</v>
      </c>
      <c r="J55" s="15" t="s">
        <v>21</v>
      </c>
      <c r="K55" s="1"/>
    </row>
    <row r="56" spans="1:11" ht="16.5" customHeight="1">
      <c r="A56" s="7" t="s">
        <v>7</v>
      </c>
      <c r="B56" s="28">
        <v>336.82</v>
      </c>
      <c r="C56" s="21">
        <v>534882</v>
      </c>
      <c r="D56" s="21">
        <f>SUM(E56:F56)</f>
        <v>1277681</v>
      </c>
      <c r="E56" s="21">
        <v>621129</v>
      </c>
      <c r="F56" s="21">
        <v>656552</v>
      </c>
      <c r="G56" s="21">
        <v>7168</v>
      </c>
      <c r="H56" s="29">
        <v>2.39</v>
      </c>
      <c r="I56" s="30">
        <v>3793</v>
      </c>
      <c r="J56" s="15" t="s">
        <v>21</v>
      </c>
      <c r="K56" s="1"/>
    </row>
    <row r="57" spans="1:11" ht="6" customHeight="1">
      <c r="A57" s="8"/>
      <c r="B57" s="28"/>
      <c r="C57" s="21"/>
      <c r="D57" s="21"/>
      <c r="E57" s="21"/>
      <c r="F57" s="21"/>
      <c r="G57" s="21"/>
      <c r="H57" s="29"/>
      <c r="I57" s="30"/>
      <c r="J57" s="16"/>
      <c r="K57" s="1"/>
    </row>
    <row r="58" spans="1:11" ht="16.5" customHeight="1">
      <c r="A58" s="7" t="s">
        <v>8</v>
      </c>
      <c r="B58" s="28">
        <v>337.59</v>
      </c>
      <c r="C58" s="21">
        <v>544145</v>
      </c>
      <c r="D58" s="21">
        <f>SUM(E58:F58)</f>
        <v>1284795</v>
      </c>
      <c r="E58" s="21">
        <v>624622</v>
      </c>
      <c r="F58" s="21">
        <v>660173</v>
      </c>
      <c r="G58" s="21">
        <v>7114</v>
      </c>
      <c r="H58" s="29">
        <v>2.36</v>
      </c>
      <c r="I58" s="30">
        <v>3806</v>
      </c>
      <c r="J58" s="15" t="s">
        <v>73</v>
      </c>
      <c r="K58" s="1"/>
    </row>
    <row r="59" spans="1:11" ht="16.5" customHeight="1">
      <c r="A59" s="7" t="s">
        <v>9</v>
      </c>
      <c r="B59" s="28">
        <v>337.59</v>
      </c>
      <c r="C59" s="21">
        <v>555017</v>
      </c>
      <c r="D59" s="21">
        <f>SUM(E59:F59)</f>
        <v>1295832</v>
      </c>
      <c r="E59" s="21">
        <v>629806</v>
      </c>
      <c r="F59" s="21">
        <v>666026</v>
      </c>
      <c r="G59" s="21">
        <v>11037</v>
      </c>
      <c r="H59" s="29">
        <v>2.33</v>
      </c>
      <c r="I59" s="30">
        <v>3838</v>
      </c>
      <c r="J59" s="15" t="s">
        <v>21</v>
      </c>
      <c r="K59" s="1"/>
    </row>
    <row r="60" spans="1:11" ht="16.5" customHeight="1">
      <c r="A60" s="7" t="s">
        <v>10</v>
      </c>
      <c r="B60" s="28">
        <v>337.59</v>
      </c>
      <c r="C60" s="21">
        <v>566556</v>
      </c>
      <c r="D60" s="21">
        <f>SUM(E60:F60)</f>
        <v>1308379</v>
      </c>
      <c r="E60" s="21">
        <v>634927</v>
      </c>
      <c r="F60" s="21">
        <v>673452</v>
      </c>
      <c r="G60" s="21">
        <v>12547</v>
      </c>
      <c r="H60" s="29">
        <v>2.31</v>
      </c>
      <c r="I60" s="30">
        <v>3876</v>
      </c>
      <c r="J60" s="15" t="s">
        <v>21</v>
      </c>
      <c r="K60" s="1"/>
    </row>
    <row r="61" spans="1:11" ht="16.5" customHeight="1">
      <c r="A61" s="7" t="s">
        <v>26</v>
      </c>
      <c r="B61" s="28">
        <v>338.27</v>
      </c>
      <c r="C61" s="21">
        <v>577664</v>
      </c>
      <c r="D61" s="21">
        <f>SUM(E61:F61)</f>
        <v>1320486</v>
      </c>
      <c r="E61" s="21">
        <v>639955</v>
      </c>
      <c r="F61" s="21">
        <v>680531</v>
      </c>
      <c r="G61" s="21">
        <v>12107</v>
      </c>
      <c r="H61" s="29">
        <v>2.29</v>
      </c>
      <c r="I61" s="30">
        <v>3909</v>
      </c>
      <c r="J61" s="15" t="s">
        <v>21</v>
      </c>
      <c r="K61" s="1"/>
    </row>
    <row r="62" spans="1:11" ht="16.5" customHeight="1">
      <c r="A62" s="7" t="s">
        <v>56</v>
      </c>
      <c r="B62" s="28">
        <v>338.27</v>
      </c>
      <c r="C62" s="21">
        <v>586946</v>
      </c>
      <c r="D62" s="21">
        <f>SUM(E62:F62)</f>
        <v>1329503</v>
      </c>
      <c r="E62" s="21">
        <v>643326</v>
      </c>
      <c r="F62" s="21">
        <v>686177</v>
      </c>
      <c r="G62" s="21">
        <v>9017</v>
      </c>
      <c r="H62" s="29">
        <v>2.27</v>
      </c>
      <c r="I62" s="30">
        <v>3930</v>
      </c>
      <c r="J62" s="15" t="s">
        <v>21</v>
      </c>
      <c r="K62" s="1"/>
    </row>
    <row r="63" spans="1:11" ht="6" customHeight="1">
      <c r="A63" s="8"/>
      <c r="B63" s="28"/>
      <c r="C63" s="21"/>
      <c r="D63" s="21"/>
      <c r="E63" s="21"/>
      <c r="F63" s="21"/>
      <c r="G63" s="21"/>
      <c r="H63" s="29"/>
      <c r="I63" s="30"/>
      <c r="J63" s="16"/>
      <c r="K63" s="1"/>
    </row>
    <row r="64" spans="1:11" ht="16.5" customHeight="1">
      <c r="A64" s="7" t="s">
        <v>57</v>
      </c>
      <c r="B64" s="28">
        <v>339.38</v>
      </c>
      <c r="C64" s="21">
        <v>599989</v>
      </c>
      <c r="D64" s="21">
        <f>SUM(E64:F64)</f>
        <v>1341470</v>
      </c>
      <c r="E64" s="21">
        <v>647816</v>
      </c>
      <c r="F64" s="21">
        <v>693654</v>
      </c>
      <c r="G64" s="21">
        <v>11967</v>
      </c>
      <c r="H64" s="29">
        <v>2.2400000000000002</v>
      </c>
      <c r="I64" s="30">
        <v>3953</v>
      </c>
      <c r="J64" s="15" t="s">
        <v>74</v>
      </c>
      <c r="K64" s="1"/>
    </row>
    <row r="65" spans="1:11" ht="16.5" customHeight="1">
      <c r="A65" s="7" t="s">
        <v>58</v>
      </c>
      <c r="B65" s="31">
        <v>340</v>
      </c>
      <c r="C65" s="21">
        <v>610661</v>
      </c>
      <c r="D65" s="21">
        <f>SUM(E65:F65)</f>
        <v>1354304</v>
      </c>
      <c r="E65" s="21">
        <v>652913</v>
      </c>
      <c r="F65" s="21">
        <v>701391</v>
      </c>
      <c r="G65" s="21">
        <v>12564</v>
      </c>
      <c r="H65" s="29">
        <v>2.2200000000000002</v>
      </c>
      <c r="I65" s="30">
        <v>3983</v>
      </c>
      <c r="J65" s="15" t="s">
        <v>21</v>
      </c>
      <c r="K65" s="1"/>
    </row>
    <row r="66" spans="1:11" ht="16.5" customHeight="1">
      <c r="A66" s="7" t="s">
        <v>59</v>
      </c>
      <c r="B66" s="28">
        <v>340</v>
      </c>
      <c r="C66" s="21">
        <v>621870</v>
      </c>
      <c r="D66" s="21">
        <f>SUM(E66:F66)</f>
        <v>1368450</v>
      </c>
      <c r="E66" s="21">
        <v>659024</v>
      </c>
      <c r="F66" s="21">
        <v>709426</v>
      </c>
      <c r="G66" s="21">
        <v>14146</v>
      </c>
      <c r="H66" s="29">
        <v>2.2000000000000002</v>
      </c>
      <c r="I66" s="30">
        <v>4025</v>
      </c>
      <c r="J66" s="15" t="s">
        <v>21</v>
      </c>
      <c r="K66" s="1"/>
    </row>
    <row r="67" spans="1:11" ht="16.5" customHeight="1">
      <c r="A67" s="7" t="s">
        <v>75</v>
      </c>
      <c r="B67" s="28">
        <v>340.6</v>
      </c>
      <c r="C67" s="21">
        <v>632476</v>
      </c>
      <c r="D67" s="21">
        <f>SUM(E67:F67)</f>
        <v>1380458</v>
      </c>
      <c r="E67" s="21">
        <v>664337</v>
      </c>
      <c r="F67" s="21">
        <v>716121</v>
      </c>
      <c r="G67" s="21">
        <v>12008</v>
      </c>
      <c r="H67" s="29">
        <v>2.1800000000000002</v>
      </c>
      <c r="I67" s="33">
        <v>4053</v>
      </c>
      <c r="J67" s="15" t="s">
        <v>21</v>
      </c>
      <c r="K67" s="1"/>
    </row>
    <row r="68" spans="1:11" ht="16.5" customHeight="1">
      <c r="A68" s="7" t="s">
        <v>77</v>
      </c>
      <c r="B68" s="28">
        <v>340.6</v>
      </c>
      <c r="C68" s="21">
        <v>642236</v>
      </c>
      <c r="D68" s="21">
        <v>1391146</v>
      </c>
      <c r="E68" s="21">
        <v>668697</v>
      </c>
      <c r="F68" s="21">
        <v>722449</v>
      </c>
      <c r="G68" s="21">
        <v>10688</v>
      </c>
      <c r="H68" s="29">
        <v>2.17</v>
      </c>
      <c r="I68" s="33">
        <v>4084</v>
      </c>
      <c r="J68" s="15" t="s">
        <v>21</v>
      </c>
      <c r="K68" s="1"/>
    </row>
    <row r="69" spans="1:11" ht="5.25" customHeight="1">
      <c r="A69" s="7"/>
      <c r="B69" s="28"/>
      <c r="C69" s="21"/>
      <c r="D69" s="21"/>
      <c r="E69" s="21"/>
      <c r="F69" s="21"/>
      <c r="G69" s="21"/>
      <c r="H69" s="29"/>
      <c r="I69" s="33"/>
      <c r="J69" s="15"/>
      <c r="K69" s="1"/>
    </row>
    <row r="70" spans="1:11" ht="16.5" customHeight="1">
      <c r="A70" s="7" t="s">
        <v>78</v>
      </c>
      <c r="B70" s="28">
        <v>340.6</v>
      </c>
      <c r="C70" s="42">
        <v>649138</v>
      </c>
      <c r="D70" s="42">
        <v>1401279</v>
      </c>
      <c r="E70" s="42">
        <v>673097</v>
      </c>
      <c r="F70" s="42">
        <v>728182</v>
      </c>
      <c r="G70" s="42">
        <v>10133</v>
      </c>
      <c r="H70" s="29">
        <v>2.16</v>
      </c>
      <c r="I70" s="33">
        <v>4114</v>
      </c>
      <c r="J70" s="15" t="s">
        <v>80</v>
      </c>
      <c r="K70" s="1"/>
    </row>
    <row r="71" spans="1:11" ht="16.5" customHeight="1">
      <c r="A71" s="43" t="s">
        <v>81</v>
      </c>
      <c r="B71" s="28">
        <v>340.6</v>
      </c>
      <c r="C71" s="21">
        <v>662112</v>
      </c>
      <c r="D71" s="21">
        <f>SUM(E71:F71)</f>
        <v>1414417</v>
      </c>
      <c r="E71" s="21">
        <v>678792</v>
      </c>
      <c r="F71" s="21">
        <v>735625</v>
      </c>
      <c r="G71" s="42">
        <v>13138</v>
      </c>
      <c r="H71" s="29">
        <v>2.14</v>
      </c>
      <c r="I71" s="33">
        <v>4153</v>
      </c>
      <c r="J71" s="15" t="s">
        <v>21</v>
      </c>
      <c r="K71" s="1"/>
    </row>
    <row r="72" spans="1:11" ht="16.5" customHeight="1">
      <c r="A72" s="43" t="s">
        <v>82</v>
      </c>
      <c r="B72" s="28">
        <v>340.6</v>
      </c>
      <c r="C72" s="21">
        <v>674147</v>
      </c>
      <c r="D72" s="21">
        <v>1426724</v>
      </c>
      <c r="E72" s="21">
        <v>683583</v>
      </c>
      <c r="F72" s="21">
        <v>743141</v>
      </c>
      <c r="G72" s="42">
        <v>12307</v>
      </c>
      <c r="H72" s="29">
        <v>2.1163396113903943</v>
      </c>
      <c r="I72" s="33">
        <v>4188.8549618320603</v>
      </c>
      <c r="J72" s="15" t="s">
        <v>21</v>
      </c>
      <c r="K72" s="1"/>
    </row>
    <row r="73" spans="1:11" s="35" customFormat="1" ht="15.95" customHeight="1">
      <c r="A73" s="43" t="s">
        <v>83</v>
      </c>
      <c r="B73" s="28">
        <v>340.96</v>
      </c>
      <c r="C73" s="21">
        <v>684717</v>
      </c>
      <c r="D73" s="21">
        <f>SUM(E73:F73)</f>
        <v>1437718</v>
      </c>
      <c r="E73" s="21">
        <v>688050</v>
      </c>
      <c r="F73" s="21">
        <v>749668</v>
      </c>
      <c r="G73" s="21">
        <v>10994</v>
      </c>
      <c r="H73" s="29">
        <v>2.0997258721486394</v>
      </c>
      <c r="I73" s="21">
        <v>4216.6764429845098</v>
      </c>
      <c r="J73" s="15" t="s">
        <v>79</v>
      </c>
      <c r="K73" s="34"/>
    </row>
    <row r="74" spans="1:11" s="35" customFormat="1" ht="15.95" customHeight="1">
      <c r="A74" s="43" t="s">
        <v>84</v>
      </c>
      <c r="B74" s="28">
        <v>341.11</v>
      </c>
      <c r="C74" s="21">
        <v>696011</v>
      </c>
      <c r="D74" s="21">
        <v>1450838</v>
      </c>
      <c r="E74" s="21">
        <v>694425</v>
      </c>
      <c r="F74" s="21">
        <v>756413</v>
      </c>
      <c r="G74" s="21">
        <v>13120</v>
      </c>
      <c r="H74" s="29">
        <f>D74/C74</f>
        <v>2.0845044115682079</v>
      </c>
      <c r="I74" s="21">
        <f>D74/B74</f>
        <v>4253.2848641200781</v>
      </c>
      <c r="J74" s="15" t="s">
        <v>79</v>
      </c>
      <c r="K74" s="34"/>
    </row>
    <row r="75" spans="1:11" s="35" customFormat="1" ht="7.5" customHeight="1">
      <c r="A75" s="43"/>
      <c r="B75" s="28"/>
      <c r="C75" s="21"/>
      <c r="D75" s="21"/>
      <c r="E75" s="21"/>
      <c r="F75" s="21"/>
      <c r="G75" s="21"/>
      <c r="H75" s="29"/>
      <c r="I75" s="21"/>
      <c r="J75" s="15"/>
      <c r="K75" s="34"/>
    </row>
    <row r="76" spans="1:11" ht="16.5" customHeight="1">
      <c r="A76" s="7" t="s">
        <v>85</v>
      </c>
      <c r="B76" s="28">
        <v>341.32</v>
      </c>
      <c r="C76" s="42">
        <v>707358</v>
      </c>
      <c r="D76" s="42">
        <v>1463743</v>
      </c>
      <c r="E76" s="42">
        <v>692648</v>
      </c>
      <c r="F76" s="42">
        <v>771095</v>
      </c>
      <c r="G76" s="42">
        <v>12905</v>
      </c>
      <c r="H76" s="29">
        <v>2.069310024</v>
      </c>
      <c r="I76" s="21">
        <v>4288.5</v>
      </c>
      <c r="J76" s="15" t="s">
        <v>90</v>
      </c>
      <c r="K76" s="1"/>
    </row>
    <row r="77" spans="1:11" ht="20.25" customHeight="1">
      <c r="A77" s="43" t="s">
        <v>91</v>
      </c>
      <c r="B77" s="28">
        <v>341.32</v>
      </c>
      <c r="C77" s="21">
        <v>720396</v>
      </c>
      <c r="D77" s="21">
        <f>SUM(E77:F77)</f>
        <v>1479433</v>
      </c>
      <c r="E77" s="21">
        <v>699866</v>
      </c>
      <c r="F77" s="21">
        <v>779567</v>
      </c>
      <c r="G77" s="21">
        <v>15690</v>
      </c>
      <c r="H77" s="29">
        <f>D77/C77</f>
        <v>2.0536385543506626</v>
      </c>
      <c r="I77" s="21">
        <f>D77/B77</f>
        <v>4334.4456814719324</v>
      </c>
      <c r="J77" s="15" t="s">
        <v>21</v>
      </c>
      <c r="K77" s="1"/>
    </row>
    <row r="78" spans="1:11" ht="20.25" customHeight="1">
      <c r="A78" s="43" t="s">
        <v>92</v>
      </c>
      <c r="B78" s="28">
        <v>341.7</v>
      </c>
      <c r="C78" s="21">
        <v>730852</v>
      </c>
      <c r="D78" s="21">
        <f>SUM(E78:F78)</f>
        <v>1492254</v>
      </c>
      <c r="E78" s="21">
        <v>704921</v>
      </c>
      <c r="F78" s="21">
        <v>787333</v>
      </c>
      <c r="G78" s="21">
        <v>12821</v>
      </c>
      <c r="H78" s="29">
        <f>D78/C78</f>
        <v>2.0418005286980128</v>
      </c>
      <c r="I78" s="21">
        <f>D78/B78</f>
        <v>4367.1466198419666</v>
      </c>
      <c r="J78" s="15" t="s">
        <v>21</v>
      </c>
      <c r="K78" s="1"/>
    </row>
    <row r="79" spans="1:11" s="46" customFormat="1" ht="20.25" customHeight="1">
      <c r="A79" s="43" t="s">
        <v>93</v>
      </c>
      <c r="B79" s="28">
        <v>341.7</v>
      </c>
      <c r="C79" s="21">
        <v>743314</v>
      </c>
      <c r="D79" s="21">
        <f>SUM(E79:F79)</f>
        <v>1506313</v>
      </c>
      <c r="E79" s="21">
        <v>711715</v>
      </c>
      <c r="F79" s="21">
        <v>794598</v>
      </c>
      <c r="G79" s="21">
        <v>14059</v>
      </c>
      <c r="H79" s="29">
        <f>D79/C79</f>
        <v>2.0264827515693233</v>
      </c>
      <c r="I79" s="21">
        <f>D79/B79</f>
        <v>4408.2908984489322</v>
      </c>
      <c r="J79" s="15" t="s">
        <v>21</v>
      </c>
      <c r="K79" s="45"/>
    </row>
    <row r="80" spans="1:11">
      <c r="A80" s="47" t="s">
        <v>94</v>
      </c>
      <c r="B80" s="48">
        <v>341.7</v>
      </c>
      <c r="C80" s="49">
        <v>754621</v>
      </c>
      <c r="D80" s="21">
        <f>SUM(E80:F80)</f>
        <v>1519349</v>
      </c>
      <c r="E80" s="49">
        <v>717757</v>
      </c>
      <c r="F80" s="49">
        <v>801592</v>
      </c>
      <c r="G80" s="49">
        <v>13036</v>
      </c>
      <c r="H80" s="29">
        <f>D80/C80</f>
        <v>2.0133934783156047</v>
      </c>
      <c r="I80" s="21">
        <f>D80/B80</f>
        <v>4446.4413227977757</v>
      </c>
      <c r="J80" s="15" t="s">
        <v>21</v>
      </c>
    </row>
    <row r="81" spans="1:11" s="35" customFormat="1" ht="7.5" customHeight="1">
      <c r="A81" s="43"/>
      <c r="B81" s="28"/>
      <c r="C81" s="21"/>
      <c r="D81" s="21"/>
      <c r="E81" s="21"/>
      <c r="F81" s="21"/>
      <c r="G81" s="21"/>
      <c r="H81" s="29"/>
      <c r="I81" s="21"/>
      <c r="J81" s="15"/>
      <c r="K81" s="34"/>
    </row>
    <row r="82" spans="1:11">
      <c r="A82" s="47" t="s">
        <v>95</v>
      </c>
      <c r="B82" s="50">
        <v>343.39</v>
      </c>
      <c r="C82" s="51">
        <v>764820</v>
      </c>
      <c r="D82" s="42">
        <v>1538681</v>
      </c>
      <c r="E82" s="51">
        <v>726666</v>
      </c>
      <c r="F82" s="51">
        <v>812015</v>
      </c>
      <c r="G82" s="51">
        <v>19332</v>
      </c>
      <c r="H82" s="29">
        <v>2.0099999999999998</v>
      </c>
      <c r="I82" s="42">
        <v>4481</v>
      </c>
      <c r="J82" s="15" t="s">
        <v>96</v>
      </c>
    </row>
    <row r="83" spans="1:11">
      <c r="A83" s="47" t="s">
        <v>97</v>
      </c>
      <c r="B83" s="48">
        <v>343.39</v>
      </c>
      <c r="C83" s="49">
        <v>778562</v>
      </c>
      <c r="D83" s="21">
        <f>SUM(E83:F83)</f>
        <v>1553778</v>
      </c>
      <c r="E83" s="49">
        <v>733713</v>
      </c>
      <c r="F83" s="49">
        <v>820065</v>
      </c>
      <c r="G83" s="49">
        <v>15097</v>
      </c>
      <c r="H83" s="29">
        <f>D83/C83</f>
        <v>1.9957023332759627</v>
      </c>
      <c r="I83" s="21">
        <f>D83/B83</f>
        <v>4524.8201753108715</v>
      </c>
      <c r="J83" s="15" t="s">
        <v>21</v>
      </c>
    </row>
    <row r="84" spans="1:11" s="1" customFormat="1">
      <c r="A84" s="47" t="s">
        <v>98</v>
      </c>
      <c r="B84" s="48">
        <v>343.39</v>
      </c>
      <c r="C84" s="49">
        <v>792526</v>
      </c>
      <c r="D84" s="21">
        <v>1567189</v>
      </c>
      <c r="E84" s="49">
        <v>740151</v>
      </c>
      <c r="F84" s="49">
        <v>827038</v>
      </c>
      <c r="G84" s="49">
        <v>13411</v>
      </c>
      <c r="H84" s="29">
        <f>D84/C84</f>
        <v>1.9774606763689773</v>
      </c>
      <c r="I84" s="21">
        <v>4564</v>
      </c>
      <c r="J84" s="15" t="s">
        <v>21</v>
      </c>
    </row>
    <row r="85" spans="1:11" ht="18" thickBot="1">
      <c r="A85" s="52" t="s">
        <v>99</v>
      </c>
      <c r="B85" s="53">
        <v>343.39</v>
      </c>
      <c r="C85" s="54">
        <v>805501</v>
      </c>
      <c r="D85" s="55">
        <v>1579450</v>
      </c>
      <c r="E85" s="54">
        <v>745385</v>
      </c>
      <c r="F85" s="54">
        <v>834065</v>
      </c>
      <c r="G85" s="54">
        <v>12261</v>
      </c>
      <c r="H85" s="56">
        <v>1.96</v>
      </c>
      <c r="I85" s="55">
        <v>4600</v>
      </c>
      <c r="J85" s="57" t="s">
        <v>21</v>
      </c>
    </row>
    <row r="86" spans="1:11">
      <c r="A86" s="44"/>
      <c r="B86" s="85"/>
      <c r="C86" s="85"/>
      <c r="D86" s="85"/>
      <c r="E86" s="85"/>
      <c r="F86" s="85"/>
      <c r="G86" s="85"/>
      <c r="H86" s="85"/>
      <c r="I86" s="85"/>
      <c r="J86" s="85"/>
      <c r="K86" s="1"/>
    </row>
    <row r="87" spans="1:11">
      <c r="A87" s="2"/>
      <c r="B87" s="86"/>
      <c r="C87" s="86"/>
      <c r="D87" s="86"/>
      <c r="E87" s="86"/>
      <c r="F87" s="86"/>
      <c r="G87" s="86"/>
      <c r="H87" s="86"/>
      <c r="I87" s="86"/>
      <c r="J87" s="86"/>
      <c r="K87" s="1"/>
    </row>
    <row r="88" spans="1:11">
      <c r="A88" s="2"/>
      <c r="B88" s="29"/>
      <c r="C88" s="4"/>
      <c r="D88" s="4"/>
      <c r="E88" s="4"/>
      <c r="F88" s="4"/>
      <c r="G88" s="4"/>
      <c r="H88" s="3"/>
      <c r="I88" s="4"/>
      <c r="J88" s="21"/>
      <c r="K88" s="1"/>
    </row>
    <row r="89" spans="1:11">
      <c r="A89" s="2"/>
      <c r="B89" s="3"/>
      <c r="C89" s="4"/>
      <c r="D89" s="4"/>
      <c r="E89" s="4"/>
      <c r="F89" s="4"/>
      <c r="G89" s="4"/>
      <c r="H89" s="3"/>
      <c r="I89" s="4"/>
      <c r="J89" s="21"/>
      <c r="K89" s="1"/>
    </row>
    <row r="90" spans="1:11">
      <c r="A90" s="2"/>
      <c r="B90" s="3"/>
      <c r="C90" s="4"/>
      <c r="D90" s="4"/>
      <c r="E90" s="4"/>
      <c r="F90" s="4"/>
      <c r="G90" s="4"/>
      <c r="H90" s="3"/>
      <c r="I90" s="4"/>
      <c r="J90" s="21"/>
      <c r="K90" s="1"/>
    </row>
    <row r="91" spans="1:11">
      <c r="A91" s="2"/>
      <c r="B91" s="3"/>
      <c r="C91" s="4"/>
      <c r="D91" s="4"/>
      <c r="E91" s="4"/>
      <c r="F91" s="4"/>
      <c r="G91" s="4"/>
      <c r="H91" s="3"/>
      <c r="I91" s="4"/>
      <c r="J91" s="21"/>
      <c r="K91" s="1"/>
    </row>
    <row r="92" spans="1:11">
      <c r="A92" s="1"/>
      <c r="B92" s="3"/>
      <c r="C92" s="4"/>
      <c r="D92" s="4"/>
      <c r="E92" s="4"/>
      <c r="F92" s="4"/>
      <c r="G92" s="4"/>
      <c r="H92" s="3"/>
      <c r="I92" s="4"/>
      <c r="J92" s="21"/>
      <c r="K92" s="1"/>
    </row>
    <row r="93" spans="1:11">
      <c r="J93" s="22"/>
    </row>
    <row r="94" spans="1:11">
      <c r="J94" s="22"/>
    </row>
    <row r="95" spans="1:11">
      <c r="J95" s="22"/>
    </row>
    <row r="96" spans="1:11">
      <c r="J96" s="22"/>
    </row>
    <row r="97" spans="10:10">
      <c r="J97" s="22"/>
    </row>
    <row r="98" spans="10:10">
      <c r="J98" s="22"/>
    </row>
    <row r="99" spans="10:10">
      <c r="J99" s="22"/>
    </row>
    <row r="100" spans="10:10">
      <c r="J100" s="22"/>
    </row>
    <row r="101" spans="10:10">
      <c r="J101" s="22"/>
    </row>
    <row r="102" spans="10:10">
      <c r="J102" s="22"/>
    </row>
    <row r="103" spans="10:10">
      <c r="J103" s="22"/>
    </row>
    <row r="104" spans="10:10">
      <c r="J104" s="22"/>
    </row>
    <row r="105" spans="10:10">
      <c r="J105" s="22"/>
    </row>
    <row r="106" spans="10:10">
      <c r="J106" s="22"/>
    </row>
    <row r="107" spans="10:10">
      <c r="J107" s="22"/>
    </row>
    <row r="108" spans="10:10">
      <c r="J108" s="22"/>
    </row>
    <row r="109" spans="10:10">
      <c r="J109" s="22"/>
    </row>
    <row r="110" spans="10:10">
      <c r="J110" s="22"/>
    </row>
    <row r="111" spans="10:10">
      <c r="J111" s="22"/>
    </row>
    <row r="112" spans="10:10">
      <c r="J112" s="22"/>
    </row>
    <row r="113" spans="10:10">
      <c r="J113" s="22"/>
    </row>
    <row r="114" spans="10:10">
      <c r="J114" s="22"/>
    </row>
    <row r="115" spans="10:10">
      <c r="J115" s="22"/>
    </row>
    <row r="116" spans="10:10">
      <c r="J116" s="22"/>
    </row>
    <row r="117" spans="10:10">
      <c r="J117" s="22"/>
    </row>
    <row r="118" spans="10:10">
      <c r="J118" s="22"/>
    </row>
    <row r="119" spans="10:10">
      <c r="J119" s="22"/>
    </row>
    <row r="120" spans="10:10">
      <c r="J120" s="22"/>
    </row>
    <row r="121" spans="10:10">
      <c r="J121" s="22"/>
    </row>
    <row r="122" spans="10:10">
      <c r="J122" s="22"/>
    </row>
    <row r="123" spans="10:10">
      <c r="J123" s="22"/>
    </row>
    <row r="124" spans="10:10">
      <c r="J124" s="22"/>
    </row>
    <row r="125" spans="10:10">
      <c r="J125" s="22"/>
    </row>
    <row r="126" spans="10:10">
      <c r="J126" s="22"/>
    </row>
    <row r="127" spans="10:10">
      <c r="J127" s="22"/>
    </row>
    <row r="128" spans="10:10">
      <c r="J128" s="22"/>
    </row>
  </sheetData>
  <mergeCells count="6">
    <mergeCell ref="B86:J87"/>
    <mergeCell ref="A1:J1"/>
    <mergeCell ref="A2:A3"/>
    <mergeCell ref="C2:C3"/>
    <mergeCell ref="D2:F2"/>
    <mergeCell ref="J2:J3"/>
  </mergeCells>
  <phoneticPr fontId="3"/>
  <conditionalFormatting sqref="B85">
    <cfRule type="cellIs" dxfId="20" priority="19" stopIfTrue="1" operator="equal">
      <formula>0</formula>
    </cfRule>
    <cfRule type="cellIs" dxfId="19" priority="20" stopIfTrue="1" operator="equal">
      <formula>""""""</formula>
    </cfRule>
  </conditionalFormatting>
  <conditionalFormatting sqref="C85">
    <cfRule type="cellIs" dxfId="18" priority="18" stopIfTrue="1" operator="equal">
      <formula>0</formula>
    </cfRule>
  </conditionalFormatting>
  <conditionalFormatting sqref="E85">
    <cfRule type="cellIs" dxfId="17" priority="17" stopIfTrue="1" operator="equal">
      <formula>0</formula>
    </cfRule>
  </conditionalFormatting>
  <conditionalFormatting sqref="F85">
    <cfRule type="cellIs" dxfId="16" priority="16" stopIfTrue="1" operator="equal">
      <formula>0</formula>
    </cfRule>
  </conditionalFormatting>
  <conditionalFormatting sqref="B82">
    <cfRule type="cellIs" dxfId="15" priority="14" stopIfTrue="1" operator="equal">
      <formula>0</formula>
    </cfRule>
    <cfRule type="cellIs" dxfId="14" priority="15" stopIfTrue="1" operator="equal">
      <formula>""""""</formula>
    </cfRule>
  </conditionalFormatting>
  <conditionalFormatting sqref="C82">
    <cfRule type="cellIs" dxfId="13" priority="13" stopIfTrue="1" operator="equal">
      <formula>0</formula>
    </cfRule>
  </conditionalFormatting>
  <conditionalFormatting sqref="E82">
    <cfRule type="cellIs" dxfId="12" priority="12" stopIfTrue="1" operator="equal">
      <formula>0</formula>
    </cfRule>
  </conditionalFormatting>
  <conditionalFormatting sqref="F82">
    <cfRule type="cellIs" dxfId="11" priority="11" stopIfTrue="1" operator="equal">
      <formula>0</formula>
    </cfRule>
  </conditionalFormatting>
  <conditionalFormatting sqref="B83">
    <cfRule type="cellIs" dxfId="10" priority="9" stopIfTrue="1" operator="equal">
      <formula>0</formula>
    </cfRule>
    <cfRule type="cellIs" dxfId="9" priority="10" stopIfTrue="1" operator="equal">
      <formula>""""""</formula>
    </cfRule>
  </conditionalFormatting>
  <conditionalFormatting sqref="C83">
    <cfRule type="cellIs" dxfId="8" priority="8" stopIfTrue="1" operator="equal">
      <formula>0</formula>
    </cfRule>
  </conditionalFormatting>
  <conditionalFormatting sqref="E83">
    <cfRule type="cellIs" dxfId="7" priority="7" stopIfTrue="1" operator="equal">
      <formula>0</formula>
    </cfRule>
  </conditionalFormatting>
  <conditionalFormatting sqref="F83">
    <cfRule type="cellIs" dxfId="6" priority="6" stopIfTrue="1" operator="equal">
      <formula>0</formula>
    </cfRule>
  </conditionalFormatting>
  <conditionalFormatting sqref="B84">
    <cfRule type="cellIs" dxfId="5" priority="4" stopIfTrue="1" operator="equal">
      <formula>0</formula>
    </cfRule>
    <cfRule type="cellIs" dxfId="4" priority="5" stopIfTrue="1" operator="equal">
      <formula>""""""</formula>
    </cfRule>
  </conditionalFormatting>
  <conditionalFormatting sqref="C84">
    <cfRule type="cellIs" dxfId="3" priority="3" stopIfTrue="1" operator="equal">
      <formula>0</formula>
    </cfRule>
  </conditionalFormatting>
  <conditionalFormatting sqref="E84">
    <cfRule type="cellIs" dxfId="2" priority="2" stopIfTrue="1" operator="equal">
      <formula>0</formula>
    </cfRule>
  </conditionalFormatting>
  <conditionalFormatting sqref="F84">
    <cfRule type="cellIs" dxfId="1" priority="1" stopIfTrue="1" operator="equal">
      <formula>0</formula>
    </cfRule>
  </conditionalFormatting>
  <pageMargins left="0.39370078740157483" right="0.39370078740157483" top="0.74803149606299213" bottom="0.23622047244094491" header="0.35433070866141736" footer="0.39370078740157483"/>
  <pageSetup paperSize="9" scale="74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view="pageBreakPreview" zoomScale="85" zoomScaleNormal="70" zoomScaleSheetLayoutView="85" workbookViewId="0">
      <selection activeCell="A26" sqref="A26:XFD26"/>
    </sheetView>
  </sheetViews>
  <sheetFormatPr defaultRowHeight="13.5"/>
  <cols>
    <col min="1" max="1" width="10.09765625" style="58" customWidth="1"/>
    <col min="2" max="2" width="6.19921875" style="58" customWidth="1"/>
    <col min="3" max="3" width="5.296875" style="58" customWidth="1"/>
    <col min="4" max="4" width="7.8984375" style="58" customWidth="1"/>
    <col min="5" max="5" width="1.5" style="58" customWidth="1"/>
    <col min="6" max="7" width="11.19921875" style="58" customWidth="1"/>
    <col min="8" max="8" width="1.5" style="58" customWidth="1"/>
    <col min="9" max="9" width="9.296875" style="58" customWidth="1"/>
    <col min="10" max="10" width="5" style="58" customWidth="1"/>
    <col min="11" max="11" width="5.5" style="58" customWidth="1"/>
    <col min="12" max="12" width="8.5" style="58" customWidth="1"/>
    <col min="13" max="13" width="2.5" style="58" customWidth="1"/>
    <col min="14" max="14" width="4" style="58" customWidth="1"/>
    <col min="15" max="15" width="3" style="58" customWidth="1"/>
    <col min="16" max="16" width="4" style="58" customWidth="1"/>
    <col min="17" max="16384" width="8.796875" style="58"/>
  </cols>
  <sheetData>
    <row r="1" spans="1:16" ht="22.5" customHeight="1">
      <c r="A1" s="126" t="s">
        <v>100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ht="18.75" customHeight="1" thickBot="1">
      <c r="A2" s="59"/>
      <c r="B2" s="59"/>
      <c r="C2" s="59"/>
      <c r="D2" s="59"/>
      <c r="E2" s="59"/>
      <c r="F2" s="59"/>
      <c r="G2" s="59"/>
      <c r="H2" s="59"/>
      <c r="I2" s="59"/>
      <c r="J2" s="152" t="s">
        <v>101</v>
      </c>
      <c r="K2" s="152"/>
      <c r="L2" s="152"/>
      <c r="M2" s="152"/>
      <c r="N2" s="152"/>
      <c r="O2" s="152"/>
      <c r="P2" s="152"/>
    </row>
    <row r="3" spans="1:16" ht="18.75" customHeight="1">
      <c r="A3" s="60"/>
      <c r="B3" s="153" t="s">
        <v>11</v>
      </c>
      <c r="C3" s="154"/>
      <c r="D3" s="155" t="s">
        <v>12</v>
      </c>
      <c r="E3" s="156"/>
      <c r="F3" s="155" t="s">
        <v>102</v>
      </c>
      <c r="G3" s="159"/>
      <c r="H3" s="159"/>
      <c r="I3" s="156"/>
      <c r="J3" s="160" t="s">
        <v>103</v>
      </c>
      <c r="K3" s="161"/>
      <c r="L3" s="153" t="s">
        <v>17</v>
      </c>
      <c r="M3" s="154"/>
      <c r="N3" s="153" t="s">
        <v>104</v>
      </c>
      <c r="O3" s="166"/>
      <c r="P3" s="166"/>
    </row>
    <row r="4" spans="1:16" ht="10.5" customHeight="1">
      <c r="A4" s="61"/>
      <c r="B4" s="167" t="s">
        <v>105</v>
      </c>
      <c r="C4" s="168"/>
      <c r="D4" s="157"/>
      <c r="E4" s="158"/>
      <c r="F4" s="136" t="s">
        <v>13</v>
      </c>
      <c r="G4" s="136" t="s">
        <v>14</v>
      </c>
      <c r="H4" s="138" t="s">
        <v>15</v>
      </c>
      <c r="I4" s="139"/>
      <c r="J4" s="162"/>
      <c r="K4" s="163"/>
      <c r="L4" s="142" t="s">
        <v>106</v>
      </c>
      <c r="M4" s="143"/>
      <c r="N4" s="62" t="s">
        <v>107</v>
      </c>
      <c r="O4" s="146" t="s">
        <v>108</v>
      </c>
      <c r="P4" s="148">
        <v>100</v>
      </c>
    </row>
    <row r="5" spans="1:16" ht="10.5" customHeight="1">
      <c r="A5" s="63"/>
      <c r="B5" s="169"/>
      <c r="C5" s="170"/>
      <c r="D5" s="140"/>
      <c r="E5" s="141"/>
      <c r="F5" s="137"/>
      <c r="G5" s="137"/>
      <c r="H5" s="140"/>
      <c r="I5" s="141"/>
      <c r="J5" s="164"/>
      <c r="K5" s="165"/>
      <c r="L5" s="144"/>
      <c r="M5" s="145"/>
      <c r="N5" s="64" t="s">
        <v>109</v>
      </c>
      <c r="O5" s="147"/>
      <c r="P5" s="149"/>
    </row>
    <row r="6" spans="1:16" ht="7.5" customHeight="1">
      <c r="A6" s="65"/>
      <c r="B6" s="66"/>
      <c r="C6" s="67"/>
      <c r="D6" s="68"/>
      <c r="E6" s="68"/>
      <c r="F6" s="68"/>
      <c r="G6" s="68"/>
      <c r="H6" s="150"/>
      <c r="I6" s="150"/>
      <c r="J6" s="151"/>
      <c r="K6" s="151"/>
      <c r="L6" s="151"/>
      <c r="M6" s="151"/>
      <c r="N6" s="68"/>
      <c r="O6" s="67"/>
      <c r="P6" s="67"/>
    </row>
    <row r="7" spans="1:16" ht="22.5" customHeight="1">
      <c r="A7" s="69" t="s">
        <v>13</v>
      </c>
      <c r="B7" s="130">
        <v>343.39</v>
      </c>
      <c r="C7" s="131"/>
      <c r="D7" s="132">
        <v>792526</v>
      </c>
      <c r="E7" s="132"/>
      <c r="F7" s="70">
        <f>SUM(F9:F15)</f>
        <v>1567189</v>
      </c>
      <c r="G7" s="70">
        <f>SUM(G9:G15)</f>
        <v>740151</v>
      </c>
      <c r="H7" s="132">
        <f>SUM(H9:I15)</f>
        <v>827038</v>
      </c>
      <c r="I7" s="132"/>
      <c r="J7" s="133">
        <f>ROUND(+F7/D7,2)</f>
        <v>1.98</v>
      </c>
      <c r="K7" s="133"/>
      <c r="L7" s="132">
        <f>ROUND(+F7/B7,1)</f>
        <v>4563.8999999999996</v>
      </c>
      <c r="M7" s="132"/>
      <c r="N7" s="134">
        <f>ROUND(+G7/H7*100,1)</f>
        <v>89.5</v>
      </c>
      <c r="O7" s="134"/>
      <c r="P7" s="135"/>
    </row>
    <row r="8" spans="1:16" ht="7.5" customHeight="1">
      <c r="A8" s="71"/>
      <c r="B8" s="72"/>
      <c r="C8" s="73"/>
      <c r="D8" s="74"/>
      <c r="E8" s="74"/>
      <c r="F8" s="74"/>
      <c r="G8" s="74"/>
      <c r="H8" s="113"/>
      <c r="I8" s="113"/>
      <c r="J8" s="128"/>
      <c r="K8" s="128"/>
      <c r="L8" s="107"/>
      <c r="M8" s="107"/>
      <c r="N8" s="75"/>
      <c r="O8" s="73"/>
      <c r="P8" s="73"/>
    </row>
    <row r="9" spans="1:16" ht="22.5" customHeight="1">
      <c r="A9" s="76" t="s">
        <v>110</v>
      </c>
      <c r="B9" s="127">
        <v>69.36</v>
      </c>
      <c r="C9" s="129"/>
      <c r="D9" s="107">
        <v>148095</v>
      </c>
      <c r="E9" s="107"/>
      <c r="F9" s="74">
        <f>G9+H9</f>
        <v>313575</v>
      </c>
      <c r="G9" s="74">
        <v>152659</v>
      </c>
      <c r="H9" s="107">
        <v>160916</v>
      </c>
      <c r="I9" s="107"/>
      <c r="J9" s="128">
        <f t="shared" ref="J9:J15" si="0">ROUND(+F9/D9,2)</f>
        <v>2.12</v>
      </c>
      <c r="K9" s="128"/>
      <c r="L9" s="107">
        <f>ROUND(+F9/B9,1)</f>
        <v>4521</v>
      </c>
      <c r="M9" s="107"/>
      <c r="N9" s="103">
        <f t="shared" ref="N9:N15" si="1">ROUND(+G9/H9*100,1)</f>
        <v>94.9</v>
      </c>
      <c r="O9" s="103"/>
      <c r="P9" s="104"/>
    </row>
    <row r="10" spans="1:16" ht="22.5" customHeight="1">
      <c r="A10" s="76" t="s">
        <v>111</v>
      </c>
      <c r="B10" s="127">
        <v>31.63</v>
      </c>
      <c r="C10" s="129"/>
      <c r="D10" s="107">
        <v>146470</v>
      </c>
      <c r="E10" s="107"/>
      <c r="F10" s="74">
        <f t="shared" ref="F10:F15" si="2">G10+H10</f>
        <v>236859</v>
      </c>
      <c r="G10" s="74">
        <v>113192</v>
      </c>
      <c r="H10" s="107">
        <v>123667</v>
      </c>
      <c r="I10" s="107"/>
      <c r="J10" s="128">
        <f t="shared" si="0"/>
        <v>1.62</v>
      </c>
      <c r="K10" s="128"/>
      <c r="L10" s="107">
        <f t="shared" ref="L10:L15" si="3">ROUND(+F10/B10,1)</f>
        <v>7488.4</v>
      </c>
      <c r="M10" s="107"/>
      <c r="N10" s="103">
        <f t="shared" si="1"/>
        <v>91.5</v>
      </c>
      <c r="O10" s="103"/>
      <c r="P10" s="104"/>
    </row>
    <row r="11" spans="1:16" ht="22.5" customHeight="1">
      <c r="A11" s="76" t="s">
        <v>112</v>
      </c>
      <c r="B11" s="127">
        <v>15.4</v>
      </c>
      <c r="C11" s="129"/>
      <c r="D11" s="107">
        <v>119777</v>
      </c>
      <c r="E11" s="107"/>
      <c r="F11" s="74">
        <f t="shared" si="2"/>
        <v>196787</v>
      </c>
      <c r="G11" s="74">
        <v>87731</v>
      </c>
      <c r="H11" s="107">
        <v>109056</v>
      </c>
      <c r="I11" s="104"/>
      <c r="J11" s="128">
        <f t="shared" si="0"/>
        <v>1.64</v>
      </c>
      <c r="K11" s="128"/>
      <c r="L11" s="107">
        <f>ROUND(+F11/B11,2)</f>
        <v>12778.38</v>
      </c>
      <c r="M11" s="107"/>
      <c r="N11" s="103">
        <f t="shared" si="1"/>
        <v>80.400000000000006</v>
      </c>
      <c r="O11" s="103"/>
      <c r="P11" s="104"/>
    </row>
    <row r="12" spans="1:16" ht="22.5" customHeight="1">
      <c r="A12" s="76" t="s">
        <v>113</v>
      </c>
      <c r="B12" s="127">
        <v>30.98</v>
      </c>
      <c r="C12" s="129"/>
      <c r="D12" s="107">
        <v>123704</v>
      </c>
      <c r="E12" s="107"/>
      <c r="F12" s="74">
        <f t="shared" si="2"/>
        <v>259478</v>
      </c>
      <c r="G12" s="74">
        <v>120762</v>
      </c>
      <c r="H12" s="107">
        <v>138716</v>
      </c>
      <c r="I12" s="104"/>
      <c r="J12" s="128">
        <f t="shared" si="0"/>
        <v>2.1</v>
      </c>
      <c r="K12" s="128"/>
      <c r="L12" s="107">
        <f t="shared" si="3"/>
        <v>8375.7000000000007</v>
      </c>
      <c r="M12" s="107"/>
      <c r="N12" s="103">
        <f t="shared" si="1"/>
        <v>87.1</v>
      </c>
      <c r="O12" s="103"/>
      <c r="P12" s="104"/>
    </row>
    <row r="13" spans="1:16" ht="22.5" customHeight="1">
      <c r="A13" s="76" t="s">
        <v>114</v>
      </c>
      <c r="B13" s="127">
        <v>15.99</v>
      </c>
      <c r="C13" s="129"/>
      <c r="D13" s="107">
        <v>65656</v>
      </c>
      <c r="E13" s="107"/>
      <c r="F13" s="74">
        <f t="shared" si="2"/>
        <v>131242</v>
      </c>
      <c r="G13" s="74">
        <v>61643</v>
      </c>
      <c r="H13" s="107">
        <v>69599</v>
      </c>
      <c r="I13" s="104"/>
      <c r="J13" s="128">
        <f t="shared" si="0"/>
        <v>2</v>
      </c>
      <c r="K13" s="128"/>
      <c r="L13" s="107">
        <f t="shared" si="3"/>
        <v>8207.7999999999993</v>
      </c>
      <c r="M13" s="107"/>
      <c r="N13" s="103">
        <f t="shared" si="1"/>
        <v>88.6</v>
      </c>
      <c r="O13" s="103"/>
      <c r="P13" s="104"/>
    </row>
    <row r="14" spans="1:16" ht="22.5" customHeight="1">
      <c r="A14" s="76" t="s">
        <v>115</v>
      </c>
      <c r="B14" s="127">
        <v>95.87</v>
      </c>
      <c r="C14" s="129"/>
      <c r="D14" s="107">
        <v>97220</v>
      </c>
      <c r="E14" s="107"/>
      <c r="F14" s="74">
        <f t="shared" si="2"/>
        <v>218779</v>
      </c>
      <c r="G14" s="74">
        <v>103135</v>
      </c>
      <c r="H14" s="107">
        <v>115644</v>
      </c>
      <c r="I14" s="104"/>
      <c r="J14" s="128">
        <f t="shared" si="0"/>
        <v>2.25</v>
      </c>
      <c r="K14" s="128"/>
      <c r="L14" s="107">
        <f>ROUND(+F14/B14,2)</f>
        <v>2282.04</v>
      </c>
      <c r="M14" s="107"/>
      <c r="N14" s="103">
        <f t="shared" si="1"/>
        <v>89.2</v>
      </c>
      <c r="O14" s="103"/>
      <c r="P14" s="104"/>
    </row>
    <row r="15" spans="1:16" ht="22.5" customHeight="1">
      <c r="A15" s="76" t="s">
        <v>116</v>
      </c>
      <c r="B15" s="127">
        <v>84.17</v>
      </c>
      <c r="C15" s="104"/>
      <c r="D15" s="107">
        <v>91604</v>
      </c>
      <c r="E15" s="107"/>
      <c r="F15" s="74">
        <f t="shared" si="2"/>
        <v>210469</v>
      </c>
      <c r="G15" s="74">
        <v>101029</v>
      </c>
      <c r="H15" s="107">
        <v>109440</v>
      </c>
      <c r="I15" s="104"/>
      <c r="J15" s="128">
        <f t="shared" si="0"/>
        <v>2.2999999999999998</v>
      </c>
      <c r="K15" s="128"/>
      <c r="L15" s="107">
        <f t="shared" si="3"/>
        <v>2500.5</v>
      </c>
      <c r="M15" s="107"/>
      <c r="N15" s="103">
        <f t="shared" si="1"/>
        <v>92.3</v>
      </c>
      <c r="O15" s="103"/>
      <c r="P15" s="104"/>
    </row>
    <row r="16" spans="1:16" ht="7.5" customHeight="1" thickBot="1">
      <c r="A16" s="77"/>
      <c r="B16" s="124"/>
      <c r="C16" s="101"/>
      <c r="D16" s="78"/>
      <c r="E16" s="78"/>
      <c r="F16" s="78"/>
      <c r="G16" s="78"/>
      <c r="H16" s="101"/>
      <c r="I16" s="101"/>
      <c r="J16" s="125"/>
      <c r="K16" s="125"/>
      <c r="L16" s="125"/>
      <c r="M16" s="125"/>
      <c r="N16" s="78"/>
      <c r="O16" s="78"/>
      <c r="P16" s="78"/>
    </row>
    <row r="17" spans="1:16" ht="18.75" customHeight="1"/>
    <row r="18" spans="1:16" ht="18.75" customHeight="1"/>
    <row r="19" spans="1:16" ht="18.75" customHeight="1"/>
    <row r="20" spans="1:16" ht="22.5" customHeight="1">
      <c r="A20" s="126" t="s">
        <v>117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</row>
    <row r="21" spans="1:16" ht="18.75" customHeight="1" thickBot="1">
      <c r="A21" s="79"/>
      <c r="B21" s="79"/>
      <c r="C21" s="79"/>
      <c r="D21" s="79"/>
      <c r="E21" s="79"/>
      <c r="F21" s="79"/>
      <c r="G21" s="79"/>
      <c r="L21" s="103" t="s">
        <v>118</v>
      </c>
      <c r="M21" s="103"/>
      <c r="N21" s="103"/>
      <c r="O21" s="103"/>
      <c r="P21" s="103"/>
    </row>
    <row r="22" spans="1:16" ht="18.75" customHeight="1">
      <c r="A22" s="80"/>
      <c r="B22" s="81"/>
      <c r="C22" s="118" t="s">
        <v>102</v>
      </c>
      <c r="D22" s="118"/>
      <c r="E22" s="118"/>
      <c r="F22" s="118"/>
      <c r="G22" s="118"/>
      <c r="H22" s="118"/>
      <c r="I22" s="119" t="s">
        <v>119</v>
      </c>
      <c r="J22" s="119"/>
      <c r="K22" s="119"/>
      <c r="L22" s="119"/>
      <c r="M22" s="119"/>
      <c r="N22" s="119"/>
      <c r="O22" s="119"/>
      <c r="P22" s="120"/>
    </row>
    <row r="23" spans="1:16" ht="18.75" customHeight="1">
      <c r="C23" s="121" t="s">
        <v>13</v>
      </c>
      <c r="D23" s="121"/>
      <c r="E23" s="121" t="s">
        <v>14</v>
      </c>
      <c r="F23" s="121"/>
      <c r="G23" s="121" t="s">
        <v>15</v>
      </c>
      <c r="H23" s="121"/>
      <c r="I23" s="122" t="s">
        <v>13</v>
      </c>
      <c r="J23" s="122"/>
      <c r="K23" s="122" t="s">
        <v>14</v>
      </c>
      <c r="L23" s="122"/>
      <c r="M23" s="122" t="s">
        <v>15</v>
      </c>
      <c r="N23" s="122"/>
      <c r="O23" s="122"/>
      <c r="P23" s="123"/>
    </row>
    <row r="24" spans="1:16" ht="22.5" customHeight="1">
      <c r="A24" s="115" t="s">
        <v>13</v>
      </c>
      <c r="B24" s="115"/>
      <c r="C24" s="116">
        <f>C26+SUM(C34:D53)</f>
        <v>1491630</v>
      </c>
      <c r="D24" s="117"/>
      <c r="E24" s="117">
        <f>E26+SUM(E34:F53)</f>
        <v>705764</v>
      </c>
      <c r="F24" s="117"/>
      <c r="G24" s="117">
        <f>G26+SUM(G34:G53)</f>
        <v>785866</v>
      </c>
      <c r="H24" s="117"/>
      <c r="I24" s="114">
        <f>C24/C24*100</f>
        <v>100</v>
      </c>
      <c r="J24" s="114"/>
      <c r="K24" s="114">
        <f>E24/E24*100</f>
        <v>100</v>
      </c>
      <c r="L24" s="114"/>
      <c r="M24" s="114">
        <f>G24/G24*100</f>
        <v>100</v>
      </c>
      <c r="N24" s="114"/>
      <c r="O24" s="114"/>
      <c r="P24" s="114"/>
    </row>
    <row r="25" spans="1:16" ht="7.5" customHeight="1">
      <c r="A25" s="111"/>
      <c r="B25" s="111"/>
      <c r="C25" s="108"/>
      <c r="D25" s="104"/>
      <c r="E25" s="104"/>
      <c r="F25" s="104"/>
      <c r="G25" s="107"/>
      <c r="H25" s="104"/>
      <c r="I25" s="82"/>
      <c r="J25" s="82"/>
      <c r="K25" s="104"/>
      <c r="L25" s="104"/>
      <c r="M25" s="104"/>
      <c r="N25" s="104"/>
      <c r="O25" s="104"/>
      <c r="P25" s="104"/>
    </row>
    <row r="26" spans="1:16" ht="22.5" customHeight="1">
      <c r="A26" s="105" t="s">
        <v>120</v>
      </c>
      <c r="B26" s="105"/>
      <c r="C26" s="106">
        <f>SUM(C28:D32)</f>
        <v>70548</v>
      </c>
      <c r="D26" s="104"/>
      <c r="E26" s="107">
        <f>SUM(E28:F32)</f>
        <v>36344</v>
      </c>
      <c r="F26" s="104"/>
      <c r="G26" s="107">
        <f>SUM(G28:H32)</f>
        <v>34204</v>
      </c>
      <c r="H26" s="104"/>
      <c r="I26" s="103">
        <f>C26/C24*100</f>
        <v>4.7295911184409007</v>
      </c>
      <c r="J26" s="103"/>
      <c r="K26" s="103">
        <f>E26/E24*100</f>
        <v>5.1495967490549255</v>
      </c>
      <c r="L26" s="103"/>
      <c r="M26" s="103">
        <f>G26/G24*100</f>
        <v>4.3523959555445835</v>
      </c>
      <c r="N26" s="103"/>
      <c r="O26" s="103"/>
      <c r="P26" s="103"/>
    </row>
    <row r="27" spans="1:16" ht="7.5" customHeight="1">
      <c r="A27" s="111"/>
      <c r="B27" s="111"/>
      <c r="C27" s="112"/>
      <c r="D27" s="113"/>
      <c r="E27" s="104"/>
      <c r="F27" s="104"/>
      <c r="G27" s="107"/>
      <c r="H27" s="104"/>
      <c r="I27" s="82"/>
      <c r="J27" s="82"/>
      <c r="K27" s="113"/>
      <c r="L27" s="113"/>
      <c r="M27" s="104"/>
      <c r="N27" s="104"/>
      <c r="O27" s="104"/>
      <c r="P27" s="104"/>
    </row>
    <row r="28" spans="1:16" ht="18.75" customHeight="1">
      <c r="A28" s="105">
        <v>0</v>
      </c>
      <c r="B28" s="105"/>
      <c r="C28" s="106">
        <f>SUM(E28:H28)</f>
        <v>13678</v>
      </c>
      <c r="D28" s="107"/>
      <c r="E28" s="109">
        <v>6978</v>
      </c>
      <c r="F28" s="109"/>
      <c r="G28" s="109">
        <v>6700</v>
      </c>
      <c r="H28" s="109"/>
      <c r="I28" s="103">
        <f>C28/C24*100</f>
        <v>0.91698343422966822</v>
      </c>
      <c r="J28" s="103"/>
      <c r="K28" s="103">
        <f>E28/E24*100</f>
        <v>0.98871577467822114</v>
      </c>
      <c r="L28" s="103"/>
      <c r="M28" s="103">
        <f>G28/G24*100</f>
        <v>0.85256265063000558</v>
      </c>
      <c r="N28" s="103"/>
      <c r="O28" s="103"/>
      <c r="P28" s="103"/>
    </row>
    <row r="29" spans="1:16" ht="18.75" customHeight="1">
      <c r="A29" s="105">
        <v>1</v>
      </c>
      <c r="B29" s="105"/>
      <c r="C29" s="106">
        <f>SUM(E29:H29)</f>
        <v>14274</v>
      </c>
      <c r="D29" s="107"/>
      <c r="E29" s="109">
        <v>7388</v>
      </c>
      <c r="F29" s="109"/>
      <c r="G29" s="109">
        <v>6886</v>
      </c>
      <c r="H29" s="109"/>
      <c r="I29" s="103">
        <f>C29/C24*100</f>
        <v>0.95693972365801172</v>
      </c>
      <c r="J29" s="103"/>
      <c r="K29" s="103">
        <f>E29/E24*100</f>
        <v>1.0468088482835622</v>
      </c>
      <c r="L29" s="104"/>
      <c r="M29" s="103">
        <f>G29/G24*100</f>
        <v>0.876230807796749</v>
      </c>
      <c r="N29" s="103"/>
      <c r="O29" s="103"/>
      <c r="P29" s="103"/>
    </row>
    <row r="30" spans="1:16" ht="18.75" customHeight="1">
      <c r="A30" s="105">
        <v>2</v>
      </c>
      <c r="B30" s="105"/>
      <c r="C30" s="106">
        <f>SUM(E30:H30)</f>
        <v>14344</v>
      </c>
      <c r="D30" s="107"/>
      <c r="E30" s="109">
        <v>7423</v>
      </c>
      <c r="F30" s="109"/>
      <c r="G30" s="109">
        <v>6921</v>
      </c>
      <c r="H30" s="109"/>
      <c r="I30" s="103">
        <f>C30/C24*100</f>
        <v>0.96163257644321987</v>
      </c>
      <c r="J30" s="103"/>
      <c r="K30" s="103">
        <f>E30/E24*100</f>
        <v>1.0517680131035303</v>
      </c>
      <c r="L30" s="104"/>
      <c r="M30" s="103">
        <f>G30/G24*100</f>
        <v>0.88068449328511478</v>
      </c>
      <c r="N30" s="103"/>
      <c r="O30" s="103"/>
      <c r="P30" s="103"/>
    </row>
    <row r="31" spans="1:16" ht="18.75" customHeight="1">
      <c r="A31" s="105">
        <v>3</v>
      </c>
      <c r="B31" s="105"/>
      <c r="C31" s="106">
        <f>SUM(E31:H31)</f>
        <v>14167</v>
      </c>
      <c r="D31" s="107"/>
      <c r="E31" s="109">
        <v>7291</v>
      </c>
      <c r="F31" s="109"/>
      <c r="G31" s="109">
        <v>6876</v>
      </c>
      <c r="H31" s="109"/>
      <c r="I31" s="103">
        <f>C31/C24*100</f>
        <v>0.94976636297205064</v>
      </c>
      <c r="J31" s="103"/>
      <c r="K31" s="103">
        <f>E31/E24*100</f>
        <v>1.0330648772110789</v>
      </c>
      <c r="L31" s="104"/>
      <c r="M31" s="103">
        <f>G31/G24*100</f>
        <v>0.87495832622864456</v>
      </c>
      <c r="N31" s="103"/>
      <c r="O31" s="103"/>
      <c r="P31" s="103"/>
    </row>
    <row r="32" spans="1:16" ht="18.75" customHeight="1">
      <c r="A32" s="105">
        <v>4</v>
      </c>
      <c r="B32" s="105"/>
      <c r="C32" s="106">
        <f>SUM(E32:H32)</f>
        <v>14085</v>
      </c>
      <c r="D32" s="107"/>
      <c r="E32" s="109">
        <v>7264</v>
      </c>
      <c r="F32" s="109"/>
      <c r="G32" s="109">
        <v>6821</v>
      </c>
      <c r="H32" s="109"/>
      <c r="I32" s="103">
        <f>C32/C24*100</f>
        <v>0.94426902113794975</v>
      </c>
      <c r="J32" s="103"/>
      <c r="K32" s="103">
        <f>E32/E24*100</f>
        <v>1.029239235778532</v>
      </c>
      <c r="L32" s="104"/>
      <c r="M32" s="103">
        <f>G32/G24*100</f>
        <v>0.86795967760406978</v>
      </c>
      <c r="N32" s="103"/>
      <c r="O32" s="103"/>
      <c r="P32" s="103"/>
    </row>
    <row r="33" spans="1:16" ht="7.5" customHeight="1">
      <c r="A33" s="111"/>
      <c r="B33" s="111"/>
      <c r="C33" s="108"/>
      <c r="D33" s="104"/>
      <c r="E33" s="110"/>
      <c r="F33" s="110"/>
      <c r="G33" s="109"/>
      <c r="H33" s="110"/>
      <c r="I33" s="82"/>
      <c r="J33" s="82"/>
      <c r="K33" s="73"/>
      <c r="L33" s="73"/>
      <c r="M33" s="104"/>
      <c r="N33" s="104"/>
      <c r="O33" s="104"/>
      <c r="P33" s="104"/>
    </row>
    <row r="34" spans="1:16" ht="18.75" customHeight="1">
      <c r="A34" s="105" t="s">
        <v>121</v>
      </c>
      <c r="B34" s="105"/>
      <c r="C34" s="106">
        <f t="shared" ref="C34:C53" si="4">SUM(E34:H34)</f>
        <v>69901</v>
      </c>
      <c r="D34" s="104"/>
      <c r="E34" s="109">
        <v>35748</v>
      </c>
      <c r="F34" s="110"/>
      <c r="G34" s="109">
        <v>34153</v>
      </c>
      <c r="H34" s="110"/>
      <c r="I34" s="103">
        <f>C34/C24*100</f>
        <v>4.6862157505547621</v>
      </c>
      <c r="J34" s="103"/>
      <c r="K34" s="103">
        <f>E34/E24*100</f>
        <v>5.0651492566920382</v>
      </c>
      <c r="L34" s="104"/>
      <c r="M34" s="103">
        <f>G34/G24*100</f>
        <v>4.3459062995472513</v>
      </c>
      <c r="N34" s="103"/>
      <c r="O34" s="103"/>
      <c r="P34" s="103"/>
    </row>
    <row r="35" spans="1:16" ht="18.75" customHeight="1">
      <c r="A35" s="105" t="s">
        <v>122</v>
      </c>
      <c r="B35" s="105"/>
      <c r="C35" s="106">
        <f t="shared" si="4"/>
        <v>65385</v>
      </c>
      <c r="D35" s="104"/>
      <c r="E35" s="109">
        <v>33502</v>
      </c>
      <c r="F35" s="110"/>
      <c r="G35" s="109">
        <v>31883</v>
      </c>
      <c r="H35" s="110"/>
      <c r="I35" s="103">
        <f>C35/C24*100</f>
        <v>4.3834597051547641</v>
      </c>
      <c r="J35" s="103"/>
      <c r="K35" s="103">
        <f>E35/E24*100</f>
        <v>4.7469125656735116</v>
      </c>
      <c r="L35" s="103"/>
      <c r="M35" s="103">
        <f>G35/G24*100</f>
        <v>4.0570529835875329</v>
      </c>
      <c r="N35" s="103"/>
      <c r="O35" s="103"/>
      <c r="P35" s="103"/>
    </row>
    <row r="36" spans="1:16" ht="18.75" customHeight="1">
      <c r="A36" s="105" t="s">
        <v>123</v>
      </c>
      <c r="B36" s="105"/>
      <c r="C36" s="106">
        <f t="shared" si="4"/>
        <v>68691</v>
      </c>
      <c r="D36" s="104"/>
      <c r="E36" s="109">
        <v>34698</v>
      </c>
      <c r="F36" s="110"/>
      <c r="G36" s="109">
        <v>33993</v>
      </c>
      <c r="H36" s="110"/>
      <c r="I36" s="103">
        <f>C36/C24*100</f>
        <v>4.6050964381247361</v>
      </c>
      <c r="J36" s="103"/>
      <c r="K36" s="103">
        <f>E36/E24*100</f>
        <v>4.9163743120929944</v>
      </c>
      <c r="L36" s="104"/>
      <c r="M36" s="103">
        <f>G36/G24*100</f>
        <v>4.3255465944575793</v>
      </c>
      <c r="N36" s="103"/>
      <c r="O36" s="103"/>
      <c r="P36" s="103"/>
    </row>
    <row r="37" spans="1:16" ht="18.75" customHeight="1">
      <c r="A37" s="105" t="s">
        <v>124</v>
      </c>
      <c r="B37" s="105"/>
      <c r="C37" s="106">
        <f t="shared" si="4"/>
        <v>85279</v>
      </c>
      <c r="D37" s="104"/>
      <c r="E37" s="109">
        <v>40242</v>
      </c>
      <c r="F37" s="110"/>
      <c r="G37" s="109">
        <v>45037</v>
      </c>
      <c r="H37" s="110"/>
      <c r="I37" s="103">
        <f>C37/C24*100</f>
        <v>5.7171684667109135</v>
      </c>
      <c r="J37" s="103"/>
      <c r="K37" s="103">
        <f>E37/E24*100</f>
        <v>5.701906019575949</v>
      </c>
      <c r="L37" s="104"/>
      <c r="M37" s="103">
        <f>G37/G24*100</f>
        <v>5.7308752382721737</v>
      </c>
      <c r="N37" s="103"/>
      <c r="O37" s="103"/>
      <c r="P37" s="103"/>
    </row>
    <row r="38" spans="1:16" ht="18.75" customHeight="1">
      <c r="A38" s="105" t="s">
        <v>125</v>
      </c>
      <c r="B38" s="105"/>
      <c r="C38" s="106">
        <f t="shared" si="4"/>
        <v>93460</v>
      </c>
      <c r="D38" s="104"/>
      <c r="E38" s="109">
        <v>43630</v>
      </c>
      <c r="F38" s="110"/>
      <c r="G38" s="109">
        <v>49830</v>
      </c>
      <c r="H38" s="110"/>
      <c r="I38" s="103">
        <f>C38/C24*100</f>
        <v>6.2656288757935954</v>
      </c>
      <c r="J38" s="103"/>
      <c r="K38" s="103">
        <f>E38/E24*100</f>
        <v>6.181953174148866</v>
      </c>
      <c r="L38" s="104"/>
      <c r="M38" s="103">
        <f>G38/G24*100</f>
        <v>6.3407756538646538</v>
      </c>
      <c r="N38" s="103"/>
      <c r="O38" s="103"/>
      <c r="P38" s="103"/>
    </row>
    <row r="39" spans="1:16" ht="18.75" customHeight="1">
      <c r="A39" s="105" t="s">
        <v>126</v>
      </c>
      <c r="B39" s="105"/>
      <c r="C39" s="106">
        <f t="shared" si="4"/>
        <v>106373</v>
      </c>
      <c r="D39" s="104"/>
      <c r="E39" s="109">
        <v>51077</v>
      </c>
      <c r="F39" s="110"/>
      <c r="G39" s="109">
        <v>55296</v>
      </c>
      <c r="H39" s="110"/>
      <c r="I39" s="103">
        <f>C39/C24*100</f>
        <v>7.131326133156346</v>
      </c>
      <c r="J39" s="103"/>
      <c r="K39" s="103">
        <f>E39/E24*100</f>
        <v>7.2371217574146591</v>
      </c>
      <c r="L39" s="104"/>
      <c r="M39" s="103">
        <f>G39/G24*100</f>
        <v>7.036314078990566</v>
      </c>
      <c r="N39" s="103"/>
      <c r="O39" s="103"/>
      <c r="P39" s="103"/>
    </row>
    <row r="40" spans="1:16" ht="18.75" customHeight="1">
      <c r="A40" s="105" t="s">
        <v>127</v>
      </c>
      <c r="B40" s="105"/>
      <c r="C40" s="106">
        <f t="shared" si="4"/>
        <v>112607</v>
      </c>
      <c r="D40" s="104"/>
      <c r="E40" s="109">
        <v>54594</v>
      </c>
      <c r="F40" s="110"/>
      <c r="G40" s="109">
        <v>58013</v>
      </c>
      <c r="H40" s="110"/>
      <c r="I40" s="103">
        <f>C40/C24*100</f>
        <v>7.5492581940561676</v>
      </c>
      <c r="J40" s="103"/>
      <c r="K40" s="103">
        <f>E40/E24*100</f>
        <v>7.7354469766097447</v>
      </c>
      <c r="L40" s="104"/>
      <c r="M40" s="103">
        <f>G40/G24*100</f>
        <v>7.3820473210445545</v>
      </c>
      <c r="N40" s="103"/>
      <c r="O40" s="103"/>
      <c r="P40" s="103"/>
    </row>
    <row r="41" spans="1:16" ht="18.75" customHeight="1">
      <c r="A41" s="105" t="s">
        <v>128</v>
      </c>
      <c r="B41" s="105"/>
      <c r="C41" s="106">
        <f t="shared" si="4"/>
        <v>122607</v>
      </c>
      <c r="D41" s="104"/>
      <c r="E41" s="109">
        <v>59767</v>
      </c>
      <c r="F41" s="110"/>
      <c r="G41" s="109">
        <v>62840</v>
      </c>
      <c r="H41" s="110"/>
      <c r="I41" s="103">
        <f>C41/C24*100</f>
        <v>8.219665734800186</v>
      </c>
      <c r="J41" s="103"/>
      <c r="K41" s="103">
        <f>E41/E24*100</f>
        <v>8.4684115370010371</v>
      </c>
      <c r="L41" s="104"/>
      <c r="M41" s="103">
        <f>G41/G24*100</f>
        <v>7.9962741739685903</v>
      </c>
      <c r="N41" s="103"/>
      <c r="O41" s="103"/>
      <c r="P41" s="103"/>
    </row>
    <row r="42" spans="1:16" ht="18.75" customHeight="1">
      <c r="A42" s="105" t="s">
        <v>129</v>
      </c>
      <c r="B42" s="105"/>
      <c r="C42" s="106">
        <f t="shared" si="4"/>
        <v>114812</v>
      </c>
      <c r="D42" s="104"/>
      <c r="E42" s="109">
        <v>56162</v>
      </c>
      <c r="F42" s="110"/>
      <c r="G42" s="109">
        <v>58650</v>
      </c>
      <c r="H42" s="110"/>
      <c r="I42" s="103">
        <f>C42/C24*100</f>
        <v>7.6970830567902233</v>
      </c>
      <c r="J42" s="103"/>
      <c r="K42" s="103">
        <f>E42/E24*100</f>
        <v>7.9576175605443185</v>
      </c>
      <c r="L42" s="104"/>
      <c r="M42" s="103">
        <f>G42/G24*100</f>
        <v>7.4631043969328097</v>
      </c>
      <c r="N42" s="103"/>
      <c r="O42" s="103"/>
      <c r="P42" s="103"/>
    </row>
    <row r="43" spans="1:16" ht="18.75" customHeight="1">
      <c r="A43" s="105" t="s">
        <v>130</v>
      </c>
      <c r="B43" s="105"/>
      <c r="C43" s="106">
        <f t="shared" si="4"/>
        <v>94184</v>
      </c>
      <c r="D43" s="104"/>
      <c r="E43" s="109">
        <v>45719</v>
      </c>
      <c r="F43" s="110"/>
      <c r="G43" s="109">
        <v>48465</v>
      </c>
      <c r="H43" s="110"/>
      <c r="I43" s="103">
        <f>C43/C24*100</f>
        <v>6.3141663817434619</v>
      </c>
      <c r="J43" s="103"/>
      <c r="K43" s="103">
        <f>E43/E24*100</f>
        <v>6.4779444686892509</v>
      </c>
      <c r="L43" s="104"/>
      <c r="M43" s="103">
        <f>G43/G24*100</f>
        <v>6.1670819198183917</v>
      </c>
      <c r="N43" s="103"/>
      <c r="O43" s="103"/>
      <c r="P43" s="103"/>
    </row>
    <row r="44" spans="1:16" ht="18.75" customHeight="1">
      <c r="A44" s="105" t="s">
        <v>131</v>
      </c>
      <c r="B44" s="105"/>
      <c r="C44" s="106">
        <f t="shared" si="4"/>
        <v>84781</v>
      </c>
      <c r="D44" s="104"/>
      <c r="E44" s="109">
        <v>41421</v>
      </c>
      <c r="F44" s="110"/>
      <c r="G44" s="109">
        <v>43360</v>
      </c>
      <c r="H44" s="110"/>
      <c r="I44" s="103">
        <f>C44/C24*100</f>
        <v>5.6837821711818615</v>
      </c>
      <c r="J44" s="103"/>
      <c r="K44" s="103">
        <f>E44/E24*100</f>
        <v>5.8689590287971622</v>
      </c>
      <c r="L44" s="104"/>
      <c r="M44" s="103">
        <f>G44/G24*100</f>
        <v>5.5174800793010519</v>
      </c>
      <c r="N44" s="103"/>
      <c r="O44" s="103"/>
      <c r="P44" s="103"/>
    </row>
    <row r="45" spans="1:16" ht="18.75" customHeight="1">
      <c r="A45" s="105" t="s">
        <v>132</v>
      </c>
      <c r="B45" s="105"/>
      <c r="C45" s="106">
        <f t="shared" si="4"/>
        <v>83614</v>
      </c>
      <c r="D45" s="104"/>
      <c r="E45" s="109">
        <v>40213</v>
      </c>
      <c r="F45" s="110"/>
      <c r="G45" s="109">
        <v>43401</v>
      </c>
      <c r="H45" s="110"/>
      <c r="I45" s="103">
        <f>C45/C24*100</f>
        <v>5.6055456111770345</v>
      </c>
      <c r="J45" s="103"/>
      <c r="K45" s="103">
        <f>E45/E24*100</f>
        <v>5.697796997296547</v>
      </c>
      <c r="L45" s="104"/>
      <c r="M45" s="103">
        <f>G45/G24*100</f>
        <v>5.5226972537302803</v>
      </c>
      <c r="N45" s="103"/>
      <c r="O45" s="103"/>
      <c r="P45" s="103"/>
    </row>
    <row r="46" spans="1:16" ht="18.75" customHeight="1">
      <c r="A46" s="105" t="s">
        <v>133</v>
      </c>
      <c r="B46" s="105"/>
      <c r="C46" s="106">
        <f t="shared" si="4"/>
        <v>99359</v>
      </c>
      <c r="D46" s="104"/>
      <c r="E46" s="109">
        <v>46978</v>
      </c>
      <c r="F46" s="110"/>
      <c r="G46" s="109">
        <v>52381</v>
      </c>
      <c r="H46" s="110"/>
      <c r="I46" s="103">
        <f>C46/C24*100</f>
        <v>6.6611022840784919</v>
      </c>
      <c r="J46" s="103"/>
      <c r="K46" s="103">
        <f>E46/E24*100</f>
        <v>6.6563327117846764</v>
      </c>
      <c r="L46" s="104"/>
      <c r="M46" s="103">
        <f>G46/G24*100</f>
        <v>6.6653857018881091</v>
      </c>
      <c r="N46" s="103"/>
      <c r="O46" s="103"/>
      <c r="P46" s="103"/>
    </row>
    <row r="47" spans="1:16" ht="18.75" customHeight="1">
      <c r="A47" s="105" t="s">
        <v>134</v>
      </c>
      <c r="B47" s="105"/>
      <c r="C47" s="106">
        <f t="shared" si="4"/>
        <v>70470</v>
      </c>
      <c r="D47" s="104"/>
      <c r="E47" s="109">
        <v>31675</v>
      </c>
      <c r="F47" s="110"/>
      <c r="G47" s="109">
        <v>38795</v>
      </c>
      <c r="H47" s="110"/>
      <c r="I47" s="103">
        <f>C47/C24*100</f>
        <v>4.7243619396230976</v>
      </c>
      <c r="J47" s="103"/>
      <c r="K47" s="103">
        <f>E47/E24*100</f>
        <v>4.4880441620711737</v>
      </c>
      <c r="L47" s="104"/>
      <c r="M47" s="103">
        <f>G47/G24*100</f>
        <v>4.9365922434613534</v>
      </c>
      <c r="N47" s="103"/>
      <c r="O47" s="103"/>
      <c r="P47" s="103"/>
    </row>
    <row r="48" spans="1:16" ht="18.75" customHeight="1">
      <c r="A48" s="105" t="s">
        <v>135</v>
      </c>
      <c r="B48" s="105"/>
      <c r="C48" s="106">
        <f t="shared" si="4"/>
        <v>58244</v>
      </c>
      <c r="D48" s="104"/>
      <c r="E48" s="109">
        <v>24132</v>
      </c>
      <c r="F48" s="110"/>
      <c r="G48" s="109">
        <v>34112</v>
      </c>
      <c r="H48" s="110"/>
      <c r="I48" s="103">
        <f>C48/C24*100</f>
        <v>3.9047216803094602</v>
      </c>
      <c r="J48" s="103"/>
      <c r="K48" s="103">
        <f>E48/E24*100</f>
        <v>3.4192732981563245</v>
      </c>
      <c r="L48" s="103"/>
      <c r="M48" s="103">
        <f>G48/G24*100</f>
        <v>4.3406891251180229</v>
      </c>
      <c r="N48" s="103"/>
      <c r="O48" s="103"/>
      <c r="P48" s="103"/>
    </row>
    <row r="49" spans="1:16" ht="18.75" customHeight="1">
      <c r="A49" s="105" t="s">
        <v>136</v>
      </c>
      <c r="B49" s="105"/>
      <c r="C49" s="106">
        <f t="shared" si="4"/>
        <v>45044</v>
      </c>
      <c r="D49" s="104"/>
      <c r="E49" s="109">
        <v>16997</v>
      </c>
      <c r="F49" s="110"/>
      <c r="G49" s="109">
        <v>28047</v>
      </c>
      <c r="H49" s="110"/>
      <c r="I49" s="103">
        <f>C49/C24*100</f>
        <v>3.0197837265273559</v>
      </c>
      <c r="J49" s="103"/>
      <c r="K49" s="103">
        <f>E49/E24*100</f>
        <v>2.4083121269999603</v>
      </c>
      <c r="L49" s="104"/>
      <c r="M49" s="103">
        <f>G49/G24*100</f>
        <v>3.5689290540626519</v>
      </c>
      <c r="N49" s="103"/>
      <c r="O49" s="103"/>
      <c r="P49" s="103"/>
    </row>
    <row r="50" spans="1:16" ht="18.75" customHeight="1">
      <c r="A50" s="105" t="s">
        <v>137</v>
      </c>
      <c r="B50" s="105"/>
      <c r="C50" s="106">
        <f t="shared" si="4"/>
        <v>28650</v>
      </c>
      <c r="D50" s="104"/>
      <c r="E50" s="109">
        <v>9053</v>
      </c>
      <c r="F50" s="110"/>
      <c r="G50" s="109">
        <v>19597</v>
      </c>
      <c r="H50" s="110"/>
      <c r="I50" s="103">
        <f>C50/C24*100</f>
        <v>1.9207176042316123</v>
      </c>
      <c r="J50" s="103"/>
      <c r="K50" s="103">
        <f>E50/E24*100</f>
        <v>1.2827234032906185</v>
      </c>
      <c r="L50" s="104"/>
      <c r="M50" s="103">
        <f>G50/G24*100</f>
        <v>2.4936821290143611</v>
      </c>
      <c r="N50" s="103"/>
      <c r="O50" s="103"/>
      <c r="P50" s="103"/>
    </row>
    <row r="51" spans="1:16" ht="18.75" customHeight="1">
      <c r="A51" s="105" t="s">
        <v>138</v>
      </c>
      <c r="B51" s="105"/>
      <c r="C51" s="106">
        <f t="shared" si="4"/>
        <v>13331</v>
      </c>
      <c r="D51" s="104"/>
      <c r="E51" s="109">
        <v>3217</v>
      </c>
      <c r="F51" s="110"/>
      <c r="G51" s="109">
        <v>10114</v>
      </c>
      <c r="H51" s="110"/>
      <c r="I51" s="103">
        <f>C51/C24*100</f>
        <v>0.89372029256585084</v>
      </c>
      <c r="J51" s="103"/>
      <c r="K51" s="103">
        <f>E51/E24*100</f>
        <v>0.45581809216678665</v>
      </c>
      <c r="L51" s="104"/>
      <c r="M51" s="103">
        <f>G51/G24*100</f>
        <v>1.2869878579808771</v>
      </c>
      <c r="N51" s="103"/>
      <c r="O51" s="103"/>
      <c r="P51" s="103"/>
    </row>
    <row r="52" spans="1:16" ht="18.75" customHeight="1">
      <c r="A52" s="105" t="s">
        <v>139</v>
      </c>
      <c r="B52" s="105"/>
      <c r="C52" s="106">
        <f t="shared" si="4"/>
        <v>3701</v>
      </c>
      <c r="D52" s="104"/>
      <c r="E52" s="109">
        <v>544</v>
      </c>
      <c r="F52" s="110"/>
      <c r="G52" s="109">
        <v>3157</v>
      </c>
      <c r="H52" s="110"/>
      <c r="I52" s="103">
        <f>C52/C24*100</f>
        <v>0.24811783082936117</v>
      </c>
      <c r="J52" s="103"/>
      <c r="K52" s="103">
        <f>E52/E24*100</f>
        <v>7.7079590344647786E-2</v>
      </c>
      <c r="L52" s="104"/>
      <c r="M52" s="103">
        <f>G52/G24*100</f>
        <v>0.40172243105058619</v>
      </c>
      <c r="N52" s="103"/>
      <c r="O52" s="103"/>
      <c r="P52" s="103"/>
    </row>
    <row r="53" spans="1:16" ht="18.75" customHeight="1">
      <c r="A53" s="105" t="s">
        <v>140</v>
      </c>
      <c r="B53" s="105"/>
      <c r="C53" s="106">
        <f t="shared" si="4"/>
        <v>589</v>
      </c>
      <c r="D53" s="104"/>
      <c r="E53" s="109">
        <v>51</v>
      </c>
      <c r="F53" s="110"/>
      <c r="G53" s="109">
        <v>538</v>
      </c>
      <c r="H53" s="110"/>
      <c r="I53" s="103">
        <f>C53/C24*100</f>
        <v>3.9487004149822674E-2</v>
      </c>
      <c r="J53" s="103"/>
      <c r="K53" s="103">
        <f>E53/E24*100</f>
        <v>7.2262115948107299E-3</v>
      </c>
      <c r="L53" s="104"/>
      <c r="M53" s="103">
        <f>G53/G24*100</f>
        <v>6.8459508364021343E-2</v>
      </c>
      <c r="N53" s="103"/>
      <c r="O53" s="103"/>
      <c r="P53" s="103"/>
    </row>
    <row r="54" spans="1:16" ht="18.75" customHeight="1">
      <c r="A54" s="105" t="s">
        <v>141</v>
      </c>
      <c r="B54" s="105"/>
      <c r="C54" s="108"/>
      <c r="D54" s="104"/>
      <c r="E54" s="104"/>
      <c r="F54" s="104"/>
      <c r="G54" s="107"/>
      <c r="H54" s="104"/>
      <c r="I54" s="82"/>
      <c r="J54" s="82"/>
      <c r="K54" s="73"/>
      <c r="L54" s="82"/>
      <c r="M54" s="104"/>
      <c r="N54" s="104"/>
      <c r="O54" s="104"/>
      <c r="P54" s="104"/>
    </row>
    <row r="55" spans="1:16" ht="18.75" customHeight="1">
      <c r="A55" s="105" t="s">
        <v>142</v>
      </c>
      <c r="B55" s="105"/>
      <c r="C55" s="106">
        <f>SUM(E55:H55)</f>
        <v>205834</v>
      </c>
      <c r="D55" s="104"/>
      <c r="E55" s="107">
        <f>E26+E34+E35</f>
        <v>105594</v>
      </c>
      <c r="F55" s="104"/>
      <c r="G55" s="107">
        <f>G26+G34+G35</f>
        <v>100240</v>
      </c>
      <c r="H55" s="104"/>
      <c r="I55" s="103">
        <f>C55/C24*100</f>
        <v>13.799266574150426</v>
      </c>
      <c r="J55" s="103"/>
      <c r="K55" s="103">
        <f>E55/E24*100</f>
        <v>14.961658571420475</v>
      </c>
      <c r="L55" s="104"/>
      <c r="M55" s="103">
        <f>G55/G24*100</f>
        <v>12.755355238679368</v>
      </c>
      <c r="N55" s="103"/>
      <c r="O55" s="103"/>
      <c r="P55" s="103"/>
    </row>
    <row r="56" spans="1:16" ht="18.75" customHeight="1">
      <c r="A56" s="105" t="s">
        <v>143</v>
      </c>
      <c r="B56" s="105"/>
      <c r="C56" s="106">
        <f>SUM(E56:H56)</f>
        <v>966408</v>
      </c>
      <c r="D56" s="104"/>
      <c r="E56" s="107">
        <f>SUM(E36:F45)</f>
        <v>467523</v>
      </c>
      <c r="F56" s="104"/>
      <c r="G56" s="107">
        <f>SUM(G36:H45)</f>
        <v>498885</v>
      </c>
      <c r="H56" s="104"/>
      <c r="I56" s="103">
        <f>C56/C24*100</f>
        <v>64.788721063534524</v>
      </c>
      <c r="J56" s="103"/>
      <c r="K56" s="103">
        <f>E56/E24*100</f>
        <v>66.243531832170532</v>
      </c>
      <c r="L56" s="104"/>
      <c r="M56" s="103">
        <f>G56/G24*100</f>
        <v>63.482196710380649</v>
      </c>
      <c r="N56" s="103"/>
      <c r="O56" s="103"/>
      <c r="P56" s="103"/>
    </row>
    <row r="57" spans="1:16" ht="18.75" customHeight="1" thickBot="1">
      <c r="A57" s="98" t="s">
        <v>144</v>
      </c>
      <c r="B57" s="99"/>
      <c r="C57" s="100">
        <f>SUM(E57:H57)</f>
        <v>319388</v>
      </c>
      <c r="D57" s="101"/>
      <c r="E57" s="102">
        <f>SUM(E46:F53)</f>
        <v>132647</v>
      </c>
      <c r="F57" s="101"/>
      <c r="G57" s="102">
        <f>SUM(G46:H53)</f>
        <v>186741</v>
      </c>
      <c r="H57" s="101"/>
      <c r="I57" s="97">
        <f>C57/C24*100</f>
        <v>21.412012362315053</v>
      </c>
      <c r="J57" s="97"/>
      <c r="K57" s="97">
        <f>E57/E24*100</f>
        <v>18.794809596408999</v>
      </c>
      <c r="L57" s="101"/>
      <c r="M57" s="97">
        <f>G57/G24*100</f>
        <v>23.762448050939984</v>
      </c>
      <c r="N57" s="97"/>
      <c r="O57" s="97"/>
      <c r="P57" s="97"/>
    </row>
    <row r="58" spans="1:16">
      <c r="A58" s="83"/>
      <c r="B58" s="84"/>
      <c r="C58" s="84"/>
      <c r="D58" s="84"/>
      <c r="E58" s="59"/>
      <c r="F58" s="83"/>
    </row>
    <row r="59" spans="1:16">
      <c r="A59" s="83"/>
      <c r="B59" s="84"/>
      <c r="C59" s="84"/>
      <c r="D59" s="84"/>
      <c r="E59" s="59"/>
      <c r="F59" s="59"/>
    </row>
    <row r="60" spans="1:16">
      <c r="A60" s="83"/>
      <c r="B60" s="84"/>
      <c r="C60" s="84"/>
      <c r="D60" s="84"/>
      <c r="E60" s="59"/>
      <c r="F60" s="59"/>
    </row>
  </sheetData>
  <mergeCells count="315">
    <mergeCell ref="A1:P1"/>
    <mergeCell ref="J2:P2"/>
    <mergeCell ref="B3:C3"/>
    <mergeCell ref="D3:E5"/>
    <mergeCell ref="F3:I3"/>
    <mergeCell ref="J3:K5"/>
    <mergeCell ref="L3:M3"/>
    <mergeCell ref="N3:P3"/>
    <mergeCell ref="B4:C5"/>
    <mergeCell ref="F4:F5"/>
    <mergeCell ref="N7:P7"/>
    <mergeCell ref="G4:G5"/>
    <mergeCell ref="H4:I5"/>
    <mergeCell ref="L4:M5"/>
    <mergeCell ref="O4:O5"/>
    <mergeCell ref="P4:P5"/>
    <mergeCell ref="H6:I6"/>
    <mergeCell ref="J6:K6"/>
    <mergeCell ref="L6:M6"/>
    <mergeCell ref="H8:I8"/>
    <mergeCell ref="J8:K8"/>
    <mergeCell ref="L8:M8"/>
    <mergeCell ref="B9:C9"/>
    <mergeCell ref="D9:E9"/>
    <mergeCell ref="H9:I9"/>
    <mergeCell ref="J9:K9"/>
    <mergeCell ref="L9:M9"/>
    <mergeCell ref="B7:C7"/>
    <mergeCell ref="D7:E7"/>
    <mergeCell ref="H7:I7"/>
    <mergeCell ref="J7:K7"/>
    <mergeCell ref="L7:M7"/>
    <mergeCell ref="B11:C11"/>
    <mergeCell ref="D11:E11"/>
    <mergeCell ref="H11:I11"/>
    <mergeCell ref="J11:K11"/>
    <mergeCell ref="L11:M11"/>
    <mergeCell ref="N11:P11"/>
    <mergeCell ref="N9:P9"/>
    <mergeCell ref="B10:C10"/>
    <mergeCell ref="D10:E10"/>
    <mergeCell ref="H10:I10"/>
    <mergeCell ref="J10:K10"/>
    <mergeCell ref="L10:M10"/>
    <mergeCell ref="N10:P10"/>
    <mergeCell ref="B13:C13"/>
    <mergeCell ref="D13:E13"/>
    <mergeCell ref="H13:I13"/>
    <mergeCell ref="J13:K13"/>
    <mergeCell ref="L13:M13"/>
    <mergeCell ref="N13:P13"/>
    <mergeCell ref="B12:C12"/>
    <mergeCell ref="D12:E12"/>
    <mergeCell ref="H12:I12"/>
    <mergeCell ref="J12:K12"/>
    <mergeCell ref="L12:M12"/>
    <mergeCell ref="N12:P12"/>
    <mergeCell ref="B15:C15"/>
    <mergeCell ref="D15:E15"/>
    <mergeCell ref="H15:I15"/>
    <mergeCell ref="J15:K15"/>
    <mergeCell ref="L15:M15"/>
    <mergeCell ref="N15:P15"/>
    <mergeCell ref="B14:C14"/>
    <mergeCell ref="D14:E14"/>
    <mergeCell ref="H14:I14"/>
    <mergeCell ref="J14:K14"/>
    <mergeCell ref="L14:M14"/>
    <mergeCell ref="N14:P14"/>
    <mergeCell ref="C22:H22"/>
    <mergeCell ref="I22:P22"/>
    <mergeCell ref="C23:D23"/>
    <mergeCell ref="E23:F23"/>
    <mergeCell ref="G23:H23"/>
    <mergeCell ref="I23:J23"/>
    <mergeCell ref="K23:L23"/>
    <mergeCell ref="M23:P23"/>
    <mergeCell ref="B16:C16"/>
    <mergeCell ref="H16:I16"/>
    <mergeCell ref="J16:K16"/>
    <mergeCell ref="L16:M16"/>
    <mergeCell ref="A20:P20"/>
    <mergeCell ref="L21:P21"/>
    <mergeCell ref="M24:P24"/>
    <mergeCell ref="A25:B25"/>
    <mergeCell ref="C25:D25"/>
    <mergeCell ref="E25:F25"/>
    <mergeCell ref="G25:H25"/>
    <mergeCell ref="K25:L25"/>
    <mergeCell ref="M25:P25"/>
    <mergeCell ref="A24:B24"/>
    <mergeCell ref="C24:D24"/>
    <mergeCell ref="E24:F24"/>
    <mergeCell ref="G24:H24"/>
    <mergeCell ref="I24:J24"/>
    <mergeCell ref="K24:L24"/>
    <mergeCell ref="M26:P26"/>
    <mergeCell ref="A27:B27"/>
    <mergeCell ref="C27:D27"/>
    <mergeCell ref="E27:F27"/>
    <mergeCell ref="G27:H27"/>
    <mergeCell ref="K27:L27"/>
    <mergeCell ref="M27:P27"/>
    <mergeCell ref="A26:B26"/>
    <mergeCell ref="C26:D26"/>
    <mergeCell ref="E26:F26"/>
    <mergeCell ref="G26:H26"/>
    <mergeCell ref="I26:J26"/>
    <mergeCell ref="K26:L26"/>
    <mergeCell ref="M28:P28"/>
    <mergeCell ref="A29:B29"/>
    <mergeCell ref="C29:D29"/>
    <mergeCell ref="E29:F29"/>
    <mergeCell ref="G29:H29"/>
    <mergeCell ref="I29:J29"/>
    <mergeCell ref="K29:L29"/>
    <mergeCell ref="M29:P29"/>
    <mergeCell ref="A28:B28"/>
    <mergeCell ref="C28:D28"/>
    <mergeCell ref="E28:F28"/>
    <mergeCell ref="G28:H28"/>
    <mergeCell ref="I28:J28"/>
    <mergeCell ref="K28:L28"/>
    <mergeCell ref="M30:P30"/>
    <mergeCell ref="A31:B31"/>
    <mergeCell ref="C31:D31"/>
    <mergeCell ref="E31:F31"/>
    <mergeCell ref="G31:H31"/>
    <mergeCell ref="I31:J31"/>
    <mergeCell ref="K31:L31"/>
    <mergeCell ref="M31:P31"/>
    <mergeCell ref="A30:B30"/>
    <mergeCell ref="C30:D30"/>
    <mergeCell ref="E30:F30"/>
    <mergeCell ref="G30:H30"/>
    <mergeCell ref="I30:J30"/>
    <mergeCell ref="K30:L30"/>
    <mergeCell ref="M32:P32"/>
    <mergeCell ref="A33:B33"/>
    <mergeCell ref="C33:D33"/>
    <mergeCell ref="E33:F33"/>
    <mergeCell ref="G33:H33"/>
    <mergeCell ref="M33:P33"/>
    <mergeCell ref="A32:B32"/>
    <mergeCell ref="C32:D32"/>
    <mergeCell ref="E32:F32"/>
    <mergeCell ref="G32:H32"/>
    <mergeCell ref="I32:J32"/>
    <mergeCell ref="K32:L32"/>
    <mergeCell ref="M34:P34"/>
    <mergeCell ref="A35:B35"/>
    <mergeCell ref="C35:D35"/>
    <mergeCell ref="E35:F35"/>
    <mergeCell ref="G35:H35"/>
    <mergeCell ref="I35:J35"/>
    <mergeCell ref="K35:L35"/>
    <mergeCell ref="M35:P35"/>
    <mergeCell ref="A34:B34"/>
    <mergeCell ref="C34:D34"/>
    <mergeCell ref="E34:F34"/>
    <mergeCell ref="G34:H34"/>
    <mergeCell ref="I34:J34"/>
    <mergeCell ref="K34:L34"/>
    <mergeCell ref="M36:P36"/>
    <mergeCell ref="A37:B37"/>
    <mergeCell ref="C37:D37"/>
    <mergeCell ref="E37:F37"/>
    <mergeCell ref="G37:H37"/>
    <mergeCell ref="I37:J37"/>
    <mergeCell ref="K37:L37"/>
    <mergeCell ref="M37:P37"/>
    <mergeCell ref="A36:B36"/>
    <mergeCell ref="C36:D36"/>
    <mergeCell ref="E36:F36"/>
    <mergeCell ref="G36:H36"/>
    <mergeCell ref="I36:J36"/>
    <mergeCell ref="K36:L36"/>
    <mergeCell ref="M38:P38"/>
    <mergeCell ref="A39:B39"/>
    <mergeCell ref="C39:D39"/>
    <mergeCell ref="E39:F39"/>
    <mergeCell ref="G39:H39"/>
    <mergeCell ref="I39:J39"/>
    <mergeCell ref="K39:L39"/>
    <mergeCell ref="M39:P39"/>
    <mergeCell ref="A38:B38"/>
    <mergeCell ref="C38:D38"/>
    <mergeCell ref="E38:F38"/>
    <mergeCell ref="G38:H38"/>
    <mergeCell ref="I38:J38"/>
    <mergeCell ref="K38:L38"/>
    <mergeCell ref="M40:P40"/>
    <mergeCell ref="A41:B41"/>
    <mergeCell ref="C41:D41"/>
    <mergeCell ref="E41:F41"/>
    <mergeCell ref="G41:H41"/>
    <mergeCell ref="I41:J41"/>
    <mergeCell ref="K41:L41"/>
    <mergeCell ref="M41:P41"/>
    <mergeCell ref="A40:B40"/>
    <mergeCell ref="C40:D40"/>
    <mergeCell ref="E40:F40"/>
    <mergeCell ref="G40:H40"/>
    <mergeCell ref="I40:J40"/>
    <mergeCell ref="K40:L40"/>
    <mergeCell ref="M42:P42"/>
    <mergeCell ref="A43:B43"/>
    <mergeCell ref="C43:D43"/>
    <mergeCell ref="E43:F43"/>
    <mergeCell ref="G43:H43"/>
    <mergeCell ref="I43:J43"/>
    <mergeCell ref="K43:L43"/>
    <mergeCell ref="M43:P43"/>
    <mergeCell ref="A42:B42"/>
    <mergeCell ref="C42:D42"/>
    <mergeCell ref="E42:F42"/>
    <mergeCell ref="G42:H42"/>
    <mergeCell ref="I42:J42"/>
    <mergeCell ref="K42:L42"/>
    <mergeCell ref="M44:P44"/>
    <mergeCell ref="A45:B45"/>
    <mergeCell ref="C45:D45"/>
    <mergeCell ref="E45:F45"/>
    <mergeCell ref="G45:H45"/>
    <mergeCell ref="I45:J45"/>
    <mergeCell ref="K45:L45"/>
    <mergeCell ref="M45:P45"/>
    <mergeCell ref="A44:B44"/>
    <mergeCell ref="C44:D44"/>
    <mergeCell ref="E44:F44"/>
    <mergeCell ref="G44:H44"/>
    <mergeCell ref="I44:J44"/>
    <mergeCell ref="K44:L44"/>
    <mergeCell ref="M46:P46"/>
    <mergeCell ref="A47:B47"/>
    <mergeCell ref="C47:D47"/>
    <mergeCell ref="E47:F47"/>
    <mergeCell ref="G47:H47"/>
    <mergeCell ref="I47:J47"/>
    <mergeCell ref="K47:L47"/>
    <mergeCell ref="M47:P47"/>
    <mergeCell ref="A46:B46"/>
    <mergeCell ref="C46:D46"/>
    <mergeCell ref="E46:F46"/>
    <mergeCell ref="G46:H46"/>
    <mergeCell ref="I46:J46"/>
    <mergeCell ref="K46:L46"/>
    <mergeCell ref="M48:P48"/>
    <mergeCell ref="A49:B49"/>
    <mergeCell ref="C49:D49"/>
    <mergeCell ref="E49:F49"/>
    <mergeCell ref="G49:H49"/>
    <mergeCell ref="I49:J49"/>
    <mergeCell ref="K49:L49"/>
    <mergeCell ref="M49:P49"/>
    <mergeCell ref="A48:B48"/>
    <mergeCell ref="C48:D48"/>
    <mergeCell ref="E48:F48"/>
    <mergeCell ref="G48:H48"/>
    <mergeCell ref="I48:J48"/>
    <mergeCell ref="K48:L48"/>
    <mergeCell ref="M50:P50"/>
    <mergeCell ref="A51:B51"/>
    <mergeCell ref="C51:D51"/>
    <mergeCell ref="E51:F51"/>
    <mergeCell ref="G51:H51"/>
    <mergeCell ref="I51:J51"/>
    <mergeCell ref="K51:L51"/>
    <mergeCell ref="M51:P51"/>
    <mergeCell ref="A50:B50"/>
    <mergeCell ref="C50:D50"/>
    <mergeCell ref="E50:F50"/>
    <mergeCell ref="G50:H50"/>
    <mergeCell ref="I50:J50"/>
    <mergeCell ref="K50:L50"/>
    <mergeCell ref="M52:P52"/>
    <mergeCell ref="A53:B53"/>
    <mergeCell ref="C53:D53"/>
    <mergeCell ref="E53:F53"/>
    <mergeCell ref="G53:H53"/>
    <mergeCell ref="I53:J53"/>
    <mergeCell ref="K53:L53"/>
    <mergeCell ref="M53:P53"/>
    <mergeCell ref="A52:B52"/>
    <mergeCell ref="C52:D52"/>
    <mergeCell ref="E52:F52"/>
    <mergeCell ref="G52:H52"/>
    <mergeCell ref="I52:J52"/>
    <mergeCell ref="K52:L52"/>
    <mergeCell ref="A54:B54"/>
    <mergeCell ref="C54:D54"/>
    <mergeCell ref="E54:F54"/>
    <mergeCell ref="G54:H54"/>
    <mergeCell ref="M54:P54"/>
    <mergeCell ref="A55:B55"/>
    <mergeCell ref="C55:D55"/>
    <mergeCell ref="E55:F55"/>
    <mergeCell ref="G55:H55"/>
    <mergeCell ref="I55:J55"/>
    <mergeCell ref="M57:P57"/>
    <mergeCell ref="A57:B57"/>
    <mergeCell ref="C57:D57"/>
    <mergeCell ref="E57:F57"/>
    <mergeCell ref="G57:H57"/>
    <mergeCell ref="I57:J57"/>
    <mergeCell ref="K57:L57"/>
    <mergeCell ref="K55:L55"/>
    <mergeCell ref="M55:P55"/>
    <mergeCell ref="A56:B56"/>
    <mergeCell ref="C56:D56"/>
    <mergeCell ref="E56:F56"/>
    <mergeCell ref="G56:H56"/>
    <mergeCell ref="I56:J56"/>
    <mergeCell ref="K56:L56"/>
    <mergeCell ref="M56:P56"/>
  </mergeCells>
  <phoneticPr fontId="3"/>
  <conditionalFormatting sqref="G9:I15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78740157480314965" header="0.51181102362204722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２</vt:lpstr>
      <vt:lpstr>'1'!Print_Area</vt:lpstr>
      <vt:lpstr>'２'!Print_Area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2017-12-12T07:15:13Z</cp:lastPrinted>
  <dcterms:created xsi:type="dcterms:W3CDTF">2004-04-02T09:49:09Z</dcterms:created>
  <dcterms:modified xsi:type="dcterms:W3CDTF">2019-04-23T05:25:41Z</dcterms:modified>
</cp:coreProperties>
</file>