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サービス毎様式集\"/>
    </mc:Choice>
  </mc:AlternateContent>
  <xr:revisionPtr revIDLastSave="0" documentId="13_ncr:1_{49C6C398-E32C-4998-A9AA-52BE9624DF87}" xr6:coauthVersionLast="47" xr6:coauthVersionMax="47" xr10:uidLastSave="{00000000-0000-0000-0000-000000000000}"/>
  <bookViews>
    <workbookView xWindow="735" yWindow="765" windowWidth="14700" windowHeight="13995" xr2:uid="{00000000-000D-0000-FFFF-FFFF00000000}"/>
  </bookViews>
  <sheets>
    <sheet name="提出書類一覧" sheetId="1" r:id="rId1"/>
    <sheet name="様式第６号" sheetId="2" r:id="rId2"/>
    <sheet name="国別紙１" sheetId="3" r:id="rId3"/>
    <sheet name="国別紙３-１" sheetId="4" r:id="rId4"/>
    <sheet name="国別紙６-１" sheetId="5" r:id="rId5"/>
    <sheet name="国別紙６-２ " sheetId="6" r:id="rId6"/>
    <sheet name="国別紙７" sheetId="7" r:id="rId7"/>
    <sheet name="国別紙10" sheetId="8" r:id="rId8"/>
    <sheet name="国別紙48" sheetId="9" r:id="rId9"/>
    <sheet name="市別紙23" sheetId="10" r:id="rId10"/>
    <sheet name="国標準様式４" sheetId="11" r:id="rId11"/>
    <sheet name="選択肢" sheetId="12" r:id="rId12"/>
  </sheets>
  <externalReferences>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 localSheetId="9">#REF!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 localSheetId="3">#REF!</definedName>
    <definedName name="__kk06" localSheetId="9">#REF!</definedName>
    <definedName name="__kk06" localSheetId="1">#REF!</definedName>
    <definedName name="__kk06">#REF!</definedName>
    <definedName name="__kk0601">#REF!</definedName>
    <definedName name="__kk061">#REF!</definedName>
    <definedName name="__kk29" localSheetId="2">#REF!</definedName>
    <definedName name="__kk29" localSheetId="3">#REF!</definedName>
    <definedName name="__kk29" localSheetId="9">#REF!</definedName>
    <definedName name="__kk29">#REF!</definedName>
    <definedName name="_06">#REF!</definedName>
    <definedName name="_kk06" localSheetId="9">#REF!</definedName>
    <definedName name="_kk06" localSheetId="1">#REF!</definedName>
    <definedName name="_kk06">#REF!</definedName>
    <definedName name="_kk29">#REF!</definedName>
    <definedName name="_kyoudou">#REF!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4">'国別紙６-１'!$A$4:$AK$49</definedName>
    <definedName name="Excel_BuiltIn_Print_Area" localSheetId="5">'国別紙６-２ '!$A$4:$AK$49</definedName>
    <definedName name="Excel_BuiltIn_Print_Area" localSheetId="6">国別紙７!$A$4:$AM$35</definedName>
    <definedName name="g" localSheetId="9">#REF!</definedName>
    <definedName name="g">#REF!</definedName>
    <definedName name="gg">#REF!</definedName>
    <definedName name="ggg">#REF!</definedName>
    <definedName name="ghhhh">#REF!</definedName>
    <definedName name="h" localSheetId="9">#REF!</definedName>
    <definedName name="h">#REF!</definedName>
    <definedName name="houjin">#REF!</definedName>
    <definedName name="HoujinShokatsu">#REF!</definedName>
    <definedName name="HoujinSyubetsu">#REF!</definedName>
    <definedName name="HoujinSyubetu">#REF!</definedName>
    <definedName name="i">#REF!</definedName>
    <definedName name="iiiiiiiiii">#REF!</definedName>
    <definedName name="j">#REF!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jjjjjjjj">#REF!</definedName>
    <definedName name="ｋ" localSheetId="2">#N/A</definedName>
    <definedName name="ｋ" localSheetId="3">#N/A</definedName>
    <definedName name="k" localSheetId="9">#REF!</definedName>
    <definedName name="k">#REF!</definedName>
    <definedName name="kanagawaken" localSheetId="2">#REF!</definedName>
    <definedName name="kanagawaken" localSheetId="3">#REF!</definedName>
    <definedName name="kanagawaken" localSheetId="9">#REF!</definedName>
    <definedName name="kanagawaken">#REF!</definedName>
    <definedName name="KanriJyusyo" localSheetId="2">#REF!</definedName>
    <definedName name="KanriJyusyo" localSheetId="3">#REF!</definedName>
    <definedName name="KanriJyusyo" localSheetId="9">#REF!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ew">#REF!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10">国標準様式４!$A$1:$AN$82</definedName>
    <definedName name="_xlnm.Print_Area" localSheetId="2">国別紙１!$A$1:$BE$41</definedName>
    <definedName name="_xlnm.Print_Area" localSheetId="7">国別紙10!$A$1:$AK$27</definedName>
    <definedName name="_xlnm.Print_Area" localSheetId="3">'国別紙３-１'!$B$2:$I$38</definedName>
    <definedName name="_xlnm.Print_Area" localSheetId="8">国別紙48!$A$1:$F$18</definedName>
    <definedName name="_xlnm.Print_Area" localSheetId="4">'国別紙６-１'!$A$1:$AK$48</definedName>
    <definedName name="_xlnm.Print_Area" localSheetId="5">'国別紙６-２ '!$A$1:$AK$48</definedName>
    <definedName name="_xlnm.Print_Area" localSheetId="6">国別紙７!$A$1:$AM$35</definedName>
    <definedName name="_xlnm.Print_Area" localSheetId="9">市別紙23!$A$1:$AK$97</definedName>
    <definedName name="_xlnm.Print_Area" localSheetId="0">提出書類一覧!$A$1:$F$24</definedName>
    <definedName name="_xlnm.Print_Area" localSheetId="1">様式第６号!$A$1:$AK$57</definedName>
    <definedName name="_xlnm.Print_Titles" localSheetId="2">国別紙１!$5:$6</definedName>
    <definedName name="prtNo">[1]main!#REF!</definedName>
    <definedName name="PW" localSheetId="9">#REF!</definedName>
    <definedName name="PW">#REF!</definedName>
    <definedName name="q" localSheetId="2">#REF!</definedName>
    <definedName name="q" localSheetId="3">#REF!</definedName>
    <definedName name="ｑ" localSheetId="9">#REF!</definedName>
    <definedName name="q">#REF!</definedName>
    <definedName name="qq" localSheetId="2">#REF!</definedName>
    <definedName name="qq" localSheetId="3">#REF!</definedName>
    <definedName name="qq" localSheetId="9">#REF!</definedName>
    <definedName name="qq">#REF!</definedName>
    <definedName name="qwerty" localSheetId="2">#REF!</definedName>
    <definedName name="qwerty" localSheetId="3">#REF!</definedName>
    <definedName name="qwerty" localSheetId="9">#REF!</definedName>
    <definedName name="qwerty">#REF!</definedName>
    <definedName name="Roman_01" localSheetId="9">#REF!</definedName>
    <definedName name="Roman_01" localSheetId="1">#REF!</definedName>
    <definedName name="Roman_01">#REF!</definedName>
    <definedName name="Roman＿012">#REF!</definedName>
    <definedName name="Roman_0123">#REF!</definedName>
    <definedName name="Roman＿013">#REF!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2">#REF!</definedName>
    <definedName name="swwww" localSheetId="3">#REF!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2">#REF!</definedName>
    <definedName name="アアアア" localSheetId="3">#REF!</definedName>
    <definedName name="アアアア">#REF!</definedName>
    <definedName name="ああああああああああああ">#REF!</definedName>
    <definedName name="あいう">#REF!</definedName>
    <definedName name="い">#REF!</definedName>
    <definedName name="え">#REF!</definedName>
    <definedName name="お">#REF!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応じ">#REF!</definedName>
    <definedName name="加算" localSheetId="9">#REF!</definedName>
    <definedName name="加算">#REF!</definedName>
    <definedName name="確認">#N/A</definedName>
    <definedName name="看護時間" localSheetId="9">#REF!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9">#REF!</definedName>
    <definedName name="食事">#REF!</definedName>
    <definedName name="生活介護">選択肢!$B$7:$K$7</definedName>
    <definedName name="生活訓練">選択肢!$B$17:$K$17</definedName>
    <definedName name="体制等状況一覧" localSheetId="9">#REF!</definedName>
    <definedName name="体制等状況一覧">#REF!</definedName>
    <definedName name="台帳">[5]D台帳!$A$6:$AF$3439</definedName>
    <definedName name="短期入所・空床利用型">選択肢!$B$9:$K$9</definedName>
    <definedName name="短期入所・単独型">選択肢!$B$10:$K$10</definedName>
    <definedName name="短期入所・併設型">選択肢!$B$8:$K$8</definedName>
    <definedName name="町っ油">#REF!</definedName>
    <definedName name="直近６月以内">#REF!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0" i="11" l="1"/>
  <c r="U50" i="11"/>
  <c r="O50" i="11"/>
  <c r="I50" i="11"/>
  <c r="AD49" i="11"/>
  <c r="AA49" i="11"/>
  <c r="X49" i="11"/>
  <c r="U49" i="11"/>
  <c r="R49" i="11"/>
  <c r="O49" i="11"/>
  <c r="L49" i="11"/>
  <c r="AD48" i="11"/>
  <c r="AA48" i="11"/>
  <c r="X48" i="11"/>
  <c r="L48" i="11"/>
  <c r="I48" i="11"/>
  <c r="F48" i="11"/>
  <c r="E48" i="11"/>
  <c r="D48" i="11"/>
  <c r="C48" i="11"/>
  <c r="AL46" i="11"/>
  <c r="AL48" i="11" s="1"/>
  <c r="AG46" i="11"/>
  <c r="AG50" i="11" s="1"/>
  <c r="AA46" i="11"/>
  <c r="U46" i="11"/>
  <c r="U48" i="11" s="1"/>
  <c r="O46" i="11"/>
  <c r="R48" i="11" s="1"/>
  <c r="I46" i="11"/>
  <c r="I49" i="11" s="1"/>
  <c r="E46" i="11"/>
  <c r="E50" i="11" s="1"/>
  <c r="C46" i="11"/>
  <c r="C50" i="11" s="1"/>
  <c r="AJ39" i="11"/>
  <c r="AJ38" i="11"/>
  <c r="AL38" i="11" s="1"/>
  <c r="C43" i="11" s="1"/>
  <c r="AJ31" i="11"/>
  <c r="AI31" i="11"/>
  <c r="AH31" i="11"/>
  <c r="AG31" i="11"/>
  <c r="AF31" i="11"/>
  <c r="AE31" i="11"/>
  <c r="AD31" i="11"/>
  <c r="AC31" i="11"/>
  <c r="AB31" i="11"/>
  <c r="AA31" i="11"/>
  <c r="Z31" i="11"/>
  <c r="Y31" i="11"/>
  <c r="X31" i="11"/>
  <c r="W31" i="11"/>
  <c r="V31" i="11"/>
  <c r="U31" i="11"/>
  <c r="T31" i="11"/>
  <c r="S31" i="11"/>
  <c r="R31" i="11"/>
  <c r="Q31" i="11"/>
  <c r="P31" i="11"/>
  <c r="O31" i="11"/>
  <c r="N31" i="11"/>
  <c r="M31" i="11"/>
  <c r="AK31" i="11" s="1"/>
  <c r="AL31" i="11" s="1"/>
  <c r="L31" i="11"/>
  <c r="K31" i="11"/>
  <c r="J31" i="11"/>
  <c r="I31" i="11"/>
  <c r="H31" i="11"/>
  <c r="G31" i="11"/>
  <c r="F31" i="11"/>
  <c r="AK30" i="11"/>
  <c r="AL30" i="11" s="1"/>
  <c r="AK29" i="11"/>
  <c r="AL29" i="11" s="1"/>
  <c r="AL28" i="11"/>
  <c r="AK28" i="11"/>
  <c r="AL27" i="11"/>
  <c r="AK27" i="11"/>
  <c r="AK26" i="11"/>
  <c r="AL26" i="11" s="1"/>
  <c r="AK25" i="11"/>
  <c r="AL25" i="11" s="1"/>
  <c r="AK24" i="11"/>
  <c r="AL24" i="11" s="1"/>
  <c r="AK23" i="11"/>
  <c r="AL23" i="11" s="1"/>
  <c r="AL22" i="11"/>
  <c r="AK22" i="11"/>
  <c r="AL21" i="11"/>
  <c r="AK21" i="11"/>
  <c r="AK20" i="11"/>
  <c r="AL20" i="11" s="1"/>
  <c r="AK19" i="11"/>
  <c r="AL19" i="11" s="1"/>
  <c r="AK18" i="11"/>
  <c r="AL18" i="11" s="1"/>
  <c r="AK17" i="11"/>
  <c r="AL17" i="11" s="1"/>
  <c r="AL16" i="11"/>
  <c r="AK16" i="11"/>
  <c r="AL15" i="11"/>
  <c r="AK15" i="11"/>
  <c r="AK14" i="11"/>
  <c r="AL14" i="11" s="1"/>
  <c r="AK13" i="11"/>
  <c r="AL13" i="11" s="1"/>
  <c r="AK12" i="11"/>
  <c r="AL12" i="11" s="1"/>
  <c r="AK11" i="11"/>
  <c r="AL11" i="11" s="1"/>
  <c r="AJ10" i="11"/>
  <c r="AI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H10" i="11" s="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H91" i="10"/>
  <c r="Z89" i="10"/>
  <c r="Z87" i="10"/>
  <c r="AJ83" i="10"/>
  <c r="AI83" i="10"/>
  <c r="AH83" i="10"/>
  <c r="AG83" i="10"/>
  <c r="AF83"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R89" i="10" s="1"/>
  <c r="AF89" i="10" s="1"/>
  <c r="AK82" i="10"/>
  <c r="AK81" i="10"/>
  <c r="AK80" i="10"/>
  <c r="AK79" i="10"/>
  <c r="AK78" i="10"/>
  <c r="AK77" i="10"/>
  <c r="AK76" i="10"/>
  <c r="AK75" i="10"/>
  <c r="AK74" i="10"/>
  <c r="AK73" i="10"/>
  <c r="AK72" i="10"/>
  <c r="AK71" i="10"/>
  <c r="AK70" i="10"/>
  <c r="AK69" i="10"/>
  <c r="AK68" i="10"/>
  <c r="AK67" i="10"/>
  <c r="AK66" i="10"/>
  <c r="AK65" i="10"/>
  <c r="AK64" i="10"/>
  <c r="H92" i="10" s="1"/>
  <c r="AK63" i="10"/>
  <c r="G91" i="10" s="1"/>
  <c r="AK62" i="10"/>
  <c r="AK61" i="10"/>
  <c r="AK60" i="10"/>
  <c r="AK59" i="10"/>
  <c r="AK58" i="10"/>
  <c r="G90" i="10" s="1"/>
  <c r="AK55" i="10"/>
  <c r="H46" i="10"/>
  <c r="Z40" i="10"/>
  <c r="G39" i="10"/>
  <c r="AJ34" i="10"/>
  <c r="AI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I34" i="10"/>
  <c r="H34" i="10"/>
  <c r="G34" i="10"/>
  <c r="F34" i="10"/>
  <c r="R40" i="10" s="1"/>
  <c r="AF40" i="10" s="1"/>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K10" i="10"/>
  <c r="AK9" i="10"/>
  <c r="G46" i="10" s="1"/>
  <c r="AK6" i="10"/>
  <c r="Z38" i="10" s="1"/>
  <c r="S18" i="7"/>
  <c r="S13" i="7"/>
  <c r="S12" i="7"/>
  <c r="S28" i="6"/>
  <c r="AE25" i="6"/>
  <c r="S13" i="6"/>
  <c r="S12" i="6"/>
  <c r="S28" i="5"/>
  <c r="AE25" i="5"/>
  <c r="S13" i="5"/>
  <c r="S12" i="5"/>
  <c r="G92" i="10" l="1"/>
  <c r="G94" i="10"/>
  <c r="H94" i="10"/>
  <c r="G95" i="10"/>
  <c r="AM48" i="11"/>
  <c r="H95" i="10"/>
  <c r="G43" i="10"/>
  <c r="D49" i="11"/>
  <c r="AK34" i="10"/>
  <c r="R38" i="10" s="1"/>
  <c r="AC38" i="10" s="1"/>
  <c r="H43" i="10"/>
  <c r="O48" i="11"/>
  <c r="E49" i="11"/>
  <c r="AL49" i="11"/>
  <c r="G41" i="10"/>
  <c r="G47" i="10" s="1"/>
  <c r="AC46" i="10" s="1"/>
  <c r="AL50" i="11"/>
  <c r="G88" i="10"/>
  <c r="AG49" i="11"/>
  <c r="AJ49" i="11"/>
  <c r="G45" i="10"/>
  <c r="F49" i="11"/>
  <c r="AM49" i="11"/>
  <c r="AK83" i="10"/>
  <c r="R87" i="10" s="1"/>
  <c r="AC87" i="10" s="1"/>
  <c r="G42" i="10"/>
  <c r="H42" i="10"/>
  <c r="C49" i="11"/>
  <c r="H45" i="10"/>
  <c r="AG48" i="11"/>
  <c r="AJ48" i="11"/>
  <c r="G96" i="10" l="1"/>
  <c r="AC95" i="10" s="1"/>
  <c r="T95" i="10"/>
  <c r="AF95" i="10" s="1"/>
  <c r="T46" i="10"/>
  <c r="AF46" i="10" s="1"/>
</calcChain>
</file>

<file path=xl/sharedStrings.xml><?xml version="1.0" encoding="utf-8"?>
<sst xmlns="http://schemas.openxmlformats.org/spreadsheetml/2006/main" count="915" uniqueCount="497">
  <si>
    <t>届出様式
（全加算共通）</t>
  </si>
  <si>
    <t>加算項目</t>
  </si>
  <si>
    <t>添付書類等</t>
  </si>
  <si>
    <t>変更届出書
（様式第６号）</t>
  </si>
  <si>
    <t>体制等状況一覧表
（国別紙１）</t>
  </si>
  <si>
    <t>福祉専門職員配置等加算</t>
  </si>
  <si>
    <t>国別紙３-1</t>
  </si>
  <si>
    <t>※多機能事業所又は障害者支援施設については、当該事業所における全てのサービス種別の直接処遇職員を合わせて要件を計算し、要件を満たす場合には全ての利用者に対して加算を算定できる。</t>
  </si>
  <si>
    <t>（加算Ⅰ、加算Ⅱの場合）</t>
  </si>
  <si>
    <t>・国標準様式４</t>
  </si>
  <si>
    <t>・社会福祉士等の資格者証の写し</t>
  </si>
  <si>
    <t>（加算Ⅲの場合）</t>
  </si>
  <si>
    <t>視覚・聴覚言語障害者支援体制加算
(Ⅰ)、(Ⅱ)★</t>
  </si>
  <si>
    <t>（Ⅰ）
国別紙６-1</t>
  </si>
  <si>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</si>
  <si>
    <t>（Ⅱ）
国別紙６-2</t>
  </si>
  <si>
    <t>・届出書の一覧に記載した利用者の証明書類（手帳）等の写し</t>
  </si>
  <si>
    <t>・（視覚障がい者等を支援する者が認定証、研修修了証書等を有している場合は）認定証、研修修了証書の写し</t>
  </si>
  <si>
    <t>高次脳機能障害者支援体制加算★</t>
  </si>
  <si>
    <t>国別紙７</t>
  </si>
  <si>
    <t>・高次脳機能障害支援養成研修修了証の写し</t>
  </si>
  <si>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</si>
  <si>
    <t>食事提供体制加算</t>
  </si>
  <si>
    <t>国別紙10</t>
  </si>
  <si>
    <t>(事業所内で調理し、食事を提供する場合)</t>
  </si>
  <si>
    <t>※調理員を含めた勤務形態一覧表</t>
  </si>
  <si>
    <t>送迎加算</t>
  </si>
  <si>
    <t>国別紙48</t>
  </si>
  <si>
    <t>・送迎実績状況表（市別紙23）
※送迎体制の変更時は要提出。新規届出時は提出不要（毎月作成し事業所で保管する）。</t>
  </si>
  <si>
    <t>様式第６号</t>
  </si>
  <si>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</si>
  <si>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</si>
  <si>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</si>
  <si>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</si>
  <si>
    <t>年</t>
  </si>
  <si>
    <t>月</t>
  </si>
  <si>
    <t>日</t>
  </si>
  <si>
    <t>福　　岡</t>
  </si>
  <si>
    <t>市　長　殿</t>
  </si>
  <si>
    <t>所在地</t>
  </si>
  <si>
    <t>申請者</t>
  </si>
  <si>
    <t>名称</t>
  </si>
  <si>
    <t>代表者氏名　</t>
  </si>
  <si>
    <t>次のとおり指定を受けた内容を変更しましたので届け出ます。</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</si>
  <si>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</si>
  <si>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</si>
  <si>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</si>
  <si>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</si>
  <si>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</si>
  <si>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</si>
  <si>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法人番号(13桁)</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</si>
  <si>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</si>
  <si>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</si>
  <si>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</si>
  <si>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</si>
  <si>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</si>
  <si>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</si>
  <si>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</si>
  <si>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</si>
  <si>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</si>
  <si>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</si>
  <si>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</si>
  <si>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</si>
  <si>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</si>
  <si>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法人等の種類</t>
  </si>
  <si>
    <t>登記事項証明書又は条例等（当該事業に関するものに限る。）</t>
  </si>
  <si>
    <t>共生型サービスの該当有無</t>
  </si>
  <si>
    <t>事業所（施設）の構造概要・平面図・設備の概要</t>
  </si>
  <si>
    <t>障がい児対象事業の該当有無</t>
  </si>
  <si>
    <t>利用する障がい児の推定数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</si>
  <si>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</si>
  <si>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</si>
  <si>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</si>
  <si>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</si>
  <si>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</si>
  <si>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</si>
  <si>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</si>
  <si>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</si>
  <si>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</si>
  <si>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提供する障がい福祉サービス等の種類</t>
  </si>
  <si>
    <t>第三者委託により提供する障がい福祉サービス等の種類等</t>
  </si>
  <si>
    <t>事業実施形態（事業所の種別等）</t>
  </si>
  <si>
    <t>従業者の勤務の体制及び勤務形態</t>
  </si>
  <si>
    <t>○</t>
  </si>
  <si>
    <t>その他</t>
  </si>
  <si>
    <t>(備考)</t>
  </si>
  <si>
    <t>1</t>
  </si>
  <si>
    <t>変更届の提出に際しては、必要書類を添付してください。</t>
  </si>
  <si>
    <t>2</t>
  </si>
  <si>
    <t>「変更があった事項」の「変更の内容」は、変更前と変更後の内容が具体的に分かるように記入してください。</t>
  </si>
  <si>
    <t>（国別紙１）</t>
  </si>
  <si>
    <t>介護給付費等の算定に係る体制等状況一覧表</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</si>
  <si>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</si>
  <si>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</si>
  <si>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</si>
  <si>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</si>
  <si>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</si>
  <si>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</si>
  <si>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</si>
  <si>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</si>
  <si>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</si>
  <si>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</si>
  <si>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就労選択支援</t>
  </si>
  <si>
    <t>定員超過</t>
  </si>
  <si>
    <t>　１．なし　　２．あり</t>
  </si>
  <si>
    <t>職員欠如</t>
  </si>
  <si>
    <t>身体拘束廃止未実施</t>
  </si>
  <si>
    <t>　１．なし　  ２．あり</t>
  </si>
  <si>
    <t>虐待防止措置未実施</t>
  </si>
  <si>
    <t>業務継続計画未策定（※16）</t>
  </si>
  <si>
    <t>情報公表未報告</t>
  </si>
  <si>
    <t>特定事業所集中</t>
  </si>
  <si>
    <t>福祉専門職員配置等</t>
  </si>
  <si>
    <t>　１．なし　　３．Ⅱ　　４．Ⅲ　　５．Ⅰ</t>
  </si>
  <si>
    <t>視覚・聴覚等支援体制</t>
  </si>
  <si>
    <t>　１．なし　　２．Ⅱ　　３．Ⅰ</t>
  </si>
  <si>
    <t>食事提供体制</t>
  </si>
  <si>
    <t>送迎体制</t>
  </si>
  <si>
    <t>　１．なし　　３．Ⅰ　　４．Ⅱ</t>
  </si>
  <si>
    <t>福祉・介護職員等処遇改善加算対象</t>
  </si>
  <si>
    <t>１．なし　　２．Ⅰ・イ　　３．Ⅱ・イ　　４．Ⅲ　　５．Ⅳ
７．Ⅰ・ロ　８．Ⅱ・ロ</t>
  </si>
  <si>
    <t>指定管理者制度適用区分</t>
  </si>
  <si>
    <t>　１．非該当　　２．該当</t>
  </si>
  <si>
    <t>高次脳機能障害者支援体制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</si>
  <si>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</si>
  <si>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</si>
  <si>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</si>
  <si>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</si>
  <si>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</si>
  <si>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</si>
  <si>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</si>
  <si>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</si>
  <si>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</si>
  <si>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</si>
  <si>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</si>
  <si>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</si>
  <si>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</si>
  <si>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</si>
  <si>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</si>
  <si>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</si>
  <si>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</si>
  <si>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</si>
  <si>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</si>
  <si>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※１１</t>
  </si>
  <si>
    <t>施設区分が「３．生活訓練（宿泊型）」の場合、「身体拘束廃止未実施」欄は、「１．なし」、「２．あり」を設定する。また、「２．あり（障害者支援施設以外）」を「２．あり」と読み替える。</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</si>
  <si>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</si>
  <si>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</si>
  <si>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※１３</t>
  </si>
  <si>
    <t>「地域体制強化共同支援加算対象」欄は、地域生活支援拠点等が「１．非該当」の場合、「１．なし」または「２．あり」を設定する。
地域生活支援拠点等が「２．該当」の場合、「１．なし」を設定する。</t>
  </si>
  <si>
    <t>※１４</t>
  </si>
  <si>
    <t>「常勤看護職員等配置（看護職員常勤換算員数）」欄は、小数点以下を切り捨てた人数を設定する。</t>
  </si>
  <si>
    <t>※１６</t>
  </si>
  <si>
    <t>就労選択支援について、「業務継続計画未策定」欄は、令和９年４月１日以降の場合に設定する。</t>
  </si>
  <si>
    <t>※１９</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</si>
  <si>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</si>
  <si>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（国別紙３ー１）</t>
  </si>
  <si>
    <t>　　年　　月　　日</t>
  </si>
  <si>
    <t>１　事業所・施設の名称</t>
  </si>
  <si>
    <t>２　異動区分</t>
  </si>
  <si>
    <t>　１　新規　　　　　　２　変更　　　　　　３　終了</t>
  </si>
  <si>
    <t>３　サービスの種類</t>
  </si>
  <si>
    <t>４　届出項目</t>
  </si>
  <si>
    <t>　１　福祉専門職員配置等加算(Ⅰ)　 　※有資格者35％以上　 
  ２　福祉専門職員配置等加算(Ⅱ)　 　※有資格者25％以上
  ３　福祉専門職員配置等加算(Ⅲ)　　 ※常勤職員が75％以上又は勤続3年以上の常勤職員が30％以上</t>
  </si>
  <si>
    <t>※生活介護のみ福祉専門職員配置等加算(Ⅰ)又は（Ⅱ）の算定とともに（Ⅲ）も算定可能である。</t>
  </si>
  <si>
    <t>５　社会福祉士等の状況</t>
  </si>
  <si>
    <t>有・無</t>
  </si>
  <si>
    <t>①</t>
  </si>
  <si>
    <t>生活支援員等の総数
（常勤）</t>
  </si>
  <si>
    <t>人</t>
  </si>
  <si>
    <t>②</t>
  </si>
  <si>
    <t>①のうち社会福祉士等
の総数（常勤）</t>
  </si>
  <si>
    <t>①に占める②の割合が
25％又は35％以上</t>
  </si>
  <si>
    <t>６　常勤職員の状況</t>
  </si>
  <si>
    <t>生活支援員等の総数
（常勤換算）</t>
  </si>
  <si>
    <t>①のうち常勤の者の数</t>
  </si>
  <si>
    <t>①に占める②の割合が
75％以上</t>
  </si>
  <si>
    <t>７　勤続年数の状況</t>
  </si>
  <si>
    <t>①のうち勤続年数３年以上の者の数</t>
  </si>
  <si>
    <t>①に占める②の割合が
30％以上</t>
  </si>
  <si>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</si>
  <si>
    <t>注２　生活支援員等とは、</t>
  </si>
  <si>
    <t>　　　○療養介護にあっては、生活支援員</t>
  </si>
  <si>
    <t>　　　○生活介護にあっては、生活支援員又は共生型生活介護従業者</t>
  </si>
  <si>
    <t>　　　○自立訓練（機能訓練）にあっては、生活支援員又は共生型自立訓練（機能訓練）従業者</t>
  </si>
  <si>
    <t>　　　○自立訓練（生活訓練）にあっては、生活支援員、地域移行支援員又は共生型自立訓練（生活訓練）従業者</t>
  </si>
  <si>
    <t>　　　○就労選択支援にあっては、就労選択支援員</t>
  </si>
  <si>
    <t>　　　○就労移行支援にあっては、職業指導員、生活支援員又は就労支援員</t>
  </si>
  <si>
    <t>　　　○就労継続支援Ａ型・Ｂ型にあっては、職業指導員又は生活支援員</t>
  </si>
  <si>
    <t>　　　○自立生活援助にあっては、地域生活支援員</t>
  </si>
  <si>
    <t>　　　○共同生活援助にあっては、世話人又は生活支援員（外部サービス利用型にあっては、世話人）</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</si>
  <si>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</si>
  <si>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</si>
  <si>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</si>
  <si>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</si>
  <si>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（国別紙６－１）</t>
  </si>
  <si>
    <t>年　　月　　日</t>
  </si>
  <si>
    <t>視覚・聴覚言語障害者支援体制加算（Ⅰ）に関する届出書</t>
  </si>
  <si>
    <t>事業所の名称</t>
  </si>
  <si>
    <t>多機能型の実施※1</t>
  </si>
  <si>
    <t>有　・　無</t>
  </si>
  <si>
    <t>異動区分※2</t>
  </si>
  <si>
    <t>１　新規　　　　　２　変更　　　　　３　終了</t>
  </si>
  <si>
    <t>１　利用者の状況</t>
  </si>
  <si>
    <t>当該事業所の前年度の平均実利用者数　(A)</t>
  </si>
  <si>
    <t>うち５０％　　　　　(B)＝ (A)×0.5</t>
  </si>
  <si>
    <t>加算要件に該当する利用者の数 (C)＝(E)／(D)</t>
  </si>
  <si>
    <t>(C)＞＝(B)</t>
  </si>
  <si>
    <t>該当利用者の氏名</t>
  </si>
  <si>
    <t>手帳の種類</t>
  </si>
  <si>
    <t>手帳の等級</t>
  </si>
  <si>
    <t>前年度利用日数</t>
  </si>
  <si>
    <t>前年度の開所日数 (D)</t>
  </si>
  <si>
    <t>合　計 (E)</t>
  </si>
  <si>
    <t>２　加配される従業者の状況</t>
  </si>
  <si>
    <t>利用者数 (A)　÷　40　＝ (F)</t>
  </si>
  <si>
    <t>加配される従業者の数　(G)</t>
  </si>
  <si>
    <t>(G)＞＝ (F)</t>
  </si>
  <si>
    <t>加配される従業者の氏名</t>
  </si>
  <si>
    <t>資格・研修名等</t>
  </si>
  <si>
    <t>添付書類</t>
  </si>
  <si>
    <t>身体障害者手帳の写し、従業者の勤務体制一覧表、組織体制図</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</si>
  <si>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</si>
  <si>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</si>
  <si>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※１：多機能型事業所等については、当該多機能型事業所全体で、加算要件の利用者数や配置割合の計算を行
　　　うこと。</t>
  </si>
  <si>
    <t>※２：「異動区分」欄において「３終了」の場合は、１利用者の状況、２加配される従業者の状況の記載は
　　　不要とする。</t>
  </si>
  <si>
    <t>　　　</t>
  </si>
  <si>
    <t>（国別紙６－２）</t>
  </si>
  <si>
    <t>視覚・聴覚言語障害者支援体制加算（Ⅱ）に関する届出書</t>
  </si>
  <si>
    <t>うち３０％　　　　　(B)＝ (A)×0.3</t>
  </si>
  <si>
    <t>利用者数 (A)　÷　50　＝ (F)</t>
  </si>
  <si>
    <t>(G)＞＝(F)</t>
  </si>
  <si>
    <t>（国別紙７）</t>
  </si>
  <si>
    <t>高次脳機能障害者支援体制加算に関する届出書</t>
  </si>
  <si>
    <t>多機能型の実施　※1</t>
  </si>
  <si>
    <t>異　動　区　分 ※2</t>
  </si>
  <si>
    <t>１　新規　　　　２　変更　　　　３　終了</t>
  </si>
  <si>
    <t xml:space="preserve"> 加算要件に該当する利用者の前年度利用日の合計 (E)</t>
  </si>
  <si>
    <t xml:space="preserve"> 前年度の当該サービスの開所日数　　　　の合計 (D)</t>
  </si>
  <si>
    <t>２　加配される従業者の配置状況</t>
  </si>
  <si>
    <t>加配される従業者の数 (G)</t>
  </si>
  <si>
    <t>３　加配される従業者の要件</t>
  </si>
  <si>
    <t>加配される従業者の研修の受講状況</t>
  </si>
  <si>
    <t>高次脳機能障害支援養成研修　（実践研修）
又は
上記に準ずるものとして、同研修における研修内容と同等のものとして都道府県知事が認める研修</t>
  </si>
  <si>
    <t>受講
年度</t>
  </si>
  <si>
    <t>研修の
実施主体</t>
  </si>
  <si>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</si>
  <si>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</si>
  <si>
    <t>従業者の勤務体制一覧表、研修を修了したことを証明する書類等</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</si>
  <si>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</si>
  <si>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（国別紙10）</t>
  </si>
  <si>
    <t>　　　　　　　　年　　　　月　　　日</t>
  </si>
  <si>
    <t>食事提供体制加算に関する届出書</t>
  </si>
  <si>
    <t>１　事業所の名称</t>
  </si>
  <si>
    <t>２　サービスの種類</t>
  </si>
  <si>
    <t>３　異動区分</t>
  </si>
  <si>
    <t>食事の提供体制</t>
  </si>
  <si>
    <t>食事提供に係る
人員配置</t>
  </si>
  <si>
    <t>管理栄養士</t>
  </si>
  <si>
    <t>常勤</t>
  </si>
  <si>
    <t>　</t>
  </si>
  <si>
    <t>名</t>
  </si>
  <si>
    <t>非常勤</t>
  </si>
  <si>
    <t>栄養士</t>
  </si>
  <si>
    <t>保健所等との連携により、管理栄養士等が関与している場合</t>
  </si>
  <si>
    <t>連携先名</t>
  </si>
  <si>
    <t>業務委託により食事提供を行う場合</t>
  </si>
  <si>
    <t>業務委託先</t>
  </si>
  <si>
    <t>委託業務内容</t>
  </si>
  <si>
    <t>適切な食事提供
の確保方策</t>
  </si>
  <si>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</si>
  <si>
    <t>（国別紙48）</t>
  </si>
  <si>
    <t>送迎加算に関する届出書</t>
  </si>
  <si>
    <t>事業所・施設の名称</t>
  </si>
  <si>
    <t>１　異動区分</t>
  </si>
  <si>
    <t>①　新規　　　　　　②　変更　　　　　　③　終了</t>
  </si>
  <si>
    <t>２　送迎の状況①
　 （全サービス）</t>
  </si>
  <si>
    <t>　当該事業所において行われる通所サービス等の利用につき、利用者の送迎を行っていること。</t>
  </si>
  <si>
    <t>３　送迎の状況②
（短期入所、重度障害者等包括支援以外）
※1・2いずれにも該当する場合は送迎加算Ⅰ、いずれか一方に該当する場合は送迎加算Ⅱの算定が可能。</t>
  </si>
  <si>
    <t>　１回の送迎につき、平均10人以上（ただし、利用定員が20人未満の事業所にあっては、１回の送迎につき、平均的に定員の100分の50以上）が利用している。</t>
  </si>
  <si>
    <t>　週３回以上の送迎を実施している。</t>
  </si>
  <si>
    <t>　４　送迎の状況③
　（生活介護の上乗せ加算）</t>
  </si>
  <si>
    <t>　送迎を利用する者のうち、区分５若しくは区分６に該当する者又はこれに準ずる者が100分の60以上。</t>
  </si>
  <si>
    <t>　1には該当しない。</t>
  </si>
  <si>
    <t>※　（市追記）実際に送迎加算を請求する際は、送迎実績状況表等を使用し、各事業所にて必ず算定要件を満たしていることの確認を行ってください（短期入所は除く）。要件に満たない場合は算定できません。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</si>
  <si>
    <t>　　</t>
  </si>
  <si>
    <t>（市別紙23）</t>
  </si>
  <si>
    <t>送迎実績状況表</t>
  </si>
  <si>
    <t>事業所名</t>
  </si>
  <si>
    <t>平成30年3月</t>
  </si>
  <si>
    <t>曜日</t>
  </si>
  <si>
    <t>生活介護</t>
  </si>
  <si>
    <t>送迎実施状況</t>
  </si>
  <si>
    <t>迎え</t>
  </si>
  <si>
    <t>自立訓練（生活訓練）</t>
  </si>
  <si>
    <t>送り</t>
  </si>
  <si>
    <t>自立訓練（機能訓練）</t>
  </si>
  <si>
    <t>氏名</t>
  </si>
  <si>
    <t>サービス</t>
  </si>
  <si>
    <t>区分</t>
  </si>
  <si>
    <t>準</t>
  </si>
  <si>
    <t>↓　　送迎回数　※片道送迎の場合は”１”を，往復送迎の場合は”２”を入力してください。　　↓</t>
  </si>
  <si>
    <t>就労移行支援</t>
  </si>
  <si>
    <t>就労継続支援Ａ型</t>
  </si>
  <si>
    <t>就労継続支援Ｂ型</t>
  </si>
  <si>
    <t>短期入所</t>
  </si>
  <si>
    <t>〇</t>
  </si>
  <si>
    <t>※</t>
  </si>
  <si>
    <t>氏名は，イニシャルで，区</t>
  </si>
  <si>
    <t>分は，障がい支援区分を入力</t>
  </si>
  <si>
    <t>してください。</t>
  </si>
  <si>
    <t>「区分５又は６に準ずる者」</t>
  </si>
  <si>
    <t>　【生活介護内訳】</t>
  </si>
  <si>
    <t>＜届出書　送迎の状況①②＞</t>
  </si>
  <si>
    <t>に該当する利用者は，「準」</t>
  </si>
  <si>
    <t>人数</t>
  </si>
  <si>
    <t>①　送迎した利用者の延べ人数</t>
  </si>
  <si>
    <t>÷</t>
  </si>
  <si>
    <t>送迎実施日の回数</t>
  </si>
  <si>
    <t>回</t>
  </si>
  <si>
    <t>＝</t>
  </si>
  <si>
    <t>の欄に〇を入力してください。</t>
  </si>
  <si>
    <t>②　　送迎を実施した日数</t>
  </si>
  <si>
    <t>当該月の日数</t>
  </si>
  <si>
    <t>×</t>
  </si>
  <si>
    <t>※①　1回の送迎につき，平均10人以上（利用定員が20人未満の事業所は平均的に定員の100分の50以上）が利用
　 ②　週3回以上の送迎を実施　　　　①，②の両方を満たす場合：Ⅰ型　　　①又は②のうちいずれかを満たす場合：Ⅱ型</t>
  </si>
  <si>
    <t>★必須</t>
  </si>
  <si>
    <t>事業所の利用定員</t>
  </si>
  <si>
    <t>＜届出書　送迎の状況③＞</t>
  </si>
  <si>
    <t>を入力してください。</t>
  </si>
  <si>
    <t>区分５又は６又は「準ずる者」の送迎利用者</t>
  </si>
  <si>
    <t>生活介護の送迎利用者</t>
  </si>
  <si>
    <t>↓</t>
  </si>
  <si>
    <t>合計</t>
  </si>
  <si>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</si>
  <si>
    <t>○○事業所</t>
  </si>
  <si>
    <t>平成27年3月</t>
  </si>
  <si>
    <t>火</t>
  </si>
  <si>
    <t>水</t>
  </si>
  <si>
    <t>木</t>
  </si>
  <si>
    <t>金</t>
  </si>
  <si>
    <t>土</t>
  </si>
  <si>
    <t>Ａ．Ｂ</t>
  </si>
  <si>
    <t>Ｃ．Ｄ</t>
  </si>
  <si>
    <t>Ｅ．Ｆ</t>
  </si>
  <si>
    <t>Ｇ．Ｈ</t>
  </si>
  <si>
    <t>Ｉ．Ｊ</t>
  </si>
  <si>
    <t>Ｋ．Ｌ</t>
  </si>
  <si>
    <t>Ｍ．Ｎ</t>
  </si>
  <si>
    <t>Ｏ．Ｐ</t>
  </si>
  <si>
    <t>Ｑ．Ｒ</t>
  </si>
  <si>
    <t>Ｓ．Ｔ</t>
  </si>
  <si>
    <t>Ｕ．Ｖ</t>
  </si>
  <si>
    <t>Ｗ．Ｘ</t>
  </si>
  <si>
    <t>Ｙ．Ｚ</t>
  </si>
  <si>
    <t>従業者の勤務の体制及び勤務形態一覧表</t>
  </si>
  <si>
    <t>サービス種別</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</si>
  <si>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</si>
  <si>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</si>
  <si>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</si>
  <si>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</si>
  <si>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</si>
  <si>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</si>
  <si>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</si>
  <si>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</si>
  <si>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</si>
  <si>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</si>
  <si>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</si>
  <si>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</si>
  <si>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</si>
  <si>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</si>
  <si>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</si>
  <si>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</si>
  <si>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</si>
  <si>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</si>
  <si>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</si>
  <si>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</si>
  <si>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</si>
  <si>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</si>
  <si>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</si>
  <si>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就労選択支援員</t>
  </si>
  <si>
    <t>B</t>
  </si>
  <si>
    <t>C</t>
  </si>
  <si>
    <t>D</t>
  </si>
  <si>
    <t>サービス提供時間</t>
  </si>
  <si>
    <t>＜前年度の平均値＞※新規申請の場合は推定数を記載ください。</t>
  </si>
  <si>
    <t>計</t>
  </si>
  <si>
    <t>平均利用者数</t>
  </si>
  <si>
    <t>利用者延べ数</t>
  </si>
  <si>
    <t>開所日数</t>
  </si>
  <si>
    <t>＜人員に関する基準＞</t>
  </si>
  <si>
    <t>必要な配置数</t>
  </si>
  <si>
    <t>＜人員基準に関する実人数集計＞</t>
  </si>
  <si>
    <t>専従</t>
  </si>
  <si>
    <t>兼務</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</si>
  <si>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</si>
  <si>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</si>
  <si>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</si>
  <si>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</si>
  <si>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</si>
  <si>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</si>
  <si>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</si>
  <si>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</si>
  <si>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</si>
  <si>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</si>
  <si>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</si>
  <si>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</si>
  <si>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</si>
  <si>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</si>
  <si>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当該事業所における勤務時間が、当該事業所において定められている常勤の従業者が勤務すべき時間数に達していることをいいます。雇用の形態は考慮しません。</t>
  </si>
  <si>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</si>
  <si>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</si>
  <si>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</si>
  <si>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</si>
  <si>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</si>
  <si>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</si>
  <si>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</si>
  <si>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</si>
  <si>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</si>
  <si>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</si>
  <si>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</si>
  <si>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</si>
  <si>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</si>
  <si>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</si>
  <si>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</si>
  <si>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</si>
  <si>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</si>
  <si>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</si>
  <si>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</si>
  <si>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</si>
  <si>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</si>
  <si>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</si>
  <si>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</si>
  <si>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</si>
  <si>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</si>
  <si>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</si>
  <si>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</si>
  <si>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</si>
  <si>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</si>
  <si>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</si>
  <si>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</si>
  <si>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</si>
  <si>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</si>
  <si>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</si>
  <si>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</si>
  <si>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サービス管理責任者</t>
  </si>
  <si>
    <t>医師</t>
  </si>
  <si>
    <t>看護職員</t>
  </si>
  <si>
    <t>生活支援員</t>
  </si>
  <si>
    <t>理学療法士</t>
  </si>
  <si>
    <t>作業療法士</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</si>
  <si>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</si>
  <si>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</si>
  <si>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</si>
  <si>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</si>
  <si>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</si>
  <si>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</si>
  <si>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</si>
  <si>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</si>
  <si>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</si>
  <si>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</si>
  <si>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</si>
  <si>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</si>
  <si>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</si>
  <si>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</si>
  <si>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</si>
  <si>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</si>
  <si>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</si>
  <si>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</si>
  <si>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</si>
  <si>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</si>
  <si>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</si>
  <si>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</si>
  <si>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</si>
  <si>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</si>
  <si>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</si>
  <si>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</si>
  <si>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</si>
  <si>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</si>
  <si>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</si>
  <si>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</si>
  <si>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</si>
  <si>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</si>
  <si>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</si>
  <si>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</si>
  <si>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</si>
  <si>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調理員</t>
  </si>
  <si>
    <t>保育所等訪問支援</t>
  </si>
  <si>
    <t>訪問支援員</t>
  </si>
  <si>
    <t>居宅訪問型児童発達支援</t>
  </si>
  <si>
    <t>福祉型障害児入所施設</t>
  </si>
  <si>
    <t>心理担当職員</t>
  </si>
  <si>
    <t>医療型障害児入所施設</t>
  </si>
  <si>
    <t>理学療法士又は作業療法士</t>
  </si>
  <si>
    <t>・「７　勤務年数の状況」に該当する場合は、勤続年数が確認できる書類（在職証明書等）</t>
    <phoneticPr fontId="2"/>
  </si>
  <si>
    <r>
      <t xml:space="preserve">福祉専門職員配置等加算に関する届出書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
  </si>
  <si>
    <r>
      <rPr>
        <b/>
        <sz val="10"/>
        <rFont val="BIZ UDPゴシック"/>
        <family val="3"/>
        <charset val="128"/>
      </rPr>
      <t>(業務委託する場合）</t>
    </r>
    <r>
      <rPr>
        <sz val="10"/>
        <rFont val="BIZ UDPゴシック"/>
        <family val="3"/>
        <charset val="128"/>
      </rPr>
      <t xml:space="preserve">
・業務委託契約書の写し</t>
    </r>
    <phoneticPr fontId="2"/>
  </si>
  <si>
    <r>
      <t>　就労選択支援　</t>
    </r>
    <r>
      <rPr>
        <b/>
        <sz val="11"/>
        <rFont val="BIZ UDPゴシック"/>
        <family val="3"/>
        <charset val="128"/>
      </rPr>
      <t>★がついている加算は、前年度の実績等に応じて算定する加算です。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</si>
</sst>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000_ "/>
    <numFmt numFmtId="178" formatCode="###########&quot;人&quot;"/>
    <numFmt numFmtId="179" formatCode="##########.###&quot;人&quot;"/>
    <numFmt numFmtId="180" formatCode="[$-409]d;@"/>
    <numFmt numFmtId="181" formatCode="aaa"/>
    <numFmt numFmtId="182" formatCode="[$-409]d&quot;月&quot;"/>
    <numFmt numFmtId="183" formatCode="0.0%"/>
    <numFmt numFmtId="184" formatCode="#,##0.0_ "/>
    <numFmt numFmtId="185" formatCode="0_ "/>
    <numFmt numFmtId="186" formatCode=";;;"/>
  </numFmts>
  <fonts count="7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1"/>
      <color theme="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0"/>
      <name val="ＭＳ Ｐゴシック"/>
      <family val="2"/>
      <charset val="128"/>
    </font>
    <font>
      <sz val="10"/>
      <color theme="1"/>
      <name val="ＭＳ Ｐゴシック"/>
      <family val="3"/>
      <charset val="128"/>
      <scheme val="minor"/>
    </font>
    <font>
      <sz val="8"/>
      <name val="ＭＳ ゴシック"/>
      <family val="3"/>
      <charset val="128"/>
    </font>
    <font>
      <sz val="10"/>
      <color theme="0"/>
      <name val="ＭＳ ゴシック"/>
      <family val="3"/>
      <charset val="128"/>
    </font>
    <font>
      <sz val="9"/>
      <color theme="0"/>
      <name val="ＭＳ ゴシック"/>
      <family val="3"/>
      <charset val="128"/>
    </font>
    <font>
      <sz val="11"/>
      <name val="ＭＳ Ｐゴシック"/>
      <family val="3"/>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9"/>
      <color indexed="8"/>
      <name val="HGｺﾞｼｯｸM"/>
      <family val="3"/>
      <charset val="128"/>
    </font>
    <font>
      <sz val="9"/>
      <color indexed="8"/>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000000"/>
      <name val="HGｺﾞｼｯｸM"/>
      <family val="3"/>
      <charset val="128"/>
    </font>
    <font>
      <sz val="8"/>
      <color rgb="FFC00000"/>
      <name val="ＭＳ ゴシック"/>
      <family val="3"/>
      <charset val="128"/>
    </font>
    <font>
      <sz val="12"/>
      <name val="ＭＳ Ｐゴシック"/>
      <family val="3"/>
      <charset val="128"/>
    </font>
    <font>
      <sz val="11"/>
      <name val="ＭＳ Ｐゴシック"/>
      <family val="2"/>
      <charset val="128"/>
      <scheme val="minor"/>
    </font>
    <font>
      <sz val="14"/>
      <color rgb="FFFF0000"/>
      <name val="ＭＳ Ｐゴシック"/>
      <family val="3"/>
      <charset val="128"/>
    </font>
    <font>
      <sz val="11"/>
      <color rgb="FFFF0000"/>
      <name val="ＭＳ Ｐゴシック"/>
      <family val="3"/>
      <charset val="128"/>
    </font>
    <font>
      <sz val="11"/>
      <name val="ＭＳ Ｐゴシック"/>
      <family val="3"/>
      <charset val="128"/>
      <scheme val="minor"/>
    </font>
    <font>
      <sz val="10"/>
      <color theme="1"/>
      <name val="ＭＳ Ｐゴシック"/>
      <family val="2"/>
      <scheme val="minor"/>
    </font>
    <font>
      <b/>
      <sz val="14"/>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u/>
      <sz val="11"/>
      <name val="BIZ UDPゴシック"/>
      <family val="3"/>
      <charset val="128"/>
    </font>
    <font>
      <u/>
      <sz val="10"/>
      <name val="BIZ UDPゴシック"/>
      <family val="3"/>
      <charset val="128"/>
    </font>
    <font>
      <sz val="10"/>
      <color theme="1"/>
      <name val="BIZ UDPゴシック"/>
      <family val="3"/>
      <charset val="128"/>
    </font>
    <font>
      <b/>
      <sz val="10"/>
      <name val="BIZ UDPゴシック"/>
      <family val="3"/>
      <charset val="128"/>
    </font>
    <font>
      <b/>
      <sz val="11"/>
      <name val="BIZ UDPゴシック"/>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151">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double">
        <color indexed="8"/>
      </top>
      <bottom style="thin">
        <color indexed="8"/>
      </bottom>
      <diagonal/>
    </border>
    <border>
      <left/>
      <right style="thin">
        <color indexed="8"/>
      </right>
      <top style="double">
        <color indexed="8"/>
      </top>
      <bottom style="medium">
        <color indexed="64"/>
      </bottom>
      <diagonal/>
    </border>
    <border>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style="thin">
        <color indexed="64"/>
      </right>
      <top/>
      <bottom style="thin">
        <color indexed="64"/>
      </bottom>
      <diagonal/>
    </border>
  </borders>
  <cellStyleXfs count="21">
    <xf numFmtId="0" fontId="0" fillId="0" borderId="0"/>
    <xf numFmtId="0" fontId="3" fillId="0" borderId="0">
      <alignment vertical="center"/>
    </xf>
    <xf numFmtId="0" fontId="3" fillId="0" borderId="0">
      <alignment vertical="center"/>
    </xf>
    <xf numFmtId="0" fontId="3" fillId="0" borderId="0"/>
    <xf numFmtId="9" fontId="3" fillId="0" borderId="0"/>
    <xf numFmtId="0" fontId="3" fillId="0" borderId="0">
      <alignment vertical="center"/>
    </xf>
    <xf numFmtId="0" fontId="3" fillId="0" borderId="0"/>
    <xf numFmtId="0" fontId="13" fillId="0" borderId="0">
      <alignment vertical="center"/>
    </xf>
    <xf numFmtId="0" fontId="14" fillId="0" borderId="0" applyNumberFormat="0" applyFont="0" applyFill="0" applyBorder="0" applyAlignment="0"/>
    <xf numFmtId="0" fontId="3" fillId="0" borderId="0">
      <alignment vertical="center"/>
    </xf>
    <xf numFmtId="0" fontId="18" fillId="0" borderId="0">
      <alignment vertical="center"/>
    </xf>
    <xf numFmtId="0" fontId="13" fillId="0" borderId="0">
      <alignment vertical="center"/>
    </xf>
    <xf numFmtId="0" fontId="1" fillId="0" borderId="0">
      <alignment vertical="center"/>
    </xf>
    <xf numFmtId="38" fontId="35" fillId="0" borderId="0"/>
    <xf numFmtId="0" fontId="25" fillId="0" borderId="0">
      <alignment vertical="center"/>
    </xf>
    <xf numFmtId="0" fontId="13" fillId="0" borderId="0">
      <alignment vertical="center"/>
    </xf>
    <xf numFmtId="0" fontId="40" fillId="0" borderId="0">
      <alignment vertical="center"/>
    </xf>
    <xf numFmtId="0" fontId="3" fillId="0" borderId="0">
      <alignment vertical="center"/>
    </xf>
    <xf numFmtId="0" fontId="55" fillId="0" borderId="0"/>
    <xf numFmtId="0" fontId="3" fillId="0" borderId="0"/>
    <xf numFmtId="0" fontId="55" fillId="0" borderId="0"/>
  </cellStyleXfs>
  <cellXfs count="629">
    <xf numFmtId="0" fontId="0" fillId="0" borderId="0" xfId="0"/>
    <xf numFmtId="0" fontId="6" fillId="0" borderId="0" xfId="2" applyFont="1" applyAlignment="1">
      <alignment vertical="center"/>
    </xf>
    <xf numFmtId="0" fontId="6" fillId="0" borderId="0" xfId="2" applyFont="1" applyAlignment="1">
      <alignment vertical="center" textRotation="255" shrinkToFit="1"/>
    </xf>
    <xf numFmtId="0" fontId="17" fillId="0" borderId="0" xfId="6" applyFont="1" applyAlignment="1">
      <alignment horizontal="right"/>
    </xf>
    <xf numFmtId="0" fontId="3" fillId="4" borderId="19" xfId="6" applyFill="1" applyBorder="1" applyAlignment="1">
      <alignment horizontal="center" vertical="center" shrinkToFit="1"/>
    </xf>
    <xf numFmtId="0" fontId="3" fillId="0" borderId="13" xfId="6" applyBorder="1" applyAlignment="1">
      <alignment horizontal="center" vertical="center" shrinkToFit="1"/>
    </xf>
    <xf numFmtId="0" fontId="3" fillId="0" borderId="12" xfId="6" applyBorder="1" applyAlignment="1">
      <alignment horizontal="center" vertical="center" shrinkToFit="1"/>
    </xf>
    <xf numFmtId="0" fontId="3" fillId="4" borderId="13" xfId="6" applyFill="1" applyBorder="1" applyAlignment="1">
      <alignment horizontal="center" vertical="center" shrinkToFit="1"/>
    </xf>
    <xf numFmtId="0" fontId="3" fillId="0" borderId="13" xfId="6" applyBorder="1" applyAlignment="1">
      <alignment shrinkToFit="1"/>
    </xf>
    <xf numFmtId="0" fontId="3" fillId="0" borderId="33" xfId="6" applyBorder="1" applyAlignment="1">
      <alignment shrinkToFit="1"/>
    </xf>
    <xf numFmtId="0" fontId="3" fillId="0" borderId="12" xfId="6" applyBorder="1" applyAlignment="1">
      <alignment horizontal="center"/>
    </xf>
    <xf numFmtId="0" fontId="3" fillId="0" borderId="14" xfId="6" applyBorder="1" applyAlignment="1">
      <alignment horizontal="center"/>
    </xf>
    <xf numFmtId="0" fontId="3" fillId="0" borderId="36" xfId="6" applyBorder="1" applyAlignment="1">
      <alignment horizontal="center"/>
    </xf>
    <xf numFmtId="0" fontId="3" fillId="0" borderId="35" xfId="6" applyBorder="1" applyAlignment="1">
      <alignment horizontal="center"/>
    </xf>
    <xf numFmtId="0" fontId="3" fillId="0" borderId="13" xfId="6" applyBorder="1" applyAlignment="1">
      <alignment horizontal="center"/>
    </xf>
    <xf numFmtId="0" fontId="3" fillId="0" borderId="40" xfId="6" applyBorder="1" applyAlignment="1">
      <alignment horizontal="center"/>
    </xf>
    <xf numFmtId="0" fontId="3" fillId="0" borderId="34" xfId="6" applyBorder="1" applyAlignment="1">
      <alignment horizontal="center"/>
    </xf>
    <xf numFmtId="0" fontId="3" fillId="0" borderId="59" xfId="6" applyBorder="1" applyAlignment="1">
      <alignment horizontal="center"/>
    </xf>
    <xf numFmtId="0" fontId="19" fillId="0" borderId="0" xfId="6" applyFont="1" applyAlignment="1">
      <alignment horizontal="center"/>
    </xf>
    <xf numFmtId="0" fontId="3" fillId="0" borderId="38" xfId="6" applyBorder="1" applyAlignment="1">
      <alignment shrinkToFit="1"/>
    </xf>
    <xf numFmtId="0" fontId="21" fillId="3" borderId="0" xfId="5" applyFont="1" applyFill="1" applyAlignment="1">
      <alignment vertical="center"/>
    </xf>
    <xf numFmtId="0" fontId="20" fillId="3" borderId="0" xfId="9" applyFont="1" applyFill="1" applyAlignment="1">
      <alignment vertical="center"/>
    </xf>
    <xf numFmtId="0" fontId="23" fillId="3" borderId="0" xfId="9" applyFont="1" applyFill="1" applyAlignment="1">
      <alignment vertical="center"/>
    </xf>
    <xf numFmtId="0" fontId="24" fillId="3" borderId="0" xfId="9" applyFont="1" applyFill="1" applyAlignment="1">
      <alignment vertical="center"/>
    </xf>
    <xf numFmtId="0" fontId="25" fillId="3" borderId="0" xfId="9" applyFont="1" applyFill="1" applyAlignment="1">
      <alignment vertical="center"/>
    </xf>
    <xf numFmtId="0" fontId="9" fillId="0" borderId="0" xfId="2" applyFont="1" applyAlignment="1">
      <alignment vertical="center"/>
    </xf>
    <xf numFmtId="0" fontId="27" fillId="0" borderId="0" xfId="2" applyFont="1" applyAlignment="1">
      <alignment horizontal="right" vertical="center"/>
    </xf>
    <xf numFmtId="0" fontId="9" fillId="0" borderId="0" xfId="2" applyFont="1" applyAlignment="1">
      <alignment horizontal="center" vertical="center"/>
    </xf>
    <xf numFmtId="0" fontId="9" fillId="0" borderId="0" xfId="2" applyFont="1" applyAlignment="1">
      <alignment horizontal="distributed" vertical="center" indent="9"/>
    </xf>
    <xf numFmtId="0" fontId="10" fillId="0" borderId="0" xfId="5" applyFont="1" applyAlignment="1">
      <alignment horizontal="center" vertical="center"/>
    </xf>
    <xf numFmtId="0" fontId="34" fillId="0" borderId="72" xfId="2" applyFont="1" applyBorder="1" applyAlignment="1">
      <alignment vertical="center"/>
    </xf>
    <xf numFmtId="0" fontId="34" fillId="0" borderId="0" xfId="2" applyFont="1" applyAlignment="1">
      <alignment vertical="center" shrinkToFit="1"/>
    </xf>
    <xf numFmtId="0" fontId="34" fillId="0" borderId="21" xfId="2" applyFont="1" applyBorder="1" applyAlignment="1">
      <alignment horizontal="center" vertical="center" shrinkToFit="1"/>
    </xf>
    <xf numFmtId="0" fontId="12" fillId="0" borderId="0" xfId="2" applyFont="1" applyAlignment="1">
      <alignment vertical="center"/>
    </xf>
    <xf numFmtId="0" fontId="12" fillId="0" borderId="0" xfId="2" applyFont="1" applyAlignment="1">
      <alignment vertical="center" wrapText="1"/>
    </xf>
    <xf numFmtId="0" fontId="12" fillId="0" borderId="0" xfId="2" applyFont="1" applyAlignment="1">
      <alignment horizontal="right" vertical="center"/>
    </xf>
    <xf numFmtId="0" fontId="7" fillId="0" borderId="0" xfId="2" applyFont="1" applyAlignment="1">
      <alignment horizontal="left" vertical="center"/>
    </xf>
    <xf numFmtId="0" fontId="16" fillId="0" borderId="0" xfId="2" applyFont="1" applyAlignment="1">
      <alignment horizontal="left" vertical="center"/>
    </xf>
    <xf numFmtId="0" fontId="7" fillId="0" borderId="0" xfId="2" applyFont="1" applyAlignment="1">
      <alignment vertical="center"/>
    </xf>
    <xf numFmtId="0" fontId="7" fillId="0" borderId="0" xfId="2" applyFont="1" applyAlignment="1">
      <alignment horizontal="right" vertical="center"/>
    </xf>
    <xf numFmtId="0" fontId="7" fillId="0" borderId="0" xfId="2" applyFont="1" applyAlignment="1">
      <alignment horizontal="center" vertical="center"/>
    </xf>
    <xf numFmtId="0" fontId="12" fillId="7" borderId="13" xfId="2" applyFont="1" applyFill="1" applyBorder="1" applyAlignment="1">
      <alignment horizontal="left" vertical="center"/>
    </xf>
    <xf numFmtId="0" fontId="12" fillId="7" borderId="14" xfId="2" applyFont="1" applyFill="1" applyBorder="1" applyAlignment="1">
      <alignment horizontal="center" vertical="center"/>
    </xf>
    <xf numFmtId="0" fontId="12" fillId="0" borderId="13" xfId="2" applyFont="1" applyBorder="1" applyAlignment="1">
      <alignment horizontal="right" vertical="center"/>
    </xf>
    <xf numFmtId="0" fontId="12" fillId="8" borderId="26" xfId="2" applyFont="1" applyFill="1" applyBorder="1" applyAlignment="1">
      <alignment horizontal="right" vertical="center"/>
    </xf>
    <xf numFmtId="0" fontId="12" fillId="0" borderId="101" xfId="2" applyFont="1" applyBorder="1" applyAlignment="1">
      <alignment horizontal="right" vertical="center"/>
    </xf>
    <xf numFmtId="0" fontId="12" fillId="0" borderId="0" xfId="2" applyFont="1" applyAlignment="1">
      <alignment horizontal="left" vertical="center"/>
    </xf>
    <xf numFmtId="0" fontId="12" fillId="0" borderId="0" xfId="2" applyFont="1" applyAlignment="1">
      <alignment vertical="center" textRotation="255" shrinkToFit="1"/>
    </xf>
    <xf numFmtId="0" fontId="12" fillId="0" borderId="13" xfId="2" applyFont="1" applyBorder="1" applyAlignment="1">
      <alignment vertical="center" textRotation="255" shrinkToFit="1"/>
    </xf>
    <xf numFmtId="0" fontId="49" fillId="0" borderId="0" xfId="5" applyFont="1" applyAlignment="1">
      <alignment vertical="center"/>
    </xf>
    <xf numFmtId="0" fontId="22" fillId="3" borderId="0" xfId="9" applyFont="1" applyFill="1" applyAlignment="1">
      <alignment vertical="center"/>
    </xf>
    <xf numFmtId="0" fontId="49" fillId="0" borderId="0" xfId="9" applyFont="1" applyAlignment="1">
      <alignment vertical="center"/>
    </xf>
    <xf numFmtId="0" fontId="49" fillId="0" borderId="6" xfId="9" applyFont="1" applyBorder="1" applyAlignment="1">
      <alignment vertical="center" shrinkToFit="1"/>
    </xf>
    <xf numFmtId="0" fontId="49" fillId="0" borderId="48" xfId="9" applyFont="1" applyBorder="1" applyAlignment="1">
      <alignment vertical="center" shrinkToFit="1"/>
    </xf>
    <xf numFmtId="0" fontId="51" fillId="0" borderId="0" xfId="9" applyFont="1" applyAlignment="1">
      <alignment horizontal="left" vertical="center"/>
    </xf>
    <xf numFmtId="0" fontId="51" fillId="0" borderId="0" xfId="5" applyFont="1" applyAlignment="1">
      <alignment vertical="center"/>
    </xf>
    <xf numFmtId="0" fontId="26" fillId="3" borderId="0" xfId="5" applyFont="1" applyFill="1" applyAlignment="1">
      <alignment vertical="center"/>
    </xf>
    <xf numFmtId="0" fontId="51" fillId="0" borderId="0" xfId="5" applyFont="1" applyAlignment="1">
      <alignment vertical="top"/>
    </xf>
    <xf numFmtId="0" fontId="51" fillId="0" borderId="0" xfId="5" applyFont="1" applyAlignment="1">
      <alignment horizontal="left" vertical="center"/>
    </xf>
    <xf numFmtId="0" fontId="52" fillId="0" borderId="0" xfId="5" applyFont="1" applyAlignment="1">
      <alignment vertical="center"/>
    </xf>
    <xf numFmtId="0" fontId="51" fillId="0" borderId="0" xfId="9" applyFont="1" applyAlignment="1">
      <alignment horizontal="left" vertical="top"/>
    </xf>
    <xf numFmtId="0" fontId="52" fillId="0" borderId="0" xfId="5" applyFont="1" applyAlignment="1">
      <alignment vertical="top"/>
    </xf>
    <xf numFmtId="0" fontId="3" fillId="0" borderId="0" xfId="5" applyAlignment="1">
      <alignment vertical="center"/>
    </xf>
    <xf numFmtId="0" fontId="12" fillId="0" borderId="0" xfId="2" applyFont="1" applyAlignment="1">
      <alignment horizontal="center" vertical="center"/>
    </xf>
    <xf numFmtId="0" fontId="12" fillId="6" borderId="13" xfId="2" applyFont="1" applyFill="1" applyBorder="1" applyAlignment="1">
      <alignment vertical="center"/>
    </xf>
    <xf numFmtId="0" fontId="12" fillId="6" borderId="14" xfId="2" applyFont="1" applyFill="1" applyBorder="1" applyAlignment="1">
      <alignment vertical="center"/>
    </xf>
    <xf numFmtId="0" fontId="37" fillId="0" borderId="0" xfId="2" applyFont="1" applyAlignment="1">
      <alignment vertical="center"/>
    </xf>
    <xf numFmtId="0" fontId="38" fillId="0" borderId="0" xfId="14" applyFont="1" applyAlignment="1">
      <alignment horizontal="center" vertical="center"/>
    </xf>
    <xf numFmtId="0" fontId="7" fillId="0" borderId="0" xfId="14" applyFont="1" applyAlignment="1">
      <alignment horizontal="center" vertical="center"/>
    </xf>
    <xf numFmtId="0" fontId="39" fillId="0" borderId="0" xfId="2" applyFont="1" applyAlignment="1">
      <alignment horizontal="center" vertical="center"/>
    </xf>
    <xf numFmtId="0" fontId="39" fillId="0" borderId="0" xfId="14" applyFont="1" applyAlignment="1">
      <alignment horizontal="center" vertical="center"/>
    </xf>
    <xf numFmtId="0" fontId="39" fillId="0" borderId="0" xfId="2" applyFont="1" applyAlignment="1">
      <alignment vertical="center"/>
    </xf>
    <xf numFmtId="0" fontId="38" fillId="0" borderId="0" xfId="2" applyFont="1" applyAlignment="1">
      <alignment vertical="center"/>
    </xf>
    <xf numFmtId="0" fontId="38" fillId="0" borderId="0" xfId="2" applyFont="1" applyAlignment="1">
      <alignment horizontal="center" vertical="center"/>
    </xf>
    <xf numFmtId="0" fontId="11" fillId="0" borderId="0" xfId="2" applyFont="1" applyAlignment="1">
      <alignment horizontal="left" vertical="center"/>
    </xf>
    <xf numFmtId="0" fontId="29" fillId="0" borderId="14" xfId="2" applyFont="1" applyBorder="1" applyAlignment="1">
      <alignment horizontal="center" vertical="center"/>
    </xf>
    <xf numFmtId="0" fontId="3" fillId="0" borderId="0" xfId="6" applyAlignment="1">
      <alignment shrinkToFit="1"/>
    </xf>
    <xf numFmtId="0" fontId="3" fillId="0" borderId="14" xfId="6" applyBorder="1" applyAlignment="1">
      <alignment horizontal="center" vertical="center" shrinkToFit="1"/>
    </xf>
    <xf numFmtId="0" fontId="3" fillId="0" borderId="40" xfId="6" applyBorder="1" applyAlignment="1">
      <alignment horizontal="center" vertical="center" shrinkToFit="1"/>
    </xf>
    <xf numFmtId="0" fontId="3" fillId="0" borderId="26" xfId="6" applyBorder="1" applyAlignment="1">
      <alignment horizontal="center" vertical="center" shrinkToFit="1"/>
    </xf>
    <xf numFmtId="0" fontId="12" fillId="0" borderId="13" xfId="2" applyFont="1" applyBorder="1" applyAlignment="1">
      <alignment horizontal="center" vertical="center"/>
    </xf>
    <xf numFmtId="0" fontId="12" fillId="0" borderId="14" xfId="14" applyFont="1" applyBorder="1" applyAlignment="1">
      <alignment horizontal="center" vertical="center"/>
    </xf>
    <xf numFmtId="0" fontId="12" fillId="0" borderId="13" xfId="14" applyFont="1" applyBorder="1" applyAlignment="1">
      <alignment horizontal="center" vertical="center"/>
    </xf>
    <xf numFmtId="0" fontId="12" fillId="8" borderId="13" xfId="2" applyFont="1" applyFill="1" applyBorder="1" applyAlignment="1">
      <alignment horizontal="right" vertical="center"/>
    </xf>
    <xf numFmtId="0" fontId="7" fillId="0" borderId="13" xfId="2" applyFont="1" applyBorder="1" applyAlignment="1">
      <alignment vertical="center"/>
    </xf>
    <xf numFmtId="0" fontId="12" fillId="0" borderId="13" xfId="2" applyFont="1" applyBorder="1" applyAlignment="1">
      <alignment horizontal="center" vertical="center" wrapText="1"/>
    </xf>
    <xf numFmtId="0" fontId="12" fillId="0" borderId="19" xfId="2" applyFont="1" applyBorder="1" applyAlignment="1">
      <alignment horizontal="right" vertical="center"/>
    </xf>
    <xf numFmtId="0" fontId="34" fillId="0" borderId="13" xfId="2" applyFont="1" applyBorder="1" applyAlignment="1" applyProtection="1">
      <alignment horizontal="center" vertical="center"/>
      <protection locked="0"/>
    </xf>
    <xf numFmtId="49" fontId="3" fillId="0" borderId="0" xfId="18" applyNumberFormat="1" applyFont="1" applyAlignment="1">
      <alignment vertical="center"/>
    </xf>
    <xf numFmtId="49" fontId="3" fillId="0" borderId="0" xfId="19" applyNumberFormat="1" applyAlignment="1">
      <alignment vertical="center"/>
    </xf>
    <xf numFmtId="49" fontId="3" fillId="0" borderId="0" xfId="18" applyNumberFormat="1" applyFont="1" applyAlignment="1">
      <alignment horizontal="right" vertical="center"/>
    </xf>
    <xf numFmtId="49" fontId="0" fillId="0" borderId="0" xfId="18" applyNumberFormat="1" applyFont="1" applyAlignment="1">
      <alignment horizontal="right" vertical="center"/>
    </xf>
    <xf numFmtId="49" fontId="52" fillId="0" borderId="0" xfId="14" applyNumberFormat="1" applyFont="1" applyAlignment="1">
      <alignment vertical="center"/>
    </xf>
    <xf numFmtId="49" fontId="3" fillId="0" borderId="0" xfId="18" applyNumberFormat="1" applyFont="1" applyAlignment="1">
      <alignment vertical="top"/>
    </xf>
    <xf numFmtId="49" fontId="3" fillId="0" borderId="0" xfId="18" applyNumberFormat="1" applyFont="1" applyAlignment="1">
      <alignment horizontal="left" vertical="top"/>
    </xf>
    <xf numFmtId="49" fontId="3" fillId="0" borderId="0" xfId="18" applyNumberFormat="1" applyFont="1" applyAlignment="1">
      <alignment horizontal="left" vertical="top" wrapText="1"/>
    </xf>
    <xf numFmtId="49" fontId="52" fillId="0" borderId="0" xfId="18" applyNumberFormat="1" applyFont="1" applyAlignment="1">
      <alignment vertical="center"/>
    </xf>
    <xf numFmtId="49" fontId="9" fillId="0" borderId="104" xfId="14" applyNumberFormat="1" applyFont="1" applyBorder="1" applyAlignment="1">
      <alignment vertical="center"/>
    </xf>
    <xf numFmtId="49" fontId="9" fillId="0" borderId="105" xfId="14" applyNumberFormat="1" applyFont="1" applyBorder="1" applyAlignment="1">
      <alignment vertical="center"/>
    </xf>
    <xf numFmtId="49" fontId="9" fillId="0" borderId="105" xfId="14" applyNumberFormat="1" applyFont="1" applyBorder="1" applyAlignment="1">
      <alignment vertical="center" shrinkToFit="1"/>
    </xf>
    <xf numFmtId="49" fontId="3" fillId="0" borderId="106" xfId="19" applyNumberFormat="1" applyBorder="1" applyAlignment="1">
      <alignment horizontal="center" vertical="center"/>
    </xf>
    <xf numFmtId="49" fontId="3" fillId="0" borderId="107" xfId="19" applyNumberFormat="1" applyBorder="1" applyAlignment="1">
      <alignment horizontal="center" vertical="center"/>
    </xf>
    <xf numFmtId="49" fontId="3" fillId="0" borderId="14" xfId="19" applyNumberFormat="1" applyBorder="1" applyAlignment="1">
      <alignment horizontal="center" vertical="center"/>
    </xf>
    <xf numFmtId="49" fontId="3" fillId="0" borderId="105" xfId="19" applyNumberFormat="1" applyBorder="1" applyAlignment="1">
      <alignment horizontal="center" vertical="center"/>
    </xf>
    <xf numFmtId="49" fontId="3" fillId="0" borderId="27" xfId="19" applyNumberFormat="1" applyBorder="1" applyAlignment="1">
      <alignment horizontal="center" vertical="center"/>
    </xf>
    <xf numFmtId="49" fontId="3" fillId="0" borderId="0" xfId="18" applyNumberFormat="1" applyFont="1" applyAlignment="1">
      <alignment horizontal="center" vertical="center"/>
    </xf>
    <xf numFmtId="49" fontId="3" fillId="0" borderId="0" xfId="19" applyNumberFormat="1" applyAlignment="1">
      <alignment horizontal="center" vertical="center"/>
    </xf>
    <xf numFmtId="49" fontId="9" fillId="0" borderId="27" xfId="18" applyNumberFormat="1" applyFont="1" applyBorder="1" applyAlignment="1">
      <alignment vertical="center"/>
    </xf>
    <xf numFmtId="49" fontId="3" fillId="0" borderId="12" xfId="18" applyNumberFormat="1" applyFont="1" applyBorder="1" applyAlignment="1">
      <alignment vertical="center"/>
    </xf>
    <xf numFmtId="49" fontId="56" fillId="0" borderId="0" xfId="18" applyNumberFormat="1" applyFont="1" applyAlignment="1">
      <alignment vertical="center" wrapText="1"/>
    </xf>
    <xf numFmtId="49" fontId="9" fillId="0" borderId="0" xfId="18" applyNumberFormat="1" applyFont="1" applyAlignment="1">
      <alignment horizontal="center" vertical="center"/>
    </xf>
    <xf numFmtId="49" fontId="9" fillId="0" borderId="0" xfId="18" applyNumberFormat="1" applyFont="1" applyAlignment="1">
      <alignment vertical="center"/>
    </xf>
    <xf numFmtId="49" fontId="9" fillId="0" borderId="0" xfId="18" applyNumberFormat="1" applyFont="1" applyAlignment="1">
      <alignment vertical="center" wrapText="1"/>
    </xf>
    <xf numFmtId="49" fontId="9" fillId="0" borderId="0" xfId="20" applyNumberFormat="1" applyFont="1" applyAlignment="1">
      <alignment vertical="center"/>
    </xf>
    <xf numFmtId="49" fontId="9" fillId="0" borderId="0" xfId="18" applyNumberFormat="1" applyFont="1" applyAlignment="1">
      <alignment vertical="top" wrapText="1"/>
    </xf>
    <xf numFmtId="49" fontId="3" fillId="0" borderId="0" xfId="18" applyNumberFormat="1" applyFont="1" applyAlignment="1">
      <alignment horizontal="left" vertical="center"/>
    </xf>
    <xf numFmtId="49" fontId="3" fillId="0" borderId="0" xfId="20" applyNumberFormat="1" applyFont="1" applyAlignment="1">
      <alignment horizontal="left" vertical="center"/>
    </xf>
    <xf numFmtId="49" fontId="9" fillId="0" borderId="0" xfId="20" applyNumberFormat="1" applyFont="1" applyAlignment="1">
      <alignment horizontal="right" vertical="center"/>
    </xf>
    <xf numFmtId="49" fontId="3" fillId="0" borderId="0" xfId="20" applyNumberFormat="1" applyFont="1" applyAlignment="1">
      <alignment vertical="center"/>
    </xf>
    <xf numFmtId="0" fontId="52" fillId="3" borderId="0" xfId="5" applyFont="1" applyFill="1" applyAlignment="1">
      <alignment vertical="center"/>
    </xf>
    <xf numFmtId="0" fontId="57" fillId="0" borderId="0" xfId="5" applyFont="1" applyAlignment="1">
      <alignment vertical="top"/>
    </xf>
    <xf numFmtId="0" fontId="58" fillId="0" borderId="0" xfId="5" applyFont="1" applyAlignment="1">
      <alignment vertical="center"/>
    </xf>
    <xf numFmtId="0" fontId="32" fillId="0" borderId="0" xfId="7" applyFont="1" applyAlignment="1">
      <alignment vertical="center"/>
    </xf>
    <xf numFmtId="0" fontId="29" fillId="0" borderId="0" xfId="7" applyFont="1" applyAlignment="1">
      <alignment vertical="center"/>
    </xf>
    <xf numFmtId="0" fontId="11" fillId="0" borderId="0" xfId="7" applyFont="1" applyAlignment="1">
      <alignment vertical="center"/>
    </xf>
    <xf numFmtId="0" fontId="31" fillId="0" borderId="0" xfId="7" applyFont="1" applyAlignment="1">
      <alignment horizontal="right" vertical="center"/>
    </xf>
    <xf numFmtId="0" fontId="32" fillId="0" borderId="0" xfId="7" applyFont="1" applyAlignment="1">
      <alignment horizontal="center" vertical="center"/>
    </xf>
    <xf numFmtId="0" fontId="29" fillId="0" borderId="14" xfId="7" applyFont="1" applyBorder="1" applyAlignment="1">
      <alignment horizontal="left" vertical="center"/>
    </xf>
    <xf numFmtId="0" fontId="29" fillId="0" borderId="33" xfId="7" applyFont="1" applyBorder="1" applyAlignment="1">
      <alignment horizontal="left" vertical="center"/>
    </xf>
    <xf numFmtId="0" fontId="29" fillId="0" borderId="13" xfId="7" applyFont="1" applyBorder="1" applyAlignment="1">
      <alignment horizontal="left" vertical="center"/>
    </xf>
    <xf numFmtId="0" fontId="29" fillId="0" borderId="23" xfId="7" applyFont="1" applyBorder="1" applyAlignment="1">
      <alignment horizontal="left" vertical="center" indent="1"/>
    </xf>
    <xf numFmtId="0" fontId="27" fillId="0" borderId="23" xfId="7" applyFont="1" applyBorder="1" applyAlignment="1">
      <alignment vertical="center"/>
    </xf>
    <xf numFmtId="0" fontId="29" fillId="0" borderId="23" xfId="7" applyFont="1" applyBorder="1" applyAlignment="1">
      <alignment vertical="center"/>
    </xf>
    <xf numFmtId="0" fontId="29" fillId="0" borderId="39" xfId="7" applyFont="1" applyBorder="1" applyAlignment="1">
      <alignment vertical="center"/>
    </xf>
    <xf numFmtId="0" fontId="29" fillId="0" borderId="38" xfId="7" applyFont="1" applyBorder="1" applyAlignment="1">
      <alignment vertical="center"/>
    </xf>
    <xf numFmtId="0" fontId="29" fillId="0" borderId="12" xfId="7" applyFont="1" applyBorder="1" applyAlignment="1">
      <alignment vertical="center"/>
    </xf>
    <xf numFmtId="0" fontId="29" fillId="0" borderId="13" xfId="7" applyFont="1" applyBorder="1" applyAlignment="1">
      <alignment horizontal="center" vertical="center"/>
    </xf>
    <xf numFmtId="0" fontId="29" fillId="0" borderId="13" xfId="7" applyFont="1" applyBorder="1" applyAlignment="1">
      <alignment vertical="center" wrapText="1"/>
    </xf>
    <xf numFmtId="0" fontId="29" fillId="0" borderId="13" xfId="7" applyFont="1" applyBorder="1" applyAlignment="1">
      <alignment horizontal="right" vertical="center"/>
    </xf>
    <xf numFmtId="0" fontId="29" fillId="0" borderId="0" xfId="7" applyFont="1" applyAlignment="1">
      <alignment horizontal="right" vertical="center"/>
    </xf>
    <xf numFmtId="0" fontId="29" fillId="0" borderId="0" xfId="7" applyFont="1" applyAlignment="1">
      <alignment vertical="center" wrapText="1"/>
    </xf>
    <xf numFmtId="0" fontId="29" fillId="0" borderId="35" xfId="7" applyFont="1" applyBorder="1" applyAlignment="1">
      <alignment vertical="center"/>
    </xf>
    <xf numFmtId="0" fontId="29" fillId="0" borderId="11" xfId="7" applyFont="1" applyBorder="1" applyAlignment="1">
      <alignment vertical="center"/>
    </xf>
    <xf numFmtId="0" fontId="29" fillId="0" borderId="11" xfId="7" applyFont="1" applyBorder="1" applyAlignment="1">
      <alignment vertical="center" wrapText="1"/>
    </xf>
    <xf numFmtId="0" fontId="29" fillId="0" borderId="40" xfId="7" applyFont="1" applyBorder="1" applyAlignment="1">
      <alignment vertical="center"/>
    </xf>
    <xf numFmtId="0" fontId="29" fillId="0" borderId="0" xfId="7" applyFont="1" applyAlignment="1">
      <alignment horizontal="left" vertical="center"/>
    </xf>
    <xf numFmtId="0" fontId="41" fillId="0" borderId="0" xfId="2" applyFont="1" applyAlignment="1">
      <alignment vertical="center"/>
    </xf>
    <xf numFmtId="0" fontId="42" fillId="0" borderId="0" xfId="2" applyFont="1" applyAlignment="1">
      <alignment vertical="center"/>
    </xf>
    <xf numFmtId="0" fontId="44" fillId="0" borderId="0" xfId="5" applyFont="1" applyAlignment="1">
      <alignment horizontal="center" vertical="center"/>
    </xf>
    <xf numFmtId="0" fontId="45" fillId="0" borderId="0" xfId="5" applyFont="1" applyAlignment="1">
      <alignment vertical="center"/>
    </xf>
    <xf numFmtId="0" fontId="42" fillId="0" borderId="73" xfId="2" applyFont="1" applyBorder="1" applyAlignment="1">
      <alignment vertical="center"/>
    </xf>
    <xf numFmtId="0" fontId="42" fillId="0" borderId="69" xfId="2" applyFont="1" applyBorder="1" applyAlignment="1">
      <alignment vertical="center" shrinkToFit="1"/>
    </xf>
    <xf numFmtId="0" fontId="42" fillId="0" borderId="0" xfId="2" applyFont="1" applyAlignment="1">
      <alignment vertical="center" shrinkToFit="1"/>
    </xf>
    <xf numFmtId="0" fontId="42" fillId="0" borderId="0" xfId="2" applyFont="1" applyAlignment="1">
      <alignment horizontal="center" vertical="center"/>
    </xf>
    <xf numFmtId="0" fontId="47" fillId="0" borderId="0" xfId="2" applyFont="1" applyAlignment="1">
      <alignment vertical="center" wrapText="1"/>
    </xf>
    <xf numFmtId="0" fontId="47" fillId="0" borderId="0" xfId="2" applyFont="1" applyAlignment="1">
      <alignment vertical="center"/>
    </xf>
    <xf numFmtId="0" fontId="47" fillId="0" borderId="0" xfId="2" applyFont="1" applyAlignment="1">
      <alignment horizontal="right" vertical="center"/>
    </xf>
    <xf numFmtId="0" fontId="5" fillId="0" borderId="0" xfId="5" applyFont="1" applyAlignment="1">
      <alignment vertical="center"/>
    </xf>
    <xf numFmtId="0" fontId="48" fillId="0" borderId="0" xfId="2" applyFont="1" applyAlignment="1">
      <alignment vertical="center" wrapText="1"/>
    </xf>
    <xf numFmtId="0" fontId="48" fillId="0" borderId="0" xfId="2" applyFont="1" applyAlignment="1">
      <alignment vertical="center"/>
    </xf>
    <xf numFmtId="0" fontId="48" fillId="0" borderId="0" xfId="2" applyFont="1" applyAlignment="1">
      <alignment horizontal="right" vertical="center"/>
    </xf>
    <xf numFmtId="0" fontId="34" fillId="0" borderId="0" xfId="2" applyFont="1" applyAlignment="1">
      <alignment vertical="center"/>
    </xf>
    <xf numFmtId="0" fontId="34" fillId="0" borderId="0" xfId="2" applyFont="1" applyAlignment="1">
      <alignment horizontal="center" vertical="center"/>
    </xf>
    <xf numFmtId="0" fontId="34" fillId="0" borderId="51" xfId="2" applyFont="1" applyBorder="1" applyAlignment="1">
      <alignment horizontal="center" vertical="center" shrinkToFit="1"/>
    </xf>
    <xf numFmtId="0" fontId="34" fillId="0" borderId="33" xfId="2" applyFont="1" applyBorder="1" applyAlignment="1" applyProtection="1">
      <alignment horizontal="center" vertical="center"/>
      <protection locked="0"/>
    </xf>
    <xf numFmtId="0" fontId="27" fillId="0" borderId="0" xfId="2" applyFont="1" applyAlignment="1">
      <alignment vertical="center"/>
    </xf>
    <xf numFmtId="0" fontId="27" fillId="0" borderId="0" xfId="2" applyFont="1" applyAlignment="1">
      <alignment horizontal="distributed" vertical="center"/>
    </xf>
    <xf numFmtId="0" fontId="27" fillId="0" borderId="0" xfId="2" applyFont="1" applyAlignment="1">
      <alignment horizontal="center" vertical="center"/>
    </xf>
    <xf numFmtId="0" fontId="27" fillId="0" borderId="0" xfId="2" applyFont="1" applyAlignment="1">
      <alignment horizontal="left" vertical="center" indent="1" shrinkToFit="1"/>
    </xf>
    <xf numFmtId="0" fontId="29" fillId="0" borderId="14" xfId="2" applyFont="1" applyBorder="1" applyAlignment="1">
      <alignment horizontal="distributed" vertical="center" indent="2"/>
    </xf>
    <xf numFmtId="0" fontId="29" fillId="0" borderId="27" xfId="2" applyFont="1" applyBorder="1" applyAlignment="1">
      <alignment vertical="center"/>
    </xf>
    <xf numFmtId="0" fontId="29" fillId="0" borderId="19" xfId="2" applyFont="1" applyBorder="1" applyAlignment="1">
      <alignment horizontal="distributed" vertical="center" indent="2"/>
    </xf>
    <xf numFmtId="0" fontId="29" fillId="0" borderId="27" xfId="2" applyFont="1" applyBorder="1" applyAlignment="1">
      <alignment vertical="center" wrapText="1"/>
    </xf>
    <xf numFmtId="0" fontId="29" fillId="0" borderId="39" xfId="2" applyFont="1" applyBorder="1" applyAlignment="1">
      <alignment horizontal="distributed" vertical="center" indent="2"/>
    </xf>
    <xf numFmtId="0" fontId="29" fillId="0" borderId="38" xfId="2" applyFont="1" applyBorder="1" applyAlignment="1">
      <alignment vertical="center"/>
    </xf>
    <xf numFmtId="0" fontId="29" fillId="0" borderId="35" xfId="2" applyFont="1" applyBorder="1" applyAlignment="1">
      <alignment horizontal="distributed" vertical="center" indent="2"/>
    </xf>
    <xf numFmtId="0" fontId="29" fillId="0" borderId="39" xfId="2" applyFont="1" applyBorder="1" applyAlignment="1">
      <alignment horizontal="center" vertical="center"/>
    </xf>
    <xf numFmtId="0" fontId="29" fillId="0" borderId="38" xfId="2" applyFont="1" applyBorder="1" applyAlignment="1">
      <alignment vertical="center" wrapText="1"/>
    </xf>
    <xf numFmtId="0" fontId="30" fillId="0" borderId="14" xfId="2" applyFont="1" applyBorder="1" applyAlignment="1">
      <alignment vertical="center" wrapText="1"/>
    </xf>
    <xf numFmtId="0" fontId="30" fillId="0" borderId="27" xfId="2" applyFont="1" applyBorder="1" applyAlignment="1">
      <alignment vertical="center" wrapText="1"/>
    </xf>
    <xf numFmtId="0" fontId="30" fillId="0" borderId="19" xfId="2" applyFont="1" applyBorder="1" applyAlignment="1">
      <alignment vertical="center" wrapText="1"/>
    </xf>
    <xf numFmtId="0" fontId="29" fillId="0" borderId="0" xfId="5" applyFont="1" applyAlignment="1">
      <alignment vertical="center"/>
    </xf>
    <xf numFmtId="0" fontId="59" fillId="0" borderId="0" xfId="7" applyFont="1" applyAlignment="1">
      <alignment vertical="center"/>
    </xf>
    <xf numFmtId="0" fontId="32" fillId="0" borderId="0" xfId="5" applyFont="1" applyAlignment="1">
      <alignment vertical="center"/>
    </xf>
    <xf numFmtId="0" fontId="29" fillId="0" borderId="0" xfId="5" applyFont="1" applyAlignment="1">
      <alignment horizontal="right" vertical="center"/>
    </xf>
    <xf numFmtId="0" fontId="32" fillId="0" borderId="0" xfId="5" applyFont="1" applyAlignment="1">
      <alignment horizontal="center" vertical="center"/>
    </xf>
    <xf numFmtId="0" fontId="29" fillId="0" borderId="14" xfId="5" applyFont="1" applyBorder="1" applyAlignment="1">
      <alignment horizontal="center" vertical="center"/>
    </xf>
    <xf numFmtId="0" fontId="29" fillId="0" borderId="13" xfId="5" applyFont="1" applyBorder="1" applyAlignment="1">
      <alignment horizontal="center" vertical="center"/>
    </xf>
    <xf numFmtId="0" fontId="29" fillId="0" borderId="33" xfId="5" applyFont="1" applyBorder="1" applyAlignment="1">
      <alignment horizontal="left" vertical="center" indent="1"/>
    </xf>
    <xf numFmtId="0" fontId="29" fillId="0" borderId="38" xfId="5" applyFont="1" applyBorder="1" applyAlignment="1">
      <alignment horizontal="center" vertical="center"/>
    </xf>
    <xf numFmtId="0" fontId="29" fillId="0" borderId="33" xfId="5" applyFont="1" applyBorder="1" applyAlignment="1">
      <alignment horizontal="left" vertical="center" wrapText="1" indent="1"/>
    </xf>
    <xf numFmtId="0" fontId="29" fillId="0" borderId="23" xfId="5" applyFont="1" applyBorder="1" applyAlignment="1">
      <alignment horizontal="center" vertical="center"/>
    </xf>
    <xf numFmtId="0" fontId="17" fillId="0" borderId="0" xfId="6" applyFont="1"/>
    <xf numFmtId="0" fontId="3" fillId="0" borderId="13" xfId="6" applyBorder="1"/>
    <xf numFmtId="0" fontId="3" fillId="0" borderId="38" xfId="6" applyBorder="1"/>
    <xf numFmtId="0" fontId="3" fillId="0" borderId="35" xfId="6" applyBorder="1"/>
    <xf numFmtId="0" fontId="3" fillId="0" borderId="0" xfId="6"/>
    <xf numFmtId="0" fontId="3" fillId="0" borderId="6" xfId="6" applyBorder="1"/>
    <xf numFmtId="0" fontId="3" fillId="0" borderId="14" xfId="6" applyBorder="1"/>
    <xf numFmtId="0" fontId="3" fillId="0" borderId="19" xfId="6" applyBorder="1"/>
    <xf numFmtId="0" fontId="3" fillId="0" borderId="0" xfId="6" applyAlignment="1">
      <alignment horizontal="center"/>
    </xf>
    <xf numFmtId="0" fontId="3" fillId="5" borderId="4" xfId="6" applyFill="1" applyBorder="1"/>
    <xf numFmtId="0" fontId="3" fillId="0" borderId="45" xfId="6" applyBorder="1"/>
    <xf numFmtId="0" fontId="3" fillId="0" borderId="23" xfId="6" applyBorder="1"/>
    <xf numFmtId="0" fontId="3" fillId="5" borderId="3" xfId="6" applyFill="1" applyBorder="1"/>
    <xf numFmtId="0" fontId="19" fillId="0" borderId="0" xfId="6" applyFont="1"/>
    <xf numFmtId="0" fontId="3" fillId="0" borderId="5" xfId="6" applyBorder="1"/>
    <xf numFmtId="0" fontId="3" fillId="0" borderId="48" xfId="6" applyBorder="1"/>
    <xf numFmtId="0" fontId="3" fillId="0" borderId="10" xfId="6" applyBorder="1"/>
    <xf numFmtId="0" fontId="19" fillId="4" borderId="37" xfId="6" applyFont="1" applyFill="1" applyBorder="1"/>
    <xf numFmtId="0" fontId="36" fillId="0" borderId="0" xfId="7" applyFont="1" applyAlignment="1">
      <alignment vertical="center"/>
    </xf>
    <xf numFmtId="0" fontId="20" fillId="0" borderId="0" xfId="7" applyFont="1" applyAlignment="1">
      <alignment vertical="center"/>
    </xf>
    <xf numFmtId="0" fontId="25" fillId="0" borderId="0" xfId="7" applyFont="1" applyAlignment="1">
      <alignment vertical="center"/>
    </xf>
    <xf numFmtId="0" fontId="25" fillId="0" borderId="0" xfId="7" applyFont="1" applyAlignment="1">
      <alignment horizontal="right" vertical="center"/>
    </xf>
    <xf numFmtId="0" fontId="25" fillId="9" borderId="13" xfId="7" applyFont="1" applyFill="1" applyBorder="1" applyAlignment="1">
      <alignment vertical="center"/>
    </xf>
    <xf numFmtId="0" fontId="13" fillId="0" borderId="0" xfId="7" applyAlignment="1">
      <alignment vertical="center"/>
    </xf>
    <xf numFmtId="186" fontId="3" fillId="0" borderId="0" xfId="18" applyNumberFormat="1" applyFont="1" applyAlignment="1">
      <alignment vertical="center"/>
    </xf>
    <xf numFmtId="176" fontId="42" fillId="0" borderId="74" xfId="2" applyNumberFormat="1" applyFont="1" applyBorder="1" applyAlignment="1">
      <alignment vertical="center"/>
    </xf>
    <xf numFmtId="176" fontId="42" fillId="0" borderId="75" xfId="2" applyNumberFormat="1" applyFont="1" applyBorder="1" applyAlignment="1">
      <alignment vertical="center"/>
    </xf>
    <xf numFmtId="177" fontId="42" fillId="0" borderId="0" xfId="2" applyNumberFormat="1" applyFont="1" applyAlignment="1">
      <alignment vertical="center"/>
    </xf>
    <xf numFmtId="178" fontId="42" fillId="0" borderId="79" xfId="2" applyNumberFormat="1" applyFont="1" applyBorder="1" applyAlignment="1">
      <alignment vertical="center"/>
    </xf>
    <xf numFmtId="178" fontId="42" fillId="0" borderId="84" xfId="2" applyNumberFormat="1" applyFont="1" applyBorder="1" applyAlignment="1">
      <alignment vertical="center"/>
    </xf>
    <xf numFmtId="179" fontId="42" fillId="0" borderId="91" xfId="2" applyNumberFormat="1" applyFont="1" applyBorder="1" applyAlignment="1">
      <alignment vertical="center"/>
    </xf>
    <xf numFmtId="179" fontId="42" fillId="0" borderId="92" xfId="2" applyNumberFormat="1" applyFont="1" applyBorder="1" applyAlignment="1">
      <alignment vertical="center"/>
    </xf>
    <xf numFmtId="179" fontId="42" fillId="0" borderId="84" xfId="2" applyNumberFormat="1" applyFont="1" applyBorder="1" applyAlignment="1">
      <alignment vertical="center"/>
    </xf>
    <xf numFmtId="179" fontId="42" fillId="0" borderId="102" xfId="2" applyNumberFormat="1" applyFont="1" applyBorder="1" applyAlignment="1">
      <alignment vertical="center"/>
    </xf>
    <xf numFmtId="177" fontId="41" fillId="0" borderId="0" xfId="2" applyNumberFormat="1" applyFont="1" applyAlignment="1">
      <alignment vertical="center"/>
    </xf>
    <xf numFmtId="176" fontId="34" fillId="0" borderId="74" xfId="2" applyNumberFormat="1" applyFont="1" applyBorder="1" applyAlignment="1">
      <alignment vertical="center"/>
    </xf>
    <xf numFmtId="176" fontId="34" fillId="0" borderId="75" xfId="2" applyNumberFormat="1" applyFont="1" applyBorder="1" applyAlignment="1">
      <alignment vertical="center"/>
    </xf>
    <xf numFmtId="177" fontId="6" fillId="0" borderId="0" xfId="2" applyNumberFormat="1" applyFont="1" applyAlignment="1">
      <alignment vertical="center"/>
    </xf>
    <xf numFmtId="178" fontId="34" fillId="0" borderId="79" xfId="2" applyNumberFormat="1" applyFont="1" applyBorder="1" applyAlignment="1">
      <alignment vertical="center"/>
    </xf>
    <xf numFmtId="178" fontId="34" fillId="0" borderId="84" xfId="2" applyNumberFormat="1" applyFont="1" applyBorder="1" applyAlignment="1">
      <alignment vertical="center"/>
    </xf>
    <xf numFmtId="179" fontId="34" fillId="0" borderId="91" xfId="2" applyNumberFormat="1" applyFont="1" applyBorder="1" applyAlignment="1">
      <alignment vertical="center"/>
    </xf>
    <xf numFmtId="179" fontId="34" fillId="0" borderId="92" xfId="2" applyNumberFormat="1" applyFont="1" applyBorder="1" applyAlignment="1">
      <alignment vertical="center"/>
    </xf>
    <xf numFmtId="179" fontId="34" fillId="0" borderId="95" xfId="2" applyNumberFormat="1" applyFont="1" applyBorder="1" applyAlignment="1">
      <alignment vertical="center"/>
    </xf>
    <xf numFmtId="179" fontId="34" fillId="0" borderId="96" xfId="2" applyNumberFormat="1" applyFont="1" applyBorder="1" applyAlignment="1">
      <alignment vertical="center"/>
    </xf>
    <xf numFmtId="176" fontId="34" fillId="0" borderId="0" xfId="2" applyNumberFormat="1" applyFont="1" applyAlignment="1" applyProtection="1">
      <alignment horizontal="right" vertical="center"/>
      <protection locked="0"/>
    </xf>
    <xf numFmtId="179" fontId="34" fillId="0" borderId="0" xfId="2" applyNumberFormat="1" applyFont="1" applyAlignment="1">
      <alignment vertical="center"/>
    </xf>
    <xf numFmtId="179" fontId="34" fillId="0" borderId="0" xfId="2" applyNumberFormat="1" applyFont="1" applyAlignment="1">
      <alignment horizontal="center" vertical="center"/>
    </xf>
    <xf numFmtId="180" fontId="12" fillId="0" borderId="13" xfId="2" applyNumberFormat="1" applyFont="1" applyBorder="1" applyAlignment="1">
      <alignment vertical="center"/>
    </xf>
    <xf numFmtId="181" fontId="12" fillId="0" borderId="13" xfId="2" applyNumberFormat="1" applyFont="1" applyBorder="1" applyAlignment="1">
      <alignment vertical="center"/>
    </xf>
    <xf numFmtId="176" fontId="12" fillId="0" borderId="13" xfId="2" applyNumberFormat="1" applyFont="1" applyBorder="1" applyAlignment="1">
      <alignment horizontal="right" vertical="center"/>
    </xf>
    <xf numFmtId="182" fontId="12" fillId="0" borderId="13" xfId="2" applyNumberFormat="1" applyFont="1" applyBorder="1" applyAlignment="1">
      <alignment horizontal="center" vertical="center"/>
    </xf>
    <xf numFmtId="0" fontId="61" fillId="0" borderId="0" xfId="0" applyFont="1"/>
    <xf numFmtId="0" fontId="62" fillId="0" borderId="0" xfId="0" applyFont="1"/>
    <xf numFmtId="0" fontId="62" fillId="0" borderId="0" xfId="0" applyFont="1" applyAlignment="1">
      <alignment horizontal="left"/>
    </xf>
    <xf numFmtId="0" fontId="63" fillId="0" borderId="0" xfId="0" applyFont="1" applyAlignment="1">
      <alignment horizontal="left"/>
    </xf>
    <xf numFmtId="0" fontId="63" fillId="0" borderId="0" xfId="0" applyFont="1"/>
    <xf numFmtId="0" fontId="62" fillId="0" borderId="0" xfId="0" applyFont="1" applyAlignment="1">
      <alignment vertical="top"/>
    </xf>
    <xf numFmtId="0" fontId="63" fillId="3" borderId="2" xfId="0" applyFont="1" applyFill="1" applyBorder="1" applyAlignment="1">
      <alignment horizontal="left" vertical="top" wrapText="1"/>
    </xf>
    <xf numFmtId="0" fontId="68" fillId="0" borderId="15" xfId="8" applyFont="1" applyBorder="1" applyAlignment="1">
      <alignment horizontal="left" vertical="center" wrapText="1"/>
    </xf>
    <xf numFmtId="0" fontId="66" fillId="0" borderId="15" xfId="8" applyFont="1" applyBorder="1" applyAlignment="1">
      <alignment vertical="center" wrapText="1"/>
    </xf>
    <xf numFmtId="0" fontId="63" fillId="0" borderId="15" xfId="8" applyFont="1" applyBorder="1" applyAlignment="1">
      <alignment horizontal="justify" vertical="center" wrapText="1"/>
    </xf>
    <xf numFmtId="0" fontId="68" fillId="0" borderId="15" xfId="8" applyFont="1" applyBorder="1" applyAlignment="1">
      <alignment horizontal="left" wrapText="1"/>
    </xf>
    <xf numFmtId="0" fontId="63" fillId="0" borderId="25" xfId="8" applyFont="1" applyBorder="1" applyAlignment="1">
      <alignment horizontal="justify" vertical="center" wrapText="1"/>
    </xf>
    <xf numFmtId="0" fontId="66" fillId="0" borderId="21" xfId="8" applyFont="1" applyBorder="1" applyAlignment="1">
      <alignment vertical="center" wrapText="1"/>
    </xf>
    <xf numFmtId="0" fontId="63" fillId="0" borderId="15" xfId="0" applyFont="1" applyBorder="1" applyAlignment="1">
      <alignment horizontal="justify" vertical="center" wrapText="1"/>
    </xf>
    <xf numFmtId="0" fontId="66" fillId="0" borderId="15" xfId="8" applyFont="1" applyBorder="1" applyAlignment="1">
      <alignment horizontal="justify" vertical="center" wrapText="1"/>
    </xf>
    <xf numFmtId="0" fontId="63" fillId="0" borderId="25" xfId="0" applyFont="1" applyBorder="1" applyAlignment="1">
      <alignment horizontal="justify" vertical="center" wrapText="1"/>
    </xf>
    <xf numFmtId="0" fontId="66" fillId="0" borderId="18" xfId="8" applyFont="1" applyBorder="1" applyAlignment="1">
      <alignment horizontal="left" vertical="center" wrapText="1"/>
    </xf>
    <xf numFmtId="0" fontId="63" fillId="0" borderId="15" xfId="8" applyFont="1" applyBorder="1" applyAlignment="1">
      <alignment horizontal="left" vertical="center" wrapText="1"/>
    </xf>
    <xf numFmtId="0" fontId="68" fillId="0" borderId="15" xfId="0" applyFont="1" applyBorder="1" applyAlignment="1">
      <alignment horizontal="justify" wrapText="1"/>
    </xf>
    <xf numFmtId="0" fontId="63" fillId="0" borderId="25" xfId="0" applyFont="1" applyBorder="1" applyAlignment="1">
      <alignment horizontal="left" vertical="top" wrapText="1"/>
    </xf>
    <xf numFmtId="0" fontId="66" fillId="0" borderId="0" xfId="8" applyFont="1" applyAlignment="1">
      <alignment wrapText="1"/>
    </xf>
    <xf numFmtId="0" fontId="66" fillId="0" borderId="0" xfId="8" applyFont="1" applyAlignment="1">
      <alignment vertical="center" wrapText="1"/>
    </xf>
    <xf numFmtId="0" fontId="66" fillId="0" borderId="0" xfId="8" applyFont="1" applyAlignment="1">
      <alignment horizontal="left" vertical="top" wrapText="1"/>
    </xf>
    <xf numFmtId="0" fontId="63" fillId="0" borderId="0" xfId="0" applyFont="1"/>
    <xf numFmtId="0" fontId="62" fillId="2" borderId="37" xfId="0" applyFont="1" applyFill="1" applyBorder="1" applyAlignment="1">
      <alignment horizontal="center" vertical="center" wrapText="1"/>
    </xf>
    <xf numFmtId="0" fontId="64" fillId="0" borderId="48" xfId="0" applyFont="1" applyBorder="1"/>
    <xf numFmtId="0" fontId="64" fillId="0" borderId="49" xfId="0" applyFont="1" applyBorder="1"/>
    <xf numFmtId="0" fontId="64" fillId="0" borderId="32" xfId="0" applyFont="1" applyBorder="1"/>
    <xf numFmtId="0" fontId="66" fillId="0" borderId="120" xfId="8" applyFont="1" applyBorder="1" applyAlignment="1">
      <alignment horizontal="left" vertical="center" wrapText="1"/>
    </xf>
    <xf numFmtId="0" fontId="64" fillId="0" borderId="10" xfId="8" applyFont="1" applyBorder="1"/>
    <xf numFmtId="0" fontId="64" fillId="0" borderId="22" xfId="8" applyFont="1" applyBorder="1"/>
    <xf numFmtId="0" fontId="63" fillId="0" borderId="34" xfId="0" applyFont="1" applyBorder="1" applyAlignment="1">
      <alignment horizontal="left" vertical="center" wrapText="1"/>
    </xf>
    <xf numFmtId="0" fontId="64" fillId="0" borderId="60" xfId="0" applyFont="1" applyBorder="1"/>
    <xf numFmtId="0" fontId="64" fillId="0" borderId="58" xfId="0" applyFont="1" applyBorder="1"/>
    <xf numFmtId="0" fontId="66" fillId="0" borderId="9" xfId="8" applyFont="1" applyBorder="1" applyAlignment="1">
      <alignment horizontal="left" vertical="center" wrapText="1"/>
    </xf>
    <xf numFmtId="0" fontId="64" fillId="0" borderId="11" xfId="8" applyFont="1" applyBorder="1"/>
    <xf numFmtId="0" fontId="64" fillId="0" borderId="24" xfId="8" applyFont="1" applyBorder="1"/>
    <xf numFmtId="0" fontId="63" fillId="0" borderId="25" xfId="0" applyFont="1" applyBorder="1" applyAlignment="1">
      <alignment vertical="center" wrapText="1"/>
    </xf>
    <xf numFmtId="0" fontId="64" fillId="0" borderId="25" xfId="0" applyFont="1" applyBorder="1"/>
    <xf numFmtId="0" fontId="65" fillId="0" borderId="121" xfId="8" applyFont="1" applyBorder="1" applyAlignment="1">
      <alignment horizontal="center" vertical="center" wrapText="1"/>
    </xf>
    <xf numFmtId="0" fontId="64" fillId="0" borderId="16" xfId="8" applyFont="1" applyBorder="1"/>
    <xf numFmtId="0" fontId="64" fillId="0" borderId="116" xfId="8" applyFont="1" applyBorder="1"/>
    <xf numFmtId="0" fontId="63" fillId="2" borderId="4" xfId="0" applyFont="1" applyFill="1" applyBorder="1" applyAlignment="1">
      <alignment horizontal="center" vertical="center" wrapText="1"/>
    </xf>
    <xf numFmtId="0" fontId="64" fillId="0" borderId="31" xfId="0" applyFont="1" applyBorder="1"/>
    <xf numFmtId="0" fontId="66" fillId="0" borderId="122" xfId="8" applyFont="1" applyBorder="1" applyAlignment="1">
      <alignment horizontal="center" vertical="center" wrapText="1"/>
    </xf>
    <xf numFmtId="0" fontId="67" fillId="0" borderId="15" xfId="8" applyFont="1" applyBorder="1"/>
    <xf numFmtId="0" fontId="67" fillId="0" borderId="118" xfId="8" applyFont="1" applyBorder="1"/>
    <xf numFmtId="0" fontId="63" fillId="0" borderId="36" xfId="0" applyFont="1" applyBorder="1" applyAlignment="1">
      <alignment horizontal="left" vertical="center" wrapText="1"/>
    </xf>
    <xf numFmtId="0" fontId="64" fillId="0" borderId="119" xfId="0" applyFont="1" applyBorder="1"/>
    <xf numFmtId="0" fontId="63" fillId="0" borderId="59" xfId="0" applyFont="1" applyBorder="1" applyAlignment="1">
      <alignment horizontal="left" vertical="center" wrapText="1"/>
    </xf>
    <xf numFmtId="0" fontId="66" fillId="0" borderId="117" xfId="8" applyFont="1" applyBorder="1" applyAlignment="1">
      <alignment horizontal="left" vertical="center" wrapText="1"/>
    </xf>
    <xf numFmtId="0" fontId="64" fillId="0" borderId="50" xfId="8" applyFont="1" applyBorder="1"/>
    <xf numFmtId="0" fontId="66" fillId="0" borderId="29" xfId="8" applyFont="1" applyBorder="1" applyAlignment="1">
      <alignment horizontal="left" vertical="center" wrapText="1"/>
    </xf>
    <xf numFmtId="0" fontId="64" fillId="0" borderId="118" xfId="8" applyFont="1" applyBorder="1"/>
    <xf numFmtId="0" fontId="62" fillId="2" borderId="34" xfId="0" applyFont="1" applyFill="1" applyBorder="1" applyAlignment="1">
      <alignment horizontal="center" vertical="center" wrapText="1"/>
    </xf>
    <xf numFmtId="0" fontId="66" fillId="0" borderId="19" xfId="8" applyFont="1" applyBorder="1" applyAlignment="1">
      <alignment horizontal="left" vertical="center" wrapText="1"/>
    </xf>
    <xf numFmtId="0" fontId="66" fillId="0" borderId="51" xfId="8" applyFont="1" applyBorder="1" applyAlignment="1">
      <alignment vertical="center" wrapText="1"/>
    </xf>
    <xf numFmtId="0" fontId="66" fillId="0" borderId="16" xfId="8" applyFont="1" applyBorder="1" applyAlignment="1">
      <alignment vertical="center" wrapText="1"/>
    </xf>
    <xf numFmtId="0" fontId="66" fillId="0" borderId="150" xfId="8" applyFont="1" applyBorder="1" applyAlignment="1">
      <alignment vertical="center" wrapText="1"/>
    </xf>
    <xf numFmtId="49" fontId="9" fillId="0" borderId="19" xfId="18" applyNumberFormat="1" applyFont="1" applyBorder="1" applyAlignment="1">
      <alignment horizontal="left" vertical="center" wrapText="1"/>
    </xf>
    <xf numFmtId="0" fontId="0" fillId="0" borderId="38" xfId="0" applyBorder="1"/>
    <xf numFmtId="0" fontId="0" fillId="0" borderId="35" xfId="0" applyBorder="1"/>
    <xf numFmtId="0" fontId="0" fillId="0" borderId="23" xfId="0" applyBorder="1"/>
    <xf numFmtId="0" fontId="0" fillId="0" borderId="24" xfId="0" applyBorder="1"/>
    <xf numFmtId="49" fontId="9" fillId="0" borderId="13" xfId="18" applyNumberFormat="1" applyFont="1" applyBorder="1" applyAlignment="1">
      <alignment horizontal="left" vertical="center"/>
    </xf>
    <xf numFmtId="0" fontId="0" fillId="0" borderId="27" xfId="0" applyBorder="1"/>
    <xf numFmtId="0" fontId="0" fillId="0" borderId="19" xfId="0" applyBorder="1"/>
    <xf numFmtId="49" fontId="9" fillId="0" borderId="13" xfId="18" applyNumberFormat="1" applyFont="1" applyBorder="1" applyAlignment="1">
      <alignment horizontal="left" vertical="top" wrapText="1"/>
    </xf>
    <xf numFmtId="49" fontId="9" fillId="0" borderId="123" xfId="19" applyNumberFormat="1" applyFont="1" applyBorder="1" applyAlignment="1">
      <alignment horizontal="center" vertical="center"/>
    </xf>
    <xf numFmtId="0" fontId="0" fillId="0" borderId="108" xfId="0" applyBorder="1"/>
    <xf numFmtId="0" fontId="0" fillId="0" borderId="40" xfId="0" applyBorder="1"/>
    <xf numFmtId="0" fontId="0" fillId="0" borderId="109" xfId="0" applyBorder="1"/>
    <xf numFmtId="49" fontId="9" fillId="10" borderId="13" xfId="18" applyNumberFormat="1" applyFont="1" applyFill="1" applyBorder="1" applyAlignment="1">
      <alignment horizontal="center" vertical="center"/>
    </xf>
    <xf numFmtId="49" fontId="9" fillId="3" borderId="13" xfId="18" applyNumberFormat="1" applyFont="1" applyFill="1" applyBorder="1" applyAlignment="1">
      <alignment horizontal="left" vertical="center"/>
    </xf>
    <xf numFmtId="49" fontId="9" fillId="0" borderId="26" xfId="18" applyNumberFormat="1" applyFont="1" applyBorder="1" applyAlignment="1">
      <alignment horizontal="center" vertical="top"/>
    </xf>
    <xf numFmtId="49" fontId="3" fillId="0" borderId="0" xfId="18" applyNumberFormat="1" applyFont="1" applyAlignment="1">
      <alignment vertical="center"/>
    </xf>
    <xf numFmtId="0" fontId="0" fillId="0" borderId="11" xfId="0" applyBorder="1"/>
    <xf numFmtId="185" fontId="3" fillId="0" borderId="0" xfId="18" applyNumberFormat="1" applyFont="1" applyAlignment="1">
      <alignment horizontal="center" vertical="center"/>
    </xf>
    <xf numFmtId="49" fontId="9" fillId="0" borderId="13" xfId="18" applyNumberFormat="1" applyFont="1" applyBorder="1" applyAlignment="1">
      <alignment horizontal="center" vertical="center"/>
    </xf>
    <xf numFmtId="49" fontId="9" fillId="0" borderId="33" xfId="18" applyNumberFormat="1" applyFont="1" applyBorder="1" applyAlignment="1">
      <alignment horizontal="left" vertical="top"/>
    </xf>
    <xf numFmtId="0" fontId="0" fillId="0" borderId="12" xfId="0" applyBorder="1"/>
    <xf numFmtId="49" fontId="9" fillId="0" borderId="27" xfId="18" applyNumberFormat="1" applyFont="1" applyBorder="1" applyAlignment="1">
      <alignment horizontal="center" vertical="center"/>
    </xf>
    <xf numFmtId="49" fontId="9" fillId="3" borderId="13" xfId="18" applyNumberFormat="1" applyFont="1" applyFill="1" applyBorder="1" applyAlignment="1">
      <alignment horizontal="center" vertical="center"/>
    </xf>
    <xf numFmtId="49" fontId="9" fillId="0" borderId="13" xfId="18" applyNumberFormat="1" applyFont="1" applyBorder="1" applyAlignment="1">
      <alignment horizontal="left" vertical="top"/>
    </xf>
    <xf numFmtId="0" fontId="0" fillId="0" borderId="110" xfId="0" applyBorder="1"/>
    <xf numFmtId="49" fontId="9" fillId="0" borderId="19" xfId="18" applyNumberFormat="1" applyFont="1" applyBorder="1" applyAlignment="1">
      <alignment horizontal="center" vertical="center"/>
    </xf>
    <xf numFmtId="49" fontId="3" fillId="0" borderId="0" xfId="18" applyNumberFormat="1" applyFont="1" applyAlignment="1">
      <alignment horizontal="left" vertical="top" wrapText="1"/>
    </xf>
    <xf numFmtId="49" fontId="4" fillId="0" borderId="13" xfId="14" applyNumberFormat="1" applyFont="1" applyBorder="1" applyAlignment="1">
      <alignment horizontal="center" vertical="center"/>
    </xf>
    <xf numFmtId="49" fontId="3" fillId="0" borderId="0" xfId="18" applyNumberFormat="1" applyFont="1" applyAlignment="1">
      <alignment horizontal="left" vertical="top"/>
    </xf>
    <xf numFmtId="49" fontId="9" fillId="0" borderId="13" xfId="19" applyNumberFormat="1" applyFont="1" applyBorder="1" applyAlignment="1">
      <alignment horizontal="left" vertical="center"/>
    </xf>
    <xf numFmtId="49" fontId="9" fillId="0" borderId="14" xfId="18" applyNumberFormat="1" applyFont="1" applyBorder="1" applyAlignment="1">
      <alignment horizontal="center" vertical="center"/>
    </xf>
    <xf numFmtId="49" fontId="9" fillId="0" borderId="19" xfId="19" applyNumberFormat="1" applyFont="1" applyBorder="1" applyAlignment="1">
      <alignment horizontal="left" vertical="top"/>
    </xf>
    <xf numFmtId="49" fontId="9" fillId="0" borderId="13" xfId="18" applyNumberFormat="1" applyFont="1" applyBorder="1" applyAlignment="1">
      <alignment horizontal="left" vertical="center" wrapText="1"/>
    </xf>
    <xf numFmtId="49" fontId="0" fillId="0" borderId="0" xfId="18" applyNumberFormat="1" applyFont="1" applyAlignment="1">
      <alignment vertical="center" wrapText="1"/>
    </xf>
    <xf numFmtId="49" fontId="9" fillId="3" borderId="13" xfId="18" applyNumberFormat="1" applyFont="1" applyFill="1" applyBorder="1" applyAlignment="1">
      <alignment horizontal="left" vertical="center" wrapText="1"/>
    </xf>
    <xf numFmtId="49" fontId="3" fillId="0" borderId="0" xfId="18" applyNumberFormat="1" applyFont="1" applyAlignment="1">
      <alignment horizontal="center" vertical="center"/>
    </xf>
    <xf numFmtId="49" fontId="9" fillId="0" borderId="14" xfId="18" applyNumberFormat="1" applyFont="1" applyBorder="1" applyAlignment="1">
      <alignment horizontal="left" vertical="center"/>
    </xf>
    <xf numFmtId="49" fontId="52" fillId="0" borderId="0" xfId="18" applyNumberFormat="1" applyFont="1" applyAlignment="1">
      <alignment horizontal="left" vertical="top"/>
    </xf>
    <xf numFmtId="0" fontId="51" fillId="0" borderId="0" xfId="5" applyFont="1" applyAlignment="1">
      <alignment horizontal="left" vertical="center" wrapText="1"/>
    </xf>
    <xf numFmtId="0" fontId="21" fillId="3" borderId="0" xfId="5" applyFont="1" applyFill="1" applyAlignment="1">
      <alignment vertical="center"/>
    </xf>
    <xf numFmtId="0" fontId="49" fillId="0" borderId="124" xfId="9" applyFont="1" applyBorder="1" applyAlignment="1">
      <alignment horizontal="center" vertical="center" shrinkToFit="1"/>
    </xf>
    <xf numFmtId="0" fontId="0" fillId="0" borderId="6" xfId="0" applyBorder="1"/>
    <xf numFmtId="0" fontId="0" fillId="0" borderId="7" xfId="0" applyBorder="1"/>
    <xf numFmtId="0" fontId="0" fillId="0" borderId="47" xfId="0" applyBorder="1"/>
    <xf numFmtId="0" fontId="0" fillId="0" borderId="31" xfId="0" applyBorder="1"/>
    <xf numFmtId="0" fontId="0" fillId="0" borderId="50" xfId="0" applyBorder="1"/>
    <xf numFmtId="0" fontId="49" fillId="0" borderId="13" xfId="9" applyFont="1" applyBorder="1" applyAlignment="1">
      <alignment horizontal="left" vertical="center" shrinkToFit="1"/>
    </xf>
    <xf numFmtId="0" fontId="49" fillId="0" borderId="19" xfId="9" applyFont="1" applyBorder="1" applyAlignment="1">
      <alignment horizontal="left" vertical="center" shrinkToFit="1"/>
    </xf>
    <xf numFmtId="0" fontId="49" fillId="0" borderId="126" xfId="9" applyFont="1" applyBorder="1" applyAlignment="1">
      <alignment horizontal="left" vertical="center" wrapText="1"/>
    </xf>
    <xf numFmtId="0" fontId="0" fillId="0" borderId="54" xfId="0" applyBorder="1"/>
    <xf numFmtId="0" fontId="0" fillId="0" borderId="55" xfId="0" applyBorder="1"/>
    <xf numFmtId="0" fontId="49" fillId="0" borderId="129" xfId="9" applyFont="1" applyBorder="1" applyAlignment="1">
      <alignment horizontal="center" vertical="center" shrinkToFit="1"/>
    </xf>
    <xf numFmtId="0" fontId="49" fillId="0" borderId="129" xfId="5" applyFont="1" applyBorder="1" applyAlignment="1">
      <alignment horizontal="center" vertical="center" shrinkToFit="1"/>
    </xf>
    <xf numFmtId="0" fontId="49" fillId="0" borderId="112" xfId="9" applyFont="1" applyBorder="1" applyAlignment="1">
      <alignment horizontal="center" vertical="center" shrinkToFit="1"/>
    </xf>
    <xf numFmtId="0" fontId="0" fillId="0" borderId="111" xfId="0" applyBorder="1"/>
    <xf numFmtId="0" fontId="0" fillId="0" borderId="115" xfId="0" applyBorder="1"/>
    <xf numFmtId="0" fontId="49" fillId="0" borderId="127" xfId="9" applyFont="1" applyBorder="1" applyAlignment="1">
      <alignment horizontal="center" vertical="center" shrinkToFit="1"/>
    </xf>
    <xf numFmtId="0" fontId="0" fillId="0" borderId="57" xfId="0" applyBorder="1"/>
    <xf numFmtId="0" fontId="49" fillId="0" borderId="9" xfId="9" applyFont="1" applyBorder="1" applyAlignment="1">
      <alignment horizontal="left" vertical="center" shrinkToFit="1"/>
    </xf>
    <xf numFmtId="0" fontId="0" fillId="0" borderId="9" xfId="0" applyBorder="1"/>
    <xf numFmtId="0" fontId="49" fillId="0" borderId="8" xfId="9" applyFont="1" applyBorder="1" applyAlignment="1">
      <alignment horizontal="center" vertical="center" shrinkToFit="1"/>
    </xf>
    <xf numFmtId="0" fontId="49" fillId="0" borderId="20" xfId="9" applyFont="1" applyBorder="1" applyAlignment="1">
      <alignment horizontal="center" vertical="center" shrinkToFit="1"/>
    </xf>
    <xf numFmtId="0" fontId="0" fillId="0" borderId="28" xfId="0" applyBorder="1"/>
    <xf numFmtId="0" fontId="49" fillId="0" borderId="126" xfId="9" applyFont="1" applyBorder="1" applyAlignment="1">
      <alignment horizontal="left" vertical="center" shrinkToFit="1"/>
    </xf>
    <xf numFmtId="0" fontId="57" fillId="0" borderId="0" xfId="5" applyFont="1" applyAlignment="1">
      <alignment horizontal="left" vertical="top" wrapText="1"/>
    </xf>
    <xf numFmtId="0" fontId="51" fillId="0" borderId="0" xfId="5" applyFont="1" applyAlignment="1">
      <alignment horizontal="left" vertical="top" wrapText="1"/>
    </xf>
    <xf numFmtId="0" fontId="49" fillId="0" borderId="121" xfId="9" applyFont="1" applyBorder="1" applyAlignment="1">
      <alignment horizontal="center" vertical="center" textRotation="255" shrinkToFit="1"/>
    </xf>
    <xf numFmtId="0" fontId="0" fillId="0" borderId="16" xfId="0" applyBorder="1"/>
    <xf numFmtId="0" fontId="0" fillId="0" borderId="116" xfId="0" applyBorder="1"/>
    <xf numFmtId="0" fontId="49" fillId="0" borderId="13" xfId="9" applyFont="1" applyBorder="1" applyAlignment="1">
      <alignment horizontal="center" vertical="center" shrinkToFit="1"/>
    </xf>
    <xf numFmtId="0" fontId="49" fillId="0" borderId="125" xfId="9" applyFont="1" applyBorder="1" applyAlignment="1">
      <alignment horizontal="center" vertical="center" shrinkToFit="1"/>
    </xf>
    <xf numFmtId="0" fontId="49" fillId="0" borderId="29" xfId="9" applyFont="1" applyBorder="1" applyAlignment="1">
      <alignment horizontal="center" vertical="center" shrinkToFit="1"/>
    </xf>
    <xf numFmtId="0" fontId="0" fillId="0" borderId="113" xfId="0" applyBorder="1"/>
    <xf numFmtId="0" fontId="0" fillId="0" borderId="114" xfId="0" applyBorder="1"/>
    <xf numFmtId="0" fontId="49" fillId="0" borderId="125" xfId="9" applyFont="1" applyBorder="1" applyAlignment="1">
      <alignment horizontal="left" vertical="center" shrinkToFit="1"/>
    </xf>
    <xf numFmtId="0" fontId="49" fillId="0" borderId="30" xfId="9" applyFont="1" applyBorder="1" applyAlignment="1">
      <alignment horizontal="left" vertical="center" shrinkToFit="1"/>
    </xf>
    <xf numFmtId="0" fontId="0" fillId="0" borderId="117" xfId="0" applyBorder="1"/>
    <xf numFmtId="0" fontId="49" fillId="0" borderId="26" xfId="9" applyFont="1" applyBorder="1" applyAlignment="1">
      <alignment horizontal="center" vertical="center" shrinkToFit="1"/>
    </xf>
    <xf numFmtId="0" fontId="49" fillId="0" borderId="30" xfId="9" applyFont="1" applyBorder="1" applyAlignment="1">
      <alignment horizontal="center" vertical="center" shrinkToFit="1"/>
    </xf>
    <xf numFmtId="0" fontId="10" fillId="3" borderId="0" xfId="5" applyFont="1" applyFill="1" applyAlignment="1">
      <alignment horizontal="left" vertical="top" wrapText="1"/>
    </xf>
    <xf numFmtId="0" fontId="49" fillId="0" borderId="124" xfId="9" applyFont="1" applyBorder="1" applyAlignment="1">
      <alignment horizontal="left" vertical="center" wrapText="1" shrinkToFit="1"/>
    </xf>
    <xf numFmtId="0" fontId="50" fillId="0" borderId="0" xfId="9" applyFont="1" applyAlignment="1">
      <alignment horizontal="center" vertical="center"/>
    </xf>
    <xf numFmtId="0" fontId="49" fillId="0" borderId="56" xfId="9" applyFont="1" applyBorder="1" applyAlignment="1">
      <alignment horizontal="center" vertical="center" shrinkToFit="1"/>
    </xf>
    <xf numFmtId="0" fontId="11" fillId="3" borderId="19" xfId="9" applyFont="1" applyFill="1" applyBorder="1" applyAlignment="1">
      <alignment horizontal="left" vertical="center" shrinkToFit="1"/>
    </xf>
    <xf numFmtId="0" fontId="49" fillId="0" borderId="132" xfId="9" applyFont="1" applyBorder="1" applyAlignment="1">
      <alignment horizontal="center" vertical="center" shrinkToFit="1"/>
    </xf>
    <xf numFmtId="0" fontId="0" fillId="0" borderId="43" xfId="0" applyBorder="1"/>
    <xf numFmtId="0" fontId="0" fillId="0" borderId="46" xfId="0" applyBorder="1"/>
    <xf numFmtId="0" fontId="11" fillId="3" borderId="26" xfId="9" applyFont="1" applyFill="1" applyBorder="1" applyAlignment="1">
      <alignment horizontal="center" vertical="center" wrapText="1" shrinkToFit="1"/>
    </xf>
    <xf numFmtId="0" fontId="49" fillId="0" borderId="128" xfId="2" applyFont="1" applyBorder="1" applyAlignment="1">
      <alignment horizontal="left" vertical="center" shrinkToFit="1"/>
    </xf>
    <xf numFmtId="0" fontId="49" fillId="0" borderId="131" xfId="9" applyFont="1" applyBorder="1" applyAlignment="1">
      <alignment horizontal="center" vertical="center" shrinkToFit="1"/>
    </xf>
    <xf numFmtId="0" fontId="0" fillId="0" borderId="44" xfId="0" applyBorder="1"/>
    <xf numFmtId="0" fontId="0" fillId="0" borderId="52" xfId="0" applyBorder="1"/>
    <xf numFmtId="0" fontId="0" fillId="0" borderId="42" xfId="0" applyBorder="1"/>
    <xf numFmtId="0" fontId="49" fillId="0" borderId="53" xfId="9" applyFont="1" applyBorder="1" applyAlignment="1">
      <alignment horizontal="center" vertical="center" shrinkToFit="1"/>
    </xf>
    <xf numFmtId="0" fontId="49" fillId="0" borderId="131" xfId="9" applyFont="1" applyBorder="1" applyAlignment="1">
      <alignment horizontal="center" vertical="center" wrapText="1" shrinkToFit="1"/>
    </xf>
    <xf numFmtId="0" fontId="49" fillId="0" borderId="53" xfId="9" applyFont="1" applyBorder="1" applyAlignment="1">
      <alignment horizontal="center" vertical="center" wrapText="1" shrinkToFit="1"/>
    </xf>
    <xf numFmtId="0" fontId="49" fillId="0" borderId="130" xfId="9" applyFont="1" applyBorder="1" applyAlignment="1">
      <alignment horizontal="center" vertical="center" shrinkToFit="1"/>
    </xf>
    <xf numFmtId="0" fontId="0" fillId="0" borderId="41" xfId="0" applyBorder="1"/>
    <xf numFmtId="0" fontId="29" fillId="0" borderId="0" xfId="7" applyFont="1" applyAlignment="1">
      <alignment horizontal="left" vertical="center"/>
    </xf>
    <xf numFmtId="0" fontId="11" fillId="0" borderId="0" xfId="7" applyFont="1" applyAlignment="1">
      <alignment vertical="center"/>
    </xf>
    <xf numFmtId="0" fontId="32" fillId="0" borderId="13" xfId="7" applyFont="1" applyBorder="1" applyAlignment="1">
      <alignment vertical="center"/>
    </xf>
    <xf numFmtId="0" fontId="29" fillId="0" borderId="26" xfId="7" applyFont="1" applyBorder="1" applyAlignment="1">
      <alignment vertical="center"/>
    </xf>
    <xf numFmtId="0" fontId="0" fillId="0" borderId="17" xfId="0" applyBorder="1"/>
    <xf numFmtId="0" fontId="0" fillId="0" borderId="26" xfId="0" applyBorder="1"/>
    <xf numFmtId="0" fontId="29" fillId="0" borderId="13" xfId="7" applyFont="1" applyBorder="1" applyAlignment="1">
      <alignment horizontal="center" vertical="center"/>
    </xf>
    <xf numFmtId="0" fontId="29" fillId="0" borderId="33" xfId="7" applyFont="1" applyBorder="1" applyAlignment="1">
      <alignment horizontal="center" vertical="center" wrapText="1"/>
    </xf>
    <xf numFmtId="0" fontId="31" fillId="0" borderId="0" xfId="7" applyFont="1" applyAlignment="1">
      <alignment horizontal="right" vertical="center"/>
    </xf>
    <xf numFmtId="0" fontId="29" fillId="0" borderId="0" xfId="7" applyFont="1" applyAlignment="1">
      <alignment horizontal="left" vertical="center" wrapText="1"/>
    </xf>
    <xf numFmtId="0" fontId="29" fillId="0" borderId="33" xfId="7" applyFont="1" applyBorder="1" applyAlignment="1">
      <alignment vertical="center"/>
    </xf>
    <xf numFmtId="0" fontId="53" fillId="0" borderId="0" xfId="7" applyFont="1" applyAlignment="1">
      <alignment vertical="center"/>
    </xf>
    <xf numFmtId="0" fontId="27" fillId="0" borderId="13" xfId="7" applyFont="1" applyBorder="1" applyAlignment="1">
      <alignment horizontal="left" vertical="center" wrapText="1"/>
    </xf>
    <xf numFmtId="0" fontId="60" fillId="0" borderId="27" xfId="0" applyFont="1" applyBorder="1"/>
    <xf numFmtId="0" fontId="60" fillId="0" borderId="19" xfId="0" applyFont="1" applyBorder="1"/>
    <xf numFmtId="0" fontId="32" fillId="0" borderId="0" xfId="7" applyFont="1" applyAlignment="1">
      <alignment horizontal="center" vertical="center" wrapText="1"/>
    </xf>
    <xf numFmtId="0" fontId="29" fillId="0" borderId="33" xfId="7" applyFont="1" applyBorder="1" applyAlignment="1">
      <alignment vertical="center" wrapText="1"/>
    </xf>
    <xf numFmtId="0" fontId="46" fillId="0" borderId="69" xfId="5" applyFont="1" applyBorder="1" applyAlignment="1" applyProtection="1">
      <alignment horizontal="left" vertical="center" wrapText="1"/>
      <protection locked="0"/>
    </xf>
    <xf numFmtId="0" fontId="0" fillId="0" borderId="74" xfId="0" applyBorder="1" applyProtection="1">
      <protection locked="0"/>
    </xf>
    <xf numFmtId="0" fontId="0" fillId="0" borderId="86" xfId="0" applyBorder="1" applyProtection="1">
      <protection locked="0"/>
    </xf>
    <xf numFmtId="0" fontId="45" fillId="0" borderId="69" xfId="5" applyFont="1" applyBorder="1" applyAlignment="1">
      <alignment horizontal="left" vertical="center" wrapText="1"/>
    </xf>
    <xf numFmtId="0" fontId="0" fillId="0" borderId="74" xfId="0" applyBorder="1"/>
    <xf numFmtId="0" fontId="0" fillId="0" borderId="86" xfId="0" applyBorder="1"/>
    <xf numFmtId="0" fontId="29" fillId="3" borderId="0" xfId="2" applyFont="1" applyFill="1" applyAlignment="1">
      <alignment horizontal="left" vertical="center" wrapText="1"/>
    </xf>
    <xf numFmtId="0" fontId="47" fillId="0" borderId="0" xfId="2" applyFont="1" applyAlignment="1">
      <alignment vertical="center"/>
    </xf>
    <xf numFmtId="0" fontId="42" fillId="0" borderId="69" xfId="2" applyFont="1" applyBorder="1" applyAlignment="1" applyProtection="1">
      <alignment horizontal="center" vertical="center"/>
      <protection locked="0"/>
    </xf>
    <xf numFmtId="0" fontId="42" fillId="0" borderId="103" xfId="2" applyFont="1" applyBorder="1" applyAlignment="1">
      <alignment horizontal="center" vertical="center"/>
    </xf>
    <xf numFmtId="0" fontId="0" fillId="0" borderId="135" xfId="0" applyBorder="1"/>
    <xf numFmtId="0" fontId="0" fillId="0" borderId="136" xfId="0" applyBorder="1"/>
    <xf numFmtId="179" fontId="42" fillId="0" borderId="80" xfId="2" applyNumberFormat="1" applyFont="1" applyBorder="1" applyAlignment="1">
      <alignment horizontal="center" vertical="center"/>
    </xf>
    <xf numFmtId="0" fontId="0" fillId="0" borderId="79" xfId="0" applyBorder="1"/>
    <xf numFmtId="0" fontId="0" fillId="0" borderId="133" xfId="0" applyBorder="1"/>
    <xf numFmtId="0" fontId="45" fillId="0" borderId="0" xfId="2" applyFont="1" applyAlignment="1">
      <alignment horizontal="left" vertical="center" wrapText="1"/>
    </xf>
    <xf numFmtId="0" fontId="42" fillId="0" borderId="0" xfId="2" applyFont="1" applyAlignment="1">
      <alignment vertical="center"/>
    </xf>
    <xf numFmtId="0" fontId="45" fillId="0" borderId="69" xfId="5" applyFont="1" applyBorder="1" applyAlignment="1">
      <alignment horizontal="center" vertical="center"/>
    </xf>
    <xf numFmtId="0" fontId="45" fillId="0" borderId="0" xfId="2" applyFont="1" applyAlignment="1">
      <alignment horizontal="left" vertical="top" wrapText="1"/>
    </xf>
    <xf numFmtId="0" fontId="42" fillId="0" borderId="77" xfId="2" applyFont="1" applyBorder="1" applyAlignment="1">
      <alignment horizontal="left" vertical="center" indent="1"/>
    </xf>
    <xf numFmtId="0" fontId="42" fillId="0" borderId="68" xfId="5" applyFont="1" applyBorder="1" applyAlignment="1">
      <alignment horizontal="center" vertical="center"/>
    </xf>
    <xf numFmtId="179" fontId="42" fillId="0" borderId="85" xfId="2" applyNumberFormat="1" applyFont="1" applyBorder="1" applyAlignment="1">
      <alignment horizontal="center" vertical="center"/>
    </xf>
    <xf numFmtId="0" fontId="0" fillId="0" borderId="84" xfId="0" applyBorder="1"/>
    <xf numFmtId="0" fontId="0" fillId="0" borderId="137" xfId="0" applyBorder="1"/>
    <xf numFmtId="0" fontId="42" fillId="0" borderId="68" xfId="2" applyFont="1" applyBorder="1" applyAlignment="1" applyProtection="1">
      <alignment horizontal="center" vertical="center"/>
      <protection locked="0"/>
    </xf>
    <xf numFmtId="176" fontId="42" fillId="0" borderId="68" xfId="2" applyNumberFormat="1" applyFont="1" applyBorder="1" applyAlignment="1" applyProtection="1">
      <alignment horizontal="right" vertical="center"/>
      <protection locked="0"/>
    </xf>
    <xf numFmtId="0" fontId="42" fillId="0" borderId="69" xfId="2" applyFont="1" applyBorder="1" applyAlignment="1">
      <alignment horizontal="center" vertical="center"/>
    </xf>
    <xf numFmtId="0" fontId="45" fillId="0" borderId="68" xfId="5" applyFont="1" applyBorder="1" applyAlignment="1">
      <alignment horizontal="center" vertical="center" wrapText="1"/>
    </xf>
    <xf numFmtId="176" fontId="42" fillId="0" borderId="78" xfId="2" applyNumberFormat="1" applyFont="1" applyBorder="1" applyAlignment="1">
      <alignment horizontal="right" vertical="center"/>
    </xf>
    <xf numFmtId="0" fontId="0" fillId="0" borderId="91" xfId="0" applyBorder="1"/>
    <xf numFmtId="0" fontId="45" fillId="0" borderId="0" xfId="2" applyFont="1" applyAlignment="1">
      <alignment vertical="center"/>
    </xf>
    <xf numFmtId="0" fontId="41" fillId="0" borderId="0" xfId="2" applyFont="1" applyAlignment="1">
      <alignment vertical="center"/>
    </xf>
    <xf numFmtId="0" fontId="43" fillId="0" borderId="0" xfId="2" applyFont="1" applyAlignment="1">
      <alignment horizontal="center" vertical="center"/>
    </xf>
    <xf numFmtId="0" fontId="42" fillId="0" borderId="69" xfId="5" applyFont="1" applyBorder="1" applyAlignment="1" applyProtection="1">
      <alignment horizontal="center" vertical="center"/>
      <protection locked="0"/>
    </xf>
    <xf numFmtId="0" fontId="42" fillId="0" borderId="82" xfId="2" applyFont="1" applyBorder="1" applyAlignment="1">
      <alignment horizontal="center" vertical="center"/>
    </xf>
    <xf numFmtId="178" fontId="42" fillId="0" borderId="76" xfId="2" applyNumberFormat="1" applyFont="1" applyBorder="1" applyAlignment="1">
      <alignment horizontal="center" vertical="center"/>
    </xf>
    <xf numFmtId="0" fontId="42" fillId="0" borderId="69" xfId="5" applyFont="1" applyBorder="1" applyAlignment="1">
      <alignment horizontal="center" vertical="center" shrinkToFit="1"/>
    </xf>
    <xf numFmtId="0" fontId="42" fillId="0" borderId="69" xfId="2" applyFont="1" applyBorder="1" applyAlignment="1">
      <alignment horizontal="left" vertical="center" indent="1"/>
    </xf>
    <xf numFmtId="0" fontId="45" fillId="0" borderId="69" xfId="5" applyFont="1" applyBorder="1" applyAlignment="1" applyProtection="1">
      <alignment horizontal="center" vertical="center"/>
      <protection locked="0"/>
    </xf>
    <xf numFmtId="176" fontId="42" fillId="0" borderId="83" xfId="2" applyNumberFormat="1" applyFont="1" applyBorder="1" applyAlignment="1" applyProtection="1">
      <alignment horizontal="right" vertical="center"/>
      <protection locked="0"/>
    </xf>
    <xf numFmtId="0" fontId="0" fillId="0" borderId="84" xfId="0" applyBorder="1" applyProtection="1">
      <protection locked="0"/>
    </xf>
    <xf numFmtId="0" fontId="42" fillId="0" borderId="69" xfId="2" applyFont="1" applyBorder="1" applyAlignment="1">
      <alignment horizontal="center" vertical="center" shrinkToFit="1"/>
    </xf>
    <xf numFmtId="0" fontId="42" fillId="0" borderId="86" xfId="2" applyFont="1" applyBorder="1" applyAlignment="1">
      <alignment horizontal="center" vertical="center"/>
    </xf>
    <xf numFmtId="176" fontId="42" fillId="0" borderId="83" xfId="2" applyNumberFormat="1" applyFont="1" applyBorder="1" applyAlignment="1">
      <alignment horizontal="right" vertical="center"/>
    </xf>
    <xf numFmtId="0" fontId="42" fillId="0" borderId="0" xfId="2" applyFont="1" applyAlignment="1">
      <alignment horizontal="right" vertical="center"/>
    </xf>
    <xf numFmtId="0" fontId="42" fillId="0" borderId="73" xfId="2" applyFont="1" applyBorder="1" applyAlignment="1">
      <alignment horizontal="center" vertical="center"/>
    </xf>
    <xf numFmtId="0" fontId="0" fillId="0" borderId="134" xfId="0" applyBorder="1"/>
    <xf numFmtId="0" fontId="42" fillId="0" borderId="77" xfId="2" applyFont="1" applyBorder="1" applyAlignment="1">
      <alignment horizontal="center" vertical="center"/>
    </xf>
    <xf numFmtId="38" fontId="42" fillId="0" borderId="69" xfId="13" applyFont="1" applyBorder="1" applyAlignment="1">
      <alignment horizontal="center" vertical="center"/>
    </xf>
    <xf numFmtId="0" fontId="48" fillId="0" borderId="0" xfId="2" applyFont="1" applyAlignment="1">
      <alignment vertical="center"/>
    </xf>
    <xf numFmtId="0" fontId="34" fillId="0" borderId="68" xfId="5" applyFont="1" applyBorder="1" applyAlignment="1">
      <alignment horizontal="center" vertical="center"/>
    </xf>
    <xf numFmtId="0" fontId="34" fillId="0" borderId="33" xfId="2" applyFont="1" applyBorder="1" applyAlignment="1" applyProtection="1">
      <alignment horizontal="center" vertical="center"/>
      <protection locked="0"/>
    </xf>
    <xf numFmtId="0" fontId="0" fillId="0" borderId="38" xfId="0" applyBorder="1" applyProtection="1">
      <protection locked="0"/>
    </xf>
    <xf numFmtId="0" fontId="0" fillId="0" borderId="35" xfId="0" applyBorder="1" applyProtection="1">
      <protection locked="0"/>
    </xf>
    <xf numFmtId="0" fontId="34" fillId="0" borderId="13" xfId="2" applyFont="1" applyBorder="1" applyAlignment="1" applyProtection="1">
      <alignment horizontal="center" vertical="center"/>
      <protection locked="0"/>
    </xf>
    <xf numFmtId="0" fontId="0" fillId="0" borderId="27" xfId="0" applyBorder="1" applyProtection="1">
      <protection locked="0"/>
    </xf>
    <xf numFmtId="0" fontId="0" fillId="0" borderId="19" xfId="0" applyBorder="1" applyProtection="1">
      <protection locked="0"/>
    </xf>
    <xf numFmtId="176" fontId="34" fillId="0" borderId="68" xfId="2" applyNumberFormat="1" applyFont="1" applyBorder="1" applyAlignment="1" applyProtection="1">
      <alignment horizontal="right" vertical="center"/>
      <protection locked="0"/>
    </xf>
    <xf numFmtId="0" fontId="34" fillId="0" borderId="71" xfId="2" applyFont="1" applyBorder="1" applyAlignment="1">
      <alignment horizontal="center" vertical="center"/>
    </xf>
    <xf numFmtId="0" fontId="0" fillId="0" borderId="98" xfId="0" applyBorder="1"/>
    <xf numFmtId="0" fontId="0" fillId="0" borderId="99" xfId="0" applyBorder="1"/>
    <xf numFmtId="178" fontId="34" fillId="0" borderId="76" xfId="2" applyNumberFormat="1" applyFont="1" applyBorder="1" applyAlignment="1">
      <alignment horizontal="center" vertical="center"/>
    </xf>
    <xf numFmtId="0" fontId="33" fillId="0" borderId="100" xfId="2" applyFont="1" applyBorder="1" applyAlignment="1">
      <alignment horizontal="center" vertical="center" wrapText="1"/>
    </xf>
    <xf numFmtId="0" fontId="0" fillId="0" borderId="100" xfId="0" applyBorder="1"/>
    <xf numFmtId="0" fontId="34" fillId="0" borderId="0" xfId="2" applyFont="1" applyAlignment="1">
      <alignment horizontal="right" vertical="center"/>
    </xf>
    <xf numFmtId="0" fontId="6" fillId="0" borderId="0" xfId="2" applyFont="1" applyAlignment="1">
      <alignment vertical="center"/>
    </xf>
    <xf numFmtId="176" fontId="34" fillId="6" borderId="94" xfId="2" applyNumberFormat="1" applyFont="1" applyFill="1" applyBorder="1" applyAlignment="1" applyProtection="1">
      <alignment horizontal="right" vertical="center"/>
      <protection locked="0"/>
    </xf>
    <xf numFmtId="0" fontId="0" fillId="0" borderId="95" xfId="0" applyBorder="1" applyProtection="1">
      <protection locked="0"/>
    </xf>
    <xf numFmtId="179" fontId="34" fillId="0" borderId="97" xfId="2" applyNumberFormat="1" applyFont="1" applyBorder="1" applyAlignment="1">
      <alignment horizontal="center" vertical="center"/>
    </xf>
    <xf numFmtId="0" fontId="0" fillId="0" borderId="95" xfId="0" applyBorder="1"/>
    <xf numFmtId="0" fontId="0" fillId="0" borderId="138" xfId="0" applyBorder="1"/>
    <xf numFmtId="179" fontId="34" fillId="0" borderId="85" xfId="2" applyNumberFormat="1" applyFont="1" applyBorder="1" applyAlignment="1">
      <alignment horizontal="center" vertical="center"/>
    </xf>
    <xf numFmtId="0" fontId="28" fillId="0" borderId="0" xfId="2" applyFont="1" applyAlignment="1">
      <alignment horizontal="center" vertical="center"/>
    </xf>
    <xf numFmtId="0" fontId="34" fillId="0" borderId="69" xfId="5" applyFont="1" applyBorder="1" applyAlignment="1" applyProtection="1">
      <alignment horizontal="center" vertical="center"/>
      <protection locked="0"/>
    </xf>
    <xf numFmtId="0" fontId="34" fillId="0" borderId="69" xfId="5" applyFont="1" applyBorder="1" applyAlignment="1">
      <alignment horizontal="center" vertical="center" shrinkToFit="1"/>
    </xf>
    <xf numFmtId="0" fontId="29" fillId="0" borderId="68" xfId="5" applyFont="1" applyBorder="1" applyAlignment="1">
      <alignment horizontal="center" vertical="center" wrapText="1"/>
    </xf>
    <xf numFmtId="0" fontId="34" fillId="0" borderId="70" xfId="2" applyFont="1" applyBorder="1" applyAlignment="1">
      <alignment horizontal="left" vertical="center" indent="1"/>
    </xf>
    <xf numFmtId="0" fontId="0" fillId="0" borderId="139" xfId="0" applyBorder="1"/>
    <xf numFmtId="176" fontId="34" fillId="0" borderId="83" xfId="2" applyNumberFormat="1" applyFont="1" applyBorder="1" applyAlignment="1">
      <alignment horizontal="right" vertical="center"/>
    </xf>
    <xf numFmtId="0" fontId="34" fillId="0" borderId="90" xfId="2" applyFont="1" applyBorder="1" applyAlignment="1">
      <alignment horizontal="center" vertical="center"/>
    </xf>
    <xf numFmtId="0" fontId="34" fillId="0" borderId="141" xfId="2" applyFont="1" applyBorder="1" applyAlignment="1">
      <alignment horizontal="left" vertical="center" shrinkToFit="1"/>
    </xf>
    <xf numFmtId="0" fontId="0" fillId="0" borderId="87" xfId="0" applyBorder="1"/>
    <xf numFmtId="0" fontId="0" fillId="0" borderId="88" xfId="0" applyBorder="1"/>
    <xf numFmtId="0" fontId="27" fillId="0" borderId="30" xfId="2" applyFont="1" applyBorder="1" applyAlignment="1">
      <alignment horizontal="center" vertical="center" wrapText="1" shrinkToFit="1"/>
    </xf>
    <xf numFmtId="0" fontId="33" fillId="0" borderId="33" xfId="2" applyFont="1" applyBorder="1" applyAlignment="1">
      <alignment horizontal="center" vertical="center" wrapText="1"/>
    </xf>
    <xf numFmtId="179" fontId="34" fillId="0" borderId="80" xfId="2" applyNumberFormat="1" applyFont="1" applyBorder="1" applyAlignment="1">
      <alignment horizontal="center" vertical="center"/>
    </xf>
    <xf numFmtId="0" fontId="34" fillId="0" borderId="72" xfId="2" applyFont="1" applyBorder="1" applyAlignment="1">
      <alignment horizontal="center" vertical="center"/>
    </xf>
    <xf numFmtId="0" fontId="27" fillId="0" borderId="8" xfId="2" applyFont="1" applyBorder="1" applyAlignment="1">
      <alignment horizontal="center" vertical="center" wrapText="1" shrinkToFit="1"/>
    </xf>
    <xf numFmtId="0" fontId="34" fillId="0" borderId="81" xfId="2" applyFont="1" applyBorder="1" applyAlignment="1">
      <alignment horizontal="center" vertical="center"/>
    </xf>
    <xf numFmtId="0" fontId="34" fillId="0" borderId="5" xfId="2" applyFont="1" applyBorder="1" applyAlignment="1">
      <alignment horizontal="center" vertical="center"/>
    </xf>
    <xf numFmtId="0" fontId="0" fillId="0" borderId="10" xfId="0" applyBorder="1"/>
    <xf numFmtId="38" fontId="34" fillId="6" borderId="89" xfId="13" applyFont="1" applyFill="1" applyBorder="1" applyAlignment="1">
      <alignment horizontal="center" vertical="center"/>
    </xf>
    <xf numFmtId="38" fontId="34" fillId="6" borderId="69" xfId="13" applyFont="1" applyFill="1" applyBorder="1" applyAlignment="1">
      <alignment horizontal="center" vertical="center"/>
    </xf>
    <xf numFmtId="176" fontId="34" fillId="0" borderId="78" xfId="2" applyNumberFormat="1" applyFont="1" applyBorder="1" applyAlignment="1">
      <alignment horizontal="right" vertical="center"/>
    </xf>
    <xf numFmtId="0" fontId="29" fillId="0" borderId="0" xfId="2" applyFont="1" applyAlignment="1">
      <alignment vertical="center"/>
    </xf>
    <xf numFmtId="0" fontId="27" fillId="0" borderId="69" xfId="5" applyFont="1" applyBorder="1" applyAlignment="1" applyProtection="1">
      <alignment horizontal="left" vertical="center" wrapText="1"/>
      <protection locked="0"/>
    </xf>
    <xf numFmtId="0" fontId="29" fillId="0" borderId="0" xfId="2" applyFont="1" applyAlignment="1">
      <alignment horizontal="left" vertical="center" wrapText="1"/>
    </xf>
    <xf numFmtId="0" fontId="12" fillId="0" borderId="0" xfId="2" applyFont="1" applyAlignment="1">
      <alignment vertical="center"/>
    </xf>
    <xf numFmtId="0" fontId="29" fillId="0" borderId="69" xfId="5" applyFont="1" applyBorder="1" applyAlignment="1">
      <alignment horizontal="center" vertical="center"/>
    </xf>
    <xf numFmtId="0" fontId="34" fillId="0" borderId="140" xfId="2" applyFont="1" applyBorder="1" applyAlignment="1">
      <alignment horizontal="left" vertical="center" shrinkToFit="1"/>
    </xf>
    <xf numFmtId="0" fontId="34" fillId="0" borderId="77" xfId="2" applyFont="1" applyBorder="1" applyAlignment="1">
      <alignment horizontal="left" vertical="center" indent="1"/>
    </xf>
    <xf numFmtId="0" fontId="29" fillId="0" borderId="69" xfId="5" applyFont="1" applyBorder="1" applyAlignment="1" applyProtection="1">
      <alignment horizontal="center" vertical="center"/>
      <protection locked="0"/>
    </xf>
    <xf numFmtId="0" fontId="27" fillId="0" borderId="3" xfId="2" applyFont="1" applyBorder="1" applyAlignment="1">
      <alignment horizontal="left" vertical="center" wrapText="1" shrinkToFit="1"/>
    </xf>
    <xf numFmtId="0" fontId="0" fillId="0" borderId="49" xfId="0" applyBorder="1"/>
    <xf numFmtId="0" fontId="29" fillId="0" borderId="69" xfId="5" applyFont="1" applyBorder="1" applyAlignment="1">
      <alignment horizontal="left" vertical="center" wrapText="1"/>
    </xf>
    <xf numFmtId="0" fontId="34" fillId="0" borderId="93" xfId="2" applyFont="1" applyBorder="1" applyAlignment="1">
      <alignment horizontal="center" vertical="center"/>
    </xf>
    <xf numFmtId="0" fontId="29" fillId="0" borderId="13" xfId="2" applyFont="1" applyBorder="1" applyAlignment="1">
      <alignment horizontal="center" vertical="distributed" textRotation="255" indent="4"/>
    </xf>
    <xf numFmtId="0" fontId="29" fillId="0" borderId="19" xfId="2" applyFont="1" applyBorder="1" applyAlignment="1">
      <alignment horizontal="left" vertical="center"/>
    </xf>
    <xf numFmtId="0" fontId="29" fillId="0" borderId="13" xfId="2" applyFont="1" applyBorder="1" applyAlignment="1">
      <alignment horizontal="center" vertical="center"/>
    </xf>
    <xf numFmtId="0" fontId="29" fillId="0" borderId="13" xfId="2" applyFont="1" applyBorder="1" applyAlignment="1">
      <alignment horizontal="center" vertical="center" wrapText="1"/>
    </xf>
    <xf numFmtId="0" fontId="29" fillId="0" borderId="62"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61" xfId="2" applyFont="1" applyBorder="1" applyAlignment="1">
      <alignment horizontal="center" vertical="center" wrapText="1"/>
    </xf>
    <xf numFmtId="0" fontId="29" fillId="0" borderId="13" xfId="2" applyFont="1" applyBorder="1" applyAlignment="1">
      <alignment horizontal="left" vertical="center"/>
    </xf>
    <xf numFmtId="0" fontId="29" fillId="0" borderId="67" xfId="2" applyFont="1" applyBorder="1" applyAlignment="1">
      <alignment horizontal="left" vertical="center" wrapText="1"/>
    </xf>
    <xf numFmtId="0" fontId="0" fillId="0" borderId="148" xfId="0" applyBorder="1"/>
    <xf numFmtId="0" fontId="0" fillId="0" borderId="149" xfId="0" applyBorder="1"/>
    <xf numFmtId="0" fontId="0" fillId="0" borderId="146" xfId="0" applyBorder="1"/>
    <xf numFmtId="0" fontId="9" fillId="0" borderId="0" xfId="2" applyFont="1" applyAlignment="1">
      <alignment vertical="center"/>
    </xf>
    <xf numFmtId="0" fontId="0" fillId="0" borderId="142" xfId="0" applyBorder="1"/>
    <xf numFmtId="0" fontId="0" fillId="0" borderId="147" xfId="0" applyBorder="1"/>
    <xf numFmtId="0" fontId="0" fillId="0" borderId="144" xfId="0" applyBorder="1"/>
    <xf numFmtId="0" fontId="0" fillId="0" borderId="145" xfId="0" applyBorder="1"/>
    <xf numFmtId="0" fontId="29" fillId="0" borderId="64" xfId="2" applyFont="1" applyBorder="1" applyAlignment="1">
      <alignment horizontal="center" vertical="center"/>
    </xf>
    <xf numFmtId="0" fontId="0" fillId="0" borderId="143" xfId="0" applyBorder="1"/>
    <xf numFmtId="0" fontId="29" fillId="0" borderId="27" xfId="2" applyFont="1" applyBorder="1" applyAlignment="1">
      <alignment horizontal="center" vertical="center"/>
    </xf>
    <xf numFmtId="49" fontId="29" fillId="0" borderId="38" xfId="2" applyNumberFormat="1" applyFont="1" applyBorder="1" applyAlignment="1">
      <alignment horizontal="center" vertical="center"/>
    </xf>
    <xf numFmtId="0" fontId="29" fillId="0" borderId="38" xfId="2" applyFont="1" applyBorder="1" applyAlignment="1">
      <alignment horizontal="center" vertical="center"/>
    </xf>
    <xf numFmtId="0" fontId="29" fillId="0" borderId="35" xfId="2" applyFont="1" applyBorder="1" applyAlignment="1">
      <alignment horizontal="left" vertical="center"/>
    </xf>
    <xf numFmtId="0" fontId="29" fillId="0" borderId="66" xfId="2" applyFont="1" applyBorder="1" applyAlignment="1">
      <alignment horizontal="center" vertical="center"/>
    </xf>
    <xf numFmtId="0" fontId="29" fillId="0" borderId="66" xfId="2" applyFont="1" applyBorder="1" applyAlignment="1">
      <alignment horizontal="center" vertical="center" wrapText="1"/>
    </xf>
    <xf numFmtId="49" fontId="29" fillId="0" borderId="27" xfId="2" applyNumberFormat="1" applyFont="1" applyBorder="1" applyAlignment="1">
      <alignment horizontal="center" vertical="center"/>
    </xf>
    <xf numFmtId="0" fontId="29" fillId="0" borderId="38" xfId="2" applyFont="1" applyBorder="1" applyAlignment="1">
      <alignment horizontal="left" vertical="top" wrapText="1"/>
    </xf>
    <xf numFmtId="0" fontId="29" fillId="0" borderId="67" xfId="2" applyFont="1" applyBorder="1" applyAlignment="1">
      <alignment horizontal="left" vertical="center"/>
    </xf>
    <xf numFmtId="0" fontId="29" fillId="0" borderId="26" xfId="2" applyFont="1" applyBorder="1" applyAlignment="1">
      <alignment vertical="center" textRotation="255"/>
    </xf>
    <xf numFmtId="0" fontId="29" fillId="0" borderId="63" xfId="2" applyFont="1" applyBorder="1" applyAlignment="1">
      <alignment horizontal="center" vertical="center"/>
    </xf>
    <xf numFmtId="0" fontId="0" fillId="0" borderId="63" xfId="0" applyBorder="1"/>
    <xf numFmtId="0" fontId="29" fillId="0" borderId="65" xfId="2" applyFont="1" applyBorder="1" applyAlignment="1">
      <alignment horizontal="left" vertical="center"/>
    </xf>
    <xf numFmtId="0" fontId="59" fillId="0" borderId="0" xfId="7" applyFont="1" applyAlignment="1">
      <alignment vertical="center"/>
    </xf>
    <xf numFmtId="0" fontId="29" fillId="0" borderId="35" xfId="5" applyFont="1" applyBorder="1" applyAlignment="1">
      <alignment horizontal="center" vertical="center"/>
    </xf>
    <xf numFmtId="0" fontId="29" fillId="0" borderId="26" xfId="5" applyFont="1" applyBorder="1" applyAlignment="1">
      <alignment horizontal="left" vertical="center" wrapText="1"/>
    </xf>
    <xf numFmtId="0" fontId="29" fillId="0" borderId="0" xfId="5" applyFont="1" applyAlignment="1">
      <alignment horizontal="left" vertical="center" wrapText="1"/>
    </xf>
    <xf numFmtId="0" fontId="29" fillId="0" borderId="19" xfId="5" applyFont="1" applyBorder="1" applyAlignment="1">
      <alignment horizontal="left" vertical="center" wrapText="1"/>
    </xf>
    <xf numFmtId="0" fontId="32" fillId="0" borderId="13" xfId="5" applyFont="1" applyBorder="1" applyAlignment="1">
      <alignment horizontal="center" vertical="center"/>
    </xf>
    <xf numFmtId="0" fontId="29" fillId="0" borderId="19" xfId="5" applyFont="1" applyBorder="1" applyAlignment="1">
      <alignment horizontal="left" vertical="center"/>
    </xf>
    <xf numFmtId="0" fontId="29" fillId="0" borderId="0" xfId="5" applyFont="1" applyAlignment="1">
      <alignment vertical="center"/>
    </xf>
    <xf numFmtId="0" fontId="32" fillId="0" borderId="0" xfId="5" applyFont="1" applyAlignment="1">
      <alignment horizontal="center" vertical="center"/>
    </xf>
    <xf numFmtId="0" fontId="29" fillId="0" borderId="13" xfId="5" applyFont="1" applyBorder="1" applyAlignment="1">
      <alignment horizontal="left" vertical="center" wrapText="1" indent="1"/>
    </xf>
    <xf numFmtId="0" fontId="29" fillId="0" borderId="0" xfId="5" applyFont="1" applyAlignment="1">
      <alignment horizontal="right" vertical="center"/>
    </xf>
    <xf numFmtId="0" fontId="3" fillId="0" borderId="13" xfId="6" applyBorder="1" applyAlignment="1">
      <alignment horizontal="center"/>
    </xf>
    <xf numFmtId="0" fontId="3" fillId="4" borderId="14" xfId="6" applyFill="1" applyBorder="1" applyAlignment="1">
      <alignment horizontal="center" vertical="center" shrinkToFit="1"/>
    </xf>
    <xf numFmtId="0" fontId="3" fillId="0" borderId="38" xfId="6" applyBorder="1"/>
    <xf numFmtId="184" fontId="3" fillId="5" borderId="3" xfId="6" applyNumberFormat="1" applyFill="1" applyBorder="1" applyAlignment="1">
      <alignment horizontal="center" shrinkToFit="1"/>
    </xf>
    <xf numFmtId="0" fontId="0" fillId="0" borderId="1" xfId="0" applyBorder="1"/>
    <xf numFmtId="0" fontId="3" fillId="0" borderId="13" xfId="6" applyBorder="1" applyAlignment="1">
      <alignment horizontal="center" vertical="center" shrinkToFit="1"/>
    </xf>
    <xf numFmtId="0" fontId="3" fillId="0" borderId="5" xfId="6" applyBorder="1"/>
    <xf numFmtId="0" fontId="3" fillId="0" borderId="0" xfId="6" applyAlignment="1">
      <alignment shrinkToFit="1"/>
    </xf>
    <xf numFmtId="0" fontId="3" fillId="0" borderId="0" xfId="6"/>
    <xf numFmtId="0" fontId="3" fillId="0" borderId="11" xfId="6" applyBorder="1" applyAlignment="1">
      <alignment horizontal="center"/>
    </xf>
    <xf numFmtId="0" fontId="19" fillId="0" borderId="0" xfId="6" applyFont="1"/>
    <xf numFmtId="0" fontId="15" fillId="0" borderId="13" xfId="6" applyFont="1" applyBorder="1" applyAlignment="1">
      <alignment horizontal="center" vertical="center" shrinkToFit="1"/>
    </xf>
    <xf numFmtId="0" fontId="3" fillId="0" borderId="48" xfId="6" applyBorder="1"/>
    <xf numFmtId="0" fontId="0" fillId="0" borderId="48" xfId="0" applyBorder="1"/>
    <xf numFmtId="0" fontId="3" fillId="0" borderId="59" xfId="6" applyBorder="1" applyAlignment="1">
      <alignment horizontal="center"/>
    </xf>
    <xf numFmtId="0" fontId="0" fillId="0" borderId="58" xfId="0" applyBorder="1"/>
    <xf numFmtId="0" fontId="8" fillId="0" borderId="119" xfId="6" applyFont="1" applyBorder="1" applyAlignment="1">
      <alignment horizontal="left" vertical="center" wrapText="1"/>
    </xf>
    <xf numFmtId="0" fontId="0" fillId="0" borderId="45" xfId="0" applyBorder="1"/>
    <xf numFmtId="0" fontId="0" fillId="0" borderId="32" xfId="0" applyBorder="1"/>
    <xf numFmtId="0" fontId="3" fillId="0" borderId="16" xfId="6" applyBorder="1" applyAlignment="1">
      <alignment horizontal="center" shrinkToFit="1"/>
    </xf>
    <xf numFmtId="0" fontId="17" fillId="4" borderId="37" xfId="6" applyFont="1" applyFill="1" applyBorder="1" applyAlignment="1">
      <alignment horizontal="center"/>
    </xf>
    <xf numFmtId="0" fontId="0" fillId="0" borderId="4" xfId="0" applyBorder="1"/>
    <xf numFmtId="0" fontId="18" fillId="0" borderId="38" xfId="6" applyFont="1" applyBorder="1"/>
    <xf numFmtId="0" fontId="3" fillId="0" borderId="34" xfId="6" applyBorder="1" applyAlignment="1">
      <alignment horizontal="center"/>
    </xf>
    <xf numFmtId="0" fontId="3" fillId="0" borderId="10" xfId="6" applyBorder="1"/>
    <xf numFmtId="0" fontId="3" fillId="0" borderId="16" xfId="6" applyBorder="1" applyAlignment="1">
      <alignment horizontal="left"/>
    </xf>
    <xf numFmtId="0" fontId="3" fillId="5" borderId="3" xfId="6" applyFill="1" applyBorder="1" applyAlignment="1">
      <alignment horizontal="center" shrinkToFit="1"/>
    </xf>
    <xf numFmtId="0" fontId="3" fillId="0" borderId="20" xfId="6" applyBorder="1" applyAlignment="1">
      <alignment horizontal="center"/>
    </xf>
    <xf numFmtId="0" fontId="0" fillId="0" borderId="25" xfId="0" applyBorder="1"/>
    <xf numFmtId="183" fontId="3" fillId="5" borderId="37" xfId="6" applyNumberFormat="1" applyFill="1" applyBorder="1" applyAlignment="1">
      <alignment horizontal="center"/>
    </xf>
    <xf numFmtId="0" fontId="3" fillId="0" borderId="0" xfId="6" applyAlignment="1">
      <alignment horizontal="left" shrinkToFit="1"/>
    </xf>
    <xf numFmtId="0" fontId="7" fillId="0" borderId="13" xfId="2" applyFont="1" applyBorder="1" applyAlignment="1">
      <alignment vertical="center"/>
    </xf>
    <xf numFmtId="0" fontId="12" fillId="0" borderId="13" xfId="14" applyFont="1" applyBorder="1" applyAlignment="1">
      <alignment horizontal="center" vertical="center"/>
    </xf>
    <xf numFmtId="0" fontId="12" fillId="0" borderId="13" xfId="14" applyFont="1" applyBorder="1" applyAlignment="1">
      <alignment horizontal="center" vertical="center" wrapText="1"/>
    </xf>
    <xf numFmtId="0" fontId="7" fillId="6" borderId="13" xfId="2" applyFont="1" applyFill="1" applyBorder="1" applyAlignment="1">
      <alignment vertical="center"/>
    </xf>
    <xf numFmtId="0" fontId="12" fillId="8" borderId="13" xfId="2" applyFont="1" applyFill="1" applyBorder="1" applyAlignment="1">
      <alignment horizontal="right" vertical="center"/>
    </xf>
    <xf numFmtId="0" fontId="12" fillId="0" borderId="13" xfId="2" applyFont="1" applyBorder="1" applyAlignment="1">
      <alignment horizontal="right" vertical="center"/>
    </xf>
    <xf numFmtId="182" fontId="12" fillId="0" borderId="13" xfId="2" applyNumberFormat="1" applyFont="1" applyBorder="1" applyAlignment="1">
      <alignment horizontal="center" vertical="center"/>
    </xf>
    <xf numFmtId="0" fontId="12" fillId="0" borderId="13" xfId="2" applyFont="1" applyBorder="1" applyAlignment="1">
      <alignment horizontal="center" vertical="center"/>
    </xf>
    <xf numFmtId="0" fontId="7" fillId="7" borderId="13" xfId="2" applyFont="1" applyFill="1" applyBorder="1" applyAlignment="1">
      <alignment horizontal="center" vertical="center"/>
    </xf>
    <xf numFmtId="0" fontId="12" fillId="0" borderId="13" xfId="2" applyFont="1" applyBorder="1" applyAlignment="1">
      <alignment vertical="center"/>
    </xf>
    <xf numFmtId="0" fontId="12" fillId="0" borderId="19" xfId="2" applyFont="1" applyBorder="1" applyAlignment="1">
      <alignment horizontal="center" vertical="center"/>
    </xf>
    <xf numFmtId="0" fontId="12" fillId="0" borderId="14" xfId="2" applyFont="1" applyBorder="1" applyAlignment="1">
      <alignment horizontal="center" vertical="center" wrapText="1"/>
    </xf>
    <xf numFmtId="0" fontId="12" fillId="0" borderId="14" xfId="2" applyFont="1" applyBorder="1" applyAlignment="1">
      <alignment horizontal="center" vertical="center"/>
    </xf>
    <xf numFmtId="0" fontId="12" fillId="0" borderId="39" xfId="2" applyFont="1" applyBorder="1" applyAlignment="1">
      <alignment horizontal="center" vertical="center"/>
    </xf>
    <xf numFmtId="0" fontId="54" fillId="0" borderId="40" xfId="2" applyFont="1" applyBorder="1" applyAlignment="1">
      <alignment horizontal="center" vertical="center" wrapText="1"/>
    </xf>
    <xf numFmtId="0" fontId="25" fillId="9" borderId="13" xfId="7" applyFont="1" applyFill="1" applyBorder="1" applyAlignment="1">
      <alignment vertical="center"/>
    </xf>
    <xf numFmtId="0" fontId="12" fillId="0" borderId="13" xfId="2" applyFont="1" applyBorder="1" applyAlignment="1">
      <alignment horizontal="left" vertical="center"/>
    </xf>
    <xf numFmtId="0" fontId="12" fillId="0" borderId="14" xfId="14" applyFont="1" applyBorder="1" applyAlignment="1">
      <alignment horizontal="center" vertical="center" wrapText="1"/>
    </xf>
    <xf numFmtId="0" fontId="7" fillId="7" borderId="13" xfId="2" applyFont="1" applyFill="1" applyBorder="1" applyAlignment="1">
      <alignment horizontal="center" vertical="center" wrapText="1"/>
    </xf>
    <xf numFmtId="0" fontId="12" fillId="0" borderId="11" xfId="2" applyFont="1" applyBorder="1" applyAlignment="1">
      <alignment horizontal="right" vertical="center"/>
    </xf>
    <xf numFmtId="0" fontId="7" fillId="6" borderId="13" xfId="2" applyFont="1" applyFill="1" applyBorder="1" applyAlignment="1">
      <alignment horizontal="center" vertical="center"/>
    </xf>
    <xf numFmtId="0" fontId="12" fillId="0" borderId="0" xfId="14" applyFont="1" applyAlignment="1">
      <alignment horizontal="center" vertical="center" wrapText="1"/>
    </xf>
    <xf numFmtId="0" fontId="12" fillId="0" borderId="13" xfId="2" applyFont="1" applyBorder="1" applyAlignment="1">
      <alignment horizontal="center" vertical="center" wrapText="1"/>
    </xf>
    <xf numFmtId="0" fontId="12" fillId="0" borderId="19" xfId="2" applyFont="1" applyBorder="1" applyAlignment="1">
      <alignment horizontal="center" vertical="center" wrapText="1"/>
    </xf>
    <xf numFmtId="0" fontId="7" fillId="8" borderId="23" xfId="2" applyFont="1" applyFill="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wrapText="1"/>
    </xf>
    <xf numFmtId="0" fontId="12" fillId="0" borderId="17" xfId="2" applyFont="1" applyBorder="1" applyAlignment="1">
      <alignment horizontal="right" vertical="center"/>
    </xf>
    <xf numFmtId="0" fontId="12" fillId="0" borderId="17" xfId="2" applyFont="1" applyBorder="1" applyAlignment="1">
      <alignment horizontal="center" vertical="center" wrapText="1"/>
    </xf>
    <xf numFmtId="49" fontId="12" fillId="0" borderId="13" xfId="2" applyNumberFormat="1" applyFont="1" applyBorder="1" applyAlignment="1">
      <alignment horizontal="center" vertical="center"/>
    </xf>
    <xf numFmtId="176" fontId="12" fillId="0" borderId="13" xfId="2" applyNumberFormat="1" applyFont="1" applyBorder="1" applyAlignment="1">
      <alignment vertical="center"/>
    </xf>
  </cellXfs>
  <cellStyles count="21">
    <cellStyle name="パーセント 2" xfId="4" xr:uid="{00000000-0005-0000-0000-000004000000}"/>
    <cellStyle name="ハイパーリンク" xfId="8" builtinId="8" customBuiltin="1"/>
    <cellStyle name="桁区切り 2" xfId="13" xr:uid="{00000000-0005-0000-0000-00000D000000}"/>
    <cellStyle name="標準" xfId="0" builtinId="0"/>
    <cellStyle name="標準 10" xfId="7" xr:uid="{00000000-0005-0000-0000-000007000000}"/>
    <cellStyle name="標準 10 2" xfId="10" xr:uid="{00000000-0005-0000-0000-00000A000000}"/>
    <cellStyle name="標準 2" xfId="1" xr:uid="{00000000-0005-0000-0000-000001000000}"/>
    <cellStyle name="標準 2 2" xfId="6" xr:uid="{00000000-0005-0000-0000-000006000000}"/>
    <cellStyle name="標準 2 2 2" xfId="17" xr:uid="{00000000-0005-0000-0000-000011000000}"/>
    <cellStyle name="標準 2 3" xfId="11" xr:uid="{00000000-0005-0000-0000-00000B000000}"/>
    <cellStyle name="標準 2 4" xfId="14" xr:uid="{00000000-0005-0000-0000-00000E000000}"/>
    <cellStyle name="標準 3" xfId="3" xr:uid="{00000000-0005-0000-0000-000003000000}"/>
    <cellStyle name="標準 3 2" xfId="5" xr:uid="{00000000-0005-0000-0000-000005000000}"/>
    <cellStyle name="標準 3 3" xfId="16" xr:uid="{00000000-0005-0000-0000-000010000000}"/>
    <cellStyle name="標準 4" xfId="12" xr:uid="{00000000-0005-0000-0000-00000C000000}"/>
    <cellStyle name="標準 4 2" xfId="15" xr:uid="{00000000-0005-0000-0000-00000F000000}"/>
    <cellStyle name="標準_③-２加算様式（就労）" xfId="2" xr:uid="{00000000-0005-0000-0000-000002000000}"/>
    <cellStyle name="標準_kyotaku_shinnsei" xfId="20" xr:uid="{00000000-0005-0000-0000-000014000000}"/>
    <cellStyle name="標準_総括表を変更しました（６／２３）" xfId="9" xr:uid="{00000000-0005-0000-0000-000009000000}"/>
    <cellStyle name="標準_第１号様式・付表" xfId="18" xr:uid="{00000000-0005-0000-0000-000012000000}"/>
    <cellStyle name="標準_付表　訪問介護　修正版_第一号様式 2" xfId="19" xr:uid="{00000000-0005-0000-0000-00001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型利用者負担減免措置"/>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90"/>
  <sheetViews>
    <sheetView showGridLines="0" tabSelected="1" view="pageBreakPreview" zoomScaleNormal="100" zoomScaleSheetLayoutView="100" workbookViewId="0">
      <selection activeCell="H8" sqref="H8"/>
    </sheetView>
  </sheetViews>
  <sheetFormatPr defaultColWidth="8.875" defaultRowHeight="13.5" x14ac:dyDescent="0.15"/>
  <cols>
    <col min="1" max="1" width="3.125" style="244" customWidth="1"/>
    <col min="2" max="2" width="11.625" style="244" customWidth="1"/>
    <col min="3" max="3" width="8.875" style="244" customWidth="1"/>
    <col min="4" max="4" width="23.875" style="245" bestFit="1" customWidth="1"/>
    <col min="5" max="5" width="9.75" style="247" customWidth="1"/>
    <col min="6" max="6" width="102.375" style="247" customWidth="1"/>
    <col min="7" max="7" width="8.875" style="244" customWidth="1"/>
    <col min="8" max="16384" width="8.875" style="244"/>
  </cols>
  <sheetData>
    <row r="1" spans="1:6" ht="18" customHeight="1" thickBot="1" x14ac:dyDescent="0.2">
      <c r="A1" s="243" t="s">
        <v>496</v>
      </c>
      <c r="B1" s="243"/>
      <c r="E1" s="246"/>
    </row>
    <row r="2" spans="1:6" ht="13.5" customHeight="1" x14ac:dyDescent="0.15">
      <c r="B2" s="267" t="s">
        <v>0</v>
      </c>
      <c r="C2" s="268"/>
      <c r="D2" s="297" t="s">
        <v>1</v>
      </c>
      <c r="E2" s="285" t="s">
        <v>2</v>
      </c>
      <c r="F2" s="268"/>
    </row>
    <row r="3" spans="1:6" ht="14.25" customHeight="1" thickBot="1" x14ac:dyDescent="0.2">
      <c r="B3" s="269"/>
      <c r="C3" s="270"/>
      <c r="D3" s="276"/>
      <c r="E3" s="286"/>
      <c r="F3" s="270"/>
    </row>
    <row r="4" spans="1:6" s="248" customFormat="1" ht="30" customHeight="1" x14ac:dyDescent="0.15">
      <c r="B4" s="282" t="s">
        <v>3</v>
      </c>
      <c r="C4" s="287" t="s">
        <v>4</v>
      </c>
      <c r="D4" s="274" t="s">
        <v>5</v>
      </c>
      <c r="E4" s="277" t="s">
        <v>6</v>
      </c>
      <c r="F4" s="249" t="s">
        <v>7</v>
      </c>
    </row>
    <row r="5" spans="1:6" ht="15.4" customHeight="1" x14ac:dyDescent="0.15">
      <c r="B5" s="283"/>
      <c r="C5" s="288"/>
      <c r="D5" s="275"/>
      <c r="E5" s="278"/>
      <c r="F5" s="250" t="s">
        <v>8</v>
      </c>
    </row>
    <row r="6" spans="1:6" ht="15.4" customHeight="1" x14ac:dyDescent="0.15">
      <c r="B6" s="283"/>
      <c r="C6" s="288"/>
      <c r="D6" s="275"/>
      <c r="E6" s="278"/>
      <c r="F6" s="251" t="s">
        <v>9</v>
      </c>
    </row>
    <row r="7" spans="1:6" ht="15.4" customHeight="1" x14ac:dyDescent="0.15">
      <c r="A7" s="245"/>
      <c r="B7" s="283"/>
      <c r="C7" s="288"/>
      <c r="D7" s="275"/>
      <c r="E7" s="278"/>
      <c r="F7" s="252" t="s">
        <v>10</v>
      </c>
    </row>
    <row r="8" spans="1:6" s="245" customFormat="1" ht="20.25" customHeight="1" x14ac:dyDescent="0.15">
      <c r="A8" s="244"/>
      <c r="B8" s="283"/>
      <c r="C8" s="288"/>
      <c r="D8" s="275"/>
      <c r="E8" s="278"/>
      <c r="F8" s="253" t="s">
        <v>11</v>
      </c>
    </row>
    <row r="9" spans="1:6" ht="15.4" customHeight="1" x14ac:dyDescent="0.15">
      <c r="B9" s="283"/>
      <c r="C9" s="288"/>
      <c r="D9" s="275"/>
      <c r="E9" s="278"/>
      <c r="F9" s="251" t="s">
        <v>9</v>
      </c>
    </row>
    <row r="10" spans="1:6" ht="15.4" customHeight="1" x14ac:dyDescent="0.15">
      <c r="B10" s="283"/>
      <c r="C10" s="288"/>
      <c r="D10" s="276"/>
      <c r="E10" s="279"/>
      <c r="F10" s="254" t="s">
        <v>493</v>
      </c>
    </row>
    <row r="11" spans="1:6" ht="40.5" customHeight="1" x14ac:dyDescent="0.15">
      <c r="B11" s="283"/>
      <c r="C11" s="288"/>
      <c r="D11" s="292" t="s">
        <v>12</v>
      </c>
      <c r="E11" s="255" t="s">
        <v>13</v>
      </c>
      <c r="F11" s="256" t="s">
        <v>14</v>
      </c>
    </row>
    <row r="12" spans="1:6" ht="15.4" customHeight="1" x14ac:dyDescent="0.15">
      <c r="B12" s="283"/>
      <c r="C12" s="288"/>
      <c r="D12" s="275"/>
      <c r="E12" s="299" t="s">
        <v>15</v>
      </c>
      <c r="F12" s="256" t="s">
        <v>16</v>
      </c>
    </row>
    <row r="13" spans="1:6" ht="15.4" customHeight="1" x14ac:dyDescent="0.15">
      <c r="B13" s="283"/>
      <c r="C13" s="288"/>
      <c r="D13" s="275"/>
      <c r="E13" s="300"/>
      <c r="F13" s="257" t="s">
        <v>9</v>
      </c>
    </row>
    <row r="14" spans="1:6" ht="20.25" customHeight="1" x14ac:dyDescent="0.15">
      <c r="B14" s="283"/>
      <c r="C14" s="288"/>
      <c r="D14" s="276"/>
      <c r="E14" s="301"/>
      <c r="F14" s="258" t="s">
        <v>17</v>
      </c>
    </row>
    <row r="15" spans="1:6" ht="15.4" customHeight="1" x14ac:dyDescent="0.15">
      <c r="B15" s="283"/>
      <c r="C15" s="288"/>
      <c r="D15" s="292" t="s">
        <v>18</v>
      </c>
      <c r="E15" s="271" t="s">
        <v>19</v>
      </c>
      <c r="F15" s="259" t="s">
        <v>9</v>
      </c>
    </row>
    <row r="16" spans="1:6" ht="15.4" customHeight="1" x14ac:dyDescent="0.15">
      <c r="B16" s="283"/>
      <c r="C16" s="288"/>
      <c r="D16" s="275"/>
      <c r="E16" s="272"/>
      <c r="F16" s="260" t="s">
        <v>20</v>
      </c>
    </row>
    <row r="17" spans="2:6" ht="15.4" customHeight="1" x14ac:dyDescent="0.15">
      <c r="B17" s="283"/>
      <c r="C17" s="288"/>
      <c r="D17" s="275"/>
      <c r="E17" s="272"/>
      <c r="F17" s="280" t="s">
        <v>21</v>
      </c>
    </row>
    <row r="18" spans="2:6" ht="25.9" customHeight="1" x14ac:dyDescent="0.15">
      <c r="B18" s="283"/>
      <c r="C18" s="288"/>
      <c r="D18" s="276"/>
      <c r="E18" s="273"/>
      <c r="F18" s="281"/>
    </row>
    <row r="19" spans="2:6" ht="30" customHeight="1" x14ac:dyDescent="0.15">
      <c r="B19" s="283"/>
      <c r="C19" s="288"/>
      <c r="D19" s="292" t="s">
        <v>22</v>
      </c>
      <c r="E19" s="298" t="s">
        <v>23</v>
      </c>
      <c r="F19" s="256" t="s">
        <v>495</v>
      </c>
    </row>
    <row r="20" spans="2:6" ht="20.25" customHeight="1" x14ac:dyDescent="0.15">
      <c r="B20" s="283"/>
      <c r="C20" s="288"/>
      <c r="D20" s="275"/>
      <c r="E20" s="278"/>
      <c r="F20" s="261" t="s">
        <v>24</v>
      </c>
    </row>
    <row r="21" spans="2:6" ht="15.4" customHeight="1" x14ac:dyDescent="0.15">
      <c r="B21" s="283"/>
      <c r="C21" s="288"/>
      <c r="D21" s="275"/>
      <c r="E21" s="278"/>
      <c r="F21" s="257" t="s">
        <v>9</v>
      </c>
    </row>
    <row r="22" spans="2:6" ht="15.4" customHeight="1" x14ac:dyDescent="0.15">
      <c r="B22" s="283"/>
      <c r="C22" s="288"/>
      <c r="D22" s="276"/>
      <c r="E22" s="279"/>
      <c r="F22" s="262" t="s">
        <v>25</v>
      </c>
    </row>
    <row r="23" spans="2:6" ht="17.25" customHeight="1" x14ac:dyDescent="0.15">
      <c r="B23" s="283"/>
      <c r="C23" s="288"/>
      <c r="D23" s="290" t="s">
        <v>26</v>
      </c>
      <c r="E23" s="293" t="s">
        <v>27</v>
      </c>
      <c r="F23" s="295" t="s">
        <v>28</v>
      </c>
    </row>
    <row r="24" spans="2:6" ht="17.25" customHeight="1" thickBot="1" x14ac:dyDescent="0.2">
      <c r="B24" s="284"/>
      <c r="C24" s="289"/>
      <c r="D24" s="291"/>
      <c r="E24" s="294"/>
      <c r="F24" s="296"/>
    </row>
    <row r="25" spans="2:6" x14ac:dyDescent="0.15">
      <c r="E25" s="263"/>
    </row>
    <row r="26" spans="2:6" x14ac:dyDescent="0.15">
      <c r="E26" s="263"/>
    </row>
    <row r="27" spans="2:6" x14ac:dyDescent="0.15">
      <c r="E27" s="263"/>
    </row>
    <row r="28" spans="2:6" x14ac:dyDescent="0.15">
      <c r="E28" s="263"/>
    </row>
    <row r="29" spans="2:6" x14ac:dyDescent="0.15">
      <c r="E29" s="263"/>
    </row>
    <row r="30" spans="2:6" x14ac:dyDescent="0.15">
      <c r="E30" s="263"/>
    </row>
    <row r="31" spans="2:6" x14ac:dyDescent="0.15">
      <c r="E31" s="263"/>
    </row>
    <row r="32" spans="2:6" x14ac:dyDescent="0.15">
      <c r="E32" s="263"/>
    </row>
    <row r="33" spans="5:5" x14ac:dyDescent="0.15">
      <c r="E33" s="263"/>
    </row>
    <row r="34" spans="5:5" x14ac:dyDescent="0.15">
      <c r="E34" s="263"/>
    </row>
    <row r="35" spans="5:5" x14ac:dyDescent="0.15">
      <c r="E35" s="263"/>
    </row>
    <row r="36" spans="5:5" x14ac:dyDescent="0.15">
      <c r="E36" s="263"/>
    </row>
    <row r="37" spans="5:5" x14ac:dyDescent="0.15">
      <c r="E37" s="263"/>
    </row>
    <row r="38" spans="5:5" x14ac:dyDescent="0.15">
      <c r="E38" s="263"/>
    </row>
    <row r="39" spans="5:5" x14ac:dyDescent="0.15">
      <c r="E39" s="264"/>
    </row>
    <row r="40" spans="5:5" x14ac:dyDescent="0.15">
      <c r="E40" s="265"/>
    </row>
    <row r="41" spans="5:5" x14ac:dyDescent="0.15">
      <c r="E41" s="266"/>
    </row>
    <row r="42" spans="5:5" x14ac:dyDescent="0.15">
      <c r="E42" s="266"/>
    </row>
    <row r="43" spans="5:5" x14ac:dyDescent="0.15">
      <c r="E43" s="266"/>
    </row>
    <row r="44" spans="5:5" x14ac:dyDescent="0.15">
      <c r="E44" s="266"/>
    </row>
    <row r="45" spans="5:5" x14ac:dyDescent="0.15">
      <c r="E45" s="266"/>
    </row>
    <row r="46" spans="5:5" x14ac:dyDescent="0.15">
      <c r="E46" s="266"/>
    </row>
    <row r="47" spans="5:5" x14ac:dyDescent="0.15">
      <c r="E47" s="266"/>
    </row>
    <row r="48" spans="5:5" x14ac:dyDescent="0.15">
      <c r="E48" s="266"/>
    </row>
    <row r="49" spans="5:5" x14ac:dyDescent="0.15">
      <c r="E49" s="266"/>
    </row>
    <row r="50" spans="5:5" x14ac:dyDescent="0.15">
      <c r="E50" s="266"/>
    </row>
    <row r="51" spans="5:5" x14ac:dyDescent="0.15">
      <c r="E51" s="266"/>
    </row>
    <row r="52" spans="5:5" x14ac:dyDescent="0.15">
      <c r="E52" s="266"/>
    </row>
    <row r="53" spans="5:5" x14ac:dyDescent="0.15">
      <c r="E53" s="266"/>
    </row>
    <row r="54" spans="5:5" x14ac:dyDescent="0.15">
      <c r="E54" s="266"/>
    </row>
    <row r="55" spans="5:5" x14ac:dyDescent="0.15">
      <c r="E55" s="266"/>
    </row>
    <row r="56" spans="5:5" x14ac:dyDescent="0.15">
      <c r="E56" s="266"/>
    </row>
    <row r="57" spans="5:5" x14ac:dyDescent="0.15">
      <c r="E57" s="266"/>
    </row>
    <row r="58" spans="5:5" x14ac:dyDescent="0.15">
      <c r="E58" s="266"/>
    </row>
    <row r="59" spans="5:5" x14ac:dyDescent="0.15">
      <c r="E59" s="266"/>
    </row>
    <row r="60" spans="5:5" x14ac:dyDescent="0.15">
      <c r="E60" s="266"/>
    </row>
    <row r="61" spans="5:5" x14ac:dyDescent="0.15">
      <c r="E61" s="266"/>
    </row>
    <row r="62" spans="5:5" x14ac:dyDescent="0.15">
      <c r="E62" s="266"/>
    </row>
    <row r="63" spans="5:5" x14ac:dyDescent="0.15">
      <c r="E63" s="266"/>
    </row>
    <row r="64" spans="5:5" x14ac:dyDescent="0.15">
      <c r="E64" s="266"/>
    </row>
    <row r="65" spans="5:5" x14ac:dyDescent="0.15">
      <c r="E65" s="266"/>
    </row>
    <row r="66" spans="5:5" x14ac:dyDescent="0.15">
      <c r="E66" s="266"/>
    </row>
    <row r="67" spans="5:5" x14ac:dyDescent="0.15">
      <c r="E67" s="266"/>
    </row>
    <row r="68" spans="5:5" x14ac:dyDescent="0.15">
      <c r="E68" s="266"/>
    </row>
    <row r="69" spans="5:5" x14ac:dyDescent="0.15">
      <c r="E69" s="266"/>
    </row>
    <row r="70" spans="5:5" x14ac:dyDescent="0.15">
      <c r="E70" s="266"/>
    </row>
    <row r="71" spans="5:5" x14ac:dyDescent="0.15">
      <c r="E71" s="266"/>
    </row>
    <row r="72" spans="5:5" x14ac:dyDescent="0.15">
      <c r="E72" s="266"/>
    </row>
    <row r="73" spans="5:5" x14ac:dyDescent="0.15">
      <c r="E73" s="266"/>
    </row>
    <row r="74" spans="5:5" x14ac:dyDescent="0.15">
      <c r="E74" s="266"/>
    </row>
    <row r="75" spans="5:5" x14ac:dyDescent="0.15">
      <c r="E75" s="266"/>
    </row>
    <row r="76" spans="5:5" x14ac:dyDescent="0.15">
      <c r="E76" s="266"/>
    </row>
    <row r="77" spans="5:5" x14ac:dyDescent="0.15">
      <c r="E77" s="266"/>
    </row>
    <row r="78" spans="5:5" x14ac:dyDescent="0.15">
      <c r="E78" s="266"/>
    </row>
    <row r="79" spans="5:5" x14ac:dyDescent="0.15">
      <c r="E79" s="266"/>
    </row>
    <row r="80" spans="5:5" x14ac:dyDescent="0.15">
      <c r="E80" s="266"/>
    </row>
    <row r="81" spans="5:5" x14ac:dyDescent="0.15">
      <c r="E81" s="266"/>
    </row>
    <row r="82" spans="5:5" x14ac:dyDescent="0.15">
      <c r="E82" s="266"/>
    </row>
    <row r="83" spans="5:5" x14ac:dyDescent="0.15">
      <c r="E83" s="266"/>
    </row>
    <row r="84" spans="5:5" x14ac:dyDescent="0.15">
      <c r="E84" s="266"/>
    </row>
    <row r="85" spans="5:5" x14ac:dyDescent="0.15">
      <c r="E85" s="266"/>
    </row>
    <row r="86" spans="5:5" x14ac:dyDescent="0.15">
      <c r="E86" s="266"/>
    </row>
    <row r="87" spans="5:5" x14ac:dyDescent="0.15">
      <c r="E87" s="266"/>
    </row>
    <row r="88" spans="5:5" x14ac:dyDescent="0.15">
      <c r="E88" s="266"/>
    </row>
    <row r="89" spans="5:5" x14ac:dyDescent="0.15">
      <c r="E89" s="266"/>
    </row>
    <row r="90" spans="5:5" x14ac:dyDescent="0.15">
      <c r="E90" s="266"/>
    </row>
  </sheetData>
  <mergeCells count="18">
    <mergeCell ref="F17:F18"/>
    <mergeCell ref="B4:B24"/>
    <mergeCell ref="E2:F3"/>
    <mergeCell ref="C4:C24"/>
    <mergeCell ref="D23:D24"/>
    <mergeCell ref="D15:D18"/>
    <mergeCell ref="E23:E24"/>
    <mergeCell ref="F23:F24"/>
    <mergeCell ref="D2:D3"/>
    <mergeCell ref="D19:D22"/>
    <mergeCell ref="D11:D14"/>
    <mergeCell ref="E19:E22"/>
    <mergeCell ref="E12:E14"/>
    <mergeCell ref="E40:E90"/>
    <mergeCell ref="B2:C3"/>
    <mergeCell ref="E15:E18"/>
    <mergeCell ref="D4:D10"/>
    <mergeCell ref="E4:E10"/>
  </mergeCells>
  <phoneticPr fontId="2"/>
  <hyperlinks>
    <hyperlink ref="B4:B24" location="様式第６号!A1" display="様式第６号!A1" xr:uid="{A551F291-1C19-4E7E-A639-49157BCEFDAF}"/>
    <hyperlink ref="C4:C24" location="国別紙１!A1" display="国別紙１!A1" xr:uid="{70A73962-4FB9-4ADA-BC31-D5EDC492F7CA}"/>
    <hyperlink ref="E4:E10" location="'国別紙３-１'!A1" display="国別紙３-1" xr:uid="{35BCEE00-4A44-4A8D-AA8B-92AFB436E048}"/>
    <hyperlink ref="F6" location="国標準様式４!A1" display="・国標準様式４" xr:uid="{91BF184D-6D12-4ADA-A0CC-4F758C0A1F5B}"/>
    <hyperlink ref="F9" location="国標準様式４!A1" display="・国標準様式４" xr:uid="{3062537C-F9EC-4A7B-93F7-D0A73BCE4A6B}"/>
    <hyperlink ref="E11" location="'国別紙６-１'!A1" display="'国別紙６-１'!A1" xr:uid="{46CDFA9A-E961-4760-8F1E-73406C2666E7}"/>
    <hyperlink ref="E12:E14" location="'国別紙６-２ '!A1" display="'国別紙６-２ '!A1" xr:uid="{05FC8B11-1807-4AEE-9D00-EFF4962581EE}"/>
    <hyperlink ref="F13" location="国標準様式４!A1" display="・国標準様式４" xr:uid="{92186D25-5EB2-4362-8E7B-8934EBA0353E}"/>
    <hyperlink ref="E15:E18" location="国別紙７!A1" display="国別紙７" xr:uid="{29CB33F2-8A2B-4319-9BAA-55BA45F59894}"/>
    <hyperlink ref="F15" location="国標準様式４!A1" display="・国標準様式４" xr:uid="{0CC989D6-3057-4F98-8537-525F0E68BEAA}"/>
    <hyperlink ref="E19:E22" location="国別紙10!A1" display="国別紙10" xr:uid="{1949F035-D9E0-4B25-A3C6-5C6E909A1154}"/>
    <hyperlink ref="F21" location="国標準様式４!A1" display="・国標準様式４" xr:uid="{32A09837-DEA9-4FF2-8BD8-8F9DB6E0292C}"/>
    <hyperlink ref="E23:E24" location="国別紙48!A1" display="国別紙48" xr:uid="{271D32F3-128E-430C-B465-7270E41BE8C5}"/>
    <hyperlink ref="F23:F24" location="市別紙23!A1" display="市別紙23!A1" xr:uid="{E4A79E2A-1A72-47F9-A361-540209123DD9}"/>
  </hyperlinks>
  <pageMargins left="0.70866141732283472" right="0.70866141732283472" top="0.74803149606299213" bottom="0.74803149606299213" header="0.31496062992125978" footer="0.31496062992125978"/>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8"/>
  <sheetViews>
    <sheetView view="pageBreakPreview" zoomScaleNormal="100" zoomScaleSheetLayoutView="100" workbookViewId="0"/>
  </sheetViews>
  <sheetFormatPr defaultColWidth="9" defaultRowHeight="13.5" x14ac:dyDescent="0.15"/>
  <cols>
    <col min="1" max="1" width="2.75" style="196" customWidth="1"/>
    <col min="2" max="2" width="5.625" style="196" customWidth="1"/>
    <col min="3" max="3" width="10.25" style="196" customWidth="1"/>
    <col min="4" max="4" width="6.875" style="196" customWidth="1"/>
    <col min="5" max="5" width="4.25" style="196" customWidth="1"/>
    <col min="6" max="6" width="3.75" style="196" customWidth="1"/>
    <col min="7" max="7" width="4" style="196" customWidth="1"/>
    <col min="8" max="8" width="4.5" style="196" customWidth="1"/>
    <col min="9" max="12" width="3.625" style="196" customWidth="1"/>
    <col min="13" max="13" width="4.375" style="196" customWidth="1"/>
    <col min="14" max="17" width="3.625" style="196" customWidth="1"/>
    <col min="18" max="18" width="4.125" style="196" customWidth="1"/>
    <col min="19" max="23" width="3.625" style="196" customWidth="1"/>
    <col min="24" max="24" width="4" style="196" customWidth="1"/>
    <col min="25" max="36" width="3.625" style="196" customWidth="1"/>
    <col min="37" max="37" width="4.25" style="196" customWidth="1"/>
    <col min="38" max="38" width="9" style="196" customWidth="1"/>
    <col min="39" max="39" width="14" style="196" customWidth="1"/>
    <col min="40" max="40" width="9" style="196" customWidth="1"/>
    <col min="41" max="16384" width="9" style="196"/>
  </cols>
  <sheetData>
    <row r="1" spans="1:39" ht="15.75" customHeight="1" thickBot="1" x14ac:dyDescent="0.2">
      <c r="A1" s="196" t="s">
        <v>285</v>
      </c>
    </row>
    <row r="2" spans="1:39" ht="24.75" customHeight="1" thickBot="1" x14ac:dyDescent="0.3">
      <c r="A2" s="192" t="s">
        <v>286</v>
      </c>
      <c r="B2" s="192"/>
      <c r="C2" s="192"/>
      <c r="D2" s="192"/>
      <c r="E2" s="192"/>
      <c r="F2" s="192"/>
      <c r="G2" s="192"/>
      <c r="H2" s="192"/>
      <c r="I2" s="192"/>
      <c r="J2" s="192"/>
      <c r="K2" s="192"/>
      <c r="L2" s="192"/>
      <c r="M2" s="192"/>
      <c r="N2" s="192"/>
      <c r="O2" s="192"/>
      <c r="P2" s="192"/>
      <c r="Q2" s="192"/>
      <c r="R2" s="192"/>
      <c r="S2" s="192"/>
      <c r="T2" s="192"/>
      <c r="U2" s="192"/>
      <c r="V2" s="3" t="s">
        <v>287</v>
      </c>
      <c r="W2" s="587"/>
      <c r="X2" s="571"/>
      <c r="Y2" s="571"/>
      <c r="Z2" s="571"/>
      <c r="AA2" s="571"/>
      <c r="AB2" s="571"/>
      <c r="AC2" s="571"/>
      <c r="AD2" s="571"/>
      <c r="AE2" s="571"/>
      <c r="AF2" s="571"/>
      <c r="AG2" s="571"/>
      <c r="AH2" s="571"/>
      <c r="AI2" s="571"/>
      <c r="AJ2" s="588"/>
      <c r="AK2" s="192"/>
    </row>
    <row r="4" spans="1:39" x14ac:dyDescent="0.15">
      <c r="A4" s="567"/>
      <c r="B4" s="568" t="s">
        <v>288</v>
      </c>
      <c r="C4" s="308"/>
      <c r="D4" s="308"/>
      <c r="E4" s="4"/>
      <c r="F4" s="5">
        <v>1</v>
      </c>
      <c r="G4" s="5">
        <v>2</v>
      </c>
      <c r="H4" s="5">
        <v>3</v>
      </c>
      <c r="I4" s="5">
        <v>4</v>
      </c>
      <c r="J4" s="5">
        <v>5</v>
      </c>
      <c r="K4" s="5">
        <v>6</v>
      </c>
      <c r="L4" s="5">
        <v>7</v>
      </c>
      <c r="M4" s="5">
        <v>8</v>
      </c>
      <c r="N4" s="5">
        <v>9</v>
      </c>
      <c r="O4" s="5">
        <v>10</v>
      </c>
      <c r="P4" s="5">
        <v>11</v>
      </c>
      <c r="Q4" s="5">
        <v>12</v>
      </c>
      <c r="R4" s="5">
        <v>13</v>
      </c>
      <c r="S4" s="5">
        <v>14</v>
      </c>
      <c r="T4" s="5">
        <v>15</v>
      </c>
      <c r="U4" s="5">
        <v>16</v>
      </c>
      <c r="V4" s="5">
        <v>17</v>
      </c>
      <c r="W4" s="5">
        <v>18</v>
      </c>
      <c r="X4" s="5">
        <v>19</v>
      </c>
      <c r="Y4" s="5">
        <v>20</v>
      </c>
      <c r="Z4" s="5">
        <v>21</v>
      </c>
      <c r="AA4" s="5">
        <v>22</v>
      </c>
      <c r="AB4" s="5">
        <v>23</v>
      </c>
      <c r="AC4" s="5">
        <v>24</v>
      </c>
      <c r="AD4" s="5">
        <v>25</v>
      </c>
      <c r="AE4" s="5">
        <v>26</v>
      </c>
      <c r="AF4" s="5">
        <v>27</v>
      </c>
      <c r="AG4" s="5">
        <v>28</v>
      </c>
      <c r="AH4" s="5">
        <v>29</v>
      </c>
      <c r="AI4" s="5">
        <v>30</v>
      </c>
      <c r="AJ4" s="5">
        <v>31</v>
      </c>
      <c r="AK4" s="6"/>
    </row>
    <row r="5" spans="1:39" x14ac:dyDescent="0.15">
      <c r="A5" s="405"/>
      <c r="B5" s="572" t="s">
        <v>289</v>
      </c>
      <c r="C5" s="308"/>
      <c r="D5" s="308"/>
      <c r="E5" s="309"/>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6"/>
      <c r="AM5" s="196" t="s">
        <v>290</v>
      </c>
    </row>
    <row r="6" spans="1:39" x14ac:dyDescent="0.15">
      <c r="A6" s="405"/>
      <c r="B6" s="572" t="s">
        <v>291</v>
      </c>
      <c r="C6" s="304"/>
      <c r="D6" s="572" t="s">
        <v>292</v>
      </c>
      <c r="E6" s="309"/>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572">
        <f>COUNTIF(F6:AJ7,"〇")</f>
        <v>0</v>
      </c>
      <c r="AM6" s="196" t="s">
        <v>293</v>
      </c>
    </row>
    <row r="7" spans="1:39" x14ac:dyDescent="0.15">
      <c r="A7" s="405"/>
      <c r="B7" s="313"/>
      <c r="C7" s="306"/>
      <c r="D7" s="572" t="s">
        <v>294</v>
      </c>
      <c r="E7" s="309"/>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06"/>
      <c r="AM7" s="196" t="s">
        <v>295</v>
      </c>
    </row>
    <row r="8" spans="1:39" x14ac:dyDescent="0.15">
      <c r="A8" s="406"/>
      <c r="B8" s="5" t="s">
        <v>296</v>
      </c>
      <c r="C8" s="5" t="s">
        <v>297</v>
      </c>
      <c r="D8" s="77" t="s">
        <v>298</v>
      </c>
      <c r="E8" s="5" t="s">
        <v>299</v>
      </c>
      <c r="F8" s="578" t="s">
        <v>300</v>
      </c>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78"/>
      <c r="AM8" s="196" t="s">
        <v>301</v>
      </c>
    </row>
    <row r="9" spans="1:39" x14ac:dyDescent="0.15">
      <c r="A9" s="193">
        <v>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9">
        <f t="shared" ref="AK9:AK33" si="0">SUM(F9:AJ9)</f>
        <v>0</v>
      </c>
      <c r="AM9" s="196" t="s">
        <v>302</v>
      </c>
    </row>
    <row r="10" spans="1:39" x14ac:dyDescent="0.15">
      <c r="A10" s="193">
        <v>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9">
        <f t="shared" si="0"/>
        <v>0</v>
      </c>
      <c r="AM10" s="196" t="s">
        <v>303</v>
      </c>
    </row>
    <row r="11" spans="1:39" x14ac:dyDescent="0.15">
      <c r="A11" s="193">
        <v>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9">
        <f t="shared" si="0"/>
        <v>0</v>
      </c>
      <c r="AM11" s="196" t="s">
        <v>301</v>
      </c>
    </row>
    <row r="12" spans="1:39" x14ac:dyDescent="0.15">
      <c r="A12" s="193">
        <v>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9">
        <f t="shared" si="0"/>
        <v>0</v>
      </c>
      <c r="AM12" s="196" t="s">
        <v>304</v>
      </c>
    </row>
    <row r="13" spans="1:39" x14ac:dyDescent="0.15">
      <c r="A13" s="193">
        <v>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9">
        <f t="shared" si="0"/>
        <v>0</v>
      </c>
    </row>
    <row r="14" spans="1:39" x14ac:dyDescent="0.15">
      <c r="A14" s="193">
        <v>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9">
        <f t="shared" si="0"/>
        <v>0</v>
      </c>
      <c r="AM14" s="200" t="s">
        <v>305</v>
      </c>
    </row>
    <row r="15" spans="1:39" x14ac:dyDescent="0.15">
      <c r="A15" s="193">
        <v>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9">
        <f t="shared" si="0"/>
        <v>0</v>
      </c>
    </row>
    <row r="16" spans="1:39" x14ac:dyDescent="0.15">
      <c r="A16" s="193">
        <v>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9">
        <f t="shared" si="0"/>
        <v>0</v>
      </c>
      <c r="AM16" s="200">
        <v>1</v>
      </c>
    </row>
    <row r="17" spans="1:39" x14ac:dyDescent="0.15">
      <c r="A17" s="193">
        <v>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9">
        <f t="shared" si="0"/>
        <v>0</v>
      </c>
      <c r="AM17" s="200">
        <v>2</v>
      </c>
    </row>
    <row r="18" spans="1:39" x14ac:dyDescent="0.15">
      <c r="A18" s="193">
        <v>10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9">
        <f t="shared" si="0"/>
        <v>0</v>
      </c>
    </row>
    <row r="19" spans="1:39" x14ac:dyDescent="0.15">
      <c r="A19" s="193">
        <v>11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9">
        <f t="shared" si="0"/>
        <v>0</v>
      </c>
      <c r="AM19" s="200">
        <v>6</v>
      </c>
    </row>
    <row r="20" spans="1:39" x14ac:dyDescent="0.15">
      <c r="A20" s="193">
        <v>12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9">
        <f t="shared" si="0"/>
        <v>0</v>
      </c>
      <c r="AM20" s="200">
        <v>5</v>
      </c>
    </row>
    <row r="21" spans="1:39" x14ac:dyDescent="0.15">
      <c r="A21" s="193">
        <v>13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9">
        <f t="shared" si="0"/>
        <v>0</v>
      </c>
      <c r="AM21" s="200">
        <v>4</v>
      </c>
    </row>
    <row r="22" spans="1:39" x14ac:dyDescent="0.15">
      <c r="A22" s="193">
        <v>14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9">
        <f t="shared" si="0"/>
        <v>0</v>
      </c>
      <c r="AM22" s="200">
        <v>3</v>
      </c>
    </row>
    <row r="23" spans="1:39" x14ac:dyDescent="0.15">
      <c r="A23" s="193">
        <v>15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9">
        <f t="shared" si="0"/>
        <v>0</v>
      </c>
      <c r="AM23" s="200">
        <v>2</v>
      </c>
    </row>
    <row r="24" spans="1:39" x14ac:dyDescent="0.15">
      <c r="A24" s="193">
        <v>16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9">
        <f t="shared" si="0"/>
        <v>0</v>
      </c>
      <c r="AM24" s="200">
        <v>1</v>
      </c>
    </row>
    <row r="25" spans="1:39" x14ac:dyDescent="0.15">
      <c r="A25" s="193">
        <v>17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9">
        <f t="shared" si="0"/>
        <v>0</v>
      </c>
    </row>
    <row r="26" spans="1:39" x14ac:dyDescent="0.15">
      <c r="A26" s="193">
        <v>18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9">
        <f t="shared" si="0"/>
        <v>0</v>
      </c>
    </row>
    <row r="27" spans="1:39" x14ac:dyDescent="0.15">
      <c r="A27" s="193">
        <v>19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9">
        <f t="shared" si="0"/>
        <v>0</v>
      </c>
    </row>
    <row r="28" spans="1:39" x14ac:dyDescent="0.15">
      <c r="A28" s="193">
        <v>20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9">
        <f t="shared" si="0"/>
        <v>0</v>
      </c>
    </row>
    <row r="29" spans="1:39" x14ac:dyDescent="0.15">
      <c r="A29" s="193">
        <v>21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9">
        <f t="shared" si="0"/>
        <v>0</v>
      </c>
    </row>
    <row r="30" spans="1:39" x14ac:dyDescent="0.15">
      <c r="A30" s="193">
        <v>22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9">
        <f t="shared" si="0"/>
        <v>0</v>
      </c>
    </row>
    <row r="31" spans="1:39" x14ac:dyDescent="0.15">
      <c r="A31" s="193">
        <v>23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9">
        <f t="shared" si="0"/>
        <v>0</v>
      </c>
    </row>
    <row r="32" spans="1:39" x14ac:dyDescent="0.15">
      <c r="A32" s="193">
        <v>24</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9">
        <f t="shared" si="0"/>
        <v>0</v>
      </c>
    </row>
    <row r="33" spans="1:37" x14ac:dyDescent="0.15">
      <c r="A33" s="193">
        <v>25</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9">
        <f t="shared" si="0"/>
        <v>0</v>
      </c>
    </row>
    <row r="34" spans="1:37" x14ac:dyDescent="0.15">
      <c r="A34" s="194" t="s">
        <v>306</v>
      </c>
      <c r="B34" s="569" t="s">
        <v>307</v>
      </c>
      <c r="C34" s="303"/>
      <c r="D34" s="303"/>
      <c r="E34" s="195"/>
      <c r="F34" s="5">
        <f t="shared" ref="F34:AK34" si="1">SUM(F9:F33)</f>
        <v>0</v>
      </c>
      <c r="G34" s="5">
        <f t="shared" si="1"/>
        <v>0</v>
      </c>
      <c r="H34" s="5">
        <f t="shared" si="1"/>
        <v>0</v>
      </c>
      <c r="I34" s="5">
        <f t="shared" si="1"/>
        <v>0</v>
      </c>
      <c r="J34" s="5">
        <f t="shared" si="1"/>
        <v>0</v>
      </c>
      <c r="K34" s="5">
        <f t="shared" si="1"/>
        <v>0</v>
      </c>
      <c r="L34" s="5">
        <f t="shared" si="1"/>
        <v>0</v>
      </c>
      <c r="M34" s="5">
        <f t="shared" si="1"/>
        <v>0</v>
      </c>
      <c r="N34" s="5">
        <f t="shared" si="1"/>
        <v>0</v>
      </c>
      <c r="O34" s="5">
        <f t="shared" si="1"/>
        <v>0</v>
      </c>
      <c r="P34" s="5">
        <f t="shared" si="1"/>
        <v>0</v>
      </c>
      <c r="Q34" s="5">
        <f t="shared" si="1"/>
        <v>0</v>
      </c>
      <c r="R34" s="5">
        <f t="shared" si="1"/>
        <v>0</v>
      </c>
      <c r="S34" s="5">
        <f t="shared" si="1"/>
        <v>0</v>
      </c>
      <c r="T34" s="5">
        <f t="shared" si="1"/>
        <v>0</v>
      </c>
      <c r="U34" s="5">
        <f t="shared" si="1"/>
        <v>0</v>
      </c>
      <c r="V34" s="5">
        <f t="shared" si="1"/>
        <v>0</v>
      </c>
      <c r="W34" s="5">
        <f t="shared" si="1"/>
        <v>0</v>
      </c>
      <c r="X34" s="5">
        <f t="shared" si="1"/>
        <v>0</v>
      </c>
      <c r="Y34" s="5">
        <f t="shared" si="1"/>
        <v>0</v>
      </c>
      <c r="Z34" s="5">
        <f t="shared" si="1"/>
        <v>0</v>
      </c>
      <c r="AA34" s="5">
        <f t="shared" si="1"/>
        <v>0</v>
      </c>
      <c r="AB34" s="5">
        <f t="shared" si="1"/>
        <v>0</v>
      </c>
      <c r="AC34" s="5">
        <f t="shared" si="1"/>
        <v>0</v>
      </c>
      <c r="AD34" s="5">
        <f t="shared" si="1"/>
        <v>0</v>
      </c>
      <c r="AE34" s="5">
        <f t="shared" si="1"/>
        <v>0</v>
      </c>
      <c r="AF34" s="5">
        <f t="shared" si="1"/>
        <v>0</v>
      </c>
      <c r="AG34" s="5">
        <f t="shared" si="1"/>
        <v>0</v>
      </c>
      <c r="AH34" s="5">
        <f t="shared" si="1"/>
        <v>0</v>
      </c>
      <c r="AI34" s="5">
        <f t="shared" si="1"/>
        <v>0</v>
      </c>
      <c r="AJ34" s="5">
        <f t="shared" si="1"/>
        <v>0</v>
      </c>
      <c r="AK34" s="5">
        <f t="shared" si="1"/>
        <v>0</v>
      </c>
    </row>
    <row r="35" spans="1:37" x14ac:dyDescent="0.15">
      <c r="B35" s="574" t="s">
        <v>308</v>
      </c>
      <c r="C35" s="575"/>
      <c r="D35" s="575"/>
      <c r="E35" s="76"/>
      <c r="F35" s="589" t="s">
        <v>259</v>
      </c>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row>
    <row r="36" spans="1:37" ht="14.25" customHeight="1" thickBot="1" x14ac:dyDescent="0.2">
      <c r="B36" s="574" t="s">
        <v>309</v>
      </c>
      <c r="C36" s="575"/>
      <c r="D36" s="575"/>
    </row>
    <row r="37" spans="1:37" ht="15.95" customHeight="1" thickBot="1" x14ac:dyDescent="0.2">
      <c r="A37" s="196" t="s">
        <v>306</v>
      </c>
      <c r="B37" s="574" t="s">
        <v>310</v>
      </c>
      <c r="C37" s="575"/>
      <c r="D37" s="575"/>
      <c r="E37" s="575" t="s">
        <v>311</v>
      </c>
      <c r="F37" s="575"/>
      <c r="G37" s="575"/>
      <c r="H37" s="575"/>
      <c r="I37" s="575"/>
      <c r="K37" s="573" t="s">
        <v>312</v>
      </c>
      <c r="L37" s="344"/>
      <c r="M37" s="344"/>
      <c r="N37" s="344"/>
      <c r="O37" s="344"/>
      <c r="P37" s="344"/>
      <c r="Q37" s="344"/>
      <c r="R37" s="197"/>
      <c r="S37" s="197"/>
      <c r="T37" s="197"/>
      <c r="U37" s="197"/>
      <c r="V37" s="197"/>
      <c r="W37" s="197"/>
      <c r="X37" s="197"/>
      <c r="Y37" s="197"/>
      <c r="Z37" s="197"/>
      <c r="AA37" s="197"/>
      <c r="AB37" s="197"/>
      <c r="AC37" s="197"/>
      <c r="AD37" s="197"/>
      <c r="AE37" s="197"/>
      <c r="AF37" s="579"/>
      <c r="AG37" s="344"/>
      <c r="AH37" s="344"/>
      <c r="AI37" s="344"/>
      <c r="AJ37" s="344"/>
      <c r="AK37" s="580"/>
    </row>
    <row r="38" spans="1:37" ht="14.25" customHeight="1" thickBot="1" x14ac:dyDescent="0.2">
      <c r="B38" s="574" t="s">
        <v>313</v>
      </c>
      <c r="C38" s="575"/>
      <c r="D38" s="575"/>
      <c r="E38" s="76"/>
      <c r="F38" s="8" t="s">
        <v>298</v>
      </c>
      <c r="G38" s="9" t="s">
        <v>314</v>
      </c>
      <c r="K38" s="592" t="s">
        <v>315</v>
      </c>
      <c r="L38" s="575"/>
      <c r="M38" s="575"/>
      <c r="N38" s="575"/>
      <c r="O38" s="575"/>
      <c r="P38" s="575"/>
      <c r="Q38" s="319"/>
      <c r="R38" s="198">
        <f>AK34</f>
        <v>0</v>
      </c>
      <c r="S38" s="199" t="s">
        <v>168</v>
      </c>
      <c r="T38" s="200" t="s">
        <v>316</v>
      </c>
      <c r="U38" s="576" t="s">
        <v>317</v>
      </c>
      <c r="V38" s="575"/>
      <c r="W38" s="575"/>
      <c r="X38" s="575"/>
      <c r="Y38" s="319"/>
      <c r="Z38" s="198">
        <f>AK6</f>
        <v>0</v>
      </c>
      <c r="AA38" s="199" t="s">
        <v>318</v>
      </c>
      <c r="AB38" s="196" t="s">
        <v>319</v>
      </c>
      <c r="AC38" s="593" t="e">
        <f>ROUNDDOWN(R38/Z38,1)</f>
        <v>#DIV/0!</v>
      </c>
      <c r="AD38" s="571"/>
      <c r="AE38" s="201" t="s">
        <v>168</v>
      </c>
      <c r="AK38" s="202"/>
    </row>
    <row r="39" spans="1:37" ht="3.4" customHeight="1" thickBot="1" x14ac:dyDescent="0.2">
      <c r="B39" s="597" t="s">
        <v>320</v>
      </c>
      <c r="C39" s="575"/>
      <c r="D39" s="575"/>
      <c r="E39" s="76"/>
      <c r="F39" s="594">
        <v>6</v>
      </c>
      <c r="G39" s="590">
        <f>SUMPRODUCT(($C$9:$C$33="生活介護")*($D$9:$D$33=F39)*($AK$9:$AK$33&gt;0))</f>
        <v>0</v>
      </c>
      <c r="K39" s="208"/>
      <c r="R39" s="203"/>
      <c r="S39" s="203"/>
      <c r="Z39" s="203"/>
      <c r="AK39" s="202"/>
    </row>
    <row r="40" spans="1:37" ht="14.25" customHeight="1" thickBot="1" x14ac:dyDescent="0.2">
      <c r="B40" s="575"/>
      <c r="C40" s="575"/>
      <c r="D40" s="575"/>
      <c r="F40" s="595"/>
      <c r="G40" s="582"/>
      <c r="K40" s="592" t="s">
        <v>321</v>
      </c>
      <c r="L40" s="575"/>
      <c r="M40" s="575"/>
      <c r="N40" s="575"/>
      <c r="O40" s="575"/>
      <c r="P40" s="575"/>
      <c r="Q40" s="319"/>
      <c r="R40" s="198">
        <f>COUNTA(F34:AJ34)-COUNTIF(F34:AJ34,0)</f>
        <v>0</v>
      </c>
      <c r="S40" s="199" t="s">
        <v>36</v>
      </c>
      <c r="T40" s="200" t="s">
        <v>316</v>
      </c>
      <c r="U40" s="576" t="s">
        <v>322</v>
      </c>
      <c r="V40" s="575"/>
      <c r="W40" s="575"/>
      <c r="X40" s="575"/>
      <c r="Y40" s="319"/>
      <c r="Z40" s="198">
        <f>COUNTA(F5:AJ5)</f>
        <v>0</v>
      </c>
      <c r="AA40" s="199" t="s">
        <v>36</v>
      </c>
      <c r="AB40" s="10" t="s">
        <v>323</v>
      </c>
      <c r="AC40" s="196">
        <v>7</v>
      </c>
      <c r="AD40" s="196" t="s">
        <v>36</v>
      </c>
      <c r="AE40" s="196" t="s">
        <v>319</v>
      </c>
      <c r="AF40" s="204" t="e">
        <f>ROUNDDOWN(R40/Z40*AC40,1)</f>
        <v>#DIV/0!</v>
      </c>
      <c r="AG40" s="201" t="s">
        <v>36</v>
      </c>
      <c r="AK40" s="202"/>
    </row>
    <row r="41" spans="1:37" ht="14.25" customHeight="1" thickBot="1" x14ac:dyDescent="0.2">
      <c r="B41" s="575"/>
      <c r="C41" s="575"/>
      <c r="D41" s="575"/>
      <c r="F41" s="11">
        <v>5</v>
      </c>
      <c r="G41" s="12">
        <f>SUMPRODUCT(($C$9:$C$33="生活介護")*($D$9:$D$33=F41)*($AK$9:$AK$33&gt;0))</f>
        <v>0</v>
      </c>
      <c r="H41" s="13" t="s">
        <v>299</v>
      </c>
      <c r="K41" s="583" t="s">
        <v>324</v>
      </c>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84"/>
    </row>
    <row r="42" spans="1:37" ht="14.25" customHeight="1" thickBot="1" x14ac:dyDescent="0.2">
      <c r="F42" s="14">
        <v>4</v>
      </c>
      <c r="G42" s="15">
        <f>SUMPRODUCT(($C$9:$C$33="生活介護")*($D$9:$D$33=F42)*($AK$9:$AK$33&gt;0))</f>
        <v>0</v>
      </c>
      <c r="H42" s="16">
        <f>SUMPRODUCT(($C$9:$C$33="生活介護")*($D$9:$D$33=F42)*($E$9:$E$33=$AM$14)*($AK$9:$AK$33&gt;0))</f>
        <v>0</v>
      </c>
      <c r="K42" s="521"/>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585"/>
    </row>
    <row r="43" spans="1:37" ht="12" customHeight="1" thickBot="1" x14ac:dyDescent="0.2">
      <c r="B43" s="577" t="s">
        <v>325</v>
      </c>
      <c r="C43" s="575"/>
      <c r="D43" s="205"/>
      <c r="E43" s="205"/>
      <c r="F43" s="567">
        <v>3</v>
      </c>
      <c r="G43" s="594">
        <f>SUMPRODUCT(($C$9:$C$33="生活介護")*($D$9:$D$33=F43)*($AK$9:$AK$33&gt;0))</f>
        <v>0</v>
      </c>
      <c r="H43" s="581">
        <f>SUMPRODUCT(($C$9:$C$33="生活介護")*($D$9:$D$33=F43)*($E$9:$E$33=$AM$14)*($AK$9:$AK$33&gt;0))</f>
        <v>0</v>
      </c>
    </row>
    <row r="44" spans="1:37" ht="2.25" customHeight="1" x14ac:dyDescent="0.15">
      <c r="B44" s="205"/>
      <c r="C44" s="205"/>
      <c r="D44" s="205"/>
      <c r="E44" s="205"/>
      <c r="F44" s="406"/>
      <c r="G44" s="595"/>
      <c r="H44" s="582"/>
      <c r="K44" s="206"/>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207"/>
    </row>
    <row r="45" spans="1:37" ht="14.25" customHeight="1" thickBot="1" x14ac:dyDescent="0.2">
      <c r="B45" s="577" t="s">
        <v>326</v>
      </c>
      <c r="C45" s="575"/>
      <c r="D45" s="575"/>
      <c r="E45" s="205"/>
      <c r="F45" s="14">
        <v>2</v>
      </c>
      <c r="G45" s="11">
        <f>SUMPRODUCT(($C$9:$C$33="生活介護")*($D$9:$D$33=F45)*($AK$9:$AK$33&gt;0))</f>
        <v>0</v>
      </c>
      <c r="H45" s="17">
        <f>SUMPRODUCT(($C$9:$C$33="生活介護")*($D$9:$D$33=F45)*($E$9:$E$33=$AM$14)*($AK$9:$AK$33&gt;0))</f>
        <v>0</v>
      </c>
      <c r="K45" s="591" t="s">
        <v>327</v>
      </c>
      <c r="L45" s="575"/>
      <c r="M45" s="575"/>
      <c r="N45" s="575"/>
      <c r="O45" s="575"/>
      <c r="P45" s="575"/>
      <c r="Q45" s="575"/>
      <c r="AK45" s="202"/>
    </row>
    <row r="46" spans="1:37" ht="14.25" customHeight="1" thickBot="1" x14ac:dyDescent="0.2">
      <c r="B46" s="577" t="s">
        <v>328</v>
      </c>
      <c r="C46" s="575"/>
      <c r="D46" s="575"/>
      <c r="E46" s="205"/>
      <c r="F46" s="14">
        <v>1</v>
      </c>
      <c r="G46" s="11">
        <f>SUMPRODUCT(($C$9:$C$33="生活介護")*($D$9:$D$33=F46)*($AK$9:$AK$33&gt;0))</f>
        <v>0</v>
      </c>
      <c r="H46" s="12">
        <f>SUMPRODUCT(($C$9:$C$33="生活介護")*($D$9:$D$33=F46)*($E$9:$E$33=$AM$14)*($AK$9:$AK$33&gt;0))</f>
        <v>0</v>
      </c>
      <c r="K46" s="586" t="s">
        <v>329</v>
      </c>
      <c r="L46" s="575"/>
      <c r="M46" s="575"/>
      <c r="N46" s="575"/>
      <c r="O46" s="575"/>
      <c r="P46" s="575"/>
      <c r="Q46" s="575"/>
      <c r="R46" s="575"/>
      <c r="S46" s="319"/>
      <c r="T46" s="198">
        <f>G39+G41+H42+H43+H45+H46</f>
        <v>0</v>
      </c>
      <c r="U46" s="199" t="s">
        <v>168</v>
      </c>
      <c r="V46" s="200" t="s">
        <v>316</v>
      </c>
      <c r="W46" s="576" t="s">
        <v>330</v>
      </c>
      <c r="X46" s="575"/>
      <c r="Y46" s="575"/>
      <c r="Z46" s="575"/>
      <c r="AA46" s="575"/>
      <c r="AB46" s="319"/>
      <c r="AC46" s="198">
        <f>G47</f>
        <v>0</v>
      </c>
      <c r="AD46" s="199" t="s">
        <v>168</v>
      </c>
      <c r="AE46" s="196" t="s">
        <v>319</v>
      </c>
      <c r="AF46" s="596" t="e">
        <f>ROUNDDOWN(T46/AC46,2)</f>
        <v>#DIV/0!</v>
      </c>
      <c r="AG46" s="588"/>
      <c r="AK46" s="202"/>
    </row>
    <row r="47" spans="1:37" ht="14.25" customHeight="1" thickBot="1" x14ac:dyDescent="0.2">
      <c r="B47" s="205"/>
      <c r="C47" s="18" t="s">
        <v>331</v>
      </c>
      <c r="D47" s="205"/>
      <c r="E47" s="205"/>
      <c r="F47" s="19" t="s">
        <v>332</v>
      </c>
      <c r="G47" s="194">
        <f>SUM(G39:G46)</f>
        <v>0</v>
      </c>
      <c r="K47" s="583" t="s">
        <v>333</v>
      </c>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84"/>
    </row>
    <row r="48" spans="1:37" ht="14.25" customHeight="1" thickBot="1" x14ac:dyDescent="0.2">
      <c r="B48" s="205"/>
      <c r="C48" s="209">
        <v>20</v>
      </c>
      <c r="D48" s="205" t="s">
        <v>168</v>
      </c>
      <c r="E48" s="205"/>
      <c r="K48" s="521"/>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585"/>
    </row>
    <row r="49" spans="1:39" ht="4.5" customHeight="1" x14ac:dyDescent="0.15"/>
    <row r="50" spans="1:39" ht="12.75" customHeight="1" thickBot="1" x14ac:dyDescent="0.2"/>
    <row r="51" spans="1:39" ht="24.75" customHeight="1" thickBot="1" x14ac:dyDescent="0.3">
      <c r="A51" s="192" t="s">
        <v>286</v>
      </c>
      <c r="B51" s="192"/>
      <c r="C51" s="192"/>
      <c r="D51" s="192"/>
      <c r="E51" s="192"/>
      <c r="F51" s="192"/>
      <c r="G51" s="192"/>
      <c r="H51" s="192"/>
      <c r="I51" s="192"/>
      <c r="J51" s="192"/>
      <c r="K51" s="192"/>
      <c r="L51" s="192"/>
      <c r="M51" s="192"/>
      <c r="N51" s="192"/>
      <c r="O51" s="192"/>
      <c r="P51" s="192"/>
      <c r="Q51" s="192"/>
      <c r="R51" s="192"/>
      <c r="S51" s="192"/>
      <c r="T51" s="192"/>
      <c r="U51" s="192"/>
      <c r="V51" s="3" t="s">
        <v>287</v>
      </c>
      <c r="W51" s="587" t="s">
        <v>334</v>
      </c>
      <c r="X51" s="571"/>
      <c r="Y51" s="571"/>
      <c r="Z51" s="571"/>
      <c r="AA51" s="571"/>
      <c r="AB51" s="571"/>
      <c r="AC51" s="571"/>
      <c r="AD51" s="571"/>
      <c r="AE51" s="571"/>
      <c r="AF51" s="571"/>
      <c r="AG51" s="571"/>
      <c r="AH51" s="571"/>
      <c r="AI51" s="571"/>
      <c r="AJ51" s="588"/>
      <c r="AK51" s="192"/>
    </row>
    <row r="53" spans="1:39" x14ac:dyDescent="0.15">
      <c r="A53" s="567"/>
      <c r="B53" s="568" t="s">
        <v>335</v>
      </c>
      <c r="C53" s="308"/>
      <c r="D53" s="308"/>
      <c r="E53" s="4"/>
      <c r="F53" s="5">
        <v>1</v>
      </c>
      <c r="G53" s="5">
        <v>2</v>
      </c>
      <c r="H53" s="5">
        <v>3</v>
      </c>
      <c r="I53" s="5">
        <v>4</v>
      </c>
      <c r="J53" s="5">
        <v>5</v>
      </c>
      <c r="K53" s="5">
        <v>6</v>
      </c>
      <c r="L53" s="5">
        <v>7</v>
      </c>
      <c r="M53" s="5">
        <v>8</v>
      </c>
      <c r="N53" s="5">
        <v>9</v>
      </c>
      <c r="O53" s="5">
        <v>10</v>
      </c>
      <c r="P53" s="5">
        <v>11</v>
      </c>
      <c r="Q53" s="5">
        <v>12</v>
      </c>
      <c r="R53" s="5">
        <v>13</v>
      </c>
      <c r="S53" s="5">
        <v>14</v>
      </c>
      <c r="T53" s="5">
        <v>15</v>
      </c>
      <c r="U53" s="5">
        <v>16</v>
      </c>
      <c r="V53" s="5">
        <v>17</v>
      </c>
      <c r="W53" s="5">
        <v>18</v>
      </c>
      <c r="X53" s="5">
        <v>19</v>
      </c>
      <c r="Y53" s="5">
        <v>20</v>
      </c>
      <c r="Z53" s="5">
        <v>21</v>
      </c>
      <c r="AA53" s="5">
        <v>22</v>
      </c>
      <c r="AB53" s="5">
        <v>23</v>
      </c>
      <c r="AC53" s="5">
        <v>24</v>
      </c>
      <c r="AD53" s="5">
        <v>25</v>
      </c>
      <c r="AE53" s="5">
        <v>26</v>
      </c>
      <c r="AF53" s="5">
        <v>27</v>
      </c>
      <c r="AG53" s="5">
        <v>28</v>
      </c>
      <c r="AH53" s="5">
        <v>29</v>
      </c>
      <c r="AI53" s="5">
        <v>30</v>
      </c>
      <c r="AJ53" s="5">
        <v>31</v>
      </c>
      <c r="AK53" s="6"/>
    </row>
    <row r="54" spans="1:39" x14ac:dyDescent="0.15">
      <c r="A54" s="405"/>
      <c r="B54" s="572" t="s">
        <v>289</v>
      </c>
      <c r="C54" s="308"/>
      <c r="D54" s="308"/>
      <c r="E54" s="309"/>
      <c r="F54" s="7" t="s">
        <v>36</v>
      </c>
      <c r="G54" s="7" t="s">
        <v>35</v>
      </c>
      <c r="H54" s="7" t="s">
        <v>336</v>
      </c>
      <c r="I54" s="7" t="s">
        <v>337</v>
      </c>
      <c r="J54" s="7" t="s">
        <v>338</v>
      </c>
      <c r="K54" s="7" t="s">
        <v>339</v>
      </c>
      <c r="L54" s="7" t="s">
        <v>340</v>
      </c>
      <c r="M54" s="7" t="s">
        <v>36</v>
      </c>
      <c r="N54" s="7" t="s">
        <v>35</v>
      </c>
      <c r="O54" s="7" t="s">
        <v>336</v>
      </c>
      <c r="P54" s="7" t="s">
        <v>337</v>
      </c>
      <c r="Q54" s="7" t="s">
        <v>338</v>
      </c>
      <c r="R54" s="7" t="s">
        <v>339</v>
      </c>
      <c r="S54" s="7" t="s">
        <v>340</v>
      </c>
      <c r="T54" s="7" t="s">
        <v>36</v>
      </c>
      <c r="U54" s="7" t="s">
        <v>35</v>
      </c>
      <c r="V54" s="7" t="s">
        <v>336</v>
      </c>
      <c r="W54" s="7" t="s">
        <v>337</v>
      </c>
      <c r="X54" s="7" t="s">
        <v>338</v>
      </c>
      <c r="Y54" s="7" t="s">
        <v>339</v>
      </c>
      <c r="Z54" s="7" t="s">
        <v>340</v>
      </c>
      <c r="AA54" s="7" t="s">
        <v>36</v>
      </c>
      <c r="AB54" s="7" t="s">
        <v>35</v>
      </c>
      <c r="AC54" s="7" t="s">
        <v>336</v>
      </c>
      <c r="AD54" s="7" t="s">
        <v>337</v>
      </c>
      <c r="AE54" s="7" t="s">
        <v>338</v>
      </c>
      <c r="AF54" s="7" t="s">
        <v>339</v>
      </c>
      <c r="AG54" s="7" t="s">
        <v>340</v>
      </c>
      <c r="AH54" s="7" t="s">
        <v>36</v>
      </c>
      <c r="AI54" s="7" t="s">
        <v>35</v>
      </c>
      <c r="AJ54" s="7" t="s">
        <v>336</v>
      </c>
      <c r="AK54" s="6"/>
      <c r="AM54" s="196" t="s">
        <v>290</v>
      </c>
    </row>
    <row r="55" spans="1:39" x14ac:dyDescent="0.15">
      <c r="A55" s="405"/>
      <c r="B55" s="572" t="s">
        <v>291</v>
      </c>
      <c r="C55" s="304"/>
      <c r="D55" s="572" t="s">
        <v>292</v>
      </c>
      <c r="E55" s="309"/>
      <c r="F55" s="7" t="s">
        <v>305</v>
      </c>
      <c r="G55" s="7" t="s">
        <v>305</v>
      </c>
      <c r="H55" s="7"/>
      <c r="I55" s="7" t="s">
        <v>305</v>
      </c>
      <c r="J55" s="7" t="s">
        <v>305</v>
      </c>
      <c r="K55" s="7" t="s">
        <v>305</v>
      </c>
      <c r="L55" s="7"/>
      <c r="M55" s="7" t="s">
        <v>305</v>
      </c>
      <c r="N55" s="7" t="s">
        <v>305</v>
      </c>
      <c r="O55" s="7"/>
      <c r="P55" s="7" t="s">
        <v>305</v>
      </c>
      <c r="Q55" s="7" t="s">
        <v>305</v>
      </c>
      <c r="R55" s="7" t="s">
        <v>305</v>
      </c>
      <c r="S55" s="7"/>
      <c r="T55" s="7"/>
      <c r="U55" s="7" t="s">
        <v>305</v>
      </c>
      <c r="V55" s="7" t="s">
        <v>305</v>
      </c>
      <c r="W55" s="7" t="s">
        <v>305</v>
      </c>
      <c r="X55" s="7" t="s">
        <v>305</v>
      </c>
      <c r="Y55" s="7" t="s">
        <v>305</v>
      </c>
      <c r="Z55" s="7"/>
      <c r="AA55" s="7"/>
      <c r="AB55" s="7" t="s">
        <v>305</v>
      </c>
      <c r="AC55" s="7" t="s">
        <v>305</v>
      </c>
      <c r="AD55" s="7"/>
      <c r="AE55" s="7" t="s">
        <v>305</v>
      </c>
      <c r="AF55" s="7" t="s">
        <v>305</v>
      </c>
      <c r="AG55" s="7"/>
      <c r="AH55" s="7"/>
      <c r="AI55" s="7" t="s">
        <v>305</v>
      </c>
      <c r="AJ55" s="7" t="s">
        <v>305</v>
      </c>
      <c r="AK55" s="572">
        <f>COUNTIF(F55:AJ56,"〇")</f>
        <v>43</v>
      </c>
      <c r="AM55" s="196" t="s">
        <v>293</v>
      </c>
    </row>
    <row r="56" spans="1:39" x14ac:dyDescent="0.15">
      <c r="A56" s="405"/>
      <c r="B56" s="313"/>
      <c r="C56" s="306"/>
      <c r="D56" s="572" t="s">
        <v>294</v>
      </c>
      <c r="E56" s="309"/>
      <c r="F56" s="7" t="s">
        <v>305</v>
      </c>
      <c r="G56" s="7" t="s">
        <v>305</v>
      </c>
      <c r="H56" s="7" t="s">
        <v>305</v>
      </c>
      <c r="I56" s="7" t="s">
        <v>305</v>
      </c>
      <c r="J56" s="7" t="s">
        <v>305</v>
      </c>
      <c r="K56" s="7" t="s">
        <v>305</v>
      </c>
      <c r="L56" s="7"/>
      <c r="M56" s="7" t="s">
        <v>305</v>
      </c>
      <c r="N56" s="7" t="s">
        <v>305</v>
      </c>
      <c r="O56" s="7"/>
      <c r="P56" s="7" t="s">
        <v>305</v>
      </c>
      <c r="Q56" s="7" t="s">
        <v>305</v>
      </c>
      <c r="R56" s="7" t="s">
        <v>305</v>
      </c>
      <c r="S56" s="7"/>
      <c r="T56" s="7"/>
      <c r="U56" s="7" t="s">
        <v>305</v>
      </c>
      <c r="V56" s="7" t="s">
        <v>305</v>
      </c>
      <c r="W56" s="7"/>
      <c r="X56" s="7" t="s">
        <v>305</v>
      </c>
      <c r="Y56" s="7" t="s">
        <v>305</v>
      </c>
      <c r="Z56" s="7"/>
      <c r="AA56" s="7"/>
      <c r="AB56" s="7" t="s">
        <v>305</v>
      </c>
      <c r="AC56" s="7" t="s">
        <v>305</v>
      </c>
      <c r="AD56" s="7" t="s">
        <v>305</v>
      </c>
      <c r="AE56" s="7" t="s">
        <v>305</v>
      </c>
      <c r="AF56" s="7" t="s">
        <v>305</v>
      </c>
      <c r="AG56" s="7"/>
      <c r="AH56" s="7"/>
      <c r="AI56" s="7" t="s">
        <v>305</v>
      </c>
      <c r="AJ56" s="7" t="s">
        <v>305</v>
      </c>
      <c r="AK56" s="406"/>
      <c r="AM56" s="196" t="s">
        <v>295</v>
      </c>
    </row>
    <row r="57" spans="1:39" x14ac:dyDescent="0.15">
      <c r="A57" s="406"/>
      <c r="B57" s="5" t="s">
        <v>296</v>
      </c>
      <c r="C57" s="5" t="s">
        <v>297</v>
      </c>
      <c r="D57" s="77" t="s">
        <v>298</v>
      </c>
      <c r="E57" s="5" t="s">
        <v>299</v>
      </c>
      <c r="F57" s="578" t="s">
        <v>300</v>
      </c>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9"/>
      <c r="AK57" s="78"/>
      <c r="AM57" s="196" t="s">
        <v>301</v>
      </c>
    </row>
    <row r="58" spans="1:39" x14ac:dyDescent="0.15">
      <c r="A58" s="193">
        <v>1</v>
      </c>
      <c r="B58" s="7" t="s">
        <v>341</v>
      </c>
      <c r="C58" s="7" t="s">
        <v>290</v>
      </c>
      <c r="D58" s="7">
        <v>6</v>
      </c>
      <c r="E58" s="7"/>
      <c r="F58" s="7">
        <v>2</v>
      </c>
      <c r="G58" s="7">
        <v>2</v>
      </c>
      <c r="H58" s="7">
        <v>1</v>
      </c>
      <c r="I58" s="7">
        <v>2</v>
      </c>
      <c r="J58" s="7">
        <v>2</v>
      </c>
      <c r="K58" s="7">
        <v>2</v>
      </c>
      <c r="L58" s="7"/>
      <c r="M58" s="7">
        <v>2</v>
      </c>
      <c r="N58" s="7">
        <v>2</v>
      </c>
      <c r="O58" s="7"/>
      <c r="P58" s="7">
        <v>2</v>
      </c>
      <c r="Q58" s="7">
        <v>2</v>
      </c>
      <c r="R58" s="7">
        <v>2</v>
      </c>
      <c r="S58" s="7"/>
      <c r="T58" s="7"/>
      <c r="U58" s="7">
        <v>2</v>
      </c>
      <c r="V58" s="7">
        <v>2</v>
      </c>
      <c r="W58" s="7">
        <v>1</v>
      </c>
      <c r="X58" s="7">
        <v>2</v>
      </c>
      <c r="Y58" s="7">
        <v>2</v>
      </c>
      <c r="Z58" s="7"/>
      <c r="AA58" s="7"/>
      <c r="AB58" s="7">
        <v>2</v>
      </c>
      <c r="AC58" s="7">
        <v>2</v>
      </c>
      <c r="AD58" s="7">
        <v>1</v>
      </c>
      <c r="AE58" s="7">
        <v>2</v>
      </c>
      <c r="AF58" s="7">
        <v>2</v>
      </c>
      <c r="AG58" s="7"/>
      <c r="AH58" s="7"/>
      <c r="AI58" s="7">
        <v>2</v>
      </c>
      <c r="AJ58" s="7">
        <v>2</v>
      </c>
      <c r="AK58" s="79">
        <f t="shared" ref="AK58:AK82" si="2">SUM(F58:AJ58)</f>
        <v>43</v>
      </c>
      <c r="AM58" s="196" t="s">
        <v>302</v>
      </c>
    </row>
    <row r="59" spans="1:39" x14ac:dyDescent="0.15">
      <c r="A59" s="193">
        <v>2</v>
      </c>
      <c r="B59" s="7" t="s">
        <v>342</v>
      </c>
      <c r="C59" s="7" t="s">
        <v>290</v>
      </c>
      <c r="D59" s="7">
        <v>6</v>
      </c>
      <c r="E59" s="7"/>
      <c r="F59" s="7">
        <v>2</v>
      </c>
      <c r="G59" s="7">
        <v>2</v>
      </c>
      <c r="H59" s="7">
        <v>1</v>
      </c>
      <c r="I59" s="7">
        <v>2</v>
      </c>
      <c r="J59" s="7">
        <v>2</v>
      </c>
      <c r="K59" s="7">
        <v>2</v>
      </c>
      <c r="L59" s="7"/>
      <c r="M59" s="7">
        <v>2</v>
      </c>
      <c r="N59" s="7">
        <v>2</v>
      </c>
      <c r="O59" s="7"/>
      <c r="P59" s="7">
        <v>2</v>
      </c>
      <c r="Q59" s="7">
        <v>1</v>
      </c>
      <c r="R59" s="7">
        <v>2</v>
      </c>
      <c r="S59" s="7"/>
      <c r="T59" s="7"/>
      <c r="U59" s="7">
        <v>2</v>
      </c>
      <c r="V59" s="7">
        <v>2</v>
      </c>
      <c r="W59" s="7">
        <v>1</v>
      </c>
      <c r="X59" s="7">
        <v>2</v>
      </c>
      <c r="Y59" s="7">
        <v>2</v>
      </c>
      <c r="Z59" s="7"/>
      <c r="AA59" s="7"/>
      <c r="AB59" s="7">
        <v>2</v>
      </c>
      <c r="AC59" s="7">
        <v>2</v>
      </c>
      <c r="AD59" s="7">
        <v>1</v>
      </c>
      <c r="AE59" s="7">
        <v>2</v>
      </c>
      <c r="AF59" s="7">
        <v>2</v>
      </c>
      <c r="AG59" s="7"/>
      <c r="AH59" s="7"/>
      <c r="AI59" s="7">
        <v>2</v>
      </c>
      <c r="AJ59" s="7">
        <v>2</v>
      </c>
      <c r="AK59" s="79">
        <f t="shared" si="2"/>
        <v>42</v>
      </c>
      <c r="AM59" s="196" t="s">
        <v>303</v>
      </c>
    </row>
    <row r="60" spans="1:39" x14ac:dyDescent="0.15">
      <c r="A60" s="193">
        <v>3</v>
      </c>
      <c r="B60" s="7" t="s">
        <v>343</v>
      </c>
      <c r="C60" s="7" t="s">
        <v>290</v>
      </c>
      <c r="D60" s="7">
        <v>6</v>
      </c>
      <c r="E60" s="7"/>
      <c r="F60" s="7">
        <v>2</v>
      </c>
      <c r="G60" s="7">
        <v>2</v>
      </c>
      <c r="H60" s="7">
        <v>1</v>
      </c>
      <c r="I60" s="7">
        <v>2</v>
      </c>
      <c r="J60" s="7">
        <v>2</v>
      </c>
      <c r="K60" s="7">
        <v>2</v>
      </c>
      <c r="L60" s="7"/>
      <c r="M60" s="7">
        <v>2</v>
      </c>
      <c r="N60" s="7">
        <v>2</v>
      </c>
      <c r="O60" s="7"/>
      <c r="P60" s="7"/>
      <c r="Q60" s="7">
        <v>2</v>
      </c>
      <c r="R60" s="7">
        <v>2</v>
      </c>
      <c r="S60" s="7"/>
      <c r="T60" s="7"/>
      <c r="U60" s="7">
        <v>2</v>
      </c>
      <c r="V60" s="7">
        <v>2</v>
      </c>
      <c r="W60" s="7">
        <v>1</v>
      </c>
      <c r="X60" s="7">
        <v>2</v>
      </c>
      <c r="Y60" s="7">
        <v>2</v>
      </c>
      <c r="Z60" s="7"/>
      <c r="AA60" s="7"/>
      <c r="AB60" s="7">
        <v>2</v>
      </c>
      <c r="AC60" s="7">
        <v>2</v>
      </c>
      <c r="AD60" s="7">
        <v>1</v>
      </c>
      <c r="AE60" s="7">
        <v>2</v>
      </c>
      <c r="AF60" s="7">
        <v>2</v>
      </c>
      <c r="AG60" s="7"/>
      <c r="AH60" s="7"/>
      <c r="AI60" s="7">
        <v>2</v>
      </c>
      <c r="AJ60" s="7">
        <v>2</v>
      </c>
      <c r="AK60" s="79">
        <f t="shared" si="2"/>
        <v>41</v>
      </c>
      <c r="AM60" s="196" t="s">
        <v>301</v>
      </c>
    </row>
    <row r="61" spans="1:39" x14ac:dyDescent="0.15">
      <c r="A61" s="193">
        <v>4</v>
      </c>
      <c r="B61" s="7" t="s">
        <v>344</v>
      </c>
      <c r="C61" s="7" t="s">
        <v>290</v>
      </c>
      <c r="D61" s="7">
        <v>6</v>
      </c>
      <c r="E61" s="7"/>
      <c r="F61" s="7">
        <v>2</v>
      </c>
      <c r="G61" s="7">
        <v>2</v>
      </c>
      <c r="H61" s="7">
        <v>1</v>
      </c>
      <c r="I61" s="7">
        <v>2</v>
      </c>
      <c r="J61" s="7">
        <v>2</v>
      </c>
      <c r="K61" s="7">
        <v>2</v>
      </c>
      <c r="L61" s="7"/>
      <c r="M61" s="7">
        <v>2</v>
      </c>
      <c r="N61" s="7"/>
      <c r="O61" s="7"/>
      <c r="P61" s="7">
        <v>2</v>
      </c>
      <c r="Q61" s="7">
        <v>2</v>
      </c>
      <c r="R61" s="7">
        <v>1</v>
      </c>
      <c r="S61" s="7"/>
      <c r="T61" s="7"/>
      <c r="U61" s="7"/>
      <c r="V61" s="7">
        <v>2</v>
      </c>
      <c r="W61" s="7">
        <v>1</v>
      </c>
      <c r="X61" s="7">
        <v>1</v>
      </c>
      <c r="Y61" s="7">
        <v>1</v>
      </c>
      <c r="Z61" s="7"/>
      <c r="AA61" s="7"/>
      <c r="AB61" s="7">
        <v>2</v>
      </c>
      <c r="AC61" s="7">
        <v>1</v>
      </c>
      <c r="AD61" s="7">
        <v>1</v>
      </c>
      <c r="AE61" s="7">
        <v>2</v>
      </c>
      <c r="AF61" s="7">
        <v>1</v>
      </c>
      <c r="AG61" s="7"/>
      <c r="AH61" s="7"/>
      <c r="AI61" s="7">
        <v>2</v>
      </c>
      <c r="AJ61" s="7">
        <v>1</v>
      </c>
      <c r="AK61" s="79">
        <f t="shared" si="2"/>
        <v>33</v>
      </c>
      <c r="AM61" s="196" t="s">
        <v>304</v>
      </c>
    </row>
    <row r="62" spans="1:39" x14ac:dyDescent="0.15">
      <c r="A62" s="193">
        <v>5</v>
      </c>
      <c r="B62" s="7" t="s">
        <v>345</v>
      </c>
      <c r="C62" s="7" t="s">
        <v>290</v>
      </c>
      <c r="D62" s="7">
        <v>5</v>
      </c>
      <c r="E62" s="7"/>
      <c r="F62" s="7">
        <v>2</v>
      </c>
      <c r="G62" s="7">
        <v>2</v>
      </c>
      <c r="H62" s="7">
        <v>1</v>
      </c>
      <c r="I62" s="7">
        <v>2</v>
      </c>
      <c r="J62" s="7">
        <v>2</v>
      </c>
      <c r="K62" s="7">
        <v>2</v>
      </c>
      <c r="L62" s="7"/>
      <c r="M62" s="7">
        <v>2</v>
      </c>
      <c r="N62" s="7">
        <v>2</v>
      </c>
      <c r="O62" s="7"/>
      <c r="P62" s="7">
        <v>2</v>
      </c>
      <c r="Q62" s="7"/>
      <c r="R62" s="7">
        <v>2</v>
      </c>
      <c r="S62" s="7"/>
      <c r="T62" s="7"/>
      <c r="U62" s="7">
        <v>2</v>
      </c>
      <c r="V62" s="7">
        <v>2</v>
      </c>
      <c r="W62" s="7">
        <v>1</v>
      </c>
      <c r="X62" s="7">
        <v>2</v>
      </c>
      <c r="Y62" s="7">
        <v>2</v>
      </c>
      <c r="Z62" s="7"/>
      <c r="AA62" s="7"/>
      <c r="AB62" s="7">
        <v>2</v>
      </c>
      <c r="AC62" s="7">
        <v>2</v>
      </c>
      <c r="AD62" s="7">
        <v>1</v>
      </c>
      <c r="AE62" s="7">
        <v>2</v>
      </c>
      <c r="AF62" s="7">
        <v>2</v>
      </c>
      <c r="AG62" s="7"/>
      <c r="AH62" s="7"/>
      <c r="AI62" s="7">
        <v>2</v>
      </c>
      <c r="AJ62" s="7">
        <v>2</v>
      </c>
      <c r="AK62" s="79">
        <f t="shared" si="2"/>
        <v>41</v>
      </c>
    </row>
    <row r="63" spans="1:39" x14ac:dyDescent="0.15">
      <c r="A63" s="193">
        <v>6</v>
      </c>
      <c r="B63" s="7" t="s">
        <v>346</v>
      </c>
      <c r="C63" s="7" t="s">
        <v>290</v>
      </c>
      <c r="D63" s="7">
        <v>5</v>
      </c>
      <c r="E63" s="7"/>
      <c r="F63" s="7"/>
      <c r="G63" s="7"/>
      <c r="H63" s="7">
        <v>1</v>
      </c>
      <c r="I63" s="7">
        <v>2</v>
      </c>
      <c r="J63" s="7">
        <v>2</v>
      </c>
      <c r="K63" s="7">
        <v>2</v>
      </c>
      <c r="L63" s="7"/>
      <c r="M63" s="7">
        <v>2</v>
      </c>
      <c r="N63" s="7">
        <v>2</v>
      </c>
      <c r="O63" s="7"/>
      <c r="P63" s="7">
        <v>1</v>
      </c>
      <c r="Q63" s="7">
        <v>2</v>
      </c>
      <c r="R63" s="7">
        <v>1</v>
      </c>
      <c r="S63" s="7"/>
      <c r="T63" s="7"/>
      <c r="U63" s="7">
        <v>2</v>
      </c>
      <c r="V63" s="7">
        <v>2</v>
      </c>
      <c r="W63" s="7">
        <v>1</v>
      </c>
      <c r="X63" s="7">
        <v>1</v>
      </c>
      <c r="Y63" s="7">
        <v>1</v>
      </c>
      <c r="Z63" s="7"/>
      <c r="AA63" s="7"/>
      <c r="AB63" s="7"/>
      <c r="AC63" s="7">
        <v>1</v>
      </c>
      <c r="AD63" s="7">
        <v>1</v>
      </c>
      <c r="AE63" s="7"/>
      <c r="AF63" s="7">
        <v>1</v>
      </c>
      <c r="AG63" s="7"/>
      <c r="AH63" s="7"/>
      <c r="AI63" s="7"/>
      <c r="AJ63" s="7">
        <v>1</v>
      </c>
      <c r="AK63" s="79">
        <f t="shared" si="2"/>
        <v>26</v>
      </c>
      <c r="AM63" s="200" t="s">
        <v>305</v>
      </c>
    </row>
    <row r="64" spans="1:39" x14ac:dyDescent="0.15">
      <c r="A64" s="193">
        <v>7</v>
      </c>
      <c r="B64" s="7" t="s">
        <v>347</v>
      </c>
      <c r="C64" s="7" t="s">
        <v>290</v>
      </c>
      <c r="D64" s="7">
        <v>5</v>
      </c>
      <c r="E64" s="7"/>
      <c r="F64" s="7">
        <v>1</v>
      </c>
      <c r="G64" s="7">
        <v>1</v>
      </c>
      <c r="H64" s="7"/>
      <c r="I64" s="7">
        <v>2</v>
      </c>
      <c r="J64" s="7"/>
      <c r="K64" s="7">
        <v>2</v>
      </c>
      <c r="L64" s="7"/>
      <c r="M64" s="7"/>
      <c r="N64" s="7">
        <v>2</v>
      </c>
      <c r="O64" s="7"/>
      <c r="P64" s="7">
        <v>2</v>
      </c>
      <c r="Q64" s="7">
        <v>2</v>
      </c>
      <c r="R64" s="7">
        <v>2</v>
      </c>
      <c r="S64" s="7"/>
      <c r="T64" s="7"/>
      <c r="U64" s="7">
        <v>2</v>
      </c>
      <c r="V64" s="7"/>
      <c r="W64" s="7"/>
      <c r="X64" s="7">
        <v>2</v>
      </c>
      <c r="Y64" s="7">
        <v>2</v>
      </c>
      <c r="Z64" s="7"/>
      <c r="AA64" s="7"/>
      <c r="AB64" s="7">
        <v>1</v>
      </c>
      <c r="AC64" s="7">
        <v>2</v>
      </c>
      <c r="AD64" s="7"/>
      <c r="AE64" s="7">
        <v>1</v>
      </c>
      <c r="AF64" s="7">
        <v>2</v>
      </c>
      <c r="AG64" s="7"/>
      <c r="AH64" s="7"/>
      <c r="AI64" s="7">
        <v>1</v>
      </c>
      <c r="AJ64" s="7">
        <v>2</v>
      </c>
      <c r="AK64" s="79">
        <f t="shared" si="2"/>
        <v>29</v>
      </c>
    </row>
    <row r="65" spans="1:39" x14ac:dyDescent="0.15">
      <c r="A65" s="193">
        <v>8</v>
      </c>
      <c r="B65" s="7" t="s">
        <v>348</v>
      </c>
      <c r="C65" s="7" t="s">
        <v>290</v>
      </c>
      <c r="D65" s="7">
        <v>4</v>
      </c>
      <c r="E65" s="7" t="s">
        <v>305</v>
      </c>
      <c r="F65" s="7">
        <v>2</v>
      </c>
      <c r="G65" s="7">
        <v>2</v>
      </c>
      <c r="H65" s="7">
        <v>1</v>
      </c>
      <c r="I65" s="7">
        <v>2</v>
      </c>
      <c r="J65" s="7">
        <v>2</v>
      </c>
      <c r="K65" s="7">
        <v>2</v>
      </c>
      <c r="L65" s="7"/>
      <c r="M65" s="7">
        <v>2</v>
      </c>
      <c r="N65" s="7">
        <v>2</v>
      </c>
      <c r="O65" s="7"/>
      <c r="P65" s="7">
        <v>2</v>
      </c>
      <c r="Q65" s="7">
        <v>2</v>
      </c>
      <c r="R65" s="7">
        <v>2</v>
      </c>
      <c r="S65" s="7"/>
      <c r="T65" s="7"/>
      <c r="U65" s="7">
        <v>2</v>
      </c>
      <c r="V65" s="7">
        <v>2</v>
      </c>
      <c r="W65" s="7">
        <v>1</v>
      </c>
      <c r="X65" s="7">
        <v>2</v>
      </c>
      <c r="Y65" s="7">
        <v>2</v>
      </c>
      <c r="Z65" s="7"/>
      <c r="AA65" s="7"/>
      <c r="AB65" s="7">
        <v>2</v>
      </c>
      <c r="AC65" s="7">
        <v>2</v>
      </c>
      <c r="AD65" s="7">
        <v>1</v>
      </c>
      <c r="AE65" s="7">
        <v>2</v>
      </c>
      <c r="AF65" s="7">
        <v>2</v>
      </c>
      <c r="AG65" s="7"/>
      <c r="AH65" s="7"/>
      <c r="AI65" s="7">
        <v>2</v>
      </c>
      <c r="AJ65" s="7">
        <v>2</v>
      </c>
      <c r="AK65" s="79">
        <f t="shared" si="2"/>
        <v>43</v>
      </c>
      <c r="AM65" s="200">
        <v>1</v>
      </c>
    </row>
    <row r="66" spans="1:39" x14ac:dyDescent="0.15">
      <c r="A66" s="193">
        <v>9</v>
      </c>
      <c r="B66" s="7" t="s">
        <v>349</v>
      </c>
      <c r="C66" s="7" t="s">
        <v>290</v>
      </c>
      <c r="D66" s="7">
        <v>4</v>
      </c>
      <c r="E66" s="7"/>
      <c r="F66" s="7">
        <v>2</v>
      </c>
      <c r="G66" s="7">
        <v>2</v>
      </c>
      <c r="H66" s="7">
        <v>1</v>
      </c>
      <c r="I66" s="7">
        <v>2</v>
      </c>
      <c r="J66" s="7">
        <v>2</v>
      </c>
      <c r="K66" s="7">
        <v>2</v>
      </c>
      <c r="L66" s="7"/>
      <c r="M66" s="7">
        <v>2</v>
      </c>
      <c r="N66" s="7">
        <v>1</v>
      </c>
      <c r="O66" s="7"/>
      <c r="P66" s="7">
        <v>2</v>
      </c>
      <c r="Q66" s="7">
        <v>2</v>
      </c>
      <c r="R66" s="7"/>
      <c r="S66" s="7"/>
      <c r="T66" s="7"/>
      <c r="U66" s="7">
        <v>1</v>
      </c>
      <c r="V66" s="7">
        <v>2</v>
      </c>
      <c r="W66" s="7">
        <v>1</v>
      </c>
      <c r="X66" s="7"/>
      <c r="Y66" s="7"/>
      <c r="Z66" s="7"/>
      <c r="AA66" s="7"/>
      <c r="AB66" s="7">
        <v>2</v>
      </c>
      <c r="AC66" s="7"/>
      <c r="AD66" s="7">
        <v>1</v>
      </c>
      <c r="AE66" s="7">
        <v>2</v>
      </c>
      <c r="AF66" s="7"/>
      <c r="AG66" s="7"/>
      <c r="AH66" s="7"/>
      <c r="AI66" s="7">
        <v>2</v>
      </c>
      <c r="AJ66" s="7"/>
      <c r="AK66" s="79">
        <f t="shared" si="2"/>
        <v>29</v>
      </c>
      <c r="AM66" s="200">
        <v>2</v>
      </c>
    </row>
    <row r="67" spans="1:39" x14ac:dyDescent="0.15">
      <c r="A67" s="193">
        <v>10</v>
      </c>
      <c r="B67" s="7" t="s">
        <v>350</v>
      </c>
      <c r="C67" s="7" t="s">
        <v>290</v>
      </c>
      <c r="D67" s="7">
        <v>3</v>
      </c>
      <c r="E67" s="7"/>
      <c r="F67" s="7">
        <v>2</v>
      </c>
      <c r="G67" s="7">
        <v>2</v>
      </c>
      <c r="H67" s="7"/>
      <c r="I67" s="7">
        <v>2</v>
      </c>
      <c r="J67" s="7">
        <v>2</v>
      </c>
      <c r="K67" s="7"/>
      <c r="L67" s="7"/>
      <c r="M67" s="7">
        <v>2</v>
      </c>
      <c r="N67" s="7">
        <v>1</v>
      </c>
      <c r="O67" s="7"/>
      <c r="P67" s="7"/>
      <c r="Q67" s="7"/>
      <c r="R67" s="7"/>
      <c r="S67" s="7"/>
      <c r="T67" s="7"/>
      <c r="U67" s="7">
        <v>1</v>
      </c>
      <c r="V67" s="7">
        <v>2</v>
      </c>
      <c r="W67" s="7"/>
      <c r="X67" s="7"/>
      <c r="Y67" s="7"/>
      <c r="Z67" s="7"/>
      <c r="AA67" s="7"/>
      <c r="AB67" s="7">
        <v>2</v>
      </c>
      <c r="AC67" s="7"/>
      <c r="AD67" s="7"/>
      <c r="AE67" s="7">
        <v>2</v>
      </c>
      <c r="AF67" s="7"/>
      <c r="AG67" s="7"/>
      <c r="AH67" s="7"/>
      <c r="AI67" s="7">
        <v>2</v>
      </c>
      <c r="AJ67" s="7"/>
      <c r="AK67" s="79">
        <f t="shared" si="2"/>
        <v>20</v>
      </c>
    </row>
    <row r="68" spans="1:39" x14ac:dyDescent="0.15">
      <c r="A68" s="193">
        <v>11</v>
      </c>
      <c r="B68" s="7" t="s">
        <v>351</v>
      </c>
      <c r="C68" s="7" t="s">
        <v>303</v>
      </c>
      <c r="D68" s="7">
        <v>5</v>
      </c>
      <c r="E68" s="7"/>
      <c r="F68" s="7">
        <v>1</v>
      </c>
      <c r="G68" s="7">
        <v>1</v>
      </c>
      <c r="H68" s="7">
        <v>1</v>
      </c>
      <c r="I68" s="7">
        <v>2</v>
      </c>
      <c r="J68" s="7">
        <v>2</v>
      </c>
      <c r="K68" s="7">
        <v>2</v>
      </c>
      <c r="L68" s="7"/>
      <c r="M68" s="7">
        <v>2</v>
      </c>
      <c r="N68" s="7">
        <v>2</v>
      </c>
      <c r="O68" s="7"/>
      <c r="P68" s="7">
        <v>2</v>
      </c>
      <c r="Q68" s="7">
        <v>1</v>
      </c>
      <c r="R68" s="7">
        <v>2</v>
      </c>
      <c r="S68" s="7"/>
      <c r="T68" s="7"/>
      <c r="U68" s="7">
        <v>2</v>
      </c>
      <c r="V68" s="7">
        <v>2</v>
      </c>
      <c r="W68" s="7">
        <v>1</v>
      </c>
      <c r="X68" s="7">
        <v>2</v>
      </c>
      <c r="Y68" s="7">
        <v>2</v>
      </c>
      <c r="Z68" s="7"/>
      <c r="AA68" s="7"/>
      <c r="AB68" s="7">
        <v>1</v>
      </c>
      <c r="AC68" s="7">
        <v>2</v>
      </c>
      <c r="AD68" s="7">
        <v>1</v>
      </c>
      <c r="AE68" s="7">
        <v>1</v>
      </c>
      <c r="AF68" s="7">
        <v>2</v>
      </c>
      <c r="AG68" s="7"/>
      <c r="AH68" s="7"/>
      <c r="AI68" s="7">
        <v>1</v>
      </c>
      <c r="AJ68" s="7">
        <v>2</v>
      </c>
      <c r="AK68" s="79">
        <f t="shared" si="2"/>
        <v>37</v>
      </c>
      <c r="AM68" s="200">
        <v>6</v>
      </c>
    </row>
    <row r="69" spans="1:39" x14ac:dyDescent="0.15">
      <c r="A69" s="193">
        <v>12</v>
      </c>
      <c r="B69" s="7" t="s">
        <v>352</v>
      </c>
      <c r="C69" s="7" t="s">
        <v>303</v>
      </c>
      <c r="D69" s="7">
        <v>2</v>
      </c>
      <c r="E69" s="7"/>
      <c r="F69" s="7">
        <v>2</v>
      </c>
      <c r="G69" s="7">
        <v>2</v>
      </c>
      <c r="H69" s="7">
        <v>1</v>
      </c>
      <c r="I69" s="7">
        <v>2</v>
      </c>
      <c r="J69" s="7">
        <v>2</v>
      </c>
      <c r="K69" s="7">
        <v>2</v>
      </c>
      <c r="L69" s="7"/>
      <c r="M69" s="7">
        <v>2</v>
      </c>
      <c r="N69" s="7">
        <v>2</v>
      </c>
      <c r="O69" s="7"/>
      <c r="P69" s="7">
        <v>2</v>
      </c>
      <c r="Q69" s="7">
        <v>2</v>
      </c>
      <c r="R69" s="7">
        <v>2</v>
      </c>
      <c r="S69" s="7"/>
      <c r="T69" s="7"/>
      <c r="U69" s="7">
        <v>2</v>
      </c>
      <c r="V69" s="7">
        <v>2</v>
      </c>
      <c r="W69" s="7">
        <v>1</v>
      </c>
      <c r="X69" s="7">
        <v>2</v>
      </c>
      <c r="Y69" s="7">
        <v>2</v>
      </c>
      <c r="Z69" s="7"/>
      <c r="AA69" s="7"/>
      <c r="AB69" s="7">
        <v>2</v>
      </c>
      <c r="AC69" s="7">
        <v>2</v>
      </c>
      <c r="AD69" s="7">
        <v>1</v>
      </c>
      <c r="AE69" s="7">
        <v>2</v>
      </c>
      <c r="AF69" s="7">
        <v>2</v>
      </c>
      <c r="AG69" s="7"/>
      <c r="AH69" s="7"/>
      <c r="AI69" s="7">
        <v>2</v>
      </c>
      <c r="AJ69" s="7">
        <v>2</v>
      </c>
      <c r="AK69" s="79">
        <f t="shared" si="2"/>
        <v>43</v>
      </c>
      <c r="AM69" s="200">
        <v>5</v>
      </c>
    </row>
    <row r="70" spans="1:39" x14ac:dyDescent="0.15">
      <c r="A70" s="193">
        <v>13</v>
      </c>
      <c r="B70" s="7" t="s">
        <v>353</v>
      </c>
      <c r="C70" s="7" t="s">
        <v>303</v>
      </c>
      <c r="D70" s="7"/>
      <c r="E70" s="7"/>
      <c r="F70" s="7">
        <v>2</v>
      </c>
      <c r="G70" s="7">
        <v>2</v>
      </c>
      <c r="H70" s="7">
        <v>1</v>
      </c>
      <c r="I70" s="7">
        <v>2</v>
      </c>
      <c r="J70" s="7">
        <v>2</v>
      </c>
      <c r="K70" s="7">
        <v>2</v>
      </c>
      <c r="L70" s="7"/>
      <c r="M70" s="7">
        <v>2</v>
      </c>
      <c r="N70" s="7">
        <v>2</v>
      </c>
      <c r="O70" s="7"/>
      <c r="P70" s="7">
        <v>2</v>
      </c>
      <c r="Q70" s="7">
        <v>2</v>
      </c>
      <c r="R70" s="7">
        <v>2</v>
      </c>
      <c r="S70" s="7"/>
      <c r="T70" s="7"/>
      <c r="U70" s="7">
        <v>2</v>
      </c>
      <c r="V70" s="7">
        <v>2</v>
      </c>
      <c r="W70" s="7">
        <v>1</v>
      </c>
      <c r="X70" s="7">
        <v>2</v>
      </c>
      <c r="Y70" s="7">
        <v>2</v>
      </c>
      <c r="Z70" s="7"/>
      <c r="AA70" s="7"/>
      <c r="AB70" s="7">
        <v>2</v>
      </c>
      <c r="AC70" s="7">
        <v>2</v>
      </c>
      <c r="AD70" s="7">
        <v>1</v>
      </c>
      <c r="AE70" s="7">
        <v>2</v>
      </c>
      <c r="AF70" s="7">
        <v>2</v>
      </c>
      <c r="AG70" s="7"/>
      <c r="AH70" s="7"/>
      <c r="AI70" s="7">
        <v>2</v>
      </c>
      <c r="AJ70" s="7">
        <v>2</v>
      </c>
      <c r="AK70" s="79">
        <f t="shared" si="2"/>
        <v>43</v>
      </c>
      <c r="AM70" s="200">
        <v>4</v>
      </c>
    </row>
    <row r="71" spans="1:39" x14ac:dyDescent="0.15">
      <c r="A71" s="193">
        <v>14</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9">
        <f t="shared" si="2"/>
        <v>0</v>
      </c>
      <c r="AM71" s="200">
        <v>3</v>
      </c>
    </row>
    <row r="72" spans="1:39" x14ac:dyDescent="0.15">
      <c r="A72" s="193">
        <v>15</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9">
        <f t="shared" si="2"/>
        <v>0</v>
      </c>
      <c r="AM72" s="200">
        <v>2</v>
      </c>
    </row>
    <row r="73" spans="1:39" x14ac:dyDescent="0.15">
      <c r="A73" s="193">
        <v>16</v>
      </c>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9">
        <f t="shared" si="2"/>
        <v>0</v>
      </c>
      <c r="AM73" s="200">
        <v>1</v>
      </c>
    </row>
    <row r="74" spans="1:39" x14ac:dyDescent="0.15">
      <c r="A74" s="193">
        <v>17</v>
      </c>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9">
        <f t="shared" si="2"/>
        <v>0</v>
      </c>
    </row>
    <row r="75" spans="1:39" x14ac:dyDescent="0.15">
      <c r="A75" s="193">
        <v>18</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9">
        <f t="shared" si="2"/>
        <v>0</v>
      </c>
    </row>
    <row r="76" spans="1:39" x14ac:dyDescent="0.15">
      <c r="A76" s="193">
        <v>19</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9">
        <f t="shared" si="2"/>
        <v>0</v>
      </c>
    </row>
    <row r="77" spans="1:39" x14ac:dyDescent="0.15">
      <c r="A77" s="193">
        <v>20</v>
      </c>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9">
        <f t="shared" si="2"/>
        <v>0</v>
      </c>
    </row>
    <row r="78" spans="1:39" x14ac:dyDescent="0.15">
      <c r="A78" s="193">
        <v>21</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9">
        <f t="shared" si="2"/>
        <v>0</v>
      </c>
    </row>
    <row r="79" spans="1:39" x14ac:dyDescent="0.15">
      <c r="A79" s="193">
        <v>22</v>
      </c>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9">
        <f t="shared" si="2"/>
        <v>0</v>
      </c>
    </row>
    <row r="80" spans="1:39" x14ac:dyDescent="0.15">
      <c r="A80" s="193">
        <v>23</v>
      </c>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9">
        <f t="shared" si="2"/>
        <v>0</v>
      </c>
    </row>
    <row r="81" spans="1:37" x14ac:dyDescent="0.15">
      <c r="A81" s="193">
        <v>24</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9">
        <f t="shared" si="2"/>
        <v>0</v>
      </c>
    </row>
    <row r="82" spans="1:37" x14ac:dyDescent="0.15">
      <c r="A82" s="193">
        <v>25</v>
      </c>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9">
        <f t="shared" si="2"/>
        <v>0</v>
      </c>
    </row>
    <row r="83" spans="1:37" x14ac:dyDescent="0.15">
      <c r="A83" s="194" t="s">
        <v>306</v>
      </c>
      <c r="B83" s="569" t="s">
        <v>307</v>
      </c>
      <c r="C83" s="303"/>
      <c r="D83" s="303"/>
      <c r="E83" s="195"/>
      <c r="F83" s="5">
        <f t="shared" ref="F83:AK83" si="3">SUM(F58:F82)</f>
        <v>22</v>
      </c>
      <c r="G83" s="5">
        <f t="shared" si="3"/>
        <v>22</v>
      </c>
      <c r="H83" s="5">
        <f t="shared" si="3"/>
        <v>11</v>
      </c>
      <c r="I83" s="5">
        <f t="shared" si="3"/>
        <v>26</v>
      </c>
      <c r="J83" s="5">
        <f t="shared" si="3"/>
        <v>24</v>
      </c>
      <c r="K83" s="5">
        <f t="shared" si="3"/>
        <v>24</v>
      </c>
      <c r="L83" s="5">
        <f t="shared" si="3"/>
        <v>0</v>
      </c>
      <c r="M83" s="5">
        <f t="shared" si="3"/>
        <v>24</v>
      </c>
      <c r="N83" s="5">
        <f t="shared" si="3"/>
        <v>22</v>
      </c>
      <c r="O83" s="5">
        <f t="shared" si="3"/>
        <v>0</v>
      </c>
      <c r="P83" s="5">
        <f t="shared" si="3"/>
        <v>21</v>
      </c>
      <c r="Q83" s="5">
        <f t="shared" si="3"/>
        <v>20</v>
      </c>
      <c r="R83" s="5">
        <f t="shared" si="3"/>
        <v>20</v>
      </c>
      <c r="S83" s="5">
        <f t="shared" si="3"/>
        <v>0</v>
      </c>
      <c r="T83" s="5">
        <f t="shared" si="3"/>
        <v>0</v>
      </c>
      <c r="U83" s="5">
        <f t="shared" si="3"/>
        <v>22</v>
      </c>
      <c r="V83" s="5">
        <f t="shared" si="3"/>
        <v>24</v>
      </c>
      <c r="W83" s="5">
        <f t="shared" si="3"/>
        <v>11</v>
      </c>
      <c r="X83" s="5">
        <f t="shared" si="3"/>
        <v>20</v>
      </c>
      <c r="Y83" s="5">
        <f t="shared" si="3"/>
        <v>20</v>
      </c>
      <c r="Z83" s="5">
        <f t="shared" si="3"/>
        <v>0</v>
      </c>
      <c r="AA83" s="5">
        <f t="shared" si="3"/>
        <v>0</v>
      </c>
      <c r="AB83" s="5">
        <f t="shared" si="3"/>
        <v>22</v>
      </c>
      <c r="AC83" s="5">
        <f t="shared" si="3"/>
        <v>20</v>
      </c>
      <c r="AD83" s="5">
        <f t="shared" si="3"/>
        <v>11</v>
      </c>
      <c r="AE83" s="5">
        <f t="shared" si="3"/>
        <v>22</v>
      </c>
      <c r="AF83" s="5">
        <f t="shared" si="3"/>
        <v>20</v>
      </c>
      <c r="AG83" s="5">
        <f t="shared" si="3"/>
        <v>0</v>
      </c>
      <c r="AH83" s="5">
        <f t="shared" si="3"/>
        <v>0</v>
      </c>
      <c r="AI83" s="5">
        <f t="shared" si="3"/>
        <v>22</v>
      </c>
      <c r="AJ83" s="5">
        <f t="shared" si="3"/>
        <v>20</v>
      </c>
      <c r="AK83" s="5">
        <f t="shared" si="3"/>
        <v>470</v>
      </c>
    </row>
    <row r="84" spans="1:37" x14ac:dyDescent="0.15">
      <c r="B84" s="574" t="s">
        <v>308</v>
      </c>
      <c r="C84" s="575"/>
      <c r="D84" s="575"/>
      <c r="E84" s="76"/>
      <c r="F84" s="589" t="s">
        <v>259</v>
      </c>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row>
    <row r="85" spans="1:37" ht="14.25" customHeight="1" thickBot="1" x14ac:dyDescent="0.2">
      <c r="B85" s="574" t="s">
        <v>309</v>
      </c>
      <c r="C85" s="575"/>
      <c r="D85" s="575"/>
    </row>
    <row r="86" spans="1:37" ht="15.95" customHeight="1" thickBot="1" x14ac:dyDescent="0.2">
      <c r="A86" s="196" t="s">
        <v>306</v>
      </c>
      <c r="B86" s="574" t="s">
        <v>310</v>
      </c>
      <c r="C86" s="575"/>
      <c r="D86" s="575"/>
      <c r="E86" s="575" t="s">
        <v>311</v>
      </c>
      <c r="F86" s="575"/>
      <c r="G86" s="575"/>
      <c r="H86" s="575"/>
      <c r="I86" s="575"/>
      <c r="K86" s="573" t="s">
        <v>312</v>
      </c>
      <c r="L86" s="344"/>
      <c r="M86" s="344"/>
      <c r="N86" s="344"/>
      <c r="O86" s="344"/>
      <c r="P86" s="344"/>
      <c r="Q86" s="344"/>
      <c r="R86" s="197"/>
      <c r="S86" s="197"/>
      <c r="T86" s="197"/>
      <c r="U86" s="197"/>
      <c r="V86" s="197"/>
      <c r="W86" s="197"/>
      <c r="X86" s="197"/>
      <c r="Y86" s="197"/>
      <c r="Z86" s="197"/>
      <c r="AA86" s="197"/>
      <c r="AB86" s="197"/>
      <c r="AC86" s="197"/>
      <c r="AD86" s="197"/>
      <c r="AE86" s="197"/>
      <c r="AF86" s="579"/>
      <c r="AG86" s="344"/>
      <c r="AH86" s="344"/>
      <c r="AI86" s="344"/>
      <c r="AJ86" s="344"/>
      <c r="AK86" s="580"/>
    </row>
    <row r="87" spans="1:37" ht="14.25" customHeight="1" thickBot="1" x14ac:dyDescent="0.2">
      <c r="B87" s="574" t="s">
        <v>313</v>
      </c>
      <c r="C87" s="575"/>
      <c r="D87" s="575"/>
      <c r="E87" s="76"/>
      <c r="F87" s="8" t="s">
        <v>298</v>
      </c>
      <c r="G87" s="9" t="s">
        <v>314</v>
      </c>
      <c r="K87" s="592" t="s">
        <v>315</v>
      </c>
      <c r="L87" s="575"/>
      <c r="M87" s="575"/>
      <c r="N87" s="575"/>
      <c r="O87" s="575"/>
      <c r="P87" s="575"/>
      <c r="Q87" s="319"/>
      <c r="R87" s="198">
        <f>AK83</f>
        <v>470</v>
      </c>
      <c r="S87" s="199" t="s">
        <v>168</v>
      </c>
      <c r="T87" s="200" t="s">
        <v>316</v>
      </c>
      <c r="U87" s="576" t="s">
        <v>317</v>
      </c>
      <c r="V87" s="575"/>
      <c r="W87" s="575"/>
      <c r="X87" s="575"/>
      <c r="Y87" s="319"/>
      <c r="Z87" s="198">
        <f>AK55</f>
        <v>43</v>
      </c>
      <c r="AA87" s="199" t="s">
        <v>318</v>
      </c>
      <c r="AB87" s="196" t="s">
        <v>319</v>
      </c>
      <c r="AC87" s="570">
        <f>ROUNDDOWN(R87/Z87,1)</f>
        <v>10.9</v>
      </c>
      <c r="AD87" s="571"/>
      <c r="AE87" s="201" t="s">
        <v>168</v>
      </c>
      <c r="AK87" s="202"/>
    </row>
    <row r="88" spans="1:37" ht="3.4" customHeight="1" thickBot="1" x14ac:dyDescent="0.2">
      <c r="B88" s="597" t="s">
        <v>320</v>
      </c>
      <c r="C88" s="575"/>
      <c r="D88" s="575"/>
      <c r="E88" s="76"/>
      <c r="F88" s="594">
        <v>6</v>
      </c>
      <c r="G88" s="590">
        <f>SUMPRODUCT(($C$58:$C$82="生活介護")*($D$58:$D$82=F88)*($AK$58:$AK$82&gt;0))</f>
        <v>4</v>
      </c>
      <c r="K88" s="208"/>
      <c r="R88" s="203"/>
      <c r="S88" s="203"/>
      <c r="Z88" s="203"/>
      <c r="AK88" s="202"/>
    </row>
    <row r="89" spans="1:37" ht="14.25" customHeight="1" thickBot="1" x14ac:dyDescent="0.2">
      <c r="B89" s="575"/>
      <c r="C89" s="575"/>
      <c r="D89" s="575"/>
      <c r="F89" s="595"/>
      <c r="G89" s="582"/>
      <c r="K89" s="592" t="s">
        <v>321</v>
      </c>
      <c r="L89" s="575"/>
      <c r="M89" s="575"/>
      <c r="N89" s="575"/>
      <c r="O89" s="575"/>
      <c r="P89" s="575"/>
      <c r="Q89" s="319"/>
      <c r="R89" s="198">
        <f>COUNTA(F83:AJ83)-COUNTIF(F83:AJ83,0)</f>
        <v>23</v>
      </c>
      <c r="S89" s="199" t="s">
        <v>36</v>
      </c>
      <c r="T89" s="200" t="s">
        <v>316</v>
      </c>
      <c r="U89" s="576" t="s">
        <v>322</v>
      </c>
      <c r="V89" s="575"/>
      <c r="W89" s="575"/>
      <c r="X89" s="575"/>
      <c r="Y89" s="319"/>
      <c r="Z89" s="198">
        <f>COUNTA(F54:AJ54)</f>
        <v>31</v>
      </c>
      <c r="AA89" s="199" t="s">
        <v>36</v>
      </c>
      <c r="AB89" s="10" t="s">
        <v>323</v>
      </c>
      <c r="AC89" s="196">
        <v>7</v>
      </c>
      <c r="AD89" s="196" t="s">
        <v>36</v>
      </c>
      <c r="AE89" s="196" t="s">
        <v>319</v>
      </c>
      <c r="AF89" s="204">
        <f>ROUNDDOWN(R89/Z89*AC89,1)</f>
        <v>5.0999999999999996</v>
      </c>
      <c r="AG89" s="201" t="s">
        <v>36</v>
      </c>
      <c r="AK89" s="202"/>
    </row>
    <row r="90" spans="1:37" ht="14.25" customHeight="1" thickBot="1" x14ac:dyDescent="0.2">
      <c r="B90" s="575"/>
      <c r="C90" s="575"/>
      <c r="D90" s="575"/>
      <c r="F90" s="11">
        <v>5</v>
      </c>
      <c r="G90" s="12">
        <f>SUMPRODUCT(($C$58:$C$82="生活介護")*($D$58:$D$82=F90)*($AK$58:$AK$82&gt;0))</f>
        <v>3</v>
      </c>
      <c r="H90" s="13" t="s">
        <v>299</v>
      </c>
      <c r="K90" s="583" t="s">
        <v>324</v>
      </c>
      <c r="L90" s="575"/>
      <c r="M90" s="575"/>
      <c r="N90" s="575"/>
      <c r="O90" s="575"/>
      <c r="P90" s="575"/>
      <c r="Q90" s="575"/>
      <c r="R90" s="575"/>
      <c r="S90" s="575"/>
      <c r="T90" s="575"/>
      <c r="U90" s="575"/>
      <c r="V90" s="575"/>
      <c r="W90" s="575"/>
      <c r="X90" s="575"/>
      <c r="Y90" s="575"/>
      <c r="Z90" s="575"/>
      <c r="AA90" s="575"/>
      <c r="AB90" s="575"/>
      <c r="AC90" s="575"/>
      <c r="AD90" s="575"/>
      <c r="AE90" s="575"/>
      <c r="AF90" s="575"/>
      <c r="AG90" s="575"/>
      <c r="AH90" s="575"/>
      <c r="AI90" s="575"/>
      <c r="AJ90" s="575"/>
      <c r="AK90" s="584"/>
    </row>
    <row r="91" spans="1:37" ht="14.25" customHeight="1" thickBot="1" x14ac:dyDescent="0.2">
      <c r="F91" s="14">
        <v>4</v>
      </c>
      <c r="G91" s="15">
        <f>SUMPRODUCT(($C$58:$C$82="生活介護")*($D$58:$D$82=F91)*($AK$58:$AK$82&gt;0))</f>
        <v>2</v>
      </c>
      <c r="H91" s="16">
        <f>SUMPRODUCT(($C$58:$C$82="生活介護")*($D$58:$D$82=F91)*($E$58:$E$82=$AM$14)*($AK$58:$AK$82&gt;0))</f>
        <v>1</v>
      </c>
      <c r="K91" s="521"/>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585"/>
    </row>
    <row r="92" spans="1:37" ht="12" customHeight="1" thickBot="1" x14ac:dyDescent="0.2">
      <c r="B92" s="577" t="s">
        <v>325</v>
      </c>
      <c r="C92" s="575"/>
      <c r="D92" s="205"/>
      <c r="E92" s="205"/>
      <c r="F92" s="567">
        <v>3</v>
      </c>
      <c r="G92" s="594">
        <f>SUMPRODUCT(($C$58:$C$82="生活介護")*($D$58:$D$82=F92)*($AK$58:$AK$82&gt;0))</f>
        <v>1</v>
      </c>
      <c r="H92" s="581">
        <f>SUMPRODUCT(($C$58:$C$82="生活介護")*($D$58:$D$82=F92)*($E$58:$E$82=$AM$14)*($AK$58:$AK$82&gt;0))</f>
        <v>0</v>
      </c>
    </row>
    <row r="93" spans="1:37" ht="2.25" customHeight="1" x14ac:dyDescent="0.15">
      <c r="B93" s="205"/>
      <c r="C93" s="205"/>
      <c r="D93" s="205"/>
      <c r="E93" s="205"/>
      <c r="F93" s="406"/>
      <c r="G93" s="595"/>
      <c r="H93" s="582"/>
      <c r="K93" s="206"/>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207"/>
    </row>
    <row r="94" spans="1:37" ht="14.25" customHeight="1" thickBot="1" x14ac:dyDescent="0.2">
      <c r="B94" s="577" t="s">
        <v>326</v>
      </c>
      <c r="C94" s="575"/>
      <c r="D94" s="575"/>
      <c r="E94" s="205"/>
      <c r="F94" s="14">
        <v>2</v>
      </c>
      <c r="G94" s="11">
        <f>SUMPRODUCT(($C$58:$C$82="生活介護")*($D$58:$D$82=F94)*($AK$58:$AK$82&gt;0))</f>
        <v>0</v>
      </c>
      <c r="H94" s="17">
        <f>SUMPRODUCT(($C$58:$C$82="生活介護")*($D$58:$D$82=F94)*($E$58:$E$82=$AM$14)*($AK$58:$AK$82&gt;0))</f>
        <v>0</v>
      </c>
      <c r="K94" s="591" t="s">
        <v>327</v>
      </c>
      <c r="L94" s="575"/>
      <c r="M94" s="575"/>
      <c r="N94" s="575"/>
      <c r="O94" s="575"/>
      <c r="P94" s="575"/>
      <c r="Q94" s="575"/>
      <c r="AK94" s="202"/>
    </row>
    <row r="95" spans="1:37" ht="14.25" customHeight="1" thickBot="1" x14ac:dyDescent="0.2">
      <c r="B95" s="577" t="s">
        <v>328</v>
      </c>
      <c r="C95" s="575"/>
      <c r="D95" s="575"/>
      <c r="E95" s="205"/>
      <c r="F95" s="14">
        <v>1</v>
      </c>
      <c r="G95" s="11">
        <f>SUMPRODUCT(($C$58:$C$82="生活介護")*($D$58:$D$82=F95)*($AK$58:$AK$82&gt;0))</f>
        <v>0</v>
      </c>
      <c r="H95" s="12">
        <f>SUMPRODUCT(($C$58:$C$82="生活介護")*($D$58:$D$82=F95)*($E$58:$E$82=$AM$14)*($AK$58:$AK$82&gt;0))</f>
        <v>0</v>
      </c>
      <c r="K95" s="586" t="s">
        <v>329</v>
      </c>
      <c r="L95" s="575"/>
      <c r="M95" s="575"/>
      <c r="N95" s="575"/>
      <c r="O95" s="575"/>
      <c r="P95" s="575"/>
      <c r="Q95" s="575"/>
      <c r="R95" s="575"/>
      <c r="S95" s="319"/>
      <c r="T95" s="198">
        <f>G88+G90+H91+H92+H94+H95</f>
        <v>8</v>
      </c>
      <c r="U95" s="199" t="s">
        <v>168</v>
      </c>
      <c r="V95" s="200" t="s">
        <v>316</v>
      </c>
      <c r="W95" s="576" t="s">
        <v>330</v>
      </c>
      <c r="X95" s="575"/>
      <c r="Y95" s="575"/>
      <c r="Z95" s="575"/>
      <c r="AA95" s="575"/>
      <c r="AB95" s="319"/>
      <c r="AC95" s="198">
        <f>G96</f>
        <v>10</v>
      </c>
      <c r="AD95" s="199" t="s">
        <v>168</v>
      </c>
      <c r="AE95" s="196" t="s">
        <v>319</v>
      </c>
      <c r="AF95" s="596">
        <f>ROUNDDOWN(T95/AC95,2)</f>
        <v>0.8</v>
      </c>
      <c r="AG95" s="588"/>
      <c r="AK95" s="202"/>
    </row>
    <row r="96" spans="1:37" ht="14.25" customHeight="1" thickBot="1" x14ac:dyDescent="0.2">
      <c r="B96" s="205"/>
      <c r="C96" s="18" t="s">
        <v>331</v>
      </c>
      <c r="D96" s="205"/>
      <c r="E96" s="205"/>
      <c r="F96" s="19" t="s">
        <v>332</v>
      </c>
      <c r="G96" s="194">
        <f>SUM(G88:G95)</f>
        <v>10</v>
      </c>
      <c r="K96" s="583" t="s">
        <v>333</v>
      </c>
      <c r="L96" s="575"/>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84"/>
    </row>
    <row r="97" spans="2:37" ht="14.25" customHeight="1" thickBot="1" x14ac:dyDescent="0.2">
      <c r="B97" s="205"/>
      <c r="C97" s="209">
        <v>20</v>
      </c>
      <c r="D97" s="205" t="s">
        <v>168</v>
      </c>
      <c r="E97" s="205"/>
      <c r="K97" s="521"/>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7"/>
      <c r="AJ97" s="347"/>
      <c r="AK97" s="585"/>
    </row>
    <row r="98" spans="2:37" ht="4.5" customHeight="1" x14ac:dyDescent="0.15"/>
  </sheetData>
  <mergeCells count="78">
    <mergeCell ref="B95:D95"/>
    <mergeCell ref="K89:Q89"/>
    <mergeCell ref="K94:Q94"/>
    <mergeCell ref="B92:C92"/>
    <mergeCell ref="K90:AK91"/>
    <mergeCell ref="G92:G93"/>
    <mergeCell ref="B5:E5"/>
    <mergeCell ref="K38:Q38"/>
    <mergeCell ref="B38:D38"/>
    <mergeCell ref="B55:C56"/>
    <mergeCell ref="K87:Q87"/>
    <mergeCell ref="D55:E55"/>
    <mergeCell ref="E37:I37"/>
    <mergeCell ref="K86:Q86"/>
    <mergeCell ref="B86:D86"/>
    <mergeCell ref="F43:F44"/>
    <mergeCell ref="B41:D41"/>
    <mergeCell ref="B39:D40"/>
    <mergeCell ref="G43:G44"/>
    <mergeCell ref="B6:C7"/>
    <mergeCell ref="B35:D35"/>
    <mergeCell ref="F92:F93"/>
    <mergeCell ref="F39:F40"/>
    <mergeCell ref="K96:AK97"/>
    <mergeCell ref="F57:AJ57"/>
    <mergeCell ref="E86:I86"/>
    <mergeCell ref="F84:AJ84"/>
    <mergeCell ref="G88:G89"/>
    <mergeCell ref="F88:F89"/>
    <mergeCell ref="B94:D94"/>
    <mergeCell ref="U87:Y87"/>
    <mergeCell ref="AF95:AG95"/>
    <mergeCell ref="B88:D89"/>
    <mergeCell ref="B90:D90"/>
    <mergeCell ref="K95:S95"/>
    <mergeCell ref="W95:AB95"/>
    <mergeCell ref="W2:AJ2"/>
    <mergeCell ref="F35:AJ35"/>
    <mergeCell ref="H43:H44"/>
    <mergeCell ref="AK55:AK56"/>
    <mergeCell ref="G39:G40"/>
    <mergeCell ref="K45:Q45"/>
    <mergeCell ref="K41:AK42"/>
    <mergeCell ref="AF37:AK37"/>
    <mergeCell ref="K40:Q40"/>
    <mergeCell ref="U38:Y38"/>
    <mergeCell ref="AC38:AD38"/>
    <mergeCell ref="AK6:AK7"/>
    <mergeCell ref="W51:AJ51"/>
    <mergeCell ref="AF46:AG46"/>
    <mergeCell ref="B36:D36"/>
    <mergeCell ref="B45:D45"/>
    <mergeCell ref="B85:D85"/>
    <mergeCell ref="B46:D46"/>
    <mergeCell ref="U40:Y40"/>
    <mergeCell ref="K46:S46"/>
    <mergeCell ref="D56:E56"/>
    <mergeCell ref="U89:Y89"/>
    <mergeCell ref="AF86:AK86"/>
    <mergeCell ref="H92:H93"/>
    <mergeCell ref="K47:AK48"/>
    <mergeCell ref="B83:D83"/>
    <mergeCell ref="A4:A8"/>
    <mergeCell ref="B53:D53"/>
    <mergeCell ref="B34:D34"/>
    <mergeCell ref="AC87:AD87"/>
    <mergeCell ref="D6:E6"/>
    <mergeCell ref="K37:Q37"/>
    <mergeCell ref="B37:D37"/>
    <mergeCell ref="W46:AB46"/>
    <mergeCell ref="B84:D84"/>
    <mergeCell ref="D7:E7"/>
    <mergeCell ref="B87:D87"/>
    <mergeCell ref="B43:C43"/>
    <mergeCell ref="A53:A57"/>
    <mergeCell ref="B54:E54"/>
    <mergeCell ref="F8:AJ8"/>
    <mergeCell ref="B4:D4"/>
  </mergeCells>
  <phoneticPr fontId="2"/>
  <dataValidations count="5">
    <dataValidation type="list" allowBlank="1" showInputMessage="1" showErrorMessage="1" sqref="C9:C33 C58:C82" xr:uid="{00000000-0002-0000-0900-000000000000}">
      <formula1>$AM$4:$AM$12</formula1>
    </dataValidation>
    <dataValidation type="list" allowBlank="1" showInputMessage="1" showErrorMessage="1" sqref="F6:AJ7 F55:AJ56" xr:uid="{00000000-0002-0000-0900-000001000000}">
      <formula1>$AM$13:$AM$14</formula1>
    </dataValidation>
    <dataValidation type="list" showInputMessage="1" showErrorMessage="1" sqref="E9:E33 E58:E82" xr:uid="{00000000-0002-0000-0900-000002000000}">
      <formula1>$AM$13:$AM$14</formula1>
    </dataValidation>
    <dataValidation type="list" allowBlank="1" showInputMessage="1" showErrorMessage="1" sqref="F9:AJ33 F58:AJ82" xr:uid="{00000000-0002-0000-0900-000003000000}">
      <formula1>$AM$15:$AM$17</formula1>
    </dataValidation>
    <dataValidation type="list" allowBlank="1" showInputMessage="1" showErrorMessage="1" sqref="D9:D33 D58:D82" xr:uid="{00000000-0002-0000-0900-000004000000}">
      <formula1>$AM$18:$AM$24</formula1>
    </dataValidation>
  </dataValidations>
  <printOptions horizontalCentered="1"/>
  <pageMargins left="0.39370078740157483" right="0.39370078740157483" top="0.78740157480314965" bottom="0.39370078740157483" header="0.31496062992125978" footer="0.31496062992125978"/>
  <pageSetup paperSize="9" scale="63" orientation="portrait" r:id="rId1"/>
  <rowBreaks count="1" manualBreakCount="1">
    <brk id="49" max="36" man="1"/>
  </rowBreaks>
  <colBreaks count="1" manualBreakCount="1">
    <brk id="37"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82"/>
  <sheetViews>
    <sheetView showGridLines="0" zoomScaleNormal="100" zoomScaleSheetLayoutView="100" workbookViewId="0"/>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ustomWidth="1"/>
    <col min="43" max="44" width="49.5" style="1" customWidth="1"/>
    <col min="45" max="45" width="38.375" style="1" customWidth="1"/>
    <col min="46" max="46" width="8.25" style="1" customWidth="1"/>
    <col min="47" max="16384" width="8.25" style="1"/>
  </cols>
  <sheetData>
    <row r="1" spans="1:40" ht="20.100000000000001" customHeight="1" x14ac:dyDescent="0.15">
      <c r="A1" s="37" t="s">
        <v>354</v>
      </c>
      <c r="C1" s="74"/>
      <c r="D1" s="74"/>
      <c r="E1" s="74"/>
      <c r="F1" s="74"/>
      <c r="G1" s="74"/>
      <c r="H1" s="74"/>
      <c r="I1" s="74"/>
      <c r="J1" s="74"/>
      <c r="K1" s="74"/>
      <c r="L1" s="74"/>
      <c r="M1" s="74"/>
      <c r="N1" s="74"/>
      <c r="O1" s="74"/>
      <c r="P1" s="74"/>
      <c r="Q1" s="74"/>
      <c r="R1" s="74"/>
      <c r="S1" s="74"/>
      <c r="T1" s="74"/>
      <c r="U1" s="74"/>
      <c r="V1" s="74"/>
      <c r="W1" s="74"/>
      <c r="X1" s="36"/>
      <c r="Y1" s="36"/>
      <c r="Z1" s="38"/>
      <c r="AA1" s="38"/>
      <c r="AB1" s="38"/>
      <c r="AC1" s="38"/>
      <c r="AD1" s="210"/>
      <c r="AE1" s="210"/>
      <c r="AF1" s="210"/>
      <c r="AG1" s="210"/>
      <c r="AH1" s="210"/>
      <c r="AI1" s="39" t="s">
        <v>355</v>
      </c>
      <c r="AJ1" s="39"/>
      <c r="AK1" s="616" t="s">
        <v>102</v>
      </c>
      <c r="AL1" s="308"/>
      <c r="AM1" s="308"/>
      <c r="AN1" s="309"/>
    </row>
    <row r="2" spans="1:40" ht="18" customHeight="1" x14ac:dyDescent="0.15">
      <c r="A2" s="38"/>
      <c r="B2" s="40"/>
      <c r="C2" s="40"/>
      <c r="D2" s="40"/>
      <c r="E2" s="40"/>
      <c r="F2" s="40"/>
      <c r="G2" s="40"/>
      <c r="H2" s="40"/>
      <c r="I2" s="40"/>
      <c r="J2" s="40"/>
      <c r="K2" s="40"/>
      <c r="L2" s="40"/>
      <c r="M2" s="622">
        <v>2024</v>
      </c>
      <c r="N2" s="305"/>
      <c r="O2" s="305"/>
      <c r="P2" s="305"/>
      <c r="Q2" s="623" t="s">
        <v>34</v>
      </c>
      <c r="R2" s="305"/>
      <c r="S2" s="622">
        <v>5</v>
      </c>
      <c r="T2" s="305"/>
      <c r="U2" s="623" t="s">
        <v>35</v>
      </c>
      <c r="V2" s="305"/>
      <c r="W2" s="40"/>
      <c r="X2" s="40"/>
      <c r="Y2" s="40"/>
      <c r="Z2" s="38"/>
      <c r="AA2" s="38"/>
      <c r="AC2" s="39"/>
      <c r="AD2" s="40"/>
      <c r="AE2" s="40"/>
      <c r="AF2" s="40"/>
      <c r="AG2" s="40"/>
      <c r="AH2" s="40"/>
      <c r="AI2" s="39" t="s">
        <v>287</v>
      </c>
      <c r="AJ2" s="39"/>
      <c r="AK2" s="618"/>
      <c r="AL2" s="308"/>
      <c r="AM2" s="308"/>
      <c r="AN2" s="309"/>
    </row>
    <row r="3" spans="1:40" ht="18" customHeight="1" x14ac:dyDescent="0.15">
      <c r="A3" s="211"/>
      <c r="B3" s="211"/>
      <c r="C3" s="211"/>
      <c r="D3" s="211"/>
      <c r="E3" s="211"/>
      <c r="F3" s="211"/>
      <c r="G3" s="211"/>
      <c r="H3" s="211"/>
      <c r="I3" s="211"/>
      <c r="J3" s="211"/>
      <c r="K3" s="211"/>
      <c r="L3" s="211"/>
      <c r="M3" s="211"/>
      <c r="N3" s="211"/>
      <c r="O3" s="211"/>
      <c r="P3" s="211"/>
      <c r="Q3" s="211"/>
      <c r="R3" s="211"/>
      <c r="S3" s="211"/>
      <c r="T3" s="211"/>
      <c r="U3" s="211"/>
      <c r="V3" s="211"/>
      <c r="W3" s="211"/>
      <c r="Y3" s="212"/>
      <c r="Z3" s="212"/>
      <c r="AA3" s="212"/>
      <c r="AB3" s="38"/>
      <c r="AC3" s="212"/>
      <c r="AD3" s="212"/>
      <c r="AE3" s="212"/>
      <c r="AF3" s="212"/>
      <c r="AG3" s="212"/>
      <c r="AH3" s="212"/>
      <c r="AI3" s="213" t="s">
        <v>356</v>
      </c>
      <c r="AJ3" s="39"/>
      <c r="AK3" s="606" t="s">
        <v>357</v>
      </c>
      <c r="AL3" s="308"/>
      <c r="AM3" s="308"/>
      <c r="AN3" s="309"/>
    </row>
    <row r="4" spans="1:40" ht="18" customHeight="1" x14ac:dyDescent="0.15">
      <c r="A4" s="211"/>
      <c r="B4" s="211"/>
      <c r="C4" s="211"/>
      <c r="D4" s="211"/>
      <c r="E4" s="211"/>
      <c r="F4" s="211"/>
      <c r="G4" s="211"/>
      <c r="H4" s="211"/>
      <c r="I4" s="211"/>
      <c r="J4" s="211"/>
      <c r="K4" s="211"/>
      <c r="L4" s="211"/>
      <c r="M4" s="211"/>
      <c r="N4" s="211"/>
      <c r="O4" s="211"/>
      <c r="P4" s="211"/>
      <c r="Q4" s="211"/>
      <c r="R4" s="211"/>
      <c r="S4" s="211"/>
      <c r="T4" s="211"/>
      <c r="U4" s="211"/>
      <c r="V4" s="211"/>
      <c r="W4" s="211"/>
      <c r="Y4" s="212"/>
      <c r="Z4" s="212"/>
      <c r="AA4" s="212"/>
      <c r="AB4" s="38"/>
      <c r="AC4" s="212"/>
      <c r="AD4" s="212"/>
      <c r="AE4" s="212"/>
      <c r="AF4" s="212"/>
      <c r="AG4" s="212"/>
      <c r="AH4" s="212"/>
      <c r="AI4" s="213" t="s">
        <v>358</v>
      </c>
      <c r="AJ4" s="39"/>
      <c r="AK4" s="606"/>
      <c r="AL4" s="308"/>
      <c r="AM4" s="308"/>
      <c r="AN4" s="309"/>
    </row>
    <row r="5" spans="1:40" ht="18" customHeight="1" x14ac:dyDescent="0.15">
      <c r="A5" s="211"/>
      <c r="B5" s="211"/>
      <c r="C5" s="211"/>
      <c r="D5" s="211"/>
      <c r="E5" s="211"/>
      <c r="F5" s="211"/>
      <c r="G5" s="211"/>
      <c r="H5" s="211"/>
      <c r="I5" s="211"/>
      <c r="J5" s="211"/>
      <c r="K5" s="211"/>
      <c r="L5" s="211"/>
      <c r="M5" s="211"/>
      <c r="N5" s="211"/>
      <c r="O5" s="211"/>
      <c r="P5" s="211"/>
      <c r="Q5" s="211"/>
      <c r="R5" s="211"/>
      <c r="S5" s="211"/>
      <c r="U5" s="211"/>
      <c r="V5" s="211"/>
      <c r="W5" s="211"/>
      <c r="Y5" s="212"/>
      <c r="Z5" s="212"/>
      <c r="AA5" s="212"/>
      <c r="AB5" s="38"/>
      <c r="AC5" s="212"/>
      <c r="AD5" s="212"/>
      <c r="AE5" s="212"/>
      <c r="AF5" s="212"/>
      <c r="AG5" s="213" t="s">
        <v>359</v>
      </c>
      <c r="AH5" s="613">
        <v>40</v>
      </c>
      <c r="AI5" s="308"/>
      <c r="AJ5" s="309"/>
      <c r="AK5" s="212" t="s">
        <v>360</v>
      </c>
      <c r="AL5" s="214">
        <v>160</v>
      </c>
      <c r="AM5" s="212" t="s">
        <v>361</v>
      </c>
      <c r="AN5" s="38"/>
    </row>
    <row r="6" spans="1:40" ht="9.9499999999999993" customHeight="1" x14ac:dyDescent="0.15">
      <c r="A6" s="38"/>
      <c r="B6" s="63"/>
      <c r="C6" s="63"/>
      <c r="D6" s="63"/>
      <c r="E6" s="63"/>
      <c r="F6" s="63"/>
      <c r="G6" s="63"/>
      <c r="H6" s="63"/>
      <c r="I6" s="63"/>
      <c r="J6" s="63"/>
      <c r="K6" s="63"/>
      <c r="L6" s="63"/>
      <c r="M6" s="63"/>
      <c r="N6" s="63"/>
      <c r="O6" s="63"/>
      <c r="P6" s="63"/>
      <c r="Q6" s="63"/>
      <c r="R6" s="63"/>
      <c r="S6" s="63"/>
      <c r="T6" s="63"/>
      <c r="U6" s="63"/>
      <c r="V6" s="63"/>
      <c r="W6" s="63"/>
      <c r="X6" s="40"/>
      <c r="Y6" s="40"/>
      <c r="Z6" s="40"/>
      <c r="AA6" s="40"/>
      <c r="AB6" s="40"/>
      <c r="AC6" s="40"/>
      <c r="AD6" s="40"/>
      <c r="AE6" s="40"/>
      <c r="AF6" s="40"/>
      <c r="AG6" s="40"/>
      <c r="AH6" s="40"/>
      <c r="AI6" s="40"/>
      <c r="AJ6" s="40"/>
      <c r="AK6" s="40"/>
      <c r="AL6" s="40"/>
      <c r="AM6" s="38"/>
      <c r="AN6" s="38"/>
    </row>
    <row r="7" spans="1:40" ht="15" customHeight="1" x14ac:dyDescent="0.15">
      <c r="A7" s="598" t="s">
        <v>362</v>
      </c>
      <c r="B7" s="611" t="s">
        <v>363</v>
      </c>
      <c r="C7" s="609" t="s">
        <v>364</v>
      </c>
      <c r="D7" s="605" t="s">
        <v>365</v>
      </c>
      <c r="E7" s="610" t="s">
        <v>366</v>
      </c>
      <c r="F7" s="627" t="s">
        <v>367</v>
      </c>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621" t="s">
        <v>368</v>
      </c>
      <c r="AL7" s="620" t="s">
        <v>369</v>
      </c>
      <c r="AM7" s="624" t="s">
        <v>370</v>
      </c>
      <c r="AN7" s="304"/>
    </row>
    <row r="8" spans="1:40" ht="15" customHeight="1" x14ac:dyDescent="0.15">
      <c r="A8" s="405"/>
      <c r="B8" s="323"/>
      <c r="C8" s="323"/>
      <c r="D8" s="405"/>
      <c r="E8" s="323"/>
      <c r="F8" s="605" t="s">
        <v>371</v>
      </c>
      <c r="G8" s="308"/>
      <c r="H8" s="308"/>
      <c r="I8" s="308"/>
      <c r="J8" s="308"/>
      <c r="K8" s="308"/>
      <c r="L8" s="309"/>
      <c r="M8" s="605" t="s">
        <v>372</v>
      </c>
      <c r="N8" s="308"/>
      <c r="O8" s="308"/>
      <c r="P8" s="308"/>
      <c r="Q8" s="308"/>
      <c r="R8" s="308"/>
      <c r="S8" s="309"/>
      <c r="T8" s="605" t="s">
        <v>373</v>
      </c>
      <c r="U8" s="308"/>
      <c r="V8" s="308"/>
      <c r="W8" s="308"/>
      <c r="X8" s="308"/>
      <c r="Y8" s="308"/>
      <c r="Z8" s="309"/>
      <c r="AA8" s="605" t="s">
        <v>374</v>
      </c>
      <c r="AB8" s="308"/>
      <c r="AC8" s="308"/>
      <c r="AD8" s="308"/>
      <c r="AE8" s="308"/>
      <c r="AF8" s="308"/>
      <c r="AG8" s="309"/>
      <c r="AH8" s="605" t="s">
        <v>375</v>
      </c>
      <c r="AI8" s="308"/>
      <c r="AJ8" s="309"/>
      <c r="AK8" s="319"/>
      <c r="AL8" s="405"/>
      <c r="AM8" s="323"/>
      <c r="AN8" s="319"/>
    </row>
    <row r="9" spans="1:40" ht="15" customHeight="1" x14ac:dyDescent="0.15">
      <c r="A9" s="405"/>
      <c r="B9" s="612" t="s">
        <v>376</v>
      </c>
      <c r="C9" s="323"/>
      <c r="D9" s="405"/>
      <c r="E9" s="323"/>
      <c r="F9" s="239">
        <f>DATE($M$2,$S$2,1)</f>
        <v>45413</v>
      </c>
      <c r="G9" s="239">
        <f>DATE($M$2,$S$2,2)</f>
        <v>45414</v>
      </c>
      <c r="H9" s="239">
        <f>DATE($M$2,$S$2,3)</f>
        <v>45415</v>
      </c>
      <c r="I9" s="239">
        <f>DATE($M$2,$S$2,4)</f>
        <v>45416</v>
      </c>
      <c r="J9" s="239">
        <f>DATE($M$2,$S$2,5)</f>
        <v>45417</v>
      </c>
      <c r="K9" s="239">
        <f>DATE($M$2,$S$2,6)</f>
        <v>45418</v>
      </c>
      <c r="L9" s="239">
        <f>DATE($M$2,$S$2,7)</f>
        <v>45419</v>
      </c>
      <c r="M9" s="239">
        <f>DATE($M$2,$S$2,8)</f>
        <v>45420</v>
      </c>
      <c r="N9" s="239">
        <f>DATE($M$2,$S$2,9)</f>
        <v>45421</v>
      </c>
      <c r="O9" s="239">
        <f>DATE($M$2,$S$2,10)</f>
        <v>45422</v>
      </c>
      <c r="P9" s="239">
        <f>DATE($M$2,$S$2,11)</f>
        <v>45423</v>
      </c>
      <c r="Q9" s="239">
        <f>DATE($M$2,$S$2,12)</f>
        <v>45424</v>
      </c>
      <c r="R9" s="239">
        <f>DATE($M$2,$S$2,13)</f>
        <v>45425</v>
      </c>
      <c r="S9" s="239">
        <f>DATE($M$2,$S$2,14)</f>
        <v>45426</v>
      </c>
      <c r="T9" s="239">
        <f>DATE($M$2,$S$2,15)</f>
        <v>45427</v>
      </c>
      <c r="U9" s="239">
        <f>DATE($M$2,$S$2,16)</f>
        <v>45428</v>
      </c>
      <c r="V9" s="239">
        <f>DATE($M$2,$S$2,17)</f>
        <v>45429</v>
      </c>
      <c r="W9" s="239">
        <f>DATE($M$2,$S$2,18)</f>
        <v>45430</v>
      </c>
      <c r="X9" s="239">
        <f>DATE($M$2,$S$2,19)</f>
        <v>45431</v>
      </c>
      <c r="Y9" s="239">
        <f>DATE($M$2,$S$2,20)</f>
        <v>45432</v>
      </c>
      <c r="Z9" s="239">
        <f>DATE($M$2,$S$2,21)</f>
        <v>45433</v>
      </c>
      <c r="AA9" s="239">
        <f>DATE($M$2,$S$2,22)</f>
        <v>45434</v>
      </c>
      <c r="AB9" s="239">
        <f>DATE($M$2,$S$2,23)</f>
        <v>45435</v>
      </c>
      <c r="AC9" s="239">
        <f>DATE($M$2,$S$2,24)</f>
        <v>45436</v>
      </c>
      <c r="AD9" s="239">
        <f>DATE($M$2,$S$2,25)</f>
        <v>45437</v>
      </c>
      <c r="AE9" s="239">
        <f>DATE($M$2,$S$2,26)</f>
        <v>45438</v>
      </c>
      <c r="AF9" s="239">
        <f>DATE($M$2,$S$2,27)</f>
        <v>45439</v>
      </c>
      <c r="AG9" s="239">
        <f>DATE($M$2,$S$2,28)</f>
        <v>45440</v>
      </c>
      <c r="AH9" s="239">
        <f>IF(DAY(EOMONTH(F9,0))&lt;29,"",DATE($M$2,$S$2,29))</f>
        <v>45441</v>
      </c>
      <c r="AI9" s="239">
        <f>IF(DAY(EOMONTH(F9,0))&lt;30,"",DATE($M$2,$S$2,30))</f>
        <v>45442</v>
      </c>
      <c r="AJ9" s="239">
        <f>IF(DAY(EOMONTH(F9,0))&lt;31,"",DATE($M$2,$S$2,31))</f>
        <v>45443</v>
      </c>
      <c r="AK9" s="319"/>
      <c r="AL9" s="405"/>
      <c r="AM9" s="323"/>
      <c r="AN9" s="319"/>
    </row>
    <row r="10" spans="1:40" ht="15" customHeight="1" x14ac:dyDescent="0.15">
      <c r="A10" s="406"/>
      <c r="B10" s="313"/>
      <c r="C10" s="313"/>
      <c r="D10" s="406"/>
      <c r="E10" s="313"/>
      <c r="F10" s="240">
        <f>DATE($M$2,$S$2,1)</f>
        <v>45413</v>
      </c>
      <c r="G10" s="240">
        <f>DATE($M$2,$S$2,2)</f>
        <v>45414</v>
      </c>
      <c r="H10" s="240">
        <f>DATE($M$2,$S$2,3)</f>
        <v>45415</v>
      </c>
      <c r="I10" s="240">
        <f>DATE($M$2,$S$2,4)</f>
        <v>45416</v>
      </c>
      <c r="J10" s="240">
        <f>DATE($M$2,$S$2,5)</f>
        <v>45417</v>
      </c>
      <c r="K10" s="240">
        <f>DATE($M$2,$S$2,6)</f>
        <v>45418</v>
      </c>
      <c r="L10" s="240">
        <f>DATE($M$2,$S$2,7)</f>
        <v>45419</v>
      </c>
      <c r="M10" s="240">
        <f>DATE($M$2,$S$2,8)</f>
        <v>45420</v>
      </c>
      <c r="N10" s="240">
        <f>DATE($M$2,$S$2,9)</f>
        <v>45421</v>
      </c>
      <c r="O10" s="240">
        <f>DATE($M$2,$S$2,10)</f>
        <v>45422</v>
      </c>
      <c r="P10" s="240">
        <f>DATE($M$2,$S$2,11)</f>
        <v>45423</v>
      </c>
      <c r="Q10" s="240">
        <f>DATE($M$2,$S$2,12)</f>
        <v>45424</v>
      </c>
      <c r="R10" s="240">
        <f>DATE($M$2,$S$2,13)</f>
        <v>45425</v>
      </c>
      <c r="S10" s="240">
        <f>DATE($M$2,$S$2,14)</f>
        <v>45426</v>
      </c>
      <c r="T10" s="240">
        <f>DATE($M$2,$S$2,15)</f>
        <v>45427</v>
      </c>
      <c r="U10" s="240">
        <f>DATE($M$2,$S$2,16)</f>
        <v>45428</v>
      </c>
      <c r="V10" s="240">
        <f>DATE($M$2,$S$2,17)</f>
        <v>45429</v>
      </c>
      <c r="W10" s="240">
        <f>DATE($M$2,$S$2,18)</f>
        <v>45430</v>
      </c>
      <c r="X10" s="240">
        <f>DATE($M$2,$S$2,19)</f>
        <v>45431</v>
      </c>
      <c r="Y10" s="240">
        <f>DATE($M$2,$S$2,20)</f>
        <v>45432</v>
      </c>
      <c r="Z10" s="240">
        <f>DATE($M$2,$S$2,21)</f>
        <v>45433</v>
      </c>
      <c r="AA10" s="240">
        <f>DATE($M$2,$S$2,22)</f>
        <v>45434</v>
      </c>
      <c r="AB10" s="240">
        <f>DATE($M$2,$S$2,23)</f>
        <v>45435</v>
      </c>
      <c r="AC10" s="240">
        <f>DATE($M$2,$S$2,24)</f>
        <v>45436</v>
      </c>
      <c r="AD10" s="240">
        <f>DATE($M$2,$S$2,25)</f>
        <v>45437</v>
      </c>
      <c r="AE10" s="240">
        <f>DATE($M$2,$S$2,26)</f>
        <v>45438</v>
      </c>
      <c r="AF10" s="240">
        <f>DATE($M$2,$S$2,27)</f>
        <v>45439</v>
      </c>
      <c r="AG10" s="240">
        <f>DATE($M$2,$S$2,28)</f>
        <v>45440</v>
      </c>
      <c r="AH10" s="240">
        <f>IF(DAY(EOMONTH(F10,0))&lt;29,"",DATE($M$2,$S$2,29))</f>
        <v>45441</v>
      </c>
      <c r="AI10" s="240">
        <f>IF(DAY(EOMONTH(F10,0))&lt;30,"",DATE($M$2,$S$2,30))</f>
        <v>45442</v>
      </c>
      <c r="AJ10" s="240">
        <f>IF(DAY(EOMONTH(F10,0))&lt;31,"",DATE($M$2,$S$2,31))</f>
        <v>45443</v>
      </c>
      <c r="AK10" s="306"/>
      <c r="AL10" s="406"/>
      <c r="AM10" s="313"/>
      <c r="AN10" s="306"/>
    </row>
    <row r="11" spans="1:40" ht="18" customHeight="1" x14ac:dyDescent="0.15">
      <c r="A11" s="84">
        <v>1</v>
      </c>
      <c r="B11" s="41" t="s">
        <v>377</v>
      </c>
      <c r="C11" s="42" t="s">
        <v>378</v>
      </c>
      <c r="D11" s="64"/>
      <c r="E11" s="65" t="s">
        <v>378</v>
      </c>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6">
        <f t="shared" ref="AK11:AK31" si="0">+SUM(F11:AJ11)</f>
        <v>0</v>
      </c>
      <c r="AL11" s="241">
        <f t="shared" ref="AL11:AL31" si="1">IF($AK$3="４週",AK11/4,AK11/(DAY(EOMONTH($F$9,0))/7))</f>
        <v>0</v>
      </c>
      <c r="AM11" s="601"/>
      <c r="AN11" s="309"/>
    </row>
    <row r="12" spans="1:40" ht="18" customHeight="1" x14ac:dyDescent="0.15">
      <c r="A12" s="84">
        <v>2</v>
      </c>
      <c r="B12" s="41" t="s">
        <v>379</v>
      </c>
      <c r="C12" s="42" t="s">
        <v>380</v>
      </c>
      <c r="D12" s="64"/>
      <c r="E12" s="65" t="s">
        <v>380</v>
      </c>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6">
        <f t="shared" si="0"/>
        <v>0</v>
      </c>
      <c r="AL12" s="241">
        <f t="shared" si="1"/>
        <v>0</v>
      </c>
      <c r="AM12" s="601"/>
      <c r="AN12" s="309"/>
    </row>
    <row r="13" spans="1:40" ht="18" customHeight="1" x14ac:dyDescent="0.15">
      <c r="A13" s="84">
        <v>3</v>
      </c>
      <c r="B13" s="41" t="s">
        <v>379</v>
      </c>
      <c r="C13" s="42" t="s">
        <v>381</v>
      </c>
      <c r="D13" s="64"/>
      <c r="E13" s="65" t="s">
        <v>381</v>
      </c>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6">
        <f t="shared" si="0"/>
        <v>0</v>
      </c>
      <c r="AL13" s="241">
        <f t="shared" si="1"/>
        <v>0</v>
      </c>
      <c r="AM13" s="601"/>
      <c r="AN13" s="309"/>
    </row>
    <row r="14" spans="1:40" ht="18" customHeight="1" x14ac:dyDescent="0.15">
      <c r="A14" s="84">
        <v>4</v>
      </c>
      <c r="B14" s="41" t="s">
        <v>379</v>
      </c>
      <c r="C14" s="42" t="s">
        <v>382</v>
      </c>
      <c r="D14" s="64"/>
      <c r="E14" s="65" t="s">
        <v>382</v>
      </c>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6">
        <f t="shared" si="0"/>
        <v>0</v>
      </c>
      <c r="AL14" s="241">
        <f t="shared" si="1"/>
        <v>0</v>
      </c>
      <c r="AM14" s="601"/>
      <c r="AN14" s="309"/>
    </row>
    <row r="15" spans="1:40" ht="18" customHeight="1" x14ac:dyDescent="0.15">
      <c r="A15" s="84">
        <v>5</v>
      </c>
      <c r="B15" s="41"/>
      <c r="C15" s="42"/>
      <c r="D15" s="64"/>
      <c r="E15" s="65"/>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6">
        <f t="shared" si="0"/>
        <v>0</v>
      </c>
      <c r="AL15" s="241">
        <f t="shared" si="1"/>
        <v>0</v>
      </c>
      <c r="AM15" s="601"/>
      <c r="AN15" s="309"/>
    </row>
    <row r="16" spans="1:40" ht="18" customHeight="1" x14ac:dyDescent="0.15">
      <c r="A16" s="84">
        <v>6</v>
      </c>
      <c r="B16" s="41"/>
      <c r="C16" s="42"/>
      <c r="D16" s="64"/>
      <c r="E16" s="65"/>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6">
        <f t="shared" si="0"/>
        <v>0</v>
      </c>
      <c r="AL16" s="241">
        <f t="shared" si="1"/>
        <v>0</v>
      </c>
      <c r="AM16" s="601"/>
      <c r="AN16" s="309"/>
    </row>
    <row r="17" spans="1:40" ht="18" customHeight="1" x14ac:dyDescent="0.15">
      <c r="A17" s="84">
        <v>7</v>
      </c>
      <c r="B17" s="41"/>
      <c r="C17" s="42"/>
      <c r="D17" s="64"/>
      <c r="E17" s="65"/>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6">
        <f t="shared" si="0"/>
        <v>0</v>
      </c>
      <c r="AL17" s="241">
        <f t="shared" si="1"/>
        <v>0</v>
      </c>
      <c r="AM17" s="601"/>
      <c r="AN17" s="309"/>
    </row>
    <row r="18" spans="1:40" ht="18" customHeight="1" x14ac:dyDescent="0.15">
      <c r="A18" s="84">
        <v>8</v>
      </c>
      <c r="B18" s="41"/>
      <c r="C18" s="42"/>
      <c r="D18" s="64"/>
      <c r="E18" s="65"/>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6">
        <f t="shared" si="0"/>
        <v>0</v>
      </c>
      <c r="AL18" s="241">
        <f t="shared" si="1"/>
        <v>0</v>
      </c>
      <c r="AM18" s="601"/>
      <c r="AN18" s="309"/>
    </row>
    <row r="19" spans="1:40" ht="18" customHeight="1" x14ac:dyDescent="0.15">
      <c r="A19" s="84">
        <v>9</v>
      </c>
      <c r="B19" s="41"/>
      <c r="C19" s="42"/>
      <c r="D19" s="64"/>
      <c r="E19" s="65"/>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6">
        <f t="shared" si="0"/>
        <v>0</v>
      </c>
      <c r="AL19" s="241">
        <f t="shared" si="1"/>
        <v>0</v>
      </c>
      <c r="AM19" s="601"/>
      <c r="AN19" s="309"/>
    </row>
    <row r="20" spans="1:40" ht="18" customHeight="1" x14ac:dyDescent="0.15">
      <c r="A20" s="84">
        <v>10</v>
      </c>
      <c r="B20" s="41"/>
      <c r="C20" s="42"/>
      <c r="D20" s="64"/>
      <c r="E20" s="65"/>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6">
        <f t="shared" si="0"/>
        <v>0</v>
      </c>
      <c r="AL20" s="241">
        <f t="shared" si="1"/>
        <v>0</v>
      </c>
      <c r="AM20" s="601"/>
      <c r="AN20" s="309"/>
    </row>
    <row r="21" spans="1:40" ht="18" customHeight="1" x14ac:dyDescent="0.15">
      <c r="A21" s="84">
        <v>11</v>
      </c>
      <c r="B21" s="41"/>
      <c r="C21" s="42"/>
      <c r="D21" s="64"/>
      <c r="E21" s="65"/>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6">
        <f t="shared" si="0"/>
        <v>0</v>
      </c>
      <c r="AL21" s="241">
        <f t="shared" si="1"/>
        <v>0</v>
      </c>
      <c r="AM21" s="601"/>
      <c r="AN21" s="309"/>
    </row>
    <row r="22" spans="1:40" ht="18" customHeight="1" x14ac:dyDescent="0.15">
      <c r="A22" s="84">
        <v>12</v>
      </c>
      <c r="B22" s="41"/>
      <c r="C22" s="42"/>
      <c r="D22" s="64"/>
      <c r="E22" s="65"/>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6">
        <f t="shared" si="0"/>
        <v>0</v>
      </c>
      <c r="AL22" s="241">
        <f t="shared" si="1"/>
        <v>0</v>
      </c>
      <c r="AM22" s="601"/>
      <c r="AN22" s="309"/>
    </row>
    <row r="23" spans="1:40" ht="18" customHeight="1" x14ac:dyDescent="0.15">
      <c r="A23" s="84">
        <v>13</v>
      </c>
      <c r="B23" s="41"/>
      <c r="C23" s="42"/>
      <c r="D23" s="64"/>
      <c r="E23" s="65"/>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6">
        <f t="shared" si="0"/>
        <v>0</v>
      </c>
      <c r="AL23" s="241">
        <f t="shared" si="1"/>
        <v>0</v>
      </c>
      <c r="AM23" s="601"/>
      <c r="AN23" s="309"/>
    </row>
    <row r="24" spans="1:40" ht="18" customHeight="1" x14ac:dyDescent="0.15">
      <c r="A24" s="84">
        <v>14</v>
      </c>
      <c r="B24" s="41"/>
      <c r="C24" s="42"/>
      <c r="D24" s="64"/>
      <c r="E24" s="65"/>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6">
        <f t="shared" si="0"/>
        <v>0</v>
      </c>
      <c r="AL24" s="241">
        <f t="shared" si="1"/>
        <v>0</v>
      </c>
      <c r="AM24" s="601"/>
      <c r="AN24" s="309"/>
    </row>
    <row r="25" spans="1:40" ht="18" customHeight="1" x14ac:dyDescent="0.15">
      <c r="A25" s="84">
        <v>15</v>
      </c>
      <c r="B25" s="41"/>
      <c r="C25" s="42"/>
      <c r="D25" s="64"/>
      <c r="E25" s="65"/>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6">
        <f t="shared" si="0"/>
        <v>0</v>
      </c>
      <c r="AL25" s="241">
        <f t="shared" si="1"/>
        <v>0</v>
      </c>
      <c r="AM25" s="601"/>
      <c r="AN25" s="309"/>
    </row>
    <row r="26" spans="1:40" ht="18" customHeight="1" x14ac:dyDescent="0.15">
      <c r="A26" s="84">
        <v>16</v>
      </c>
      <c r="B26" s="41"/>
      <c r="C26" s="42"/>
      <c r="D26" s="64"/>
      <c r="E26" s="65"/>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6">
        <f t="shared" si="0"/>
        <v>0</v>
      </c>
      <c r="AL26" s="241">
        <f t="shared" si="1"/>
        <v>0</v>
      </c>
      <c r="AM26" s="601"/>
      <c r="AN26" s="309"/>
    </row>
    <row r="27" spans="1:40" ht="18" customHeight="1" x14ac:dyDescent="0.15">
      <c r="A27" s="84">
        <v>17</v>
      </c>
      <c r="B27" s="41"/>
      <c r="C27" s="42"/>
      <c r="D27" s="64"/>
      <c r="E27" s="65"/>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6">
        <f t="shared" si="0"/>
        <v>0</v>
      </c>
      <c r="AL27" s="241">
        <f t="shared" si="1"/>
        <v>0</v>
      </c>
      <c r="AM27" s="601"/>
      <c r="AN27" s="309"/>
    </row>
    <row r="28" spans="1:40" ht="18" customHeight="1" x14ac:dyDescent="0.15">
      <c r="A28" s="84">
        <v>18</v>
      </c>
      <c r="B28" s="41"/>
      <c r="C28" s="42"/>
      <c r="D28" s="64"/>
      <c r="E28" s="65"/>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6">
        <f t="shared" si="0"/>
        <v>0</v>
      </c>
      <c r="AL28" s="241">
        <f t="shared" si="1"/>
        <v>0</v>
      </c>
      <c r="AM28" s="601"/>
      <c r="AN28" s="309"/>
    </row>
    <row r="29" spans="1:40" ht="18" customHeight="1" x14ac:dyDescent="0.15">
      <c r="A29" s="84">
        <v>19</v>
      </c>
      <c r="B29" s="41"/>
      <c r="C29" s="42"/>
      <c r="D29" s="64"/>
      <c r="E29" s="65"/>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6">
        <f t="shared" si="0"/>
        <v>0</v>
      </c>
      <c r="AL29" s="241">
        <f t="shared" si="1"/>
        <v>0</v>
      </c>
      <c r="AM29" s="601"/>
      <c r="AN29" s="309"/>
    </row>
    <row r="30" spans="1:40" ht="18" customHeight="1" x14ac:dyDescent="0.15">
      <c r="A30" s="84">
        <v>20</v>
      </c>
      <c r="B30" s="41"/>
      <c r="C30" s="42"/>
      <c r="D30" s="64"/>
      <c r="E30" s="65"/>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6">
        <f t="shared" si="0"/>
        <v>0</v>
      </c>
      <c r="AL30" s="241">
        <f t="shared" si="1"/>
        <v>0</v>
      </c>
      <c r="AM30" s="601"/>
      <c r="AN30" s="309"/>
    </row>
    <row r="31" spans="1:40" ht="18" customHeight="1" x14ac:dyDescent="0.15">
      <c r="A31" s="610" t="s">
        <v>332</v>
      </c>
      <c r="B31" s="308"/>
      <c r="C31" s="308"/>
      <c r="D31" s="308"/>
      <c r="E31" s="308"/>
      <c r="F31" s="43">
        <f t="shared" ref="F31:AJ31" si="2">+SUM(F11:F30)</f>
        <v>0</v>
      </c>
      <c r="G31" s="43">
        <f t="shared" si="2"/>
        <v>0</v>
      </c>
      <c r="H31" s="43">
        <f t="shared" si="2"/>
        <v>0</v>
      </c>
      <c r="I31" s="43">
        <f t="shared" si="2"/>
        <v>0</v>
      </c>
      <c r="J31" s="43">
        <f t="shared" si="2"/>
        <v>0</v>
      </c>
      <c r="K31" s="43">
        <f t="shared" si="2"/>
        <v>0</v>
      </c>
      <c r="L31" s="43">
        <f t="shared" si="2"/>
        <v>0</v>
      </c>
      <c r="M31" s="43">
        <f t="shared" si="2"/>
        <v>0</v>
      </c>
      <c r="N31" s="43">
        <f t="shared" si="2"/>
        <v>0</v>
      </c>
      <c r="O31" s="43">
        <f t="shared" si="2"/>
        <v>0</v>
      </c>
      <c r="P31" s="43">
        <f t="shared" si="2"/>
        <v>0</v>
      </c>
      <c r="Q31" s="43">
        <f t="shared" si="2"/>
        <v>0</v>
      </c>
      <c r="R31" s="43">
        <f t="shared" si="2"/>
        <v>0</v>
      </c>
      <c r="S31" s="43">
        <f t="shared" si="2"/>
        <v>0</v>
      </c>
      <c r="T31" s="43">
        <f t="shared" si="2"/>
        <v>0</v>
      </c>
      <c r="U31" s="43">
        <f t="shared" si="2"/>
        <v>0</v>
      </c>
      <c r="V31" s="43">
        <f t="shared" si="2"/>
        <v>0</v>
      </c>
      <c r="W31" s="43">
        <f t="shared" si="2"/>
        <v>0</v>
      </c>
      <c r="X31" s="43">
        <f t="shared" si="2"/>
        <v>0</v>
      </c>
      <c r="Y31" s="43">
        <f t="shared" si="2"/>
        <v>0</v>
      </c>
      <c r="Z31" s="43">
        <f t="shared" si="2"/>
        <v>0</v>
      </c>
      <c r="AA31" s="43">
        <f t="shared" si="2"/>
        <v>0</v>
      </c>
      <c r="AB31" s="43">
        <f t="shared" si="2"/>
        <v>0</v>
      </c>
      <c r="AC31" s="43">
        <f t="shared" si="2"/>
        <v>0</v>
      </c>
      <c r="AD31" s="43">
        <f t="shared" si="2"/>
        <v>0</v>
      </c>
      <c r="AE31" s="43">
        <f t="shared" si="2"/>
        <v>0</v>
      </c>
      <c r="AF31" s="43">
        <f t="shared" si="2"/>
        <v>0</v>
      </c>
      <c r="AG31" s="43">
        <f t="shared" si="2"/>
        <v>0</v>
      </c>
      <c r="AH31" s="43">
        <f t="shared" si="2"/>
        <v>0</v>
      </c>
      <c r="AI31" s="43">
        <f t="shared" si="2"/>
        <v>0</v>
      </c>
      <c r="AJ31" s="43">
        <f t="shared" si="2"/>
        <v>0</v>
      </c>
      <c r="AK31" s="86">
        <f t="shared" si="0"/>
        <v>0</v>
      </c>
      <c r="AL31" s="241">
        <f t="shared" si="1"/>
        <v>0</v>
      </c>
      <c r="AM31" s="598"/>
      <c r="AN31" s="304"/>
    </row>
    <row r="32" spans="1:40" ht="18" customHeight="1" x14ac:dyDescent="0.15">
      <c r="A32" s="608" t="s">
        <v>383</v>
      </c>
      <c r="B32" s="308"/>
      <c r="C32" s="308"/>
      <c r="D32" s="308"/>
      <c r="E32" s="309"/>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3"/>
      <c r="AL32" s="45"/>
      <c r="AM32" s="313"/>
      <c r="AN32" s="306"/>
    </row>
    <row r="33" spans="1:43" ht="15" customHeight="1" x14ac:dyDescent="0.15">
      <c r="A33" s="63"/>
      <c r="B33" s="63"/>
      <c r="C33" s="63"/>
      <c r="D33" s="63"/>
      <c r="E33" s="6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63"/>
      <c r="AL33" s="63"/>
      <c r="AM33" s="38"/>
    </row>
    <row r="34" spans="1:43" ht="15" customHeight="1" x14ac:dyDescent="0.15">
      <c r="A34" s="63"/>
      <c r="B34" s="63"/>
      <c r="C34" s="63"/>
      <c r="D34" s="63"/>
      <c r="E34" s="6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63"/>
      <c r="AL34" s="63"/>
      <c r="AM34" s="38"/>
    </row>
    <row r="35" spans="1:43" ht="15" customHeight="1" x14ac:dyDescent="0.15">
      <c r="A35" s="63"/>
      <c r="B35" s="63"/>
      <c r="C35" s="63"/>
      <c r="D35" s="63"/>
      <c r="E35" s="6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63"/>
      <c r="AL35" s="63"/>
      <c r="AM35" s="38"/>
    </row>
    <row r="36" spans="1:43" ht="21" customHeight="1" x14ac:dyDescent="0.15">
      <c r="A36" s="36" t="s">
        <v>384</v>
      </c>
      <c r="B36" s="63"/>
      <c r="C36" s="63"/>
      <c r="D36" s="63"/>
      <c r="E36" s="63"/>
      <c r="F36" s="63"/>
      <c r="G36" s="33"/>
      <c r="H36" s="33"/>
      <c r="I36" s="33"/>
      <c r="J36" s="33"/>
      <c r="K36" s="33"/>
      <c r="L36" s="33"/>
      <c r="M36" s="33"/>
      <c r="N36" s="33"/>
      <c r="O36" s="33"/>
      <c r="AM36" s="63"/>
      <c r="AN36" s="38"/>
    </row>
    <row r="37" spans="1:43" ht="24.95" customHeight="1" x14ac:dyDescent="0.15">
      <c r="A37" s="605"/>
      <c r="B37" s="308"/>
      <c r="C37" s="309"/>
      <c r="D37" s="242">
        <v>4</v>
      </c>
      <c r="E37" s="242">
        <v>5</v>
      </c>
      <c r="F37" s="604">
        <v>6</v>
      </c>
      <c r="G37" s="308"/>
      <c r="H37" s="309"/>
      <c r="I37" s="604">
        <v>7</v>
      </c>
      <c r="J37" s="308"/>
      <c r="K37" s="309"/>
      <c r="L37" s="604">
        <v>8</v>
      </c>
      <c r="M37" s="308"/>
      <c r="N37" s="309"/>
      <c r="O37" s="604">
        <v>9</v>
      </c>
      <c r="P37" s="308"/>
      <c r="Q37" s="309"/>
      <c r="R37" s="604">
        <v>10</v>
      </c>
      <c r="S37" s="308"/>
      <c r="T37" s="309"/>
      <c r="U37" s="604">
        <v>11</v>
      </c>
      <c r="V37" s="308"/>
      <c r="W37" s="309"/>
      <c r="X37" s="604">
        <v>12</v>
      </c>
      <c r="Y37" s="308"/>
      <c r="Z37" s="309"/>
      <c r="AA37" s="604">
        <v>1</v>
      </c>
      <c r="AB37" s="308"/>
      <c r="AC37" s="309"/>
      <c r="AD37" s="604">
        <v>2</v>
      </c>
      <c r="AE37" s="308"/>
      <c r="AF37" s="309"/>
      <c r="AG37" s="604">
        <v>3</v>
      </c>
      <c r="AH37" s="308"/>
      <c r="AI37" s="309"/>
      <c r="AJ37" s="605" t="s">
        <v>385</v>
      </c>
      <c r="AK37" s="309"/>
      <c r="AL37" s="85" t="s">
        <v>386</v>
      </c>
      <c r="AM37" s="215"/>
      <c r="AN37" s="215"/>
      <c r="AO37" s="215"/>
      <c r="AP37" s="215"/>
      <c r="AQ37" s="215"/>
    </row>
    <row r="38" spans="1:43" ht="18" customHeight="1" x14ac:dyDescent="0.15">
      <c r="A38" s="614" t="s">
        <v>387</v>
      </c>
      <c r="B38" s="308"/>
      <c r="C38" s="309"/>
      <c r="D38" s="83">
        <v>60</v>
      </c>
      <c r="E38" s="83">
        <v>57</v>
      </c>
      <c r="F38" s="602">
        <v>60</v>
      </c>
      <c r="G38" s="308"/>
      <c r="H38" s="309"/>
      <c r="I38" s="602">
        <v>105</v>
      </c>
      <c r="J38" s="308"/>
      <c r="K38" s="309"/>
      <c r="L38" s="602">
        <v>105</v>
      </c>
      <c r="M38" s="308"/>
      <c r="N38" s="309"/>
      <c r="O38" s="602">
        <v>95</v>
      </c>
      <c r="P38" s="308"/>
      <c r="Q38" s="309"/>
      <c r="R38" s="602">
        <v>60</v>
      </c>
      <c r="S38" s="308"/>
      <c r="T38" s="309"/>
      <c r="U38" s="602">
        <v>60</v>
      </c>
      <c r="V38" s="308"/>
      <c r="W38" s="309"/>
      <c r="X38" s="602">
        <v>57</v>
      </c>
      <c r="Y38" s="308"/>
      <c r="Z38" s="309"/>
      <c r="AA38" s="602">
        <v>57</v>
      </c>
      <c r="AB38" s="308"/>
      <c r="AC38" s="309"/>
      <c r="AD38" s="602">
        <v>95</v>
      </c>
      <c r="AE38" s="308"/>
      <c r="AF38" s="309"/>
      <c r="AG38" s="602">
        <v>100</v>
      </c>
      <c r="AH38" s="308"/>
      <c r="AI38" s="309"/>
      <c r="AJ38" s="607">
        <f>SUM(D38:AI38)</f>
        <v>911</v>
      </c>
      <c r="AK38" s="309"/>
      <c r="AL38" s="628">
        <f>ROUNDUP(AJ38/AJ39,1)</f>
        <v>3.9</v>
      </c>
      <c r="AM38" s="215"/>
      <c r="AN38" s="215"/>
      <c r="AO38" s="215"/>
      <c r="AP38" s="215"/>
      <c r="AQ38" s="215"/>
    </row>
    <row r="39" spans="1:43" ht="18" customHeight="1" x14ac:dyDescent="0.15">
      <c r="A39" s="614" t="s">
        <v>388</v>
      </c>
      <c r="B39" s="308"/>
      <c r="C39" s="309"/>
      <c r="D39" s="83">
        <v>20</v>
      </c>
      <c r="E39" s="83">
        <v>19</v>
      </c>
      <c r="F39" s="602">
        <v>20</v>
      </c>
      <c r="G39" s="308"/>
      <c r="H39" s="309"/>
      <c r="I39" s="602">
        <v>21</v>
      </c>
      <c r="J39" s="308"/>
      <c r="K39" s="309"/>
      <c r="L39" s="602">
        <v>21</v>
      </c>
      <c r="M39" s="308"/>
      <c r="N39" s="309"/>
      <c r="O39" s="602">
        <v>19</v>
      </c>
      <c r="P39" s="308"/>
      <c r="Q39" s="309"/>
      <c r="R39" s="602">
        <v>20</v>
      </c>
      <c r="S39" s="308"/>
      <c r="T39" s="309"/>
      <c r="U39" s="602">
        <v>20</v>
      </c>
      <c r="V39" s="308"/>
      <c r="W39" s="309"/>
      <c r="X39" s="602">
        <v>19</v>
      </c>
      <c r="Y39" s="308"/>
      <c r="Z39" s="309"/>
      <c r="AA39" s="602">
        <v>19</v>
      </c>
      <c r="AB39" s="308"/>
      <c r="AC39" s="309"/>
      <c r="AD39" s="602">
        <v>19</v>
      </c>
      <c r="AE39" s="308"/>
      <c r="AF39" s="309"/>
      <c r="AG39" s="602">
        <v>20</v>
      </c>
      <c r="AH39" s="308"/>
      <c r="AI39" s="309"/>
      <c r="AJ39" s="607">
        <f>+SUM(D39:AI39)</f>
        <v>237</v>
      </c>
      <c r="AK39" s="309"/>
      <c r="AL39" s="406"/>
      <c r="AM39" s="215"/>
      <c r="AN39" s="215"/>
      <c r="AO39" s="215"/>
      <c r="AP39" s="215"/>
      <c r="AQ39" s="215"/>
    </row>
    <row r="40" spans="1:43" ht="5.0999999999999996" customHeight="1" x14ac:dyDescent="0.15">
      <c r="A40" s="46"/>
      <c r="B40" s="46"/>
      <c r="C40" s="46"/>
      <c r="D40" s="215"/>
      <c r="E40" s="215"/>
      <c r="F40" s="215"/>
      <c r="G40" s="215"/>
      <c r="H40" s="215"/>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66"/>
      <c r="AK40" s="33"/>
      <c r="AL40" s="63"/>
      <c r="AM40" s="63"/>
      <c r="AN40" s="38"/>
    </row>
    <row r="41" spans="1:43" ht="18" customHeight="1" x14ac:dyDescent="0.15">
      <c r="A41" s="36" t="s">
        <v>389</v>
      </c>
      <c r="B41" s="33"/>
      <c r="D41" s="33"/>
      <c r="E41" s="33"/>
      <c r="F41" s="33"/>
      <c r="G41" s="33"/>
      <c r="H41" s="33"/>
      <c r="I41" s="215"/>
      <c r="J41" s="215"/>
      <c r="K41" s="215"/>
      <c r="L41" s="215"/>
      <c r="M41" s="215"/>
      <c r="N41" s="215"/>
      <c r="O41" s="33"/>
      <c r="P41" s="33"/>
      <c r="Q41" s="33"/>
      <c r="R41" s="33"/>
      <c r="S41" s="33"/>
      <c r="T41" s="33"/>
      <c r="U41" s="33"/>
      <c r="V41" s="33"/>
      <c r="W41" s="63"/>
      <c r="X41" s="33"/>
      <c r="Y41" s="33"/>
      <c r="Z41" s="33"/>
      <c r="AA41" s="33"/>
      <c r="AB41" s="33"/>
      <c r="AC41" s="33"/>
      <c r="AD41" s="33"/>
      <c r="AE41" s="33"/>
      <c r="AF41" s="33"/>
      <c r="AG41" s="33"/>
      <c r="AH41" s="33"/>
      <c r="AI41" s="33"/>
      <c r="AJ41" s="66"/>
      <c r="AK41" s="33"/>
      <c r="AL41" s="63"/>
      <c r="AM41" s="63"/>
      <c r="AN41" s="38"/>
    </row>
    <row r="42" spans="1:43" ht="24.95" customHeight="1" x14ac:dyDescent="0.15">
      <c r="A42" s="605" t="s">
        <v>298</v>
      </c>
      <c r="B42" s="309"/>
      <c r="C42" s="605" t="s">
        <v>379</v>
      </c>
      <c r="D42" s="309"/>
      <c r="E42" s="626"/>
      <c r="F42" s="483"/>
      <c r="G42" s="483"/>
      <c r="H42" s="319"/>
      <c r="I42" s="619"/>
      <c r="J42" s="483"/>
      <c r="K42" s="483"/>
      <c r="L42" s="483"/>
      <c r="M42" s="483"/>
      <c r="N42" s="483"/>
      <c r="O42" s="215"/>
      <c r="P42" s="215"/>
      <c r="Q42" s="215"/>
      <c r="R42" s="215"/>
      <c r="S42" s="215"/>
      <c r="T42" s="215"/>
      <c r="U42" s="215"/>
      <c r="W42" s="63"/>
      <c r="X42" s="33"/>
      <c r="Y42" s="33"/>
      <c r="Z42" s="33"/>
      <c r="AA42" s="33"/>
      <c r="AB42" s="33"/>
      <c r="AC42" s="33"/>
      <c r="AD42" s="33"/>
      <c r="AE42" s="33"/>
      <c r="AF42" s="33"/>
      <c r="AG42" s="33"/>
      <c r="AH42" s="33"/>
      <c r="AI42" s="33"/>
      <c r="AJ42" s="66"/>
      <c r="AK42" s="33"/>
      <c r="AL42" s="63"/>
      <c r="AM42" s="63"/>
      <c r="AN42" s="38"/>
    </row>
    <row r="43" spans="1:43" ht="18" customHeight="1" x14ac:dyDescent="0.15">
      <c r="A43" s="620" t="s">
        <v>390</v>
      </c>
      <c r="B43" s="309"/>
      <c r="C43" s="603">
        <f>ROUNDDOWN(AL38/15,1)</f>
        <v>0.2</v>
      </c>
      <c r="D43" s="309"/>
      <c r="E43" s="625"/>
      <c r="F43" s="483"/>
      <c r="G43" s="483"/>
      <c r="H43" s="319"/>
      <c r="I43" s="617"/>
      <c r="J43" s="483"/>
      <c r="K43" s="483"/>
      <c r="L43" s="483"/>
      <c r="M43" s="483"/>
      <c r="N43" s="319"/>
      <c r="O43" s="215"/>
      <c r="P43" s="215"/>
      <c r="Q43" s="215"/>
      <c r="R43" s="215"/>
      <c r="S43" s="215"/>
      <c r="T43" s="215"/>
      <c r="U43" s="215"/>
      <c r="W43" s="63"/>
      <c r="X43" s="33"/>
      <c r="Y43" s="33"/>
      <c r="Z43" s="33"/>
      <c r="AA43" s="33"/>
      <c r="AB43" s="33"/>
      <c r="AC43" s="33"/>
      <c r="AD43" s="33"/>
      <c r="AE43" s="33"/>
      <c r="AF43" s="33"/>
      <c r="AG43" s="33"/>
      <c r="AH43" s="33"/>
      <c r="AI43" s="33"/>
      <c r="AJ43" s="66"/>
      <c r="AK43" s="33"/>
      <c r="AL43" s="63"/>
      <c r="AM43" s="63"/>
      <c r="AN43" s="38"/>
    </row>
    <row r="44" spans="1:43" ht="5.0999999999999996" customHeight="1" x14ac:dyDescent="0.15">
      <c r="A44" s="46"/>
      <c r="B44" s="46"/>
      <c r="C44" s="46"/>
      <c r="D44" s="46"/>
      <c r="E44" s="46"/>
      <c r="F44" s="46"/>
      <c r="G44" s="46"/>
      <c r="H44" s="46"/>
      <c r="I44" s="46"/>
      <c r="J44" s="33"/>
      <c r="K44" s="33"/>
      <c r="L44" s="33"/>
      <c r="M44" s="66"/>
      <c r="N44" s="33"/>
      <c r="O44" s="33"/>
      <c r="P44" s="33"/>
      <c r="Q44" s="215"/>
      <c r="W44" s="63"/>
      <c r="X44" s="33"/>
      <c r="Y44" s="33"/>
      <c r="Z44" s="33"/>
      <c r="AA44" s="33"/>
      <c r="AB44" s="33"/>
      <c r="AC44" s="33"/>
      <c r="AD44" s="33"/>
      <c r="AE44" s="33"/>
      <c r="AF44" s="33"/>
      <c r="AG44" s="33"/>
      <c r="AH44" s="33"/>
      <c r="AI44" s="33"/>
      <c r="AJ44" s="66"/>
      <c r="AK44" s="33"/>
      <c r="AL44" s="63"/>
      <c r="AM44" s="63"/>
      <c r="AN44" s="38"/>
    </row>
    <row r="45" spans="1:43" ht="21" customHeight="1" x14ac:dyDescent="0.15">
      <c r="A45" s="36" t="s">
        <v>391</v>
      </c>
      <c r="B45" s="1"/>
      <c r="C45" s="40"/>
      <c r="D45" s="40"/>
      <c r="E45" s="40"/>
      <c r="F45" s="40"/>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40"/>
      <c r="AM45" s="40"/>
      <c r="AN45" s="38"/>
    </row>
    <row r="46" spans="1:43" ht="24.95" customHeight="1" x14ac:dyDescent="0.15">
      <c r="A46" s="38"/>
      <c r="B46" s="63"/>
      <c r="C46" s="615" t="str">
        <f>IF(VLOOKUP($AK$1,[6]選択肢!$A$1:$J$32,C51,FALSE)=0,"-",VLOOKUP($AK$1,[6]選択肢!$A$1:$J$32,C51,FALSE))</f>
        <v>管理者</v>
      </c>
      <c r="D46" s="308"/>
      <c r="E46" s="600" t="str">
        <f>IF(VLOOKUP($AK$1,[6]選択肢!$A$1:$J$32,E51,FALSE)=0,"-",VLOOKUP($AK$1,[6]選択肢!$A$1:$J$32,E51,FALSE))</f>
        <v>就労選択支援員</v>
      </c>
      <c r="F46" s="308"/>
      <c r="G46" s="308"/>
      <c r="H46" s="309"/>
      <c r="I46" s="600" t="str">
        <f>IF(VLOOKUP($AK$1,[6]選択肢!$A$1:$J$32,I51,FALSE)=0,"-",VLOOKUP($AK$1,[6]選択肢!$A$1:$J$32,I51,FALSE))</f>
        <v>-</v>
      </c>
      <c r="J46" s="308"/>
      <c r="K46" s="308"/>
      <c r="L46" s="308"/>
      <c r="M46" s="308"/>
      <c r="N46" s="309"/>
      <c r="O46" s="600" t="str">
        <f>IF(VLOOKUP($AK$1,[6]選択肢!$A$1:$J$32,O51,FALSE)=0,"-",VLOOKUP($AK$1,[6]選択肢!$A$1:$J$32,O51,FALSE))</f>
        <v>-</v>
      </c>
      <c r="P46" s="308"/>
      <c r="Q46" s="308"/>
      <c r="R46" s="308"/>
      <c r="S46" s="308"/>
      <c r="T46" s="309"/>
      <c r="U46" s="600" t="str">
        <f>IF(VLOOKUP($AK$1,[6]選択肢!$A$1:$J$32,U51,FALSE)=0,"-",VLOOKUP($AK$1,[6]選択肢!$A$1:$J$32,U51,FALSE))</f>
        <v>-</v>
      </c>
      <c r="V46" s="308"/>
      <c r="W46" s="308"/>
      <c r="X46" s="308"/>
      <c r="Y46" s="308"/>
      <c r="Z46" s="309"/>
      <c r="AA46" s="600" t="str">
        <f>IF(VLOOKUP($AK$1,[6]選択肢!$A$1:$J$32,AA51,FALSE)=0,"-",VLOOKUP($AK$1,[6]選択肢!$A$1:$J$32,AA51,FALSE))</f>
        <v>-</v>
      </c>
      <c r="AB46" s="308"/>
      <c r="AC46" s="308"/>
      <c r="AD46" s="308"/>
      <c r="AE46" s="308"/>
      <c r="AF46" s="309"/>
      <c r="AG46" s="600" t="str">
        <f>IF(VLOOKUP($AK$1,[6]選択肢!$A$1:$J$32,AG51,FALSE)=0,"-",VLOOKUP($AK$1,[6]選択肢!$A$1:$J$32,AG51,FALSE))</f>
        <v>-</v>
      </c>
      <c r="AH46" s="308"/>
      <c r="AI46" s="308"/>
      <c r="AJ46" s="308"/>
      <c r="AK46" s="309"/>
      <c r="AL46" s="600" t="str">
        <f>IF(VLOOKUP($AK$1,[6]選択肢!$A$1:$J$32,AL51,FALSE)=0,"-",VLOOKUP($AK$1,[6]選択肢!$A$1:$J$32,AL51,FALSE))</f>
        <v>-</v>
      </c>
      <c r="AM46" s="309"/>
      <c r="AN46" s="38"/>
    </row>
    <row r="47" spans="1:43" ht="18" customHeight="1" x14ac:dyDescent="0.15">
      <c r="A47" s="38"/>
      <c r="B47" s="63"/>
      <c r="C47" s="81" t="s">
        <v>392</v>
      </c>
      <c r="D47" s="81" t="s">
        <v>393</v>
      </c>
      <c r="E47" s="82" t="s">
        <v>392</v>
      </c>
      <c r="F47" s="599" t="s">
        <v>393</v>
      </c>
      <c r="G47" s="308"/>
      <c r="H47" s="309"/>
      <c r="I47" s="599" t="s">
        <v>392</v>
      </c>
      <c r="J47" s="308"/>
      <c r="K47" s="309"/>
      <c r="L47" s="599" t="s">
        <v>393</v>
      </c>
      <c r="M47" s="308"/>
      <c r="N47" s="309"/>
      <c r="O47" s="599" t="s">
        <v>392</v>
      </c>
      <c r="P47" s="308"/>
      <c r="Q47" s="309"/>
      <c r="R47" s="599" t="s">
        <v>393</v>
      </c>
      <c r="S47" s="308"/>
      <c r="T47" s="309"/>
      <c r="U47" s="599" t="s">
        <v>392</v>
      </c>
      <c r="V47" s="308"/>
      <c r="W47" s="309"/>
      <c r="X47" s="599" t="s">
        <v>393</v>
      </c>
      <c r="Y47" s="308"/>
      <c r="Z47" s="309"/>
      <c r="AA47" s="599" t="s">
        <v>392</v>
      </c>
      <c r="AB47" s="308"/>
      <c r="AC47" s="309"/>
      <c r="AD47" s="599" t="s">
        <v>393</v>
      </c>
      <c r="AE47" s="308"/>
      <c r="AF47" s="309"/>
      <c r="AG47" s="599" t="s">
        <v>392</v>
      </c>
      <c r="AH47" s="308"/>
      <c r="AI47" s="309"/>
      <c r="AJ47" s="599" t="s">
        <v>393</v>
      </c>
      <c r="AK47" s="309"/>
      <c r="AL47" s="82" t="s">
        <v>392</v>
      </c>
      <c r="AM47" s="82" t="s">
        <v>393</v>
      </c>
      <c r="AN47" s="38"/>
    </row>
    <row r="48" spans="1:43" ht="18" customHeight="1" x14ac:dyDescent="0.15">
      <c r="A48" s="38"/>
      <c r="B48" s="80" t="s">
        <v>258</v>
      </c>
      <c r="C48" s="82">
        <f>COUNTIFS($B$11:$B$30,C$46,$C$11:$C$30,"A",$E$11:$E$30,"*")</f>
        <v>1</v>
      </c>
      <c r="D48" s="82">
        <f>COUNTIFS($B$11:$B$30,C$46,$C$11:$C$30,"B",$E$11:$E$30,"*")</f>
        <v>0</v>
      </c>
      <c r="E48" s="82">
        <f>COUNTIFS($B$11:$B$30,E$46,$C$11:$C$30,"A",$E$11:$E$30,"*")</f>
        <v>0</v>
      </c>
      <c r="F48" s="599">
        <f>COUNTIFS($B$11:$B$30,E$46,$C$11:$C$30,"B",$E$11:$E$30,"*")</f>
        <v>1</v>
      </c>
      <c r="G48" s="308"/>
      <c r="H48" s="309"/>
      <c r="I48" s="599">
        <f>COUNTIFS($B$11:$B$30,I$46,$C$11:$C$30,"A",$E$11:$E$30,"*")</f>
        <v>0</v>
      </c>
      <c r="J48" s="308"/>
      <c r="K48" s="309"/>
      <c r="L48" s="599">
        <f>COUNTIFS($B$11:$B$30,I$46,$C$11:$C$30,"B",$E$11:$E$30,"*")</f>
        <v>0</v>
      </c>
      <c r="M48" s="308"/>
      <c r="N48" s="309"/>
      <c r="O48" s="599">
        <f>COUNTIFS($B$11:$B$30,O$46,$C$11:$C$30,"A",$E$11:$E$30,"*")</f>
        <v>0</v>
      </c>
      <c r="P48" s="308"/>
      <c r="Q48" s="309"/>
      <c r="R48" s="599">
        <f>COUNTIFS($B$11:$B$30,O$46,$C$11:$C$30,"B",$E$11:$E$30,"*")</f>
        <v>0</v>
      </c>
      <c r="S48" s="308"/>
      <c r="T48" s="309"/>
      <c r="U48" s="599">
        <f>COUNTIFS($B$11:$B$30,U$46,$C$11:$C$30,"A",$E$11:$E$30,"*")</f>
        <v>0</v>
      </c>
      <c r="V48" s="308"/>
      <c r="W48" s="309"/>
      <c r="X48" s="599">
        <f>COUNTIFS($B$11:$B$30,U$46,$C$11:$C$30,"B",$E$11:$E$30,"*")</f>
        <v>0</v>
      </c>
      <c r="Y48" s="308"/>
      <c r="Z48" s="309"/>
      <c r="AA48" s="599">
        <f>COUNTIFS($B$11:$B$30,AA$46,$C$11:$C$30,"A",$E$11:$E$30,"*")</f>
        <v>0</v>
      </c>
      <c r="AB48" s="308"/>
      <c r="AC48" s="309"/>
      <c r="AD48" s="599">
        <f>COUNTIFS($B$11:$B$30,AA$46,$C$11:$C$30,"B",$E$11:$E$30,"*")</f>
        <v>0</v>
      </c>
      <c r="AE48" s="308"/>
      <c r="AF48" s="309"/>
      <c r="AG48" s="599">
        <f>COUNTIFS($B$11:$B$30,AG$46,$C$11:$C$30,"A",$E$11:$E$30,"*")</f>
        <v>0</v>
      </c>
      <c r="AH48" s="308"/>
      <c r="AI48" s="309"/>
      <c r="AJ48" s="599">
        <f>COUNTIFS($B$11:$B$30,AG$46,$C$11:$C$30,"B",$E$11:$E$30,"*")</f>
        <v>0</v>
      </c>
      <c r="AK48" s="309"/>
      <c r="AL48" s="82">
        <f>COUNTIFS($B$11:$B$30,AL$46,$C$11:$C$30,"A",$E$11:$E$30,"*")</f>
        <v>0</v>
      </c>
      <c r="AM48" s="82">
        <f>COUNTIFS($B$11:$B$30,AL$46,$C$11:$C$30,"B",$E$11:$E$30,"*")</f>
        <v>0</v>
      </c>
      <c r="AN48" s="38"/>
    </row>
    <row r="49" spans="1:40" ht="18" customHeight="1" x14ac:dyDescent="0.15">
      <c r="A49" s="38"/>
      <c r="B49" s="85" t="s">
        <v>261</v>
      </c>
      <c r="C49" s="82">
        <f>COUNTIFS($B$11:$B$30,C$46,$C$11:$C$30,"C",$E$11:$E$30,"*")</f>
        <v>0</v>
      </c>
      <c r="D49" s="82">
        <f>COUNTIFS($B$11:$B$30,C$46,$C$11:$C$30,"D",$E$11:$E$30,"*")</f>
        <v>0</v>
      </c>
      <c r="E49" s="82">
        <f>COUNTIFS($B$11:$B$30,E$46,$C$11:$C$30,"C",$E$11:$E$30,"*")</f>
        <v>1</v>
      </c>
      <c r="F49" s="599">
        <f>COUNTIFS($B$11:$B$30,E$46,$C$11:$C$30,"D",$E$11:$E$30,"*")</f>
        <v>1</v>
      </c>
      <c r="G49" s="308"/>
      <c r="H49" s="309"/>
      <c r="I49" s="599">
        <f>COUNTIFS($B$11:$B$30,I$46,$C$11:$C$30,"C",$E$11:$E$30,"*")</f>
        <v>0</v>
      </c>
      <c r="J49" s="308"/>
      <c r="K49" s="309"/>
      <c r="L49" s="599">
        <f>COUNTIFS($B$11:$B$30,I$46,$C$11:$C$30,"D",$E$11:$E$30,"*")</f>
        <v>0</v>
      </c>
      <c r="M49" s="308"/>
      <c r="N49" s="309"/>
      <c r="O49" s="599">
        <f>COUNTIFS($B$11:$B$30,O$46,$C$11:$C$30,"C",$E$11:$E$30,"*")</f>
        <v>0</v>
      </c>
      <c r="P49" s="308"/>
      <c r="Q49" s="309"/>
      <c r="R49" s="599">
        <f>COUNTIFS($B$11:$B$30,O$46,$C$11:$C$30,"D",$E$11:$E$30,"*")</f>
        <v>0</v>
      </c>
      <c r="S49" s="308"/>
      <c r="T49" s="309"/>
      <c r="U49" s="599">
        <f>COUNTIFS($B$11:$B$30,U$46,$C$11:$C$30,"C",$E$11:$E$30,"*")</f>
        <v>0</v>
      </c>
      <c r="V49" s="308"/>
      <c r="W49" s="309"/>
      <c r="X49" s="599">
        <f>COUNTIFS($B$11:$B$30,U$46,$C$11:$C$30,"D",$E$11:$E$30,"*")</f>
        <v>0</v>
      </c>
      <c r="Y49" s="308"/>
      <c r="Z49" s="309"/>
      <c r="AA49" s="599">
        <f>COUNTIFS($B$11:$B$30,AA$46,$C$11:$C$30,"C",$E$11:$E$30,"*")</f>
        <v>0</v>
      </c>
      <c r="AB49" s="308"/>
      <c r="AC49" s="309"/>
      <c r="AD49" s="599">
        <f>COUNTIFS($B$11:$B$30,AA$46,$C$11:$C$30,"D",$E$11:$E$30,"*")</f>
        <v>0</v>
      </c>
      <c r="AE49" s="308"/>
      <c r="AF49" s="309"/>
      <c r="AG49" s="599">
        <f>COUNTIFS($B$11:$B$30,AG$46,$C$11:$C$30,"C",$E$11:$E$30,"*")</f>
        <v>0</v>
      </c>
      <c r="AH49" s="308"/>
      <c r="AI49" s="309"/>
      <c r="AJ49" s="599">
        <f>COUNTIFS($B$11:$B$30,AG$46,$C$11:$C$30,"D",$E$11:$E$30,"*")</f>
        <v>0</v>
      </c>
      <c r="AK49" s="309"/>
      <c r="AL49" s="82">
        <f>COUNTIFS($B$11:$B$30,AL$46,$C$11:$C$30,"C",$E$11:$E$30,"*")</f>
        <v>0</v>
      </c>
      <c r="AM49" s="82">
        <f>COUNTIFS($B$11:$B$30,AL$46,$C$11:$C$30,"D",$E$11:$E$30,"*")</f>
        <v>0</v>
      </c>
      <c r="AN49" s="38"/>
    </row>
    <row r="50" spans="1:40" ht="24.95" customHeight="1" x14ac:dyDescent="0.15">
      <c r="A50" s="38"/>
      <c r="B50" s="85" t="s">
        <v>394</v>
      </c>
      <c r="C50" s="600">
        <f>IF($AK$3="４週",SUMIFS($AK$11:$AK$30,$B$11:$B$30,C46)/4/$AH$5,IF($AK$3="歴月",SUMIFS($AK$11:$AK$30,$B$11:$B$30,C46)/$AL$5,"記載する期間を選択してください"))</f>
        <v>0</v>
      </c>
      <c r="D50" s="309"/>
      <c r="E50" s="600">
        <f>IF($AK$3="４週",SUMIFS($AK$11:$AK$30,$B$11:$B$30,E46)/4/$AH$5,IF($AK$3="歴月",SUMIFS($AK$11:$AK$30,$B$11:$B$30,E46)/$AL$5,"記載する期間を選択してください"))</f>
        <v>0</v>
      </c>
      <c r="F50" s="308"/>
      <c r="G50" s="308"/>
      <c r="H50" s="309"/>
      <c r="I50" s="600">
        <f>IF($AK$3="４週",SUMIFS($AK$11:$AK$30,$B$11:$B$30,I46)/4/$AH$5,IF($AK$3="歴月",SUMIFS($AK$11:$AK$30,$B$11:$B$30,I46)/$AL$5,"記載する期間を選択してください"))</f>
        <v>0</v>
      </c>
      <c r="J50" s="308"/>
      <c r="K50" s="308"/>
      <c r="L50" s="308"/>
      <c r="M50" s="308"/>
      <c r="N50" s="309"/>
      <c r="O50" s="600">
        <f>IF($AK$3="４週",SUMIFS($AK$11:$AK$30,$B$11:$B$30,O46)/4/$AH$5,IF($AK$3="歴月",SUMIFS($AK$11:$AK$30,$B$11:$B$30,O46)/$AL$5,"記載する期間を選択してください"))</f>
        <v>0</v>
      </c>
      <c r="P50" s="308"/>
      <c r="Q50" s="308"/>
      <c r="R50" s="308"/>
      <c r="S50" s="308"/>
      <c r="T50" s="309"/>
      <c r="U50" s="600">
        <f>IF($AK$3="４週",SUMIFS($AK$11:$AK$30,$B$11:$B$30,U46)/4/$AH$5,IF($AK$3="歴月",SUMIFS($AK$11:$AK$30,$B$11:$B$30,U46)/$AL$5,"記載する期間を選択してください"))</f>
        <v>0</v>
      </c>
      <c r="V50" s="308"/>
      <c r="W50" s="308"/>
      <c r="X50" s="308"/>
      <c r="Y50" s="308"/>
      <c r="Z50" s="309"/>
      <c r="AA50" s="600">
        <f>IF($AK$3="４週",SUMIFS($AK$11:$AK$30,$B$11:$B$30,AA46)/4/$AH$5,IF($AK$3="歴月",SUMIFS($AK$11:$AK$30,$B$11:$B$30,AA46)/$AL$5,"記載する期間を選択してください"))</f>
        <v>0</v>
      </c>
      <c r="AB50" s="308"/>
      <c r="AC50" s="308"/>
      <c r="AD50" s="308"/>
      <c r="AE50" s="308"/>
      <c r="AF50" s="309"/>
      <c r="AG50" s="600">
        <f>IF($AK$3="４週",SUMIFS($AK$11:$AK$30,$B$11:$B$30,AG46)/4/$AH$5,IF($AK$3="歴月",SUMIFS($AK$11:$AK$30,$B$11:$B$30,AG46)/$AL$5,"記載する期間を選択してください"))</f>
        <v>0</v>
      </c>
      <c r="AH50" s="308"/>
      <c r="AI50" s="308"/>
      <c r="AJ50" s="308"/>
      <c r="AK50" s="309"/>
      <c r="AL50" s="600">
        <f>IF($AK$3="４週",SUMIFS($AK$11:$AK$30,$B$11:$B$30,AL46)/4/$AH$5,IF($AK$3="歴月",SUMIFS($AK$11:$AK$30,$B$11:$B$30,AL46)/$AL$5,"記載する期間を選択してください"))</f>
        <v>0</v>
      </c>
      <c r="AM50" s="309"/>
      <c r="AN50" s="38"/>
    </row>
    <row r="51" spans="1:40" ht="5.0999999999999996" customHeight="1" x14ac:dyDescent="0.15">
      <c r="A51" s="38"/>
      <c r="B51" s="1"/>
      <c r="C51" s="67">
        <v>2</v>
      </c>
      <c r="D51" s="67"/>
      <c r="E51" s="67">
        <v>3</v>
      </c>
      <c r="F51" s="67"/>
      <c r="G51" s="67"/>
      <c r="H51" s="67"/>
      <c r="I51" s="67">
        <v>4</v>
      </c>
      <c r="J51" s="67"/>
      <c r="K51" s="67"/>
      <c r="L51" s="67"/>
      <c r="M51" s="67"/>
      <c r="N51" s="67"/>
      <c r="O51" s="67">
        <v>5</v>
      </c>
      <c r="P51" s="67"/>
      <c r="Q51" s="67"/>
      <c r="R51" s="67"/>
      <c r="S51" s="67"/>
      <c r="T51" s="67"/>
      <c r="U51" s="67">
        <v>6</v>
      </c>
      <c r="V51" s="67"/>
      <c r="W51" s="67"/>
      <c r="X51" s="67"/>
      <c r="Y51" s="67"/>
      <c r="Z51" s="67"/>
      <c r="AA51" s="67">
        <v>7</v>
      </c>
      <c r="AB51" s="67"/>
      <c r="AC51" s="67"/>
      <c r="AD51" s="67"/>
      <c r="AE51" s="67"/>
      <c r="AF51" s="67"/>
      <c r="AG51" s="67">
        <v>8</v>
      </c>
      <c r="AH51" s="67"/>
      <c r="AI51" s="67"/>
      <c r="AJ51" s="67"/>
      <c r="AK51" s="67"/>
      <c r="AL51" s="67">
        <v>9</v>
      </c>
      <c r="AM51" s="68"/>
      <c r="AN51" s="38"/>
    </row>
    <row r="52" spans="1:40" ht="15" customHeight="1" x14ac:dyDescent="0.15">
      <c r="A52" s="33" t="s">
        <v>395</v>
      </c>
      <c r="B52" s="69"/>
      <c r="C52" s="70"/>
      <c r="D52" s="70"/>
      <c r="E52" s="70"/>
      <c r="F52" s="71"/>
      <c r="G52" s="70"/>
      <c r="H52" s="67"/>
      <c r="I52" s="67"/>
      <c r="J52" s="67"/>
      <c r="K52" s="67"/>
      <c r="L52" s="67"/>
      <c r="M52" s="67"/>
      <c r="N52" s="67"/>
      <c r="O52" s="67"/>
      <c r="P52" s="67"/>
      <c r="Q52" s="67"/>
      <c r="R52" s="67">
        <v>6</v>
      </c>
      <c r="S52" s="67"/>
      <c r="T52" s="67"/>
      <c r="U52" s="67"/>
      <c r="V52" s="67"/>
      <c r="W52" s="67"/>
      <c r="X52" s="67">
        <v>7</v>
      </c>
      <c r="Y52" s="67"/>
      <c r="Z52" s="67"/>
      <c r="AA52" s="67"/>
      <c r="AB52" s="67"/>
      <c r="AC52" s="67"/>
      <c r="AD52" s="67">
        <v>8</v>
      </c>
      <c r="AE52" s="67"/>
      <c r="AF52" s="67"/>
      <c r="AG52" s="72"/>
      <c r="AH52" s="72"/>
      <c r="AI52" s="72"/>
      <c r="AJ52" s="72">
        <v>9</v>
      </c>
      <c r="AK52" s="73"/>
      <c r="AL52" s="73"/>
      <c r="AM52" s="38"/>
    </row>
    <row r="53" spans="1:40" s="33" customFormat="1" ht="15" customHeight="1" x14ac:dyDescent="0.15">
      <c r="A53" s="33" t="s">
        <v>396</v>
      </c>
      <c r="B53" s="46"/>
      <c r="C53" s="46"/>
      <c r="D53" s="46"/>
      <c r="E53" s="46"/>
      <c r="F53" s="46"/>
      <c r="G53" s="4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row>
    <row r="54" spans="1:40" s="33" customFormat="1" ht="15" customHeight="1" x14ac:dyDescent="0.15">
      <c r="A54" s="33" t="s">
        <v>397</v>
      </c>
      <c r="B54" s="46"/>
      <c r="C54" s="46"/>
      <c r="D54" s="46"/>
      <c r="E54" s="46"/>
      <c r="F54" s="46"/>
      <c r="G54" s="4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row>
    <row r="55" spans="1:40" s="33" customFormat="1" ht="15" customHeight="1" x14ac:dyDescent="0.15">
      <c r="A55" s="33" t="s">
        <v>398</v>
      </c>
      <c r="B55" s="46"/>
      <c r="C55" s="46"/>
      <c r="D55" s="46"/>
      <c r="E55" s="46"/>
      <c r="F55" s="46"/>
      <c r="G55" s="4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row>
    <row r="56" spans="1:40" s="33" customFormat="1" ht="15" customHeight="1" x14ac:dyDescent="0.15">
      <c r="A56" s="33" t="s">
        <v>399</v>
      </c>
      <c r="B56" s="46"/>
      <c r="C56" s="46"/>
      <c r="D56" s="46"/>
      <c r="E56" s="46"/>
      <c r="F56" s="46"/>
      <c r="G56" s="4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row>
    <row r="57" spans="1:40" ht="15" customHeight="1" x14ac:dyDescent="0.15">
      <c r="A57" s="33" t="s">
        <v>400</v>
      </c>
      <c r="B57" s="47"/>
      <c r="C57" s="33"/>
      <c r="D57" s="33"/>
      <c r="E57" s="33"/>
      <c r="F57" s="33"/>
      <c r="G57" s="33"/>
    </row>
    <row r="58" spans="1:40" ht="15" customHeight="1" x14ac:dyDescent="0.15">
      <c r="A58" s="33" t="s">
        <v>401</v>
      </c>
      <c r="B58" s="47"/>
      <c r="C58" s="33"/>
      <c r="D58" s="33"/>
      <c r="E58" s="33"/>
      <c r="F58" s="33"/>
      <c r="G58" s="33"/>
    </row>
    <row r="59" spans="1:40" ht="15" customHeight="1" x14ac:dyDescent="0.15">
      <c r="A59" s="33"/>
      <c r="B59" s="80" t="s">
        <v>402</v>
      </c>
      <c r="C59" s="605" t="s">
        <v>298</v>
      </c>
      <c r="D59" s="308"/>
      <c r="E59" s="309"/>
      <c r="F59" s="33"/>
      <c r="G59" s="33"/>
    </row>
    <row r="60" spans="1:40" ht="15" customHeight="1" x14ac:dyDescent="0.15">
      <c r="A60" s="33"/>
      <c r="B60" s="48" t="s">
        <v>378</v>
      </c>
      <c r="C60" s="607" t="s">
        <v>403</v>
      </c>
      <c r="D60" s="308"/>
      <c r="E60" s="309"/>
      <c r="F60" s="33"/>
      <c r="G60" s="33"/>
    </row>
    <row r="61" spans="1:40" ht="15" customHeight="1" x14ac:dyDescent="0.15">
      <c r="A61" s="33"/>
      <c r="B61" s="48" t="s">
        <v>380</v>
      </c>
      <c r="C61" s="607" t="s">
        <v>404</v>
      </c>
      <c r="D61" s="308"/>
      <c r="E61" s="309"/>
      <c r="F61" s="33"/>
      <c r="G61" s="33"/>
    </row>
    <row r="62" spans="1:40" ht="15" customHeight="1" x14ac:dyDescent="0.15">
      <c r="A62" s="33"/>
      <c r="B62" s="48" t="s">
        <v>381</v>
      </c>
      <c r="C62" s="607" t="s">
        <v>405</v>
      </c>
      <c r="D62" s="308"/>
      <c r="E62" s="309"/>
      <c r="F62" s="33"/>
      <c r="G62" s="33"/>
    </row>
    <row r="63" spans="1:40" ht="15" customHeight="1" x14ac:dyDescent="0.15">
      <c r="A63" s="33"/>
      <c r="B63" s="48" t="s">
        <v>382</v>
      </c>
      <c r="C63" s="607" t="s">
        <v>406</v>
      </c>
      <c r="D63" s="308"/>
      <c r="E63" s="309"/>
      <c r="F63" s="33"/>
      <c r="G63" s="33"/>
    </row>
    <row r="64" spans="1:40" ht="15" customHeight="1" x14ac:dyDescent="0.15">
      <c r="A64" s="33"/>
      <c r="B64" s="33" t="s">
        <v>407</v>
      </c>
      <c r="C64" s="33"/>
      <c r="D64" s="33"/>
      <c r="E64" s="33"/>
      <c r="F64" s="33"/>
      <c r="G64" s="33"/>
    </row>
    <row r="65" spans="1:7" ht="15" customHeight="1" x14ac:dyDescent="0.15">
      <c r="A65" s="33"/>
      <c r="B65" s="33" t="s">
        <v>408</v>
      </c>
      <c r="C65" s="33"/>
      <c r="D65" s="33"/>
      <c r="E65" s="33"/>
      <c r="F65" s="33"/>
      <c r="G65" s="33"/>
    </row>
    <row r="66" spans="1:7" ht="15" customHeight="1" x14ac:dyDescent="0.15">
      <c r="A66" s="33"/>
      <c r="B66" s="33" t="s">
        <v>409</v>
      </c>
      <c r="C66" s="33"/>
      <c r="D66" s="33"/>
      <c r="E66" s="33"/>
      <c r="F66" s="33"/>
      <c r="G66" s="33"/>
    </row>
    <row r="67" spans="1:7" ht="15" customHeight="1" x14ac:dyDescent="0.15">
      <c r="A67" s="33" t="s">
        <v>410</v>
      </c>
      <c r="B67" s="47"/>
      <c r="C67" s="33"/>
      <c r="D67" s="33"/>
      <c r="E67" s="33"/>
      <c r="F67" s="33"/>
      <c r="G67" s="33"/>
    </row>
    <row r="68" spans="1:7" ht="15" customHeight="1" x14ac:dyDescent="0.15">
      <c r="A68" s="33" t="s">
        <v>411</v>
      </c>
      <c r="B68" s="47"/>
      <c r="C68" s="33"/>
      <c r="D68" s="33"/>
      <c r="E68" s="33"/>
      <c r="F68" s="33"/>
      <c r="G68" s="33"/>
    </row>
    <row r="69" spans="1:7" ht="15" customHeight="1" x14ac:dyDescent="0.15">
      <c r="A69" s="33" t="s">
        <v>412</v>
      </c>
      <c r="B69" s="47"/>
      <c r="C69" s="33"/>
      <c r="D69" s="33"/>
      <c r="E69" s="33"/>
      <c r="F69" s="33"/>
      <c r="G69" s="33"/>
    </row>
    <row r="70" spans="1:7" ht="15" customHeight="1" x14ac:dyDescent="0.15">
      <c r="A70" s="33" t="s">
        <v>413</v>
      </c>
      <c r="B70" s="47"/>
      <c r="C70" s="33"/>
      <c r="D70" s="33"/>
      <c r="E70" s="33"/>
      <c r="F70" s="33"/>
      <c r="G70" s="33"/>
    </row>
    <row r="71" spans="1:7" ht="15" customHeight="1" x14ac:dyDescent="0.15">
      <c r="A71" s="33" t="s">
        <v>414</v>
      </c>
      <c r="B71" s="47"/>
      <c r="C71" s="33"/>
      <c r="D71" s="33"/>
      <c r="E71" s="33"/>
      <c r="F71" s="33"/>
      <c r="G71" s="33"/>
    </row>
    <row r="72" spans="1:7" ht="15" customHeight="1" x14ac:dyDescent="0.15">
      <c r="A72" s="33" t="s">
        <v>415</v>
      </c>
      <c r="B72" s="47"/>
      <c r="C72" s="33"/>
      <c r="D72" s="33"/>
      <c r="E72" s="33"/>
      <c r="F72" s="33"/>
      <c r="G72" s="33"/>
    </row>
    <row r="73" spans="1:7" ht="15" customHeight="1" x14ac:dyDescent="0.15">
      <c r="A73" s="33"/>
      <c r="B73" s="33" t="s">
        <v>416</v>
      </c>
      <c r="C73" s="33"/>
      <c r="D73" s="33"/>
      <c r="E73" s="33"/>
      <c r="F73" s="33"/>
      <c r="G73" s="33"/>
    </row>
    <row r="74" spans="1:7" ht="15" customHeight="1" x14ac:dyDescent="0.15">
      <c r="A74" s="33"/>
      <c r="B74" s="33" t="s">
        <v>417</v>
      </c>
      <c r="C74" s="33"/>
      <c r="D74" s="33"/>
      <c r="E74" s="33"/>
      <c r="F74" s="33"/>
      <c r="G74" s="33"/>
    </row>
    <row r="75" spans="1:7" ht="15" customHeight="1" x14ac:dyDescent="0.15">
      <c r="A75" s="33" t="s">
        <v>418</v>
      </c>
      <c r="B75" s="47"/>
      <c r="C75" s="33"/>
      <c r="D75" s="33"/>
      <c r="E75" s="33"/>
      <c r="F75" s="33"/>
      <c r="G75" s="33"/>
    </row>
    <row r="76" spans="1:7" ht="15" customHeight="1" x14ac:dyDescent="0.15">
      <c r="A76" s="33" t="s">
        <v>419</v>
      </c>
      <c r="B76" s="47"/>
      <c r="C76" s="33"/>
      <c r="D76" s="33"/>
      <c r="E76" s="33"/>
      <c r="F76" s="33"/>
      <c r="G76" s="33"/>
    </row>
    <row r="77" spans="1:7" ht="15" customHeight="1" x14ac:dyDescent="0.15">
      <c r="A77" s="33" t="s">
        <v>420</v>
      </c>
      <c r="B77" s="47"/>
      <c r="C77" s="33"/>
      <c r="D77" s="33"/>
      <c r="E77" s="33"/>
      <c r="F77" s="33"/>
      <c r="G77" s="33"/>
    </row>
    <row r="78" spans="1:7" ht="15" customHeight="1" x14ac:dyDescent="0.15">
      <c r="A78" s="33" t="s">
        <v>421</v>
      </c>
      <c r="B78" s="47"/>
      <c r="C78" s="33"/>
      <c r="D78" s="33"/>
      <c r="E78" s="33"/>
      <c r="F78" s="33"/>
      <c r="G78" s="33"/>
    </row>
    <row r="79" spans="1:7" ht="15" customHeight="1" x14ac:dyDescent="0.15">
      <c r="A79" s="33" t="s">
        <v>422</v>
      </c>
      <c r="B79" s="47"/>
      <c r="C79" s="33"/>
      <c r="D79" s="33"/>
      <c r="E79" s="33"/>
      <c r="F79" s="33"/>
      <c r="G79" s="33"/>
    </row>
    <row r="80" spans="1:7" ht="15" customHeight="1" x14ac:dyDescent="0.15">
      <c r="A80" s="33" t="s">
        <v>423</v>
      </c>
      <c r="B80" s="47"/>
      <c r="C80" s="33"/>
      <c r="D80" s="33"/>
      <c r="E80" s="33"/>
      <c r="F80" s="33"/>
      <c r="G80" s="33"/>
    </row>
    <row r="81" spans="1:7" ht="15" customHeight="1" x14ac:dyDescent="0.15">
      <c r="A81" s="33" t="s">
        <v>424</v>
      </c>
      <c r="B81" s="47"/>
      <c r="C81" s="33"/>
      <c r="D81" s="33"/>
      <c r="E81" s="33"/>
      <c r="F81" s="33"/>
      <c r="G81" s="33"/>
    </row>
    <row r="82" spans="1:7" ht="15" customHeight="1" x14ac:dyDescent="0.15">
      <c r="A82" s="33" t="s">
        <v>425</v>
      </c>
      <c r="B82" s="47"/>
      <c r="C82" s="33"/>
      <c r="D82" s="33"/>
      <c r="E82" s="33"/>
      <c r="F82" s="33"/>
      <c r="G82" s="33"/>
    </row>
  </sheetData>
  <mergeCells count="146">
    <mergeCell ref="S2:T2"/>
    <mergeCell ref="U2:V2"/>
    <mergeCell ref="AM7:AN10"/>
    <mergeCell ref="E43:H43"/>
    <mergeCell ref="AA46:AF46"/>
    <mergeCell ref="AJ38:AK38"/>
    <mergeCell ref="AL7:AL10"/>
    <mergeCell ref="D7:D10"/>
    <mergeCell ref="F48:H48"/>
    <mergeCell ref="E42:H42"/>
    <mergeCell ref="AJ37:AK37"/>
    <mergeCell ref="AM11:AN11"/>
    <mergeCell ref="AK3:AN3"/>
    <mergeCell ref="M2:P2"/>
    <mergeCell ref="X48:Z48"/>
    <mergeCell ref="F7:AJ7"/>
    <mergeCell ref="AM15:AN15"/>
    <mergeCell ref="AH8:AJ8"/>
    <mergeCell ref="AA48:AC48"/>
    <mergeCell ref="O48:Q48"/>
    <mergeCell ref="AG38:AI38"/>
    <mergeCell ref="Q2:R2"/>
    <mergeCell ref="F8:L8"/>
    <mergeCell ref="AL38:AL39"/>
    <mergeCell ref="C62:E62"/>
    <mergeCell ref="AM12:AN12"/>
    <mergeCell ref="A43:B43"/>
    <mergeCell ref="AM21:AN21"/>
    <mergeCell ref="E46:H46"/>
    <mergeCell ref="U48:W48"/>
    <mergeCell ref="AK7:AK10"/>
    <mergeCell ref="AM27:AN27"/>
    <mergeCell ref="AA37:AC37"/>
    <mergeCell ref="X37:Z37"/>
    <mergeCell ref="C42:D42"/>
    <mergeCell ref="L39:N39"/>
    <mergeCell ref="AL46:AM46"/>
    <mergeCell ref="AG46:AK46"/>
    <mergeCell ref="AJ39:AK39"/>
    <mergeCell ref="L38:N38"/>
    <mergeCell ref="O46:T46"/>
    <mergeCell ref="I50:N50"/>
    <mergeCell ref="U50:Z50"/>
    <mergeCell ref="A39:C39"/>
    <mergeCell ref="AL50:AM50"/>
    <mergeCell ref="C61:E61"/>
    <mergeCell ref="AG47:AI47"/>
    <mergeCell ref="AG39:AI39"/>
    <mergeCell ref="AK1:AN1"/>
    <mergeCell ref="AM18:AN18"/>
    <mergeCell ref="C63:E63"/>
    <mergeCell ref="O49:Q49"/>
    <mergeCell ref="T8:Z8"/>
    <mergeCell ref="AG49:AI49"/>
    <mergeCell ref="AM17:AN17"/>
    <mergeCell ref="R37:T37"/>
    <mergeCell ref="X47:Z47"/>
    <mergeCell ref="AG50:AK50"/>
    <mergeCell ref="I43:N43"/>
    <mergeCell ref="AM22:AN22"/>
    <mergeCell ref="AK2:AN2"/>
    <mergeCell ref="F38:H38"/>
    <mergeCell ref="AM31:AN32"/>
    <mergeCell ref="X38:Z38"/>
    <mergeCell ref="I42:N42"/>
    <mergeCell ref="E50:H50"/>
    <mergeCell ref="I39:K39"/>
    <mergeCell ref="I48:K48"/>
    <mergeCell ref="AJ48:AK48"/>
    <mergeCell ref="U39:W39"/>
    <mergeCell ref="F37:H37"/>
    <mergeCell ref="I38:K38"/>
    <mergeCell ref="AA8:AG8"/>
    <mergeCell ref="AG37:AI37"/>
    <mergeCell ref="AA50:AF50"/>
    <mergeCell ref="A38:C38"/>
    <mergeCell ref="U38:W38"/>
    <mergeCell ref="L49:N49"/>
    <mergeCell ref="O38:Q38"/>
    <mergeCell ref="F49:H49"/>
    <mergeCell ref="R39:T39"/>
    <mergeCell ref="AA38:AC38"/>
    <mergeCell ref="I46:N46"/>
    <mergeCell ref="U46:Z46"/>
    <mergeCell ref="C46:D46"/>
    <mergeCell ref="AA47:AC47"/>
    <mergeCell ref="AD38:AF38"/>
    <mergeCell ref="U49:W49"/>
    <mergeCell ref="L47:N47"/>
    <mergeCell ref="O39:Q39"/>
    <mergeCell ref="R49:T49"/>
    <mergeCell ref="AA39:AC39"/>
    <mergeCell ref="I47:K47"/>
    <mergeCell ref="AJ47:AK47"/>
    <mergeCell ref="AA49:AC49"/>
    <mergeCell ref="I37:K37"/>
    <mergeCell ref="X49:Z49"/>
    <mergeCell ref="AD49:AF49"/>
    <mergeCell ref="AK4:AN4"/>
    <mergeCell ref="AM30:AN30"/>
    <mergeCell ref="AJ49:AK49"/>
    <mergeCell ref="AM16:AN16"/>
    <mergeCell ref="L37:N37"/>
    <mergeCell ref="AM20:AN20"/>
    <mergeCell ref="C60:E60"/>
    <mergeCell ref="O50:T50"/>
    <mergeCell ref="R47:T47"/>
    <mergeCell ref="C59:E59"/>
    <mergeCell ref="U37:W37"/>
    <mergeCell ref="AM23:AN23"/>
    <mergeCell ref="AG48:AI48"/>
    <mergeCell ref="U47:W47"/>
    <mergeCell ref="AM13:AN13"/>
    <mergeCell ref="F47:H47"/>
    <mergeCell ref="A32:E32"/>
    <mergeCell ref="C7:C10"/>
    <mergeCell ref="E7:E10"/>
    <mergeCell ref="B7:B8"/>
    <mergeCell ref="A31:E31"/>
    <mergeCell ref="B9:B10"/>
    <mergeCell ref="O37:Q37"/>
    <mergeCell ref="AH5:AJ5"/>
    <mergeCell ref="A7:A10"/>
    <mergeCell ref="O47:Q47"/>
    <mergeCell ref="C50:D50"/>
    <mergeCell ref="AM24:AN24"/>
    <mergeCell ref="F39:H39"/>
    <mergeCell ref="C43:D43"/>
    <mergeCell ref="AD37:AF37"/>
    <mergeCell ref="A42:B42"/>
    <mergeCell ref="R48:T48"/>
    <mergeCell ref="AD47:AF47"/>
    <mergeCell ref="AD39:AF39"/>
    <mergeCell ref="L48:N48"/>
    <mergeCell ref="AD48:AF48"/>
    <mergeCell ref="X39:Z39"/>
    <mergeCell ref="R38:T38"/>
    <mergeCell ref="I49:K49"/>
    <mergeCell ref="AM25:AN25"/>
    <mergeCell ref="AM19:AN19"/>
    <mergeCell ref="AM14:AN14"/>
    <mergeCell ref="AM28:AN28"/>
    <mergeCell ref="AM26:AN26"/>
    <mergeCell ref="A37:C37"/>
    <mergeCell ref="M8:S8"/>
    <mergeCell ref="AM29:AN29"/>
  </mergeCells>
  <phoneticPr fontId="2"/>
  <dataValidations count="7">
    <dataValidation allowBlank="1" showInputMessage="1" sqref="B11" xr:uid="{00000000-0002-0000-0A00-000000000000}"/>
    <dataValidation type="list" allowBlank="1" showInputMessage="1" sqref="B12:B30" xr:uid="{00000000-0002-0000-0A00-000001000000}">
      <formula1>INDIRECT($AK$1)</formula1>
    </dataValidation>
    <dataValidation type="list" allowBlank="1" showInputMessage="1" showErrorMessage="1" sqref="AK3:AN3" xr:uid="{00000000-0002-0000-0A00-000002000000}">
      <formula1>"４週,歴月"</formula1>
    </dataValidation>
    <dataValidation type="list" allowBlank="1" showInputMessage="1" showErrorMessage="1" sqref="AK4:AN4" xr:uid="{00000000-0002-0000-0A00-000003000000}">
      <formula1>"予定,実績"</formula1>
    </dataValidation>
    <dataValidation type="list" allowBlank="1" showInputMessage="1" showErrorMessage="1" sqref="C11:C30" xr:uid="{00000000-0002-0000-0A00-000004000000}">
      <formula1>"A,B,C,D"</formula1>
    </dataValidation>
    <dataValidation operator="greaterThanOrEqual" allowBlank="1" showInputMessage="1" showErrorMessage="1" sqref="I40 I44 L40 L44 AJ38:AJ39 AL38" xr:uid="{00000000-0002-0000-0A00-000005000000}"/>
    <dataValidation type="whole" operator="greaterThanOrEqual" allowBlank="1" showInputMessage="1" showErrorMessage="1" sqref="D38:F39 I38:I39 L38:L39 O38:O39 R38:R39 U38:U39 X38:X39 AA38:AA39 AD38:AD39 AG38:AG39" xr:uid="{00000000-0002-0000-0A00-000006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headerFooter alignWithMargins="0">
    <oddHeader>&amp;L&amp;"ＭＳ ゴシック,標準"&amp;10 （参考様式）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
  <sheetViews>
    <sheetView workbookViewId="0">
      <selection activeCell="C43" sqref="C43:D43"/>
    </sheetView>
  </sheetViews>
  <sheetFormatPr defaultRowHeight="13.5" x14ac:dyDescent="0.15"/>
  <cols>
    <col min="1" max="1" width="26.375" style="215" customWidth="1"/>
    <col min="2" max="2" width="9" style="215" customWidth="1"/>
    <col min="3" max="3" width="22" style="215" customWidth="1"/>
    <col min="4" max="4" width="9" style="215" customWidth="1"/>
    <col min="5" max="16384" width="9" style="215"/>
  </cols>
  <sheetData>
    <row r="1" spans="1:12" x14ac:dyDescent="0.15">
      <c r="A1" s="215" t="s">
        <v>426</v>
      </c>
      <c r="B1" s="215" t="s">
        <v>427</v>
      </c>
      <c r="C1" s="215" t="s">
        <v>428</v>
      </c>
      <c r="D1" s="215" t="s">
        <v>429</v>
      </c>
      <c r="E1" s="215" t="s">
        <v>430</v>
      </c>
      <c r="F1" s="215" t="s">
        <v>431</v>
      </c>
      <c r="G1" s="215" t="s">
        <v>432</v>
      </c>
      <c r="H1" s="215" t="s">
        <v>433</v>
      </c>
      <c r="I1" s="215" t="s">
        <v>434</v>
      </c>
      <c r="J1" s="215" t="s">
        <v>435</v>
      </c>
      <c r="K1" s="215" t="s">
        <v>436</v>
      </c>
    </row>
    <row r="2" spans="1:12" x14ac:dyDescent="0.15">
      <c r="A2" s="215" t="s">
        <v>437</v>
      </c>
      <c r="B2" s="215" t="s">
        <v>377</v>
      </c>
      <c r="C2" s="215" t="s">
        <v>438</v>
      </c>
      <c r="D2" s="215" t="s">
        <v>439</v>
      </c>
    </row>
    <row r="3" spans="1:12" x14ac:dyDescent="0.15">
      <c r="A3" s="215" t="s">
        <v>440</v>
      </c>
      <c r="B3" s="215" t="s">
        <v>377</v>
      </c>
      <c r="C3" s="215" t="s">
        <v>438</v>
      </c>
      <c r="D3" s="215" t="s">
        <v>439</v>
      </c>
    </row>
    <row r="4" spans="1:12" x14ac:dyDescent="0.15">
      <c r="A4" s="215" t="s">
        <v>441</v>
      </c>
      <c r="B4" s="215" t="s">
        <v>377</v>
      </c>
      <c r="C4" s="215" t="s">
        <v>438</v>
      </c>
      <c r="D4" s="215" t="s">
        <v>439</v>
      </c>
    </row>
    <row r="5" spans="1:12" x14ac:dyDescent="0.15">
      <c r="A5" s="215" t="s">
        <v>442</v>
      </c>
      <c r="B5" s="215" t="s">
        <v>377</v>
      </c>
      <c r="C5" s="215" t="s">
        <v>438</v>
      </c>
      <c r="D5" s="215" t="s">
        <v>439</v>
      </c>
    </row>
    <row r="6" spans="1:12" x14ac:dyDescent="0.15">
      <c r="A6" s="182" t="s">
        <v>443</v>
      </c>
      <c r="B6" s="182" t="s">
        <v>377</v>
      </c>
      <c r="C6" s="182" t="s">
        <v>444</v>
      </c>
      <c r="D6" s="182" t="s">
        <v>445</v>
      </c>
      <c r="E6" s="182" t="s">
        <v>446</v>
      </c>
      <c r="F6" s="182" t="s">
        <v>447</v>
      </c>
      <c r="G6" s="182"/>
      <c r="H6" s="182"/>
      <c r="I6" s="182"/>
      <c r="J6" s="182"/>
    </row>
    <row r="7" spans="1:12" x14ac:dyDescent="0.15">
      <c r="A7" s="182" t="s">
        <v>290</v>
      </c>
      <c r="B7" s="182" t="s">
        <v>377</v>
      </c>
      <c r="C7" s="182" t="s">
        <v>444</v>
      </c>
      <c r="D7" s="182" t="s">
        <v>445</v>
      </c>
      <c r="E7" s="182" t="s">
        <v>446</v>
      </c>
      <c r="F7" s="182" t="s">
        <v>448</v>
      </c>
      <c r="G7" s="182" t="s">
        <v>449</v>
      </c>
      <c r="H7" s="182" t="s">
        <v>450</v>
      </c>
      <c r="I7" s="182" t="s">
        <v>447</v>
      </c>
      <c r="J7" s="182"/>
    </row>
    <row r="8" spans="1:12" x14ac:dyDescent="0.15">
      <c r="A8" s="182" t="s">
        <v>451</v>
      </c>
      <c r="B8" s="182" t="s">
        <v>377</v>
      </c>
      <c r="C8" s="182" t="s">
        <v>447</v>
      </c>
      <c r="D8" s="182"/>
      <c r="E8" s="182"/>
      <c r="F8" s="182"/>
      <c r="G8" s="182"/>
      <c r="H8" s="182"/>
      <c r="I8" s="182"/>
      <c r="J8" s="182"/>
    </row>
    <row r="9" spans="1:12" x14ac:dyDescent="0.15">
      <c r="A9" s="182" t="s">
        <v>452</v>
      </c>
      <c r="B9" s="182" t="s">
        <v>377</v>
      </c>
      <c r="C9" s="182" t="s">
        <v>447</v>
      </c>
      <c r="D9" s="182"/>
      <c r="E9" s="182"/>
      <c r="F9" s="182"/>
      <c r="G9" s="182"/>
      <c r="H9" s="182"/>
      <c r="I9" s="182"/>
      <c r="J9" s="182"/>
    </row>
    <row r="10" spans="1:12" x14ac:dyDescent="0.15">
      <c r="A10" s="182" t="s">
        <v>453</v>
      </c>
      <c r="B10" s="182" t="s">
        <v>377</v>
      </c>
      <c r="C10" s="182" t="s">
        <v>447</v>
      </c>
      <c r="D10" s="182"/>
      <c r="E10" s="182"/>
      <c r="F10" s="182"/>
      <c r="G10" s="182"/>
      <c r="H10" s="182"/>
      <c r="I10" s="182"/>
      <c r="J10" s="182"/>
    </row>
    <row r="11" spans="1:12" x14ac:dyDescent="0.15">
      <c r="A11" s="182" t="s">
        <v>454</v>
      </c>
      <c r="B11" s="182" t="s">
        <v>377</v>
      </c>
      <c r="C11" s="182" t="s">
        <v>438</v>
      </c>
      <c r="D11" s="182" t="s">
        <v>439</v>
      </c>
      <c r="E11" s="182"/>
      <c r="F11" s="182"/>
      <c r="G11" s="182"/>
      <c r="H11" s="182"/>
      <c r="I11" s="182"/>
      <c r="J11" s="182"/>
    </row>
    <row r="12" spans="1:12" x14ac:dyDescent="0.15">
      <c r="A12" s="182" t="s">
        <v>455</v>
      </c>
      <c r="B12" s="182" t="s">
        <v>377</v>
      </c>
      <c r="C12" s="182" t="s">
        <v>444</v>
      </c>
      <c r="D12" s="182" t="s">
        <v>456</v>
      </c>
      <c r="E12" s="182" t="s">
        <v>447</v>
      </c>
      <c r="F12" s="182"/>
      <c r="G12" s="182"/>
      <c r="H12" s="182"/>
      <c r="I12" s="182"/>
      <c r="J12" s="182"/>
    </row>
    <row r="13" spans="1:12" x14ac:dyDescent="0.15">
      <c r="A13" s="182" t="s">
        <v>457</v>
      </c>
      <c r="B13" s="182" t="s">
        <v>377</v>
      </c>
      <c r="C13" s="182" t="s">
        <v>444</v>
      </c>
      <c r="D13" s="182" t="s">
        <v>456</v>
      </c>
      <c r="E13" s="182"/>
      <c r="F13" s="182"/>
      <c r="G13" s="182"/>
      <c r="H13" s="182"/>
      <c r="I13" s="182"/>
      <c r="J13" s="182"/>
    </row>
    <row r="14" spans="1:12" x14ac:dyDescent="0.15">
      <c r="A14" s="182" t="s">
        <v>458</v>
      </c>
      <c r="B14" s="182" t="s">
        <v>377</v>
      </c>
      <c r="C14" s="182" t="s">
        <v>444</v>
      </c>
      <c r="D14" s="182" t="s">
        <v>456</v>
      </c>
      <c r="E14" s="182" t="s">
        <v>447</v>
      </c>
      <c r="F14" s="182" t="s">
        <v>459</v>
      </c>
      <c r="G14" s="182"/>
      <c r="H14" s="182"/>
      <c r="I14" s="182"/>
      <c r="J14" s="182"/>
    </row>
    <row r="15" spans="1:12" x14ac:dyDescent="0.15">
      <c r="A15" s="182" t="s">
        <v>460</v>
      </c>
      <c r="B15" s="182" t="s">
        <v>377</v>
      </c>
      <c r="C15" s="182" t="s">
        <v>444</v>
      </c>
      <c r="D15" s="182" t="s">
        <v>445</v>
      </c>
      <c r="E15" s="182" t="s">
        <v>446</v>
      </c>
      <c r="F15" s="182" t="s">
        <v>448</v>
      </c>
      <c r="G15" s="182" t="s">
        <v>449</v>
      </c>
      <c r="H15" s="182" t="s">
        <v>450</v>
      </c>
      <c r="I15" s="182" t="s">
        <v>461</v>
      </c>
      <c r="J15" s="182" t="s">
        <v>462</v>
      </c>
      <c r="K15" s="215" t="s">
        <v>447</v>
      </c>
      <c r="L15" s="182"/>
    </row>
    <row r="16" spans="1:12" x14ac:dyDescent="0.15">
      <c r="A16" s="182" t="s">
        <v>463</v>
      </c>
      <c r="B16" s="182" t="s">
        <v>377</v>
      </c>
      <c r="C16" s="182" t="s">
        <v>444</v>
      </c>
      <c r="D16" s="182" t="s">
        <v>446</v>
      </c>
      <c r="E16" s="182" t="s">
        <v>448</v>
      </c>
      <c r="F16" s="182" t="s">
        <v>449</v>
      </c>
      <c r="G16" s="182" t="s">
        <v>450</v>
      </c>
      <c r="H16" s="182" t="s">
        <v>447</v>
      </c>
      <c r="I16" s="182"/>
      <c r="J16" s="182"/>
    </row>
    <row r="17" spans="1:11" x14ac:dyDescent="0.15">
      <c r="A17" s="182" t="s">
        <v>464</v>
      </c>
      <c r="B17" s="182" t="s">
        <v>377</v>
      </c>
      <c r="C17" s="182" t="s">
        <v>444</v>
      </c>
      <c r="D17" s="182" t="s">
        <v>465</v>
      </c>
      <c r="E17" s="182" t="s">
        <v>447</v>
      </c>
      <c r="F17" s="182"/>
      <c r="G17" s="182"/>
      <c r="H17" s="182"/>
      <c r="I17" s="182"/>
      <c r="J17" s="182"/>
    </row>
    <row r="18" spans="1:11" x14ac:dyDescent="0.15">
      <c r="A18" s="182" t="s">
        <v>102</v>
      </c>
      <c r="B18" s="182" t="s">
        <v>377</v>
      </c>
      <c r="C18" s="182" t="s">
        <v>379</v>
      </c>
      <c r="D18" s="182"/>
      <c r="E18" s="182"/>
      <c r="F18" s="182"/>
      <c r="G18" s="182"/>
      <c r="H18" s="182"/>
      <c r="I18" s="182"/>
      <c r="J18" s="182"/>
    </row>
    <row r="19" spans="1:11" x14ac:dyDescent="0.15">
      <c r="A19" s="182" t="s">
        <v>301</v>
      </c>
      <c r="B19" s="182" t="s">
        <v>377</v>
      </c>
      <c r="C19" s="182" t="s">
        <v>444</v>
      </c>
      <c r="D19" s="182" t="s">
        <v>461</v>
      </c>
      <c r="E19" s="182" t="s">
        <v>462</v>
      </c>
      <c r="F19" s="182" t="s">
        <v>447</v>
      </c>
      <c r="G19" s="182"/>
      <c r="H19" s="182"/>
      <c r="I19" s="182"/>
      <c r="J19" s="182"/>
    </row>
    <row r="20" spans="1:11" x14ac:dyDescent="0.15">
      <c r="A20" s="182" t="s">
        <v>466</v>
      </c>
      <c r="B20" s="182" t="s">
        <v>377</v>
      </c>
      <c r="C20" s="182" t="s">
        <v>444</v>
      </c>
      <c r="D20" s="182" t="s">
        <v>462</v>
      </c>
      <c r="E20" s="182" t="s">
        <v>447</v>
      </c>
      <c r="F20" s="182"/>
      <c r="G20" s="182"/>
      <c r="H20" s="182"/>
      <c r="I20" s="182"/>
      <c r="J20" s="182"/>
    </row>
    <row r="21" spans="1:11" x14ac:dyDescent="0.15">
      <c r="A21" s="182" t="s">
        <v>467</v>
      </c>
      <c r="B21" s="182" t="s">
        <v>377</v>
      </c>
      <c r="C21" s="182" t="s">
        <v>444</v>
      </c>
      <c r="D21" s="182" t="s">
        <v>462</v>
      </c>
      <c r="E21" s="182" t="s">
        <v>447</v>
      </c>
      <c r="F21" s="182"/>
      <c r="G21" s="182"/>
      <c r="H21" s="182"/>
      <c r="I21" s="182"/>
      <c r="J21" s="182"/>
    </row>
    <row r="22" spans="1:11" x14ac:dyDescent="0.15">
      <c r="A22" s="182" t="s">
        <v>468</v>
      </c>
      <c r="B22" s="182" t="s">
        <v>377</v>
      </c>
      <c r="C22" s="182" t="s">
        <v>439</v>
      </c>
      <c r="D22" s="182"/>
      <c r="E22" s="182"/>
      <c r="F22" s="182"/>
      <c r="G22" s="182"/>
      <c r="H22" s="182"/>
      <c r="I22" s="182"/>
      <c r="J22" s="182"/>
    </row>
    <row r="23" spans="1:11" x14ac:dyDescent="0.15">
      <c r="A23" s="182" t="s">
        <v>469</v>
      </c>
      <c r="B23" s="182" t="s">
        <v>377</v>
      </c>
      <c r="C23" s="182" t="s">
        <v>444</v>
      </c>
      <c r="D23" s="182" t="s">
        <v>470</v>
      </c>
      <c r="E23" s="182"/>
      <c r="F23" s="182"/>
      <c r="G23" s="182"/>
      <c r="H23" s="182"/>
      <c r="I23" s="182"/>
      <c r="J23" s="182"/>
    </row>
    <row r="24" spans="1:11" x14ac:dyDescent="0.15">
      <c r="A24" s="182" t="s">
        <v>471</v>
      </c>
      <c r="B24" s="182" t="s">
        <v>377</v>
      </c>
      <c r="C24" s="182" t="s">
        <v>444</v>
      </c>
      <c r="D24" s="182" t="s">
        <v>472</v>
      </c>
      <c r="E24" s="182"/>
      <c r="F24" s="182"/>
      <c r="G24" s="182"/>
      <c r="H24" s="182"/>
      <c r="I24" s="182"/>
      <c r="J24" s="182"/>
    </row>
    <row r="25" spans="1:11" x14ac:dyDescent="0.15">
      <c r="A25" s="182" t="s">
        <v>473</v>
      </c>
      <c r="B25" s="182" t="s">
        <v>377</v>
      </c>
      <c r="C25" s="182" t="s">
        <v>474</v>
      </c>
      <c r="D25" s="182" t="s">
        <v>475</v>
      </c>
      <c r="E25" s="182"/>
      <c r="F25" s="182"/>
      <c r="G25" s="182"/>
      <c r="H25" s="182"/>
      <c r="I25" s="182"/>
      <c r="J25" s="182"/>
    </row>
    <row r="26" spans="1:11" x14ac:dyDescent="0.15">
      <c r="A26" s="182" t="s">
        <v>476</v>
      </c>
      <c r="B26" s="182" t="s">
        <v>377</v>
      </c>
      <c r="C26" s="182" t="s">
        <v>477</v>
      </c>
      <c r="D26" s="182" t="s">
        <v>478</v>
      </c>
      <c r="E26" s="182" t="s">
        <v>479</v>
      </c>
      <c r="F26" s="182" t="s">
        <v>480</v>
      </c>
      <c r="G26" s="182" t="s">
        <v>446</v>
      </c>
      <c r="H26" s="182" t="s">
        <v>481</v>
      </c>
      <c r="I26" s="182"/>
      <c r="J26" s="182"/>
    </row>
    <row r="27" spans="1:11" x14ac:dyDescent="0.15">
      <c r="A27" s="182" t="s">
        <v>482</v>
      </c>
      <c r="B27" s="182" t="s">
        <v>377</v>
      </c>
      <c r="C27" s="182" t="s">
        <v>477</v>
      </c>
      <c r="D27" s="182" t="s">
        <v>483</v>
      </c>
      <c r="E27" s="182" t="s">
        <v>446</v>
      </c>
      <c r="F27" s="182" t="s">
        <v>478</v>
      </c>
      <c r="G27" s="182" t="s">
        <v>479</v>
      </c>
      <c r="H27" s="182" t="s">
        <v>480</v>
      </c>
      <c r="I27" s="182" t="s">
        <v>481</v>
      </c>
      <c r="J27" s="182"/>
    </row>
    <row r="28" spans="1:11" x14ac:dyDescent="0.15">
      <c r="A28" s="182" t="s">
        <v>484</v>
      </c>
      <c r="B28" s="182" t="s">
        <v>377</v>
      </c>
      <c r="C28" s="182" t="s">
        <v>477</v>
      </c>
      <c r="D28" s="182" t="s">
        <v>483</v>
      </c>
      <c r="E28" s="182" t="s">
        <v>478</v>
      </c>
      <c r="F28" s="182" t="s">
        <v>479</v>
      </c>
      <c r="G28" s="182" t="s">
        <v>262</v>
      </c>
      <c r="H28" s="182" t="s">
        <v>485</v>
      </c>
      <c r="I28" s="182" t="s">
        <v>480</v>
      </c>
      <c r="J28" s="182" t="s">
        <v>446</v>
      </c>
      <c r="K28" s="182" t="s">
        <v>481</v>
      </c>
    </row>
    <row r="29" spans="1:11" x14ac:dyDescent="0.15">
      <c r="A29" s="182" t="s">
        <v>486</v>
      </c>
      <c r="B29" s="182" t="s">
        <v>377</v>
      </c>
      <c r="C29" s="182" t="s">
        <v>477</v>
      </c>
      <c r="D29" s="182" t="s">
        <v>487</v>
      </c>
      <c r="E29" s="182"/>
      <c r="F29" s="182"/>
      <c r="G29" s="182"/>
      <c r="H29" s="182"/>
      <c r="I29" s="182"/>
      <c r="J29" s="182"/>
      <c r="K29" s="182"/>
    </row>
    <row r="30" spans="1:11" x14ac:dyDescent="0.15">
      <c r="A30" s="182" t="s">
        <v>488</v>
      </c>
      <c r="B30" s="182" t="s">
        <v>377</v>
      </c>
      <c r="C30" s="182" t="s">
        <v>477</v>
      </c>
      <c r="D30" s="182" t="s">
        <v>487</v>
      </c>
      <c r="E30" s="182"/>
      <c r="F30" s="182"/>
      <c r="G30" s="182"/>
      <c r="H30" s="182"/>
      <c r="I30" s="182"/>
      <c r="J30" s="182"/>
      <c r="K30" s="182"/>
    </row>
    <row r="31" spans="1:11" x14ac:dyDescent="0.15">
      <c r="A31" s="182" t="s">
        <v>489</v>
      </c>
      <c r="B31" s="182" t="s">
        <v>377</v>
      </c>
      <c r="C31" s="182" t="s">
        <v>477</v>
      </c>
      <c r="D31" s="182" t="s">
        <v>445</v>
      </c>
      <c r="E31" s="182" t="s">
        <v>446</v>
      </c>
      <c r="F31" s="182" t="s">
        <v>478</v>
      </c>
      <c r="G31" s="182" t="s">
        <v>479</v>
      </c>
      <c r="H31" s="182" t="s">
        <v>262</v>
      </c>
      <c r="I31" s="182" t="s">
        <v>485</v>
      </c>
      <c r="J31" s="182" t="s">
        <v>490</v>
      </c>
      <c r="K31" s="182"/>
    </row>
    <row r="32" spans="1:11" x14ac:dyDescent="0.15">
      <c r="A32" s="182" t="s">
        <v>491</v>
      </c>
      <c r="B32" s="182" t="s">
        <v>477</v>
      </c>
      <c r="C32" s="182" t="s">
        <v>445</v>
      </c>
      <c r="D32" s="182" t="s">
        <v>446</v>
      </c>
      <c r="E32" s="182" t="s">
        <v>478</v>
      </c>
      <c r="F32" s="182" t="s">
        <v>479</v>
      </c>
      <c r="G32" s="182" t="s">
        <v>490</v>
      </c>
      <c r="H32" s="182" t="s">
        <v>492</v>
      </c>
      <c r="I32" s="182" t="s">
        <v>462</v>
      </c>
      <c r="J32" s="182"/>
    </row>
  </sheetData>
  <phoneticPr fontId="2"/>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0"/>
  <sheetViews>
    <sheetView view="pageBreakPreview" zoomScale="110" zoomScaleNormal="100" zoomScaleSheetLayoutView="110" workbookViewId="0">
      <selection sqref="A1:G1"/>
    </sheetView>
  </sheetViews>
  <sheetFormatPr defaultColWidth="2.625" defaultRowHeight="20.100000000000001" customHeight="1" x14ac:dyDescent="0.15"/>
  <cols>
    <col min="1" max="1" width="3" style="88" customWidth="1"/>
    <col min="2" max="2" width="2.875" style="88" customWidth="1"/>
    <col min="3" max="3" width="2.625" style="88" customWidth="1"/>
    <col min="4" max="34" width="2.875" style="88" customWidth="1"/>
    <col min="35" max="35" width="5.625" style="88" customWidth="1"/>
    <col min="36" max="38" width="2.875" style="88" customWidth="1"/>
    <col min="39" max="39" width="2.625" style="88" customWidth="1"/>
    <col min="40" max="16384" width="2.625" style="88"/>
  </cols>
  <sheetData>
    <row r="1" spans="1:74" ht="15.75" customHeight="1" x14ac:dyDescent="0.15">
      <c r="A1" s="336" t="s">
        <v>29</v>
      </c>
      <c r="B1" s="318"/>
      <c r="C1" s="318"/>
      <c r="D1" s="318"/>
      <c r="E1" s="318"/>
      <c r="F1" s="318"/>
      <c r="G1" s="318"/>
    </row>
    <row r="2" spans="1:74" ht="15" customHeight="1" x14ac:dyDescent="0.15">
      <c r="A2" s="338" t="s">
        <v>30</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row>
    <row r="3" spans="1:74" ht="15" customHeight="1" x14ac:dyDescent="0.15">
      <c r="A3" s="338" t="s">
        <v>31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row>
    <row r="4" spans="1:74" ht="15" customHeight="1" x14ac:dyDescent="0.15">
      <c r="A4" s="338" t="s">
        <v>32</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89"/>
      <c r="AL4" s="89"/>
      <c r="BJ4" s="89"/>
      <c r="BK4" s="89"/>
      <c r="BL4" s="89"/>
      <c r="BN4" s="89"/>
      <c r="BO4" s="89"/>
      <c r="BP4" s="89"/>
      <c r="BQ4" s="89"/>
      <c r="BR4" s="89"/>
      <c r="BS4" s="89"/>
      <c r="BT4" s="89"/>
      <c r="BU4" s="89"/>
      <c r="BV4" s="89"/>
    </row>
    <row r="5" spans="1:74" ht="15" customHeight="1" x14ac:dyDescent="0.15">
      <c r="P5" s="90"/>
      <c r="S5" s="90" t="s">
        <v>33</v>
      </c>
      <c r="X5" s="89"/>
      <c r="Y5" s="89"/>
      <c r="Z5" s="89"/>
      <c r="AA5" s="89"/>
      <c r="AB5" s="89"/>
      <c r="AC5" s="89"/>
      <c r="AD5" s="89"/>
      <c r="AE5" s="89"/>
      <c r="AF5" s="89"/>
      <c r="AG5" s="89"/>
      <c r="AH5" s="89"/>
      <c r="AI5" s="89"/>
      <c r="AJ5" s="89"/>
      <c r="AK5" s="89"/>
      <c r="AL5" s="89"/>
      <c r="BJ5" s="89"/>
      <c r="BK5" s="89"/>
      <c r="BL5" s="89"/>
      <c r="BN5" s="89"/>
      <c r="BO5" s="89"/>
      <c r="BP5" s="89"/>
      <c r="BQ5" s="89"/>
      <c r="BR5" s="89"/>
      <c r="BS5" s="89"/>
      <c r="BT5" s="89"/>
      <c r="BU5" s="89"/>
      <c r="BV5" s="89"/>
    </row>
    <row r="6" spans="1:74" ht="15" customHeight="1" x14ac:dyDescent="0.15">
      <c r="Z6" s="320"/>
      <c r="AA6" s="318"/>
      <c r="AB6" s="318"/>
      <c r="AC6" s="318"/>
      <c r="AD6" s="88" t="s">
        <v>34</v>
      </c>
      <c r="AE6" s="320"/>
      <c r="AF6" s="318"/>
      <c r="AG6" s="88" t="s">
        <v>35</v>
      </c>
      <c r="AH6" s="320"/>
      <c r="AI6" s="318"/>
      <c r="AJ6" s="88" t="s">
        <v>36</v>
      </c>
    </row>
    <row r="7" spans="1:74" ht="15" customHeight="1" x14ac:dyDescent="0.15">
      <c r="C7" s="90"/>
      <c r="D7" s="91" t="s">
        <v>37</v>
      </c>
      <c r="G7" s="92" t="s">
        <v>38</v>
      </c>
      <c r="N7" s="93"/>
    </row>
    <row r="8" spans="1:74" ht="15" customHeight="1" x14ac:dyDescent="0.15">
      <c r="B8" s="94"/>
      <c r="C8" s="94"/>
      <c r="D8" s="94"/>
      <c r="E8" s="94"/>
      <c r="F8" s="94"/>
      <c r="G8" s="93"/>
      <c r="I8" s="93"/>
      <c r="S8" s="331" t="s">
        <v>39</v>
      </c>
      <c r="T8" s="318"/>
      <c r="U8" s="318"/>
      <c r="V8" s="318"/>
      <c r="W8" s="329"/>
      <c r="X8" s="318"/>
      <c r="Y8" s="318"/>
      <c r="Z8" s="318"/>
      <c r="AA8" s="318"/>
      <c r="AB8" s="318"/>
      <c r="AC8" s="318"/>
      <c r="AD8" s="318"/>
      <c r="AE8" s="318"/>
      <c r="AF8" s="318"/>
      <c r="AG8" s="318"/>
      <c r="AH8" s="318"/>
      <c r="AI8" s="318"/>
      <c r="AJ8" s="318"/>
    </row>
    <row r="9" spans="1:74" ht="15" customHeight="1" x14ac:dyDescent="0.15">
      <c r="O9" s="93" t="s">
        <v>40</v>
      </c>
      <c r="S9" s="331" t="s">
        <v>41</v>
      </c>
      <c r="T9" s="318"/>
      <c r="U9" s="318"/>
      <c r="V9" s="318"/>
      <c r="W9" s="329"/>
      <c r="X9" s="318"/>
      <c r="Y9" s="318"/>
      <c r="Z9" s="318"/>
      <c r="AA9" s="318"/>
      <c r="AB9" s="318"/>
      <c r="AC9" s="318"/>
      <c r="AD9" s="318"/>
      <c r="AE9" s="318"/>
      <c r="AF9" s="318"/>
      <c r="AG9" s="318"/>
      <c r="AH9" s="318"/>
      <c r="AI9" s="318"/>
      <c r="AJ9" s="318"/>
    </row>
    <row r="10" spans="1:74" ht="15" customHeight="1" x14ac:dyDescent="0.15">
      <c r="S10" s="340" t="s">
        <v>42</v>
      </c>
      <c r="T10" s="318"/>
      <c r="U10" s="318"/>
      <c r="V10" s="318"/>
      <c r="W10" s="318"/>
      <c r="X10" s="318"/>
      <c r="Y10" s="318"/>
      <c r="Z10" s="329"/>
      <c r="AA10" s="318"/>
      <c r="AB10" s="318"/>
      <c r="AC10" s="318"/>
      <c r="AD10" s="318"/>
      <c r="AE10" s="318"/>
      <c r="AF10" s="318"/>
      <c r="AG10" s="318"/>
      <c r="AH10" s="318"/>
      <c r="AI10" s="318"/>
      <c r="AJ10" s="318"/>
    </row>
    <row r="11" spans="1:74" ht="15" customHeight="1" x14ac:dyDescent="0.15">
      <c r="S11" s="94"/>
      <c r="T11" s="94"/>
      <c r="U11" s="94"/>
      <c r="V11" s="94"/>
      <c r="W11" s="94"/>
      <c r="X11" s="94"/>
      <c r="Y11" s="94"/>
      <c r="Z11" s="95"/>
      <c r="AA11" s="95"/>
      <c r="AB11" s="95"/>
      <c r="AC11" s="95"/>
      <c r="AD11" s="95"/>
      <c r="AE11" s="95"/>
      <c r="AF11" s="95"/>
      <c r="AG11" s="95"/>
      <c r="AH11" s="95"/>
      <c r="AI11" s="95"/>
      <c r="AJ11" s="95"/>
    </row>
    <row r="12" spans="1:74" ht="15" customHeight="1" x14ac:dyDescent="0.15">
      <c r="B12" s="88" t="s">
        <v>43</v>
      </c>
    </row>
    <row r="13" spans="1:74" ht="15" customHeight="1" x14ac:dyDescent="0.15"/>
    <row r="14" spans="1:74" ht="15" customHeight="1" x14ac:dyDescent="0.15">
      <c r="B14" s="216" t="b">
        <v>0</v>
      </c>
      <c r="C14" s="96" t="s">
        <v>44</v>
      </c>
    </row>
    <row r="15" spans="1:74" ht="15" customHeight="1" x14ac:dyDescent="0.15">
      <c r="C15" s="96" t="s">
        <v>45</v>
      </c>
    </row>
    <row r="16" spans="1:74" ht="15" customHeight="1" x14ac:dyDescent="0.15">
      <c r="C16" s="96" t="s">
        <v>46</v>
      </c>
    </row>
    <row r="17" spans="2:74" ht="15" customHeight="1" x14ac:dyDescent="0.15">
      <c r="C17" s="96" t="s">
        <v>47</v>
      </c>
    </row>
    <row r="18" spans="2:74" ht="15" customHeight="1" x14ac:dyDescent="0.15">
      <c r="C18" s="96" t="s">
        <v>48</v>
      </c>
    </row>
    <row r="19" spans="2:74" ht="15" customHeight="1" x14ac:dyDescent="0.15">
      <c r="C19" s="96" t="s">
        <v>49</v>
      </c>
    </row>
    <row r="20" spans="2:74" ht="15" customHeight="1" x14ac:dyDescent="0.15">
      <c r="C20" s="96"/>
    </row>
    <row r="21" spans="2:74" ht="15" customHeight="1" x14ac:dyDescent="0.15">
      <c r="T21" s="330" t="s">
        <v>50</v>
      </c>
      <c r="U21" s="308"/>
      <c r="V21" s="308"/>
      <c r="W21" s="309"/>
      <c r="X21" s="97"/>
      <c r="Y21" s="98"/>
      <c r="Z21" s="98"/>
      <c r="AA21" s="98"/>
      <c r="AB21" s="98"/>
      <c r="AC21" s="99"/>
      <c r="AD21" s="99"/>
      <c r="AE21" s="99"/>
      <c r="AF21" s="99"/>
      <c r="AG21" s="99"/>
      <c r="AH21" s="99"/>
      <c r="AI21" s="100"/>
      <c r="AJ21" s="101"/>
    </row>
    <row r="22" spans="2:74" ht="15" customHeight="1" x14ac:dyDescent="0.15">
      <c r="I22" s="89"/>
      <c r="J22" s="89"/>
      <c r="K22" s="89"/>
      <c r="L22" s="89"/>
      <c r="M22" s="89"/>
      <c r="N22" s="89"/>
      <c r="O22" s="89"/>
      <c r="P22" s="89"/>
      <c r="Q22" s="89"/>
      <c r="R22" s="89"/>
      <c r="S22" s="89"/>
      <c r="T22" s="332" t="s">
        <v>51</v>
      </c>
      <c r="U22" s="308"/>
      <c r="V22" s="308"/>
      <c r="W22" s="308"/>
      <c r="X22" s="308"/>
      <c r="Y22" s="308"/>
      <c r="Z22" s="309"/>
      <c r="AA22" s="102"/>
      <c r="AB22" s="100"/>
      <c r="AC22" s="103"/>
      <c r="AD22" s="104"/>
      <c r="AE22" s="100"/>
      <c r="AF22" s="100"/>
      <c r="AG22" s="100"/>
      <c r="AH22" s="100"/>
      <c r="AI22" s="100"/>
      <c r="AJ22" s="101"/>
      <c r="AK22" s="89"/>
      <c r="AL22" s="89"/>
      <c r="AO22" s="105"/>
      <c r="AP22" s="105"/>
      <c r="AQ22" s="105"/>
      <c r="AR22" s="105"/>
      <c r="AS22" s="105"/>
      <c r="AT22" s="105"/>
      <c r="AU22" s="105"/>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row>
    <row r="23" spans="2:74" ht="15" customHeight="1" x14ac:dyDescent="0.15">
      <c r="B23" s="315" t="s">
        <v>52</v>
      </c>
      <c r="C23" s="303"/>
      <c r="D23" s="303"/>
      <c r="E23" s="303"/>
      <c r="F23" s="303"/>
      <c r="G23" s="303"/>
      <c r="H23" s="303"/>
      <c r="I23" s="303"/>
      <c r="J23" s="303"/>
      <c r="K23" s="303"/>
      <c r="L23" s="303"/>
      <c r="M23" s="303"/>
      <c r="N23" s="303"/>
      <c r="O23" s="303"/>
      <c r="P23" s="303"/>
      <c r="Q23" s="303"/>
      <c r="R23" s="303"/>
      <c r="S23" s="304"/>
      <c r="T23" s="311" t="s">
        <v>41</v>
      </c>
      <c r="U23" s="303"/>
      <c r="V23" s="312"/>
      <c r="W23" s="302"/>
      <c r="X23" s="303"/>
      <c r="Y23" s="303"/>
      <c r="Z23" s="303"/>
      <c r="AA23" s="303"/>
      <c r="AB23" s="303"/>
      <c r="AC23" s="303"/>
      <c r="AD23" s="303"/>
      <c r="AE23" s="303"/>
      <c r="AF23" s="303"/>
      <c r="AG23" s="303"/>
      <c r="AH23" s="303"/>
      <c r="AI23" s="303"/>
      <c r="AJ23" s="304"/>
      <c r="AK23" s="89"/>
      <c r="AL23" s="89"/>
      <c r="AO23" s="105"/>
      <c r="AP23" s="105"/>
      <c r="AQ23" s="105"/>
      <c r="AR23" s="105"/>
      <c r="AS23" s="105"/>
      <c r="AT23" s="105"/>
      <c r="AU23" s="105"/>
      <c r="AV23" s="89"/>
      <c r="AW23" s="89"/>
      <c r="AX23" s="89"/>
      <c r="AY23" s="89"/>
      <c r="AZ23" s="106"/>
      <c r="BA23" s="106"/>
      <c r="BB23" s="89"/>
      <c r="BC23" s="89"/>
      <c r="BD23" s="89"/>
      <c r="BE23" s="89"/>
      <c r="BF23" s="105"/>
      <c r="BG23" s="106"/>
      <c r="BH23" s="89"/>
      <c r="BJ23" s="89"/>
      <c r="BL23" s="89"/>
      <c r="BM23" s="89"/>
      <c r="BN23" s="89"/>
      <c r="BO23" s="89"/>
      <c r="BQ23" s="89"/>
      <c r="BR23" s="89"/>
      <c r="BS23" s="89"/>
      <c r="BT23" s="89"/>
      <c r="BU23" s="89"/>
      <c r="BV23" s="89"/>
    </row>
    <row r="24" spans="2:74" ht="15" customHeight="1" x14ac:dyDescent="0.15">
      <c r="B24" s="323"/>
      <c r="C24" s="318"/>
      <c r="D24" s="318"/>
      <c r="E24" s="318"/>
      <c r="F24" s="318"/>
      <c r="G24" s="318"/>
      <c r="H24" s="318"/>
      <c r="I24" s="318"/>
      <c r="J24" s="318"/>
      <c r="K24" s="318"/>
      <c r="L24" s="318"/>
      <c r="M24" s="318"/>
      <c r="N24" s="318"/>
      <c r="O24" s="318"/>
      <c r="P24" s="318"/>
      <c r="Q24" s="318"/>
      <c r="R24" s="318"/>
      <c r="S24" s="319"/>
      <c r="T24" s="313"/>
      <c r="U24" s="305"/>
      <c r="V24" s="314"/>
      <c r="W24" s="305"/>
      <c r="X24" s="305"/>
      <c r="Y24" s="305"/>
      <c r="Z24" s="305"/>
      <c r="AA24" s="305"/>
      <c r="AB24" s="305"/>
      <c r="AC24" s="305"/>
      <c r="AD24" s="305"/>
      <c r="AE24" s="305"/>
      <c r="AF24" s="305"/>
      <c r="AG24" s="305"/>
      <c r="AH24" s="305"/>
      <c r="AI24" s="305"/>
      <c r="AJ24" s="306"/>
      <c r="AK24" s="89"/>
      <c r="AL24" s="89"/>
      <c r="AO24" s="105"/>
      <c r="AP24" s="105"/>
      <c r="AQ24" s="105"/>
      <c r="AR24" s="105"/>
      <c r="AS24" s="105"/>
      <c r="AT24" s="105"/>
      <c r="AU24" s="105"/>
      <c r="AV24" s="89"/>
      <c r="AW24" s="89"/>
      <c r="AX24" s="89"/>
      <c r="AY24" s="89"/>
      <c r="AZ24" s="106"/>
      <c r="BA24" s="106"/>
      <c r="BB24" s="89"/>
      <c r="BC24" s="89"/>
      <c r="BD24" s="89"/>
      <c r="BE24" s="89"/>
      <c r="BF24" s="106"/>
      <c r="BG24" s="106"/>
      <c r="BH24" s="89"/>
      <c r="BJ24" s="89"/>
      <c r="BL24" s="89"/>
      <c r="BM24" s="89"/>
      <c r="BN24" s="89"/>
      <c r="BO24" s="89"/>
      <c r="BP24" s="89"/>
      <c r="BQ24" s="89"/>
      <c r="BR24" s="89"/>
      <c r="BS24" s="89"/>
      <c r="BT24" s="89"/>
      <c r="BU24" s="89"/>
      <c r="BV24" s="89"/>
    </row>
    <row r="25" spans="2:74" ht="15" customHeight="1" x14ac:dyDescent="0.15">
      <c r="B25" s="323"/>
      <c r="C25" s="318"/>
      <c r="D25" s="318"/>
      <c r="E25" s="318"/>
      <c r="F25" s="318"/>
      <c r="G25" s="318"/>
      <c r="H25" s="318"/>
      <c r="I25" s="318"/>
      <c r="J25" s="318"/>
      <c r="K25" s="318"/>
      <c r="L25" s="318"/>
      <c r="M25" s="318"/>
      <c r="N25" s="318"/>
      <c r="O25" s="318"/>
      <c r="P25" s="318"/>
      <c r="Q25" s="318"/>
      <c r="R25" s="318"/>
      <c r="S25" s="319"/>
      <c r="T25" s="311" t="s">
        <v>39</v>
      </c>
      <c r="U25" s="303"/>
      <c r="V25" s="312"/>
      <c r="W25" s="334"/>
      <c r="X25" s="303"/>
      <c r="Y25" s="303"/>
      <c r="Z25" s="303"/>
      <c r="AA25" s="303"/>
      <c r="AB25" s="303"/>
      <c r="AC25" s="303"/>
      <c r="AD25" s="303"/>
      <c r="AE25" s="303"/>
      <c r="AF25" s="303"/>
      <c r="AG25" s="303"/>
      <c r="AH25" s="303"/>
      <c r="AI25" s="303"/>
      <c r="AJ25" s="304"/>
      <c r="AK25" s="89"/>
      <c r="AL25" s="89"/>
      <c r="AO25" s="105"/>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row>
    <row r="26" spans="2:74" ht="15" customHeight="1" x14ac:dyDescent="0.15">
      <c r="B26" s="323"/>
      <c r="C26" s="318"/>
      <c r="D26" s="318"/>
      <c r="E26" s="318"/>
      <c r="F26" s="318"/>
      <c r="G26" s="318"/>
      <c r="H26" s="318"/>
      <c r="I26" s="318"/>
      <c r="J26" s="318"/>
      <c r="K26" s="318"/>
      <c r="L26" s="318"/>
      <c r="M26" s="318"/>
      <c r="N26" s="318"/>
      <c r="O26" s="318"/>
      <c r="P26" s="318"/>
      <c r="Q26" s="318"/>
      <c r="R26" s="318"/>
      <c r="S26" s="319"/>
      <c r="T26" s="323"/>
      <c r="U26" s="318"/>
      <c r="V26" s="327"/>
      <c r="W26" s="318"/>
      <c r="X26" s="318"/>
      <c r="Y26" s="318"/>
      <c r="Z26" s="318"/>
      <c r="AA26" s="318"/>
      <c r="AB26" s="318"/>
      <c r="AC26" s="318"/>
      <c r="AD26" s="318"/>
      <c r="AE26" s="318"/>
      <c r="AF26" s="318"/>
      <c r="AG26" s="318"/>
      <c r="AH26" s="318"/>
      <c r="AI26" s="318"/>
      <c r="AJ26" s="319"/>
      <c r="AK26" s="89"/>
      <c r="AL26" s="89"/>
      <c r="AO26" s="105"/>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row>
    <row r="27" spans="2:74" ht="15" customHeight="1" x14ac:dyDescent="0.15">
      <c r="B27" s="313"/>
      <c r="C27" s="305"/>
      <c r="D27" s="305"/>
      <c r="E27" s="305"/>
      <c r="F27" s="305"/>
      <c r="G27" s="305"/>
      <c r="H27" s="305"/>
      <c r="I27" s="305"/>
      <c r="J27" s="305"/>
      <c r="K27" s="305"/>
      <c r="L27" s="305"/>
      <c r="M27" s="305"/>
      <c r="N27" s="305"/>
      <c r="O27" s="305"/>
      <c r="P27" s="305"/>
      <c r="Q27" s="305"/>
      <c r="R27" s="305"/>
      <c r="S27" s="306"/>
      <c r="T27" s="313"/>
      <c r="U27" s="305"/>
      <c r="V27" s="314"/>
      <c r="W27" s="305"/>
      <c r="X27" s="305"/>
      <c r="Y27" s="305"/>
      <c r="Z27" s="305"/>
      <c r="AA27" s="305"/>
      <c r="AB27" s="305"/>
      <c r="AC27" s="305"/>
      <c r="AD27" s="305"/>
      <c r="AE27" s="305"/>
      <c r="AF27" s="305"/>
      <c r="AG27" s="305"/>
      <c r="AH27" s="305"/>
      <c r="AI27" s="305"/>
      <c r="AJ27" s="306"/>
      <c r="AO27" s="105"/>
      <c r="AP27" s="105"/>
    </row>
    <row r="28" spans="2:74" ht="15" customHeight="1" x14ac:dyDescent="0.15">
      <c r="B28" s="315" t="s">
        <v>53</v>
      </c>
      <c r="C28" s="308"/>
      <c r="D28" s="308"/>
      <c r="E28" s="308"/>
      <c r="F28" s="308"/>
      <c r="G28" s="308"/>
      <c r="H28" s="308"/>
      <c r="I28" s="308"/>
      <c r="J28" s="308"/>
      <c r="K28" s="308"/>
      <c r="L28" s="308"/>
      <c r="M28" s="308"/>
      <c r="N28" s="308"/>
      <c r="O28" s="308"/>
      <c r="P28" s="308"/>
      <c r="Q28" s="308"/>
      <c r="R28" s="308"/>
      <c r="S28" s="309"/>
      <c r="T28" s="335"/>
      <c r="U28" s="308"/>
      <c r="V28" s="308"/>
      <c r="W28" s="308"/>
      <c r="X28" s="308"/>
      <c r="Y28" s="308"/>
      <c r="Z28" s="308"/>
      <c r="AA28" s="308"/>
      <c r="AB28" s="308"/>
      <c r="AC28" s="308"/>
      <c r="AD28" s="308"/>
      <c r="AE28" s="308"/>
      <c r="AF28" s="308"/>
      <c r="AG28" s="308"/>
      <c r="AH28" s="308"/>
      <c r="AI28" s="308"/>
      <c r="AJ28" s="309"/>
      <c r="AO28" s="105"/>
      <c r="AP28" s="105"/>
    </row>
    <row r="29" spans="2:74" ht="15" customHeight="1" x14ac:dyDescent="0.15">
      <c r="B29" s="315" t="s">
        <v>54</v>
      </c>
      <c r="C29" s="308"/>
      <c r="D29" s="308"/>
      <c r="E29" s="308"/>
      <c r="F29" s="308"/>
      <c r="G29" s="308"/>
      <c r="H29" s="308"/>
      <c r="I29" s="308"/>
      <c r="J29" s="308"/>
      <c r="K29" s="308"/>
      <c r="L29" s="308"/>
      <c r="M29" s="308"/>
      <c r="N29" s="308"/>
      <c r="O29" s="308"/>
      <c r="P29" s="308"/>
      <c r="Q29" s="308"/>
      <c r="R29" s="308"/>
      <c r="S29" s="309"/>
      <c r="T29" s="333"/>
      <c r="U29" s="308"/>
      <c r="V29" s="308"/>
      <c r="W29" s="308"/>
      <c r="X29" s="308"/>
      <c r="Y29" s="107" t="s">
        <v>34</v>
      </c>
      <c r="Z29" s="324"/>
      <c r="AA29" s="308"/>
      <c r="AB29" s="308"/>
      <c r="AC29" s="107" t="s">
        <v>35</v>
      </c>
      <c r="AD29" s="324"/>
      <c r="AE29" s="308"/>
      <c r="AF29" s="308"/>
      <c r="AG29" s="107" t="s">
        <v>36</v>
      </c>
      <c r="AH29" s="328"/>
      <c r="AI29" s="308"/>
      <c r="AJ29" s="309"/>
      <c r="AO29" s="105"/>
      <c r="AP29" s="105"/>
    </row>
    <row r="30" spans="2:74" ht="15" customHeight="1" x14ac:dyDescent="0.15">
      <c r="B30" s="315" t="s">
        <v>55</v>
      </c>
      <c r="C30" s="308"/>
      <c r="D30" s="308"/>
      <c r="E30" s="308"/>
      <c r="F30" s="308"/>
      <c r="G30" s="308"/>
      <c r="H30" s="308"/>
      <c r="I30" s="308"/>
      <c r="J30" s="308"/>
      <c r="K30" s="308"/>
      <c r="L30" s="308"/>
      <c r="M30" s="308"/>
      <c r="N30" s="308"/>
      <c r="O30" s="308"/>
      <c r="P30" s="308"/>
      <c r="Q30" s="308"/>
      <c r="R30" s="308"/>
      <c r="S30" s="309"/>
      <c r="T30" s="315" t="s">
        <v>56</v>
      </c>
      <c r="U30" s="308"/>
      <c r="V30" s="308"/>
      <c r="W30" s="308"/>
      <c r="X30" s="308"/>
      <c r="Y30" s="308"/>
      <c r="Z30" s="308"/>
      <c r="AA30" s="308"/>
      <c r="AB30" s="308"/>
      <c r="AC30" s="308"/>
      <c r="AD30" s="308"/>
      <c r="AE30" s="308"/>
      <c r="AF30" s="308"/>
      <c r="AG30" s="308"/>
      <c r="AH30" s="308"/>
      <c r="AI30" s="308"/>
      <c r="AJ30" s="309"/>
      <c r="AO30" s="105"/>
      <c r="AP30" s="105"/>
    </row>
    <row r="31" spans="2:74" ht="15" customHeight="1" x14ac:dyDescent="0.15">
      <c r="B31" s="321"/>
      <c r="C31" s="309"/>
      <c r="D31" s="307" t="s">
        <v>57</v>
      </c>
      <c r="E31" s="308"/>
      <c r="F31" s="308"/>
      <c r="G31" s="308"/>
      <c r="H31" s="308"/>
      <c r="I31" s="308"/>
      <c r="J31" s="308"/>
      <c r="K31" s="308"/>
      <c r="L31" s="308"/>
      <c r="M31" s="308"/>
      <c r="N31" s="308"/>
      <c r="O31" s="308"/>
      <c r="P31" s="308"/>
      <c r="Q31" s="308"/>
      <c r="R31" s="308"/>
      <c r="S31" s="309"/>
      <c r="T31" s="322" t="s">
        <v>58</v>
      </c>
      <c r="U31" s="303"/>
      <c r="V31" s="303"/>
      <c r="W31" s="303"/>
      <c r="X31" s="303"/>
      <c r="Y31" s="303"/>
      <c r="Z31" s="303"/>
      <c r="AA31" s="303"/>
      <c r="AB31" s="303"/>
      <c r="AC31" s="303"/>
      <c r="AD31" s="303"/>
      <c r="AE31" s="303"/>
      <c r="AF31" s="303"/>
      <c r="AG31" s="303"/>
      <c r="AH31" s="303"/>
      <c r="AI31" s="303"/>
      <c r="AJ31" s="304"/>
      <c r="AO31" s="105"/>
      <c r="AP31" s="105"/>
    </row>
    <row r="32" spans="2:74" ht="15" customHeight="1" x14ac:dyDescent="0.15">
      <c r="B32" s="321"/>
      <c r="C32" s="309"/>
      <c r="D32" s="307" t="s">
        <v>59</v>
      </c>
      <c r="E32" s="308"/>
      <c r="F32" s="308"/>
      <c r="G32" s="308"/>
      <c r="H32" s="308"/>
      <c r="I32" s="308"/>
      <c r="J32" s="308"/>
      <c r="K32" s="308"/>
      <c r="L32" s="308"/>
      <c r="M32" s="308"/>
      <c r="N32" s="308"/>
      <c r="O32" s="308"/>
      <c r="P32" s="308"/>
      <c r="Q32" s="308"/>
      <c r="R32" s="308"/>
      <c r="S32" s="309"/>
      <c r="T32" s="323"/>
      <c r="U32" s="318"/>
      <c r="V32" s="318"/>
      <c r="W32" s="318"/>
      <c r="X32" s="318"/>
      <c r="Y32" s="318"/>
      <c r="Z32" s="318"/>
      <c r="AA32" s="318"/>
      <c r="AB32" s="318"/>
      <c r="AC32" s="318"/>
      <c r="AD32" s="318"/>
      <c r="AE32" s="318"/>
      <c r="AF32" s="318"/>
      <c r="AG32" s="318"/>
      <c r="AH32" s="318"/>
      <c r="AI32" s="318"/>
      <c r="AJ32" s="319"/>
      <c r="AO32" s="105"/>
      <c r="AP32" s="105"/>
    </row>
    <row r="33" spans="2:47" ht="15" customHeight="1" x14ac:dyDescent="0.15">
      <c r="B33" s="325"/>
      <c r="C33" s="309"/>
      <c r="D33" s="316" t="s">
        <v>60</v>
      </c>
      <c r="E33" s="308"/>
      <c r="F33" s="308"/>
      <c r="G33" s="308"/>
      <c r="H33" s="308"/>
      <c r="I33" s="308"/>
      <c r="J33" s="308"/>
      <c r="K33" s="308"/>
      <c r="L33" s="308"/>
      <c r="M33" s="308"/>
      <c r="N33" s="308"/>
      <c r="O33" s="308"/>
      <c r="P33" s="308"/>
      <c r="Q33" s="308"/>
      <c r="R33" s="308"/>
      <c r="S33" s="309"/>
      <c r="T33" s="323"/>
      <c r="U33" s="318"/>
      <c r="V33" s="318"/>
      <c r="W33" s="318"/>
      <c r="X33" s="318"/>
      <c r="Y33" s="318"/>
      <c r="Z33" s="318"/>
      <c r="AA33" s="318"/>
      <c r="AB33" s="318"/>
      <c r="AC33" s="318"/>
      <c r="AD33" s="318"/>
      <c r="AE33" s="318"/>
      <c r="AF33" s="318"/>
      <c r="AG33" s="318"/>
      <c r="AH33" s="318"/>
      <c r="AI33" s="318"/>
      <c r="AJ33" s="319"/>
      <c r="AO33" s="105"/>
      <c r="AP33" s="105"/>
    </row>
    <row r="34" spans="2:47" ht="15" customHeight="1" x14ac:dyDescent="0.15">
      <c r="B34" s="321"/>
      <c r="C34" s="309"/>
      <c r="D34" s="307" t="s">
        <v>61</v>
      </c>
      <c r="E34" s="308"/>
      <c r="F34" s="308"/>
      <c r="G34" s="308"/>
      <c r="H34" s="308"/>
      <c r="I34" s="308"/>
      <c r="J34" s="308"/>
      <c r="K34" s="308"/>
      <c r="L34" s="308"/>
      <c r="M34" s="308"/>
      <c r="N34" s="308"/>
      <c r="O34" s="308"/>
      <c r="P34" s="308"/>
      <c r="Q34" s="308"/>
      <c r="R34" s="308"/>
      <c r="S34" s="309"/>
      <c r="T34" s="323"/>
      <c r="U34" s="318"/>
      <c r="V34" s="318"/>
      <c r="W34" s="318"/>
      <c r="X34" s="318"/>
      <c r="Y34" s="318"/>
      <c r="Z34" s="318"/>
      <c r="AA34" s="318"/>
      <c r="AB34" s="318"/>
      <c r="AC34" s="318"/>
      <c r="AD34" s="318"/>
      <c r="AE34" s="318"/>
      <c r="AF34" s="318"/>
      <c r="AG34" s="318"/>
      <c r="AH34" s="318"/>
      <c r="AI34" s="318"/>
      <c r="AJ34" s="319"/>
      <c r="AO34" s="105"/>
      <c r="AP34" s="105"/>
    </row>
    <row r="35" spans="2:47" ht="15" customHeight="1" x14ac:dyDescent="0.15">
      <c r="B35" s="321"/>
      <c r="C35" s="309"/>
      <c r="D35" s="307" t="s">
        <v>62</v>
      </c>
      <c r="E35" s="308"/>
      <c r="F35" s="308"/>
      <c r="G35" s="308"/>
      <c r="H35" s="308"/>
      <c r="I35" s="308"/>
      <c r="J35" s="308"/>
      <c r="K35" s="308"/>
      <c r="L35" s="308"/>
      <c r="M35" s="308"/>
      <c r="N35" s="308"/>
      <c r="O35" s="308"/>
      <c r="P35" s="308"/>
      <c r="Q35" s="308"/>
      <c r="R35" s="308"/>
      <c r="S35" s="309"/>
      <c r="T35" s="323"/>
      <c r="U35" s="318"/>
      <c r="V35" s="318"/>
      <c r="W35" s="318"/>
      <c r="X35" s="318"/>
      <c r="Y35" s="318"/>
      <c r="Z35" s="318"/>
      <c r="AA35" s="318"/>
      <c r="AB35" s="318"/>
      <c r="AC35" s="318"/>
      <c r="AD35" s="318"/>
      <c r="AE35" s="318"/>
      <c r="AF35" s="318"/>
      <c r="AG35" s="318"/>
      <c r="AH35" s="318"/>
      <c r="AI35" s="318"/>
      <c r="AJ35" s="319"/>
      <c r="AO35" s="105"/>
      <c r="AP35" s="105"/>
    </row>
    <row r="36" spans="2:47" ht="15" customHeight="1" x14ac:dyDescent="0.15">
      <c r="B36" s="321"/>
      <c r="C36" s="309"/>
      <c r="D36" s="307" t="s">
        <v>63</v>
      </c>
      <c r="E36" s="308"/>
      <c r="F36" s="308"/>
      <c r="G36" s="308"/>
      <c r="H36" s="308"/>
      <c r="I36" s="308"/>
      <c r="J36" s="308"/>
      <c r="K36" s="308"/>
      <c r="L36" s="308"/>
      <c r="M36" s="308"/>
      <c r="N36" s="308"/>
      <c r="O36" s="308"/>
      <c r="P36" s="308"/>
      <c r="Q36" s="308"/>
      <c r="R36" s="308"/>
      <c r="S36" s="309"/>
      <c r="T36" s="323"/>
      <c r="U36" s="318"/>
      <c r="V36" s="318"/>
      <c r="W36" s="318"/>
      <c r="X36" s="318"/>
      <c r="Y36" s="318"/>
      <c r="Z36" s="318"/>
      <c r="AA36" s="318"/>
      <c r="AB36" s="318"/>
      <c r="AC36" s="318"/>
      <c r="AD36" s="318"/>
      <c r="AE36" s="318"/>
      <c r="AF36" s="318"/>
      <c r="AG36" s="318"/>
      <c r="AH36" s="318"/>
      <c r="AI36" s="318"/>
      <c r="AJ36" s="319"/>
      <c r="AO36" s="105"/>
      <c r="AP36" s="105"/>
    </row>
    <row r="37" spans="2:47" ht="15" customHeight="1" x14ac:dyDescent="0.15">
      <c r="B37" s="321"/>
      <c r="C37" s="309"/>
      <c r="D37" s="307" t="s">
        <v>64</v>
      </c>
      <c r="E37" s="308"/>
      <c r="F37" s="308"/>
      <c r="G37" s="308"/>
      <c r="H37" s="308"/>
      <c r="I37" s="308"/>
      <c r="J37" s="308"/>
      <c r="K37" s="308"/>
      <c r="L37" s="308"/>
      <c r="M37" s="308"/>
      <c r="N37" s="308"/>
      <c r="O37" s="308"/>
      <c r="P37" s="308"/>
      <c r="Q37" s="308"/>
      <c r="R37" s="308"/>
      <c r="S37" s="309"/>
      <c r="T37" s="323"/>
      <c r="U37" s="318"/>
      <c r="V37" s="318"/>
      <c r="W37" s="318"/>
      <c r="X37" s="318"/>
      <c r="Y37" s="318"/>
      <c r="Z37" s="318"/>
      <c r="AA37" s="318"/>
      <c r="AB37" s="318"/>
      <c r="AC37" s="318"/>
      <c r="AD37" s="318"/>
      <c r="AE37" s="318"/>
      <c r="AF37" s="318"/>
      <c r="AG37" s="318"/>
      <c r="AH37" s="318"/>
      <c r="AI37" s="318"/>
      <c r="AJ37" s="319"/>
      <c r="AO37" s="105"/>
      <c r="AP37" s="105"/>
    </row>
    <row r="38" spans="2:47" ht="15" customHeight="1" x14ac:dyDescent="0.15">
      <c r="B38" s="321"/>
      <c r="C38" s="309"/>
      <c r="D38" s="307" t="s">
        <v>65</v>
      </c>
      <c r="E38" s="308"/>
      <c r="F38" s="308"/>
      <c r="G38" s="308"/>
      <c r="H38" s="308"/>
      <c r="I38" s="308"/>
      <c r="J38" s="308"/>
      <c r="K38" s="308"/>
      <c r="L38" s="308"/>
      <c r="M38" s="308"/>
      <c r="N38" s="308"/>
      <c r="O38" s="308"/>
      <c r="P38" s="308"/>
      <c r="Q38" s="308"/>
      <c r="R38" s="308"/>
      <c r="S38" s="309"/>
      <c r="T38" s="323"/>
      <c r="U38" s="318"/>
      <c r="V38" s="318"/>
      <c r="W38" s="318"/>
      <c r="X38" s="318"/>
      <c r="Y38" s="318"/>
      <c r="Z38" s="318"/>
      <c r="AA38" s="318"/>
      <c r="AB38" s="318"/>
      <c r="AC38" s="318"/>
      <c r="AD38" s="318"/>
      <c r="AE38" s="318"/>
      <c r="AF38" s="318"/>
      <c r="AG38" s="318"/>
      <c r="AH38" s="318"/>
      <c r="AI38" s="318"/>
      <c r="AJ38" s="319"/>
      <c r="AO38" s="105"/>
      <c r="AP38" s="105"/>
    </row>
    <row r="39" spans="2:47" ht="15" customHeight="1" x14ac:dyDescent="0.15">
      <c r="B39" s="321"/>
      <c r="C39" s="309"/>
      <c r="D39" s="307" t="s">
        <v>66</v>
      </c>
      <c r="E39" s="308"/>
      <c r="F39" s="308"/>
      <c r="G39" s="308"/>
      <c r="H39" s="308"/>
      <c r="I39" s="308"/>
      <c r="J39" s="308"/>
      <c r="K39" s="308"/>
      <c r="L39" s="308"/>
      <c r="M39" s="308"/>
      <c r="N39" s="308"/>
      <c r="O39" s="308"/>
      <c r="P39" s="308"/>
      <c r="Q39" s="308"/>
      <c r="R39" s="308"/>
      <c r="S39" s="309"/>
      <c r="T39" s="323"/>
      <c r="U39" s="318"/>
      <c r="V39" s="318"/>
      <c r="W39" s="318"/>
      <c r="X39" s="318"/>
      <c r="Y39" s="318"/>
      <c r="Z39" s="318"/>
      <c r="AA39" s="318"/>
      <c r="AB39" s="318"/>
      <c r="AC39" s="318"/>
      <c r="AD39" s="318"/>
      <c r="AE39" s="318"/>
      <c r="AF39" s="318"/>
      <c r="AG39" s="318"/>
      <c r="AH39" s="318"/>
      <c r="AI39" s="318"/>
      <c r="AJ39" s="319"/>
      <c r="AO39" s="105"/>
      <c r="AP39" s="105"/>
    </row>
    <row r="40" spans="2:47" ht="15" customHeight="1" x14ac:dyDescent="0.15">
      <c r="B40" s="321"/>
      <c r="C40" s="309"/>
      <c r="D40" s="307" t="s">
        <v>67</v>
      </c>
      <c r="E40" s="308"/>
      <c r="F40" s="308"/>
      <c r="G40" s="308"/>
      <c r="H40" s="308"/>
      <c r="I40" s="308"/>
      <c r="J40" s="308"/>
      <c r="K40" s="308"/>
      <c r="L40" s="308"/>
      <c r="M40" s="308"/>
      <c r="N40" s="308"/>
      <c r="O40" s="308"/>
      <c r="P40" s="308"/>
      <c r="Q40" s="308"/>
      <c r="R40" s="308"/>
      <c r="S40" s="309"/>
      <c r="T40" s="323"/>
      <c r="U40" s="318"/>
      <c r="V40" s="318"/>
      <c r="W40" s="318"/>
      <c r="X40" s="318"/>
      <c r="Y40" s="318"/>
      <c r="Z40" s="318"/>
      <c r="AA40" s="318"/>
      <c r="AB40" s="318"/>
      <c r="AC40" s="318"/>
      <c r="AD40" s="318"/>
      <c r="AE40" s="318"/>
      <c r="AF40" s="318"/>
      <c r="AG40" s="318"/>
      <c r="AH40" s="318"/>
      <c r="AI40" s="318"/>
      <c r="AJ40" s="319"/>
      <c r="AO40" s="105"/>
      <c r="AP40" s="105"/>
    </row>
    <row r="41" spans="2:47" ht="15" customHeight="1" x14ac:dyDescent="0.15">
      <c r="B41" s="321"/>
      <c r="C41" s="309"/>
      <c r="D41" s="307" t="s">
        <v>68</v>
      </c>
      <c r="E41" s="308"/>
      <c r="F41" s="308"/>
      <c r="G41" s="308"/>
      <c r="H41" s="308"/>
      <c r="I41" s="308"/>
      <c r="J41" s="308"/>
      <c r="K41" s="308"/>
      <c r="L41" s="308"/>
      <c r="M41" s="308"/>
      <c r="N41" s="308"/>
      <c r="O41" s="308"/>
      <c r="P41" s="308"/>
      <c r="Q41" s="308"/>
      <c r="R41" s="308"/>
      <c r="S41" s="309"/>
      <c r="T41" s="317"/>
      <c r="U41" s="318"/>
      <c r="V41" s="318"/>
      <c r="W41" s="318"/>
      <c r="X41" s="318"/>
      <c r="Y41" s="318"/>
      <c r="Z41" s="318"/>
      <c r="AA41" s="318"/>
      <c r="AB41" s="318"/>
      <c r="AC41" s="318"/>
      <c r="AD41" s="318"/>
      <c r="AE41" s="318"/>
      <c r="AF41" s="318"/>
      <c r="AG41" s="318"/>
      <c r="AH41" s="318"/>
      <c r="AI41" s="318"/>
      <c r="AJ41" s="319"/>
      <c r="AO41" s="105"/>
      <c r="AP41" s="105"/>
    </row>
    <row r="42" spans="2:47" ht="15" customHeight="1" x14ac:dyDescent="0.15">
      <c r="B42" s="321"/>
      <c r="C42" s="309"/>
      <c r="D42" s="339" t="s">
        <v>69</v>
      </c>
      <c r="E42" s="308"/>
      <c r="F42" s="308"/>
      <c r="G42" s="308"/>
      <c r="H42" s="308"/>
      <c r="I42" s="308"/>
      <c r="J42" s="308"/>
      <c r="K42" s="308"/>
      <c r="L42" s="308"/>
      <c r="M42" s="308"/>
      <c r="N42" s="308"/>
      <c r="O42" s="308"/>
      <c r="P42" s="308"/>
      <c r="Q42" s="308"/>
      <c r="R42" s="308"/>
      <c r="S42" s="308"/>
      <c r="T42" s="313"/>
      <c r="U42" s="305"/>
      <c r="V42" s="305"/>
      <c r="W42" s="305"/>
      <c r="X42" s="305"/>
      <c r="Y42" s="305"/>
      <c r="Z42" s="305"/>
      <c r="AA42" s="305"/>
      <c r="AB42" s="305"/>
      <c r="AC42" s="305"/>
      <c r="AD42" s="305"/>
      <c r="AE42" s="305"/>
      <c r="AF42" s="305"/>
      <c r="AG42" s="305"/>
      <c r="AH42" s="305"/>
      <c r="AI42" s="305"/>
      <c r="AJ42" s="306"/>
      <c r="AK42" s="108"/>
      <c r="AO42" s="105"/>
      <c r="AP42" s="105"/>
    </row>
    <row r="43" spans="2:47" ht="15" customHeight="1" x14ac:dyDescent="0.15">
      <c r="B43" s="321"/>
      <c r="C43" s="309"/>
      <c r="D43" s="307" t="s">
        <v>70</v>
      </c>
      <c r="E43" s="308"/>
      <c r="F43" s="308"/>
      <c r="G43" s="308"/>
      <c r="H43" s="308"/>
      <c r="I43" s="308"/>
      <c r="J43" s="308"/>
      <c r="K43" s="308"/>
      <c r="L43" s="308"/>
      <c r="M43" s="308"/>
      <c r="N43" s="308"/>
      <c r="O43" s="308"/>
      <c r="P43" s="308"/>
      <c r="Q43" s="308"/>
      <c r="R43" s="308"/>
      <c r="S43" s="309"/>
      <c r="T43" s="326" t="s">
        <v>71</v>
      </c>
      <c r="U43" s="303"/>
      <c r="V43" s="303"/>
      <c r="W43" s="303"/>
      <c r="X43" s="303"/>
      <c r="Y43" s="303"/>
      <c r="Z43" s="303"/>
      <c r="AA43" s="303"/>
      <c r="AB43" s="303"/>
      <c r="AC43" s="303"/>
      <c r="AD43" s="303"/>
      <c r="AE43" s="303"/>
      <c r="AF43" s="303"/>
      <c r="AG43" s="303"/>
      <c r="AH43" s="303"/>
      <c r="AI43" s="303"/>
      <c r="AJ43" s="304"/>
      <c r="AO43" s="105"/>
      <c r="AP43" s="105"/>
    </row>
    <row r="44" spans="2:47" ht="15" customHeight="1" x14ac:dyDescent="0.15">
      <c r="B44" s="321"/>
      <c r="C44" s="309"/>
      <c r="D44" s="310" t="s">
        <v>72</v>
      </c>
      <c r="E44" s="308"/>
      <c r="F44" s="308"/>
      <c r="G44" s="308"/>
      <c r="H44" s="308"/>
      <c r="I44" s="308"/>
      <c r="J44" s="308"/>
      <c r="K44" s="308"/>
      <c r="L44" s="308"/>
      <c r="M44" s="308"/>
      <c r="N44" s="308"/>
      <c r="O44" s="308"/>
      <c r="P44" s="308"/>
      <c r="Q44" s="308"/>
      <c r="R44" s="308"/>
      <c r="S44" s="309"/>
      <c r="T44" s="323"/>
      <c r="U44" s="318"/>
      <c r="V44" s="318"/>
      <c r="W44" s="318"/>
      <c r="X44" s="318"/>
      <c r="Y44" s="318"/>
      <c r="Z44" s="318"/>
      <c r="AA44" s="318"/>
      <c r="AB44" s="318"/>
      <c r="AC44" s="318"/>
      <c r="AD44" s="318"/>
      <c r="AE44" s="318"/>
      <c r="AF44" s="318"/>
      <c r="AG44" s="318"/>
      <c r="AH44" s="318"/>
      <c r="AI44" s="318"/>
      <c r="AJ44" s="319"/>
      <c r="AO44" s="105"/>
      <c r="AP44" s="105"/>
    </row>
    <row r="45" spans="2:47" ht="30" customHeight="1" x14ac:dyDescent="0.15">
      <c r="B45" s="321"/>
      <c r="C45" s="309"/>
      <c r="D45" s="335" t="s">
        <v>73</v>
      </c>
      <c r="E45" s="308"/>
      <c r="F45" s="308"/>
      <c r="G45" s="308"/>
      <c r="H45" s="308"/>
      <c r="I45" s="308"/>
      <c r="J45" s="308"/>
      <c r="K45" s="308"/>
      <c r="L45" s="308"/>
      <c r="M45" s="308"/>
      <c r="N45" s="308"/>
      <c r="O45" s="308"/>
      <c r="P45" s="308"/>
      <c r="Q45" s="308"/>
      <c r="R45" s="308"/>
      <c r="S45" s="309"/>
      <c r="T45" s="323"/>
      <c r="U45" s="318"/>
      <c r="V45" s="318"/>
      <c r="W45" s="318"/>
      <c r="X45" s="318"/>
      <c r="Y45" s="318"/>
      <c r="Z45" s="318"/>
      <c r="AA45" s="318"/>
      <c r="AB45" s="318"/>
      <c r="AC45" s="318"/>
      <c r="AD45" s="318"/>
      <c r="AE45" s="318"/>
      <c r="AF45" s="318"/>
      <c r="AG45" s="318"/>
      <c r="AH45" s="318"/>
      <c r="AI45" s="318"/>
      <c r="AJ45" s="319"/>
      <c r="AO45" s="105"/>
      <c r="AP45" s="105"/>
    </row>
    <row r="46" spans="2:47" ht="33.75" customHeight="1" x14ac:dyDescent="0.15">
      <c r="B46" s="325"/>
      <c r="C46" s="309"/>
      <c r="D46" s="337" t="s">
        <v>74</v>
      </c>
      <c r="E46" s="308"/>
      <c r="F46" s="308"/>
      <c r="G46" s="308"/>
      <c r="H46" s="308"/>
      <c r="I46" s="308"/>
      <c r="J46" s="308"/>
      <c r="K46" s="308"/>
      <c r="L46" s="308"/>
      <c r="M46" s="308"/>
      <c r="N46" s="308"/>
      <c r="O46" s="308"/>
      <c r="P46" s="308"/>
      <c r="Q46" s="308"/>
      <c r="R46" s="308"/>
      <c r="S46" s="309"/>
      <c r="T46" s="323"/>
      <c r="U46" s="318"/>
      <c r="V46" s="318"/>
      <c r="W46" s="318"/>
      <c r="X46" s="318"/>
      <c r="Y46" s="318"/>
      <c r="Z46" s="318"/>
      <c r="AA46" s="318"/>
      <c r="AB46" s="318"/>
      <c r="AC46" s="318"/>
      <c r="AD46" s="318"/>
      <c r="AE46" s="318"/>
      <c r="AF46" s="318"/>
      <c r="AG46" s="318"/>
      <c r="AH46" s="318"/>
      <c r="AI46" s="318"/>
      <c r="AJ46" s="319"/>
      <c r="AO46" s="105"/>
      <c r="AP46" s="105"/>
    </row>
    <row r="47" spans="2:47" ht="15" customHeight="1" x14ac:dyDescent="0.15">
      <c r="B47" s="321"/>
      <c r="C47" s="309"/>
      <c r="D47" s="307" t="s">
        <v>75</v>
      </c>
      <c r="E47" s="308"/>
      <c r="F47" s="308"/>
      <c r="G47" s="308"/>
      <c r="H47" s="308"/>
      <c r="I47" s="308"/>
      <c r="J47" s="308"/>
      <c r="K47" s="308"/>
      <c r="L47" s="308"/>
      <c r="M47" s="308"/>
      <c r="N47" s="308"/>
      <c r="O47" s="308"/>
      <c r="P47" s="308"/>
      <c r="Q47" s="308"/>
      <c r="R47" s="308"/>
      <c r="S47" s="309"/>
      <c r="T47" s="323"/>
      <c r="U47" s="318"/>
      <c r="V47" s="318"/>
      <c r="W47" s="318"/>
      <c r="X47" s="318"/>
      <c r="Y47" s="318"/>
      <c r="Z47" s="318"/>
      <c r="AA47" s="318"/>
      <c r="AB47" s="318"/>
      <c r="AC47" s="318"/>
      <c r="AD47" s="318"/>
      <c r="AE47" s="318"/>
      <c r="AF47" s="318"/>
      <c r="AG47" s="318"/>
      <c r="AH47" s="318"/>
      <c r="AI47" s="318"/>
      <c r="AJ47" s="319"/>
      <c r="AO47" s="105"/>
      <c r="AP47" s="105"/>
    </row>
    <row r="48" spans="2:47" ht="15" customHeight="1" x14ac:dyDescent="0.15">
      <c r="B48" s="321"/>
      <c r="C48" s="309"/>
      <c r="D48" s="307" t="s">
        <v>76</v>
      </c>
      <c r="E48" s="308"/>
      <c r="F48" s="308"/>
      <c r="G48" s="308"/>
      <c r="H48" s="308"/>
      <c r="I48" s="308"/>
      <c r="J48" s="308"/>
      <c r="K48" s="308"/>
      <c r="L48" s="308"/>
      <c r="M48" s="308"/>
      <c r="N48" s="308"/>
      <c r="O48" s="308"/>
      <c r="P48" s="308"/>
      <c r="Q48" s="308"/>
      <c r="R48" s="308"/>
      <c r="S48" s="309"/>
      <c r="T48" s="323"/>
      <c r="U48" s="318"/>
      <c r="V48" s="318"/>
      <c r="W48" s="318"/>
      <c r="X48" s="318"/>
      <c r="Y48" s="318"/>
      <c r="Z48" s="318"/>
      <c r="AA48" s="318"/>
      <c r="AB48" s="318"/>
      <c r="AC48" s="318"/>
      <c r="AD48" s="318"/>
      <c r="AE48" s="318"/>
      <c r="AF48" s="318"/>
      <c r="AG48" s="318"/>
      <c r="AH48" s="318"/>
      <c r="AI48" s="318"/>
      <c r="AJ48" s="319"/>
      <c r="AO48" s="105"/>
      <c r="AP48" s="105"/>
      <c r="AU48" s="109" t="s">
        <v>77</v>
      </c>
    </row>
    <row r="49" spans="2:49" ht="15" customHeight="1" x14ac:dyDescent="0.15">
      <c r="B49" s="321"/>
      <c r="C49" s="309"/>
      <c r="D49" s="307" t="s">
        <v>78</v>
      </c>
      <c r="E49" s="308"/>
      <c r="F49" s="308"/>
      <c r="G49" s="308"/>
      <c r="H49" s="308"/>
      <c r="I49" s="308"/>
      <c r="J49" s="308"/>
      <c r="K49" s="308"/>
      <c r="L49" s="308"/>
      <c r="M49" s="308"/>
      <c r="N49" s="308"/>
      <c r="O49" s="308"/>
      <c r="P49" s="308"/>
      <c r="Q49" s="308"/>
      <c r="R49" s="308"/>
      <c r="S49" s="309"/>
      <c r="T49" s="323"/>
      <c r="U49" s="318"/>
      <c r="V49" s="318"/>
      <c r="W49" s="318"/>
      <c r="X49" s="318"/>
      <c r="Y49" s="318"/>
      <c r="Z49" s="318"/>
      <c r="AA49" s="318"/>
      <c r="AB49" s="318"/>
      <c r="AC49" s="318"/>
      <c r="AD49" s="318"/>
      <c r="AE49" s="318"/>
      <c r="AF49" s="318"/>
      <c r="AG49" s="318"/>
      <c r="AH49" s="318"/>
      <c r="AI49" s="318"/>
      <c r="AJ49" s="319"/>
      <c r="AO49" s="105"/>
      <c r="AP49" s="105"/>
      <c r="AU49" s="109"/>
    </row>
    <row r="50" spans="2:49" ht="15" customHeight="1" x14ac:dyDescent="0.15">
      <c r="B50" s="321"/>
      <c r="C50" s="309"/>
      <c r="D50" s="335" t="s">
        <v>79</v>
      </c>
      <c r="E50" s="308"/>
      <c r="F50" s="308"/>
      <c r="G50" s="308"/>
      <c r="H50" s="308"/>
      <c r="I50" s="308"/>
      <c r="J50" s="308"/>
      <c r="K50" s="308"/>
      <c r="L50" s="308"/>
      <c r="M50" s="308"/>
      <c r="N50" s="308"/>
      <c r="O50" s="308"/>
      <c r="P50" s="308"/>
      <c r="Q50" s="308"/>
      <c r="R50" s="308"/>
      <c r="S50" s="309"/>
      <c r="T50" s="323"/>
      <c r="U50" s="318"/>
      <c r="V50" s="318"/>
      <c r="W50" s="318"/>
      <c r="X50" s="318"/>
      <c r="Y50" s="318"/>
      <c r="Z50" s="318"/>
      <c r="AA50" s="318"/>
      <c r="AB50" s="318"/>
      <c r="AC50" s="318"/>
      <c r="AD50" s="318"/>
      <c r="AE50" s="318"/>
      <c r="AF50" s="318"/>
      <c r="AG50" s="318"/>
      <c r="AH50" s="318"/>
      <c r="AI50" s="318"/>
      <c r="AJ50" s="319"/>
      <c r="AO50" s="105"/>
      <c r="AP50" s="105"/>
    </row>
    <row r="51" spans="2:49" ht="15" customHeight="1" x14ac:dyDescent="0.15">
      <c r="B51" s="321"/>
      <c r="C51" s="309"/>
      <c r="D51" s="335" t="s">
        <v>80</v>
      </c>
      <c r="E51" s="308"/>
      <c r="F51" s="308"/>
      <c r="G51" s="308"/>
      <c r="H51" s="308"/>
      <c r="I51" s="308"/>
      <c r="J51" s="308"/>
      <c r="K51" s="308"/>
      <c r="L51" s="308"/>
      <c r="M51" s="308"/>
      <c r="N51" s="308"/>
      <c r="O51" s="308"/>
      <c r="P51" s="308"/>
      <c r="Q51" s="308"/>
      <c r="R51" s="308"/>
      <c r="S51" s="309"/>
      <c r="T51" s="323"/>
      <c r="U51" s="318"/>
      <c r="V51" s="318"/>
      <c r="W51" s="318"/>
      <c r="X51" s="318"/>
      <c r="Y51" s="318"/>
      <c r="Z51" s="318"/>
      <c r="AA51" s="318"/>
      <c r="AB51" s="318"/>
      <c r="AC51" s="318"/>
      <c r="AD51" s="318"/>
      <c r="AE51" s="318"/>
      <c r="AF51" s="318"/>
      <c r="AG51" s="318"/>
      <c r="AH51" s="318"/>
      <c r="AI51" s="318"/>
      <c r="AJ51" s="319"/>
      <c r="AO51" s="105"/>
      <c r="AP51" s="105"/>
    </row>
    <row r="52" spans="2:49" ht="15" customHeight="1" x14ac:dyDescent="0.15">
      <c r="B52" s="321"/>
      <c r="C52" s="309"/>
      <c r="D52" s="307" t="s">
        <v>81</v>
      </c>
      <c r="E52" s="308"/>
      <c r="F52" s="308"/>
      <c r="G52" s="308"/>
      <c r="H52" s="308"/>
      <c r="I52" s="308"/>
      <c r="J52" s="308"/>
      <c r="K52" s="308"/>
      <c r="L52" s="308"/>
      <c r="M52" s="308"/>
      <c r="N52" s="308"/>
      <c r="O52" s="308"/>
      <c r="P52" s="308"/>
      <c r="Q52" s="308"/>
      <c r="R52" s="308"/>
      <c r="S52" s="309"/>
      <c r="T52" s="323"/>
      <c r="U52" s="318"/>
      <c r="V52" s="318"/>
      <c r="W52" s="318"/>
      <c r="X52" s="318"/>
      <c r="Y52" s="318"/>
      <c r="Z52" s="318"/>
      <c r="AA52" s="318"/>
      <c r="AB52" s="318"/>
      <c r="AC52" s="318"/>
      <c r="AD52" s="318"/>
      <c r="AE52" s="318"/>
      <c r="AF52" s="318"/>
      <c r="AG52" s="318"/>
      <c r="AH52" s="318"/>
      <c r="AI52" s="318"/>
      <c r="AJ52" s="319"/>
      <c r="AO52" s="105"/>
      <c r="AP52" s="105"/>
    </row>
    <row r="53" spans="2:49" ht="15" customHeight="1" x14ac:dyDescent="0.15">
      <c r="B53" s="321"/>
      <c r="C53" s="309"/>
      <c r="D53" s="307" t="s">
        <v>82</v>
      </c>
      <c r="E53" s="308"/>
      <c r="F53" s="308"/>
      <c r="G53" s="308"/>
      <c r="H53" s="308"/>
      <c r="I53" s="308"/>
      <c r="J53" s="308"/>
      <c r="K53" s="308"/>
      <c r="L53" s="308"/>
      <c r="M53" s="308"/>
      <c r="N53" s="308"/>
      <c r="O53" s="308"/>
      <c r="P53" s="308"/>
      <c r="Q53" s="308"/>
      <c r="R53" s="308"/>
      <c r="S53" s="309"/>
      <c r="T53" s="323"/>
      <c r="U53" s="318"/>
      <c r="V53" s="318"/>
      <c r="W53" s="318"/>
      <c r="X53" s="318"/>
      <c r="Y53" s="318"/>
      <c r="Z53" s="318"/>
      <c r="AA53" s="318"/>
      <c r="AB53" s="318"/>
      <c r="AC53" s="318"/>
      <c r="AD53" s="318"/>
      <c r="AE53" s="318"/>
      <c r="AF53" s="318"/>
      <c r="AG53" s="318"/>
      <c r="AH53" s="318"/>
      <c r="AI53" s="318"/>
      <c r="AJ53" s="319"/>
      <c r="AO53" s="105"/>
      <c r="AP53" s="105"/>
    </row>
    <row r="54" spans="2:49" ht="15" customHeight="1" x14ac:dyDescent="0.15">
      <c r="B54" s="321" t="s">
        <v>83</v>
      </c>
      <c r="C54" s="309"/>
      <c r="D54" s="307" t="s">
        <v>84</v>
      </c>
      <c r="E54" s="308"/>
      <c r="F54" s="308"/>
      <c r="G54" s="308"/>
      <c r="H54" s="308"/>
      <c r="I54" s="308"/>
      <c r="J54" s="308"/>
      <c r="K54" s="308"/>
      <c r="L54" s="308"/>
      <c r="M54" s="308"/>
      <c r="N54" s="308"/>
      <c r="O54" s="308"/>
      <c r="P54" s="308"/>
      <c r="Q54" s="308"/>
      <c r="R54" s="308"/>
      <c r="S54" s="309"/>
      <c r="T54" s="313"/>
      <c r="U54" s="305"/>
      <c r="V54" s="305"/>
      <c r="W54" s="305"/>
      <c r="X54" s="305"/>
      <c r="Y54" s="305"/>
      <c r="Z54" s="305"/>
      <c r="AA54" s="305"/>
      <c r="AB54" s="305"/>
      <c r="AC54" s="305"/>
      <c r="AD54" s="305"/>
      <c r="AE54" s="305"/>
      <c r="AF54" s="305"/>
      <c r="AG54" s="305"/>
      <c r="AH54" s="305"/>
      <c r="AI54" s="305"/>
      <c r="AJ54" s="306"/>
      <c r="AO54" s="105"/>
      <c r="AP54" s="105"/>
    </row>
    <row r="55" spans="2:49" ht="15" customHeight="1" x14ac:dyDescent="0.15">
      <c r="B55" s="110"/>
      <c r="C55" s="110"/>
      <c r="D55" s="111"/>
      <c r="E55" s="111"/>
      <c r="F55" s="111"/>
      <c r="G55" s="111"/>
      <c r="H55" s="111"/>
      <c r="I55" s="111"/>
      <c r="J55" s="111"/>
      <c r="K55" s="111"/>
      <c r="L55" s="111"/>
      <c r="M55" s="111"/>
      <c r="N55" s="111"/>
      <c r="O55" s="111"/>
      <c r="P55" s="111"/>
      <c r="Q55" s="111"/>
      <c r="R55" s="111"/>
      <c r="S55" s="111"/>
      <c r="T55" s="112"/>
      <c r="U55" s="112"/>
      <c r="V55" s="112"/>
      <c r="W55" s="112"/>
      <c r="X55" s="112"/>
      <c r="Y55" s="112"/>
      <c r="Z55" s="112"/>
      <c r="AA55" s="112"/>
      <c r="AB55" s="112"/>
      <c r="AC55" s="112"/>
      <c r="AD55" s="112"/>
      <c r="AE55" s="112"/>
      <c r="AF55" s="112"/>
      <c r="AG55" s="112"/>
      <c r="AH55" s="112"/>
      <c r="AI55" s="112"/>
      <c r="AJ55" s="112"/>
      <c r="AO55" s="105"/>
      <c r="AP55" s="105"/>
    </row>
    <row r="56" spans="2:49" ht="15" customHeight="1" x14ac:dyDescent="0.15">
      <c r="B56" s="113" t="s">
        <v>85</v>
      </c>
      <c r="C56" s="113"/>
      <c r="D56" s="112" t="s">
        <v>86</v>
      </c>
      <c r="E56" s="111" t="s">
        <v>87</v>
      </c>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O56" s="115"/>
      <c r="AP56" s="116"/>
      <c r="AQ56" s="116"/>
      <c r="AR56" s="116"/>
      <c r="AS56" s="116"/>
      <c r="AT56" s="116"/>
      <c r="AU56" s="116"/>
      <c r="AV56" s="116"/>
      <c r="AW56" s="105"/>
    </row>
    <row r="57" spans="2:49" ht="14.25" customHeight="1" x14ac:dyDescent="0.15">
      <c r="B57" s="117"/>
      <c r="C57" s="111"/>
      <c r="D57" s="112" t="s">
        <v>88</v>
      </c>
      <c r="E57" s="111" t="s">
        <v>89</v>
      </c>
      <c r="F57" s="112"/>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P57" s="118"/>
      <c r="AQ57" s="118"/>
      <c r="AR57" s="118"/>
      <c r="AS57" s="118"/>
      <c r="AT57" s="118"/>
      <c r="AU57" s="118"/>
      <c r="AV57" s="105"/>
      <c r="AW57" s="105"/>
    </row>
    <row r="58" spans="2:49" ht="14.25" customHeight="1" x14ac:dyDescent="0.15">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row>
    <row r="59" spans="2:49" ht="14.25" customHeight="1" x14ac:dyDescent="0.15"/>
    <row r="60" spans="2:49" ht="14.25" customHeight="1" x14ac:dyDescent="0.15"/>
  </sheetData>
  <mergeCells count="80">
    <mergeCell ref="A3:AJ3"/>
    <mergeCell ref="D50:S50"/>
    <mergeCell ref="Z6:AC6"/>
    <mergeCell ref="B23:S27"/>
    <mergeCell ref="S8:V8"/>
    <mergeCell ref="D31:S31"/>
    <mergeCell ref="D45:S45"/>
    <mergeCell ref="A4:AJ4"/>
    <mergeCell ref="AE6:AF6"/>
    <mergeCell ref="D48:S48"/>
    <mergeCell ref="Z10:AJ10"/>
    <mergeCell ref="B36:C36"/>
    <mergeCell ref="B50:C50"/>
    <mergeCell ref="S10:Y10"/>
    <mergeCell ref="T28:AJ28"/>
    <mergeCell ref="B47:C47"/>
    <mergeCell ref="B46:C46"/>
    <mergeCell ref="B39:C39"/>
    <mergeCell ref="B48:C48"/>
    <mergeCell ref="Z29:AB29"/>
    <mergeCell ref="B53:C53"/>
    <mergeCell ref="D42:S42"/>
    <mergeCell ref="B31:C31"/>
    <mergeCell ref="B38:C38"/>
    <mergeCell ref="A1:G1"/>
    <mergeCell ref="B37:C37"/>
    <mergeCell ref="D52:S52"/>
    <mergeCell ref="D49:S49"/>
    <mergeCell ref="B43:C43"/>
    <mergeCell ref="B52:C52"/>
    <mergeCell ref="B28:S28"/>
    <mergeCell ref="B42:C42"/>
    <mergeCell ref="B30:S30"/>
    <mergeCell ref="B44:C44"/>
    <mergeCell ref="D46:S46"/>
    <mergeCell ref="D40:S40"/>
    <mergeCell ref="B34:C34"/>
    <mergeCell ref="A2:AI2"/>
    <mergeCell ref="W9:AJ9"/>
    <mergeCell ref="B51:C51"/>
    <mergeCell ref="W8:AJ8"/>
    <mergeCell ref="T21:W21"/>
    <mergeCell ref="D53:S53"/>
    <mergeCell ref="B32:C32"/>
    <mergeCell ref="D47:S47"/>
    <mergeCell ref="B41:C41"/>
    <mergeCell ref="B35:C35"/>
    <mergeCell ref="D37:S37"/>
    <mergeCell ref="S9:V9"/>
    <mergeCell ref="T22:Z22"/>
    <mergeCell ref="T29:X29"/>
    <mergeCell ref="D39:S39"/>
    <mergeCell ref="D38:S38"/>
    <mergeCell ref="B29:S29"/>
    <mergeCell ref="W25:AJ27"/>
    <mergeCell ref="D51:S51"/>
    <mergeCell ref="AH6:AI6"/>
    <mergeCell ref="D36:S36"/>
    <mergeCell ref="B40:C40"/>
    <mergeCell ref="B49:C49"/>
    <mergeCell ref="T31:AJ40"/>
    <mergeCell ref="AD29:AF29"/>
    <mergeCell ref="B33:C33"/>
    <mergeCell ref="T43:AJ54"/>
    <mergeCell ref="T25:V27"/>
    <mergeCell ref="AH29:AJ29"/>
    <mergeCell ref="B54:C54"/>
    <mergeCell ref="D54:S54"/>
    <mergeCell ref="D32:S32"/>
    <mergeCell ref="D41:S41"/>
    <mergeCell ref="B45:C45"/>
    <mergeCell ref="D43:S43"/>
    <mergeCell ref="W23:AJ24"/>
    <mergeCell ref="D35:S35"/>
    <mergeCell ref="D44:S44"/>
    <mergeCell ref="D34:S34"/>
    <mergeCell ref="T23:V24"/>
    <mergeCell ref="T30:AJ30"/>
    <mergeCell ref="D33:S33"/>
    <mergeCell ref="T41:AJ42"/>
  </mergeCells>
  <phoneticPr fontId="2"/>
  <dataValidations count="1">
    <dataValidation type="list" allowBlank="1" showInputMessage="1" showErrorMessage="1" sqref="B31:B46 B47:C55 C31:C40 C43:C44" xr:uid="{00000000-0002-0000-0100-000000000000}">
      <formula1>"○"</formula1>
    </dataValidation>
  </dataValidations>
  <printOptions horizontalCentere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58"/>
  <sheetViews>
    <sheetView view="pageBreakPreview" zoomScale="70" zoomScaleNormal="70" zoomScaleSheetLayoutView="70" workbookViewId="0"/>
  </sheetViews>
  <sheetFormatPr defaultColWidth="9" defaultRowHeight="13.5" x14ac:dyDescent="0.15"/>
  <cols>
    <col min="1" max="1" width="2.625" style="20" customWidth="1"/>
    <col min="2" max="2" width="7.5" style="20" customWidth="1"/>
    <col min="3" max="13" width="2.625" style="20" customWidth="1"/>
    <col min="14" max="14" width="4.625" style="20" customWidth="1"/>
    <col min="15" max="20" width="3.625" style="20" customWidth="1"/>
    <col min="21" max="26" width="3.5" style="20" customWidth="1"/>
    <col min="27" max="31" width="3.375" style="20" customWidth="1"/>
    <col min="32" max="36" width="5" style="20" customWidth="1"/>
    <col min="37" max="37" width="5.875" style="20" customWidth="1"/>
    <col min="38" max="51" width="4.5" style="20" customWidth="1"/>
    <col min="52" max="52" width="18.75" style="20" customWidth="1"/>
    <col min="53" max="54" width="2.625" style="20" customWidth="1"/>
    <col min="55" max="55" width="4.25" style="20" customWidth="1"/>
    <col min="56" max="59" width="2.625" style="20" customWidth="1"/>
    <col min="60" max="61" width="9" style="20" customWidth="1"/>
    <col min="62" max="16384" width="9" style="20"/>
  </cols>
  <sheetData>
    <row r="1" spans="1:58" ht="18" customHeight="1" x14ac:dyDescent="0.15">
      <c r="A1" s="49" t="s">
        <v>90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8"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row>
    <row r="3" spans="1:58" ht="21" customHeight="1" x14ac:dyDescent="0.15">
      <c r="A3" s="384" t="s">
        <v>91</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50"/>
    </row>
    <row r="4" spans="1:58" ht="14.25" customHeight="1" thickBot="1" x14ac:dyDescent="0.2">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21"/>
    </row>
    <row r="5" spans="1:58" ht="21.95" customHeight="1" thickBot="1" x14ac:dyDescent="0.2">
      <c r="A5" s="399" t="s">
        <v>92</v>
      </c>
      <c r="B5" s="344"/>
      <c r="C5" s="344"/>
      <c r="D5" s="344"/>
      <c r="E5" s="344"/>
      <c r="F5" s="344"/>
      <c r="G5" s="344"/>
      <c r="H5" s="344"/>
      <c r="I5" s="344"/>
      <c r="J5" s="345"/>
      <c r="K5" s="392" t="s">
        <v>93</v>
      </c>
      <c r="L5" s="344"/>
      <c r="M5" s="344"/>
      <c r="N5" s="345"/>
      <c r="O5" s="392" t="s">
        <v>94</v>
      </c>
      <c r="P5" s="344"/>
      <c r="Q5" s="344"/>
      <c r="R5" s="344"/>
      <c r="S5" s="344"/>
      <c r="T5" s="345"/>
      <c r="U5" s="397" t="s">
        <v>95</v>
      </c>
      <c r="V5" s="344"/>
      <c r="W5" s="344"/>
      <c r="X5" s="344"/>
      <c r="Y5" s="344"/>
      <c r="Z5" s="345"/>
      <c r="AA5" s="398" t="s">
        <v>96</v>
      </c>
      <c r="AB5" s="344"/>
      <c r="AC5" s="344"/>
      <c r="AD5" s="344"/>
      <c r="AE5" s="344"/>
      <c r="AF5" s="396" t="s">
        <v>97</v>
      </c>
      <c r="AG5" s="344"/>
      <c r="AH5" s="344"/>
      <c r="AI5" s="344"/>
      <c r="AJ5" s="344"/>
      <c r="AK5" s="344"/>
      <c r="AL5" s="344"/>
      <c r="AM5" s="344"/>
      <c r="AN5" s="344"/>
      <c r="AO5" s="344"/>
      <c r="AP5" s="344"/>
      <c r="AQ5" s="344"/>
      <c r="AR5" s="344"/>
      <c r="AS5" s="344"/>
      <c r="AT5" s="344"/>
      <c r="AU5" s="344"/>
      <c r="AV5" s="344"/>
      <c r="AW5" s="344"/>
      <c r="AX5" s="344"/>
      <c r="AY5" s="344"/>
      <c r="AZ5" s="344"/>
      <c r="BA5" s="52"/>
      <c r="BB5" s="52"/>
      <c r="BC5" s="52"/>
      <c r="BD5" s="52"/>
      <c r="BE5" s="53"/>
      <c r="BF5" s="21"/>
    </row>
    <row r="6" spans="1:58" ht="21.95" customHeight="1" thickTop="1" thickBot="1" x14ac:dyDescent="0.2">
      <c r="A6" s="400"/>
      <c r="B6" s="394"/>
      <c r="C6" s="394"/>
      <c r="D6" s="394"/>
      <c r="E6" s="394"/>
      <c r="F6" s="394"/>
      <c r="G6" s="394"/>
      <c r="H6" s="394"/>
      <c r="I6" s="394"/>
      <c r="J6" s="395"/>
      <c r="K6" s="393"/>
      <c r="L6" s="394"/>
      <c r="M6" s="394"/>
      <c r="N6" s="395"/>
      <c r="O6" s="393"/>
      <c r="P6" s="394"/>
      <c r="Q6" s="394"/>
      <c r="R6" s="394"/>
      <c r="S6" s="394"/>
      <c r="T6" s="395"/>
      <c r="U6" s="393"/>
      <c r="V6" s="394"/>
      <c r="W6" s="394"/>
      <c r="X6" s="394"/>
      <c r="Y6" s="394"/>
      <c r="Z6" s="395"/>
      <c r="AA6" s="393"/>
      <c r="AB6" s="394"/>
      <c r="AC6" s="394"/>
      <c r="AD6" s="394"/>
      <c r="AE6" s="394"/>
      <c r="AF6" s="393"/>
      <c r="AG6" s="394"/>
      <c r="AH6" s="394"/>
      <c r="AI6" s="394"/>
      <c r="AJ6" s="394"/>
      <c r="AK6" s="394"/>
      <c r="AL6" s="394"/>
      <c r="AM6" s="394"/>
      <c r="AN6" s="394"/>
      <c r="AO6" s="394"/>
      <c r="AP6" s="394"/>
      <c r="AQ6" s="394"/>
      <c r="AR6" s="394"/>
      <c r="AS6" s="394"/>
      <c r="AT6" s="394"/>
      <c r="AU6" s="394"/>
      <c r="AV6" s="394"/>
      <c r="AW6" s="394"/>
      <c r="AX6" s="394"/>
      <c r="AY6" s="394"/>
      <c r="AZ6" s="394"/>
      <c r="BA6" s="387" t="s">
        <v>98</v>
      </c>
      <c r="BB6" s="388"/>
      <c r="BC6" s="388"/>
      <c r="BD6" s="388"/>
      <c r="BE6" s="389"/>
      <c r="BF6" s="21"/>
    </row>
    <row r="7" spans="1:58" ht="57.75" customHeight="1" thickTop="1" thickBot="1" x14ac:dyDescent="0.2">
      <c r="A7" s="391" t="s">
        <v>99</v>
      </c>
      <c r="B7" s="352"/>
      <c r="C7" s="352"/>
      <c r="D7" s="352"/>
      <c r="E7" s="352"/>
      <c r="F7" s="352"/>
      <c r="G7" s="352"/>
      <c r="H7" s="352"/>
      <c r="I7" s="352"/>
      <c r="J7" s="353"/>
      <c r="K7" s="354"/>
      <c r="L7" s="352"/>
      <c r="M7" s="352"/>
      <c r="N7" s="353"/>
      <c r="O7" s="354"/>
      <c r="P7" s="352"/>
      <c r="Q7" s="352"/>
      <c r="R7" s="352"/>
      <c r="S7" s="352"/>
      <c r="T7" s="353"/>
      <c r="U7" s="355"/>
      <c r="V7" s="352"/>
      <c r="W7" s="352"/>
      <c r="X7" s="352"/>
      <c r="Y7" s="352"/>
      <c r="Z7" s="353"/>
      <c r="AA7" s="385"/>
      <c r="AB7" s="352"/>
      <c r="AC7" s="352"/>
      <c r="AD7" s="352"/>
      <c r="AE7" s="352"/>
      <c r="AF7" s="366" t="s">
        <v>100</v>
      </c>
      <c r="AG7" s="352"/>
      <c r="AH7" s="352"/>
      <c r="AI7" s="352"/>
      <c r="AJ7" s="352"/>
      <c r="AK7" s="353"/>
      <c r="AL7" s="351" t="s">
        <v>101</v>
      </c>
      <c r="AM7" s="352"/>
      <c r="AN7" s="352"/>
      <c r="AO7" s="352"/>
      <c r="AP7" s="352"/>
      <c r="AQ7" s="352"/>
      <c r="AR7" s="352"/>
      <c r="AS7" s="352"/>
      <c r="AT7" s="352"/>
      <c r="AU7" s="352"/>
      <c r="AV7" s="352"/>
      <c r="AW7" s="352"/>
      <c r="AX7" s="352"/>
      <c r="AY7" s="352"/>
      <c r="AZ7" s="353"/>
      <c r="BA7" s="359"/>
      <c r="BB7" s="352"/>
      <c r="BC7" s="352"/>
      <c r="BD7" s="352"/>
      <c r="BE7" s="360"/>
      <c r="BF7" s="22"/>
    </row>
    <row r="8" spans="1:58" ht="21.95" customHeight="1" x14ac:dyDescent="0.15">
      <c r="A8" s="369"/>
      <c r="B8" s="377" t="s">
        <v>102</v>
      </c>
      <c r="C8" s="344"/>
      <c r="D8" s="344"/>
      <c r="E8" s="344"/>
      <c r="F8" s="344"/>
      <c r="G8" s="344"/>
      <c r="H8" s="344"/>
      <c r="I8" s="344"/>
      <c r="J8" s="345"/>
      <c r="K8" s="373"/>
      <c r="L8" s="344"/>
      <c r="M8" s="344"/>
      <c r="N8" s="345"/>
      <c r="O8" s="383"/>
      <c r="P8" s="344"/>
      <c r="Q8" s="344"/>
      <c r="R8" s="344"/>
      <c r="S8" s="344"/>
      <c r="T8" s="345"/>
      <c r="U8" s="383"/>
      <c r="V8" s="344"/>
      <c r="W8" s="344"/>
      <c r="X8" s="344"/>
      <c r="Y8" s="344"/>
      <c r="Z8" s="345"/>
      <c r="AA8" s="343"/>
      <c r="AB8" s="344"/>
      <c r="AC8" s="344"/>
      <c r="AD8" s="344"/>
      <c r="AE8" s="345"/>
      <c r="AF8" s="361" t="s">
        <v>103</v>
      </c>
      <c r="AG8" s="357"/>
      <c r="AH8" s="357"/>
      <c r="AI8" s="357"/>
      <c r="AJ8" s="357"/>
      <c r="AK8" s="362"/>
      <c r="AL8" s="363" t="s">
        <v>104</v>
      </c>
      <c r="AM8" s="357"/>
      <c r="AN8" s="357"/>
      <c r="AO8" s="357"/>
      <c r="AP8" s="357"/>
      <c r="AQ8" s="357"/>
      <c r="AR8" s="357"/>
      <c r="AS8" s="357"/>
      <c r="AT8" s="357"/>
      <c r="AU8" s="357"/>
      <c r="AV8" s="357"/>
      <c r="AW8" s="357"/>
      <c r="AX8" s="357"/>
      <c r="AY8" s="357"/>
      <c r="AZ8" s="362"/>
      <c r="BA8" s="356"/>
      <c r="BB8" s="357"/>
      <c r="BC8" s="357"/>
      <c r="BD8" s="357"/>
      <c r="BE8" s="358"/>
      <c r="BF8" s="23"/>
    </row>
    <row r="9" spans="1:58" ht="21.95" customHeight="1" x14ac:dyDescent="0.15">
      <c r="A9" s="370"/>
      <c r="B9" s="323"/>
      <c r="C9" s="342"/>
      <c r="D9" s="342"/>
      <c r="E9" s="342"/>
      <c r="F9" s="342"/>
      <c r="G9" s="342"/>
      <c r="H9" s="342"/>
      <c r="I9" s="342"/>
      <c r="J9" s="319"/>
      <c r="K9" s="323"/>
      <c r="L9" s="342"/>
      <c r="M9" s="342"/>
      <c r="N9" s="319"/>
      <c r="O9" s="323"/>
      <c r="P9" s="342"/>
      <c r="Q9" s="342"/>
      <c r="R9" s="342"/>
      <c r="S9" s="342"/>
      <c r="T9" s="319"/>
      <c r="U9" s="323"/>
      <c r="V9" s="342"/>
      <c r="W9" s="342"/>
      <c r="X9" s="342"/>
      <c r="Y9" s="342"/>
      <c r="Z9" s="319"/>
      <c r="AA9" s="323"/>
      <c r="AB9" s="342"/>
      <c r="AC9" s="342"/>
      <c r="AD9" s="342"/>
      <c r="AE9" s="319"/>
      <c r="AF9" s="350" t="s">
        <v>105</v>
      </c>
      <c r="AG9" s="308"/>
      <c r="AH9" s="308"/>
      <c r="AI9" s="308"/>
      <c r="AJ9" s="308"/>
      <c r="AK9" s="309"/>
      <c r="AL9" s="380" t="s">
        <v>104</v>
      </c>
      <c r="AM9" s="305"/>
      <c r="AN9" s="305"/>
      <c r="AO9" s="305"/>
      <c r="AP9" s="305"/>
      <c r="AQ9" s="305"/>
      <c r="AR9" s="305"/>
      <c r="AS9" s="305"/>
      <c r="AT9" s="305"/>
      <c r="AU9" s="305"/>
      <c r="AV9" s="305"/>
      <c r="AW9" s="305"/>
      <c r="AX9" s="305"/>
      <c r="AY9" s="305"/>
      <c r="AZ9" s="306"/>
      <c r="BA9" s="364"/>
      <c r="BB9" s="308"/>
      <c r="BC9" s="308"/>
      <c r="BD9" s="308"/>
      <c r="BE9" s="365"/>
      <c r="BF9" s="23"/>
    </row>
    <row r="10" spans="1:58" ht="21.95" customHeight="1" x14ac:dyDescent="0.15">
      <c r="A10" s="370"/>
      <c r="B10" s="323"/>
      <c r="C10" s="342"/>
      <c r="D10" s="342"/>
      <c r="E10" s="342"/>
      <c r="F10" s="342"/>
      <c r="G10" s="342"/>
      <c r="H10" s="342"/>
      <c r="I10" s="342"/>
      <c r="J10" s="319"/>
      <c r="K10" s="323"/>
      <c r="L10" s="342"/>
      <c r="M10" s="342"/>
      <c r="N10" s="319"/>
      <c r="O10" s="323"/>
      <c r="P10" s="342"/>
      <c r="Q10" s="342"/>
      <c r="R10" s="342"/>
      <c r="S10" s="342"/>
      <c r="T10" s="319"/>
      <c r="U10" s="323"/>
      <c r="V10" s="342"/>
      <c r="W10" s="342"/>
      <c r="X10" s="342"/>
      <c r="Y10" s="342"/>
      <c r="Z10" s="319"/>
      <c r="AA10" s="323"/>
      <c r="AB10" s="342"/>
      <c r="AC10" s="342"/>
      <c r="AD10" s="342"/>
      <c r="AE10" s="319"/>
      <c r="AF10" s="349" t="s">
        <v>106</v>
      </c>
      <c r="AG10" s="308"/>
      <c r="AH10" s="308"/>
      <c r="AI10" s="308"/>
      <c r="AJ10" s="308"/>
      <c r="AK10" s="309"/>
      <c r="AL10" s="372" t="s">
        <v>107</v>
      </c>
      <c r="AM10" s="308"/>
      <c r="AN10" s="308"/>
      <c r="AO10" s="308"/>
      <c r="AP10" s="308"/>
      <c r="AQ10" s="308"/>
      <c r="AR10" s="308"/>
      <c r="AS10" s="308"/>
      <c r="AT10" s="308"/>
      <c r="AU10" s="308"/>
      <c r="AV10" s="308"/>
      <c r="AW10" s="308"/>
      <c r="AX10" s="308"/>
      <c r="AY10" s="308"/>
      <c r="AZ10" s="309"/>
      <c r="BA10" s="364"/>
      <c r="BB10" s="308"/>
      <c r="BC10" s="308"/>
      <c r="BD10" s="308"/>
      <c r="BE10" s="365"/>
      <c r="BF10" s="23"/>
    </row>
    <row r="11" spans="1:58" ht="21.95" customHeight="1" x14ac:dyDescent="0.15">
      <c r="A11" s="370"/>
      <c r="B11" s="323"/>
      <c r="C11" s="342"/>
      <c r="D11" s="342"/>
      <c r="E11" s="342"/>
      <c r="F11" s="342"/>
      <c r="G11" s="342"/>
      <c r="H11" s="342"/>
      <c r="I11" s="342"/>
      <c r="J11" s="319"/>
      <c r="K11" s="323"/>
      <c r="L11" s="342"/>
      <c r="M11" s="342"/>
      <c r="N11" s="319"/>
      <c r="O11" s="323"/>
      <c r="P11" s="342"/>
      <c r="Q11" s="342"/>
      <c r="R11" s="342"/>
      <c r="S11" s="342"/>
      <c r="T11" s="319"/>
      <c r="U11" s="323"/>
      <c r="V11" s="342"/>
      <c r="W11" s="342"/>
      <c r="X11" s="342"/>
      <c r="Y11" s="342"/>
      <c r="Z11" s="319"/>
      <c r="AA11" s="323"/>
      <c r="AB11" s="342"/>
      <c r="AC11" s="342"/>
      <c r="AD11" s="342"/>
      <c r="AE11" s="319"/>
      <c r="AF11" s="349" t="s">
        <v>108</v>
      </c>
      <c r="AG11" s="308"/>
      <c r="AH11" s="308"/>
      <c r="AI11" s="308"/>
      <c r="AJ11" s="308"/>
      <c r="AK11" s="309"/>
      <c r="AL11" s="372" t="s">
        <v>104</v>
      </c>
      <c r="AM11" s="308"/>
      <c r="AN11" s="308"/>
      <c r="AO11" s="308"/>
      <c r="AP11" s="308"/>
      <c r="AQ11" s="308"/>
      <c r="AR11" s="308"/>
      <c r="AS11" s="308"/>
      <c r="AT11" s="308"/>
      <c r="AU11" s="308"/>
      <c r="AV11" s="308"/>
      <c r="AW11" s="308"/>
      <c r="AX11" s="308"/>
      <c r="AY11" s="308"/>
      <c r="AZ11" s="309"/>
      <c r="BA11" s="364"/>
      <c r="BB11" s="308"/>
      <c r="BC11" s="308"/>
      <c r="BD11" s="308"/>
      <c r="BE11" s="365"/>
      <c r="BF11" s="23"/>
    </row>
    <row r="12" spans="1:58" ht="21.95" customHeight="1" x14ac:dyDescent="0.15">
      <c r="A12" s="370"/>
      <c r="B12" s="323"/>
      <c r="C12" s="342"/>
      <c r="D12" s="342"/>
      <c r="E12" s="342"/>
      <c r="F12" s="342"/>
      <c r="G12" s="342"/>
      <c r="H12" s="342"/>
      <c r="I12" s="342"/>
      <c r="J12" s="319"/>
      <c r="K12" s="323"/>
      <c r="L12" s="342"/>
      <c r="M12" s="342"/>
      <c r="N12" s="319"/>
      <c r="O12" s="323"/>
      <c r="P12" s="342"/>
      <c r="Q12" s="342"/>
      <c r="R12" s="342"/>
      <c r="S12" s="342"/>
      <c r="T12" s="319"/>
      <c r="U12" s="323"/>
      <c r="V12" s="342"/>
      <c r="W12" s="342"/>
      <c r="X12" s="342"/>
      <c r="Y12" s="342"/>
      <c r="Z12" s="319"/>
      <c r="AA12" s="323"/>
      <c r="AB12" s="342"/>
      <c r="AC12" s="342"/>
      <c r="AD12" s="342"/>
      <c r="AE12" s="319"/>
      <c r="AF12" s="350" t="s">
        <v>109</v>
      </c>
      <c r="AG12" s="308"/>
      <c r="AH12" s="308"/>
      <c r="AI12" s="308"/>
      <c r="AJ12" s="308"/>
      <c r="AK12" s="309"/>
      <c r="AL12" s="380" t="s">
        <v>104</v>
      </c>
      <c r="AM12" s="305"/>
      <c r="AN12" s="305"/>
      <c r="AO12" s="305"/>
      <c r="AP12" s="305"/>
      <c r="AQ12" s="305"/>
      <c r="AR12" s="305"/>
      <c r="AS12" s="305"/>
      <c r="AT12" s="305"/>
      <c r="AU12" s="305"/>
      <c r="AV12" s="305"/>
      <c r="AW12" s="305"/>
      <c r="AX12" s="305"/>
      <c r="AY12" s="305"/>
      <c r="AZ12" s="306"/>
      <c r="BA12" s="364"/>
      <c r="BB12" s="308"/>
      <c r="BC12" s="308"/>
      <c r="BD12" s="308"/>
      <c r="BE12" s="365"/>
      <c r="BF12" s="23"/>
    </row>
    <row r="13" spans="1:58" ht="21.95" customHeight="1" x14ac:dyDescent="0.15">
      <c r="A13" s="370"/>
      <c r="B13" s="323"/>
      <c r="C13" s="342"/>
      <c r="D13" s="342"/>
      <c r="E13" s="342"/>
      <c r="F13" s="342"/>
      <c r="G13" s="342"/>
      <c r="H13" s="342"/>
      <c r="I13" s="342"/>
      <c r="J13" s="319"/>
      <c r="K13" s="323"/>
      <c r="L13" s="342"/>
      <c r="M13" s="342"/>
      <c r="N13" s="319"/>
      <c r="O13" s="323"/>
      <c r="P13" s="342"/>
      <c r="Q13" s="342"/>
      <c r="R13" s="342"/>
      <c r="S13" s="342"/>
      <c r="T13" s="319"/>
      <c r="U13" s="323"/>
      <c r="V13" s="342"/>
      <c r="W13" s="342"/>
      <c r="X13" s="342"/>
      <c r="Y13" s="342"/>
      <c r="Z13" s="319"/>
      <c r="AA13" s="323"/>
      <c r="AB13" s="342"/>
      <c r="AC13" s="342"/>
      <c r="AD13" s="342"/>
      <c r="AE13" s="319"/>
      <c r="AF13" s="350" t="s">
        <v>110</v>
      </c>
      <c r="AG13" s="308"/>
      <c r="AH13" s="308"/>
      <c r="AI13" s="308"/>
      <c r="AJ13" s="308"/>
      <c r="AK13" s="309"/>
      <c r="AL13" s="380" t="s">
        <v>104</v>
      </c>
      <c r="AM13" s="305"/>
      <c r="AN13" s="305"/>
      <c r="AO13" s="305"/>
      <c r="AP13" s="305"/>
      <c r="AQ13" s="305"/>
      <c r="AR13" s="305"/>
      <c r="AS13" s="305"/>
      <c r="AT13" s="305"/>
      <c r="AU13" s="305"/>
      <c r="AV13" s="305"/>
      <c r="AW13" s="305"/>
      <c r="AX13" s="305"/>
      <c r="AY13" s="305"/>
      <c r="AZ13" s="306"/>
      <c r="BA13" s="364"/>
      <c r="BB13" s="308"/>
      <c r="BC13" s="308"/>
      <c r="BD13" s="308"/>
      <c r="BE13" s="365"/>
      <c r="BF13" s="23"/>
    </row>
    <row r="14" spans="1:58" ht="21.95" customHeight="1" x14ac:dyDescent="0.15">
      <c r="A14" s="370"/>
      <c r="B14" s="323"/>
      <c r="C14" s="342"/>
      <c r="D14" s="342"/>
      <c r="E14" s="342"/>
      <c r="F14" s="342"/>
      <c r="G14" s="342"/>
      <c r="H14" s="342"/>
      <c r="I14" s="342"/>
      <c r="J14" s="319"/>
      <c r="K14" s="323"/>
      <c r="L14" s="342"/>
      <c r="M14" s="342"/>
      <c r="N14" s="319"/>
      <c r="O14" s="323"/>
      <c r="P14" s="342"/>
      <c r="Q14" s="342"/>
      <c r="R14" s="342"/>
      <c r="S14" s="342"/>
      <c r="T14" s="319"/>
      <c r="U14" s="323"/>
      <c r="V14" s="342"/>
      <c r="W14" s="342"/>
      <c r="X14" s="342"/>
      <c r="Y14" s="342"/>
      <c r="Z14" s="319"/>
      <c r="AA14" s="323"/>
      <c r="AB14" s="342"/>
      <c r="AC14" s="342"/>
      <c r="AD14" s="342"/>
      <c r="AE14" s="319"/>
      <c r="AF14" s="350" t="s">
        <v>111</v>
      </c>
      <c r="AG14" s="308"/>
      <c r="AH14" s="308"/>
      <c r="AI14" s="308"/>
      <c r="AJ14" s="308"/>
      <c r="AK14" s="309"/>
      <c r="AL14" s="380" t="s">
        <v>104</v>
      </c>
      <c r="AM14" s="305"/>
      <c r="AN14" s="305"/>
      <c r="AO14" s="305"/>
      <c r="AP14" s="305"/>
      <c r="AQ14" s="305"/>
      <c r="AR14" s="305"/>
      <c r="AS14" s="305"/>
      <c r="AT14" s="305"/>
      <c r="AU14" s="305"/>
      <c r="AV14" s="305"/>
      <c r="AW14" s="305"/>
      <c r="AX14" s="305"/>
      <c r="AY14" s="305"/>
      <c r="AZ14" s="306"/>
      <c r="BA14" s="364"/>
      <c r="BB14" s="308"/>
      <c r="BC14" s="308"/>
      <c r="BD14" s="308"/>
      <c r="BE14" s="365"/>
      <c r="BF14" s="23"/>
    </row>
    <row r="15" spans="1:58" ht="21.95" customHeight="1" x14ac:dyDescent="0.15">
      <c r="A15" s="370"/>
      <c r="B15" s="323"/>
      <c r="C15" s="342"/>
      <c r="D15" s="342"/>
      <c r="E15" s="342"/>
      <c r="F15" s="342"/>
      <c r="G15" s="342"/>
      <c r="H15" s="342"/>
      <c r="I15" s="342"/>
      <c r="J15" s="319"/>
      <c r="K15" s="323"/>
      <c r="L15" s="342"/>
      <c r="M15" s="342"/>
      <c r="N15" s="319"/>
      <c r="O15" s="323"/>
      <c r="P15" s="342"/>
      <c r="Q15" s="342"/>
      <c r="R15" s="342"/>
      <c r="S15" s="342"/>
      <c r="T15" s="319"/>
      <c r="U15" s="323"/>
      <c r="V15" s="342"/>
      <c r="W15" s="342"/>
      <c r="X15" s="342"/>
      <c r="Y15" s="342"/>
      <c r="Z15" s="319"/>
      <c r="AA15" s="323"/>
      <c r="AB15" s="342"/>
      <c r="AC15" s="342"/>
      <c r="AD15" s="342"/>
      <c r="AE15" s="319"/>
      <c r="AF15" s="350" t="s">
        <v>112</v>
      </c>
      <c r="AG15" s="308"/>
      <c r="AH15" s="308"/>
      <c r="AI15" s="308"/>
      <c r="AJ15" s="308"/>
      <c r="AK15" s="309"/>
      <c r="AL15" s="372" t="s">
        <v>113</v>
      </c>
      <c r="AM15" s="308"/>
      <c r="AN15" s="308"/>
      <c r="AO15" s="308"/>
      <c r="AP15" s="308"/>
      <c r="AQ15" s="308"/>
      <c r="AR15" s="308"/>
      <c r="AS15" s="308"/>
      <c r="AT15" s="308"/>
      <c r="AU15" s="308"/>
      <c r="AV15" s="308"/>
      <c r="AW15" s="308"/>
      <c r="AX15" s="308"/>
      <c r="AY15" s="308"/>
      <c r="AZ15" s="309"/>
      <c r="BA15" s="364"/>
      <c r="BB15" s="308"/>
      <c r="BC15" s="308"/>
      <c r="BD15" s="308"/>
      <c r="BE15" s="365"/>
      <c r="BF15" s="23"/>
    </row>
    <row r="16" spans="1:58" ht="21.95" customHeight="1" x14ac:dyDescent="0.15">
      <c r="A16" s="370"/>
      <c r="B16" s="323"/>
      <c r="C16" s="342"/>
      <c r="D16" s="342"/>
      <c r="E16" s="342"/>
      <c r="F16" s="342"/>
      <c r="G16" s="342"/>
      <c r="H16" s="342"/>
      <c r="I16" s="342"/>
      <c r="J16" s="319"/>
      <c r="K16" s="323"/>
      <c r="L16" s="342"/>
      <c r="M16" s="342"/>
      <c r="N16" s="319"/>
      <c r="O16" s="323"/>
      <c r="P16" s="342"/>
      <c r="Q16" s="342"/>
      <c r="R16" s="342"/>
      <c r="S16" s="342"/>
      <c r="T16" s="319"/>
      <c r="U16" s="323"/>
      <c r="V16" s="342"/>
      <c r="W16" s="342"/>
      <c r="X16" s="342"/>
      <c r="Y16" s="342"/>
      <c r="Z16" s="319"/>
      <c r="AA16" s="323"/>
      <c r="AB16" s="342"/>
      <c r="AC16" s="342"/>
      <c r="AD16" s="342"/>
      <c r="AE16" s="319"/>
      <c r="AF16" s="350" t="s">
        <v>114</v>
      </c>
      <c r="AG16" s="308"/>
      <c r="AH16" s="308"/>
      <c r="AI16" s="308"/>
      <c r="AJ16" s="308"/>
      <c r="AK16" s="309"/>
      <c r="AL16" s="372" t="s">
        <v>115</v>
      </c>
      <c r="AM16" s="308"/>
      <c r="AN16" s="308"/>
      <c r="AO16" s="308"/>
      <c r="AP16" s="308"/>
      <c r="AQ16" s="308"/>
      <c r="AR16" s="308"/>
      <c r="AS16" s="308"/>
      <c r="AT16" s="308"/>
      <c r="AU16" s="308"/>
      <c r="AV16" s="308"/>
      <c r="AW16" s="308"/>
      <c r="AX16" s="308"/>
      <c r="AY16" s="308"/>
      <c r="AZ16" s="309"/>
      <c r="BA16" s="364"/>
      <c r="BB16" s="308"/>
      <c r="BC16" s="308"/>
      <c r="BD16" s="308"/>
      <c r="BE16" s="365"/>
      <c r="BF16" s="23"/>
    </row>
    <row r="17" spans="1:58" ht="21.95" customHeight="1" x14ac:dyDescent="0.15">
      <c r="A17" s="370"/>
      <c r="B17" s="323"/>
      <c r="C17" s="342"/>
      <c r="D17" s="342"/>
      <c r="E17" s="342"/>
      <c r="F17" s="342"/>
      <c r="G17" s="342"/>
      <c r="H17" s="342"/>
      <c r="I17" s="342"/>
      <c r="J17" s="319"/>
      <c r="K17" s="323"/>
      <c r="L17" s="342"/>
      <c r="M17" s="342"/>
      <c r="N17" s="319"/>
      <c r="O17" s="323"/>
      <c r="P17" s="342"/>
      <c r="Q17" s="342"/>
      <c r="R17" s="342"/>
      <c r="S17" s="342"/>
      <c r="T17" s="319"/>
      <c r="U17" s="323"/>
      <c r="V17" s="342"/>
      <c r="W17" s="342"/>
      <c r="X17" s="342"/>
      <c r="Y17" s="342"/>
      <c r="Z17" s="319"/>
      <c r="AA17" s="323"/>
      <c r="AB17" s="342"/>
      <c r="AC17" s="342"/>
      <c r="AD17" s="342"/>
      <c r="AE17" s="319"/>
      <c r="AF17" s="350" t="s">
        <v>116</v>
      </c>
      <c r="AG17" s="308"/>
      <c r="AH17" s="308"/>
      <c r="AI17" s="308"/>
      <c r="AJ17" s="308"/>
      <c r="AK17" s="309"/>
      <c r="AL17" s="380" t="s">
        <v>104</v>
      </c>
      <c r="AM17" s="305"/>
      <c r="AN17" s="305"/>
      <c r="AO17" s="305"/>
      <c r="AP17" s="305"/>
      <c r="AQ17" s="305"/>
      <c r="AR17" s="305"/>
      <c r="AS17" s="305"/>
      <c r="AT17" s="305"/>
      <c r="AU17" s="305"/>
      <c r="AV17" s="305"/>
      <c r="AW17" s="305"/>
      <c r="AX17" s="305"/>
      <c r="AY17" s="305"/>
      <c r="AZ17" s="306"/>
      <c r="BA17" s="364"/>
      <c r="BB17" s="308"/>
      <c r="BC17" s="308"/>
      <c r="BD17" s="308"/>
      <c r="BE17" s="365"/>
      <c r="BF17" s="23"/>
    </row>
    <row r="18" spans="1:58" ht="21.95" customHeight="1" x14ac:dyDescent="0.15">
      <c r="A18" s="370"/>
      <c r="B18" s="323"/>
      <c r="C18" s="342"/>
      <c r="D18" s="342"/>
      <c r="E18" s="342"/>
      <c r="F18" s="342"/>
      <c r="G18" s="342"/>
      <c r="H18" s="342"/>
      <c r="I18" s="342"/>
      <c r="J18" s="319"/>
      <c r="K18" s="323"/>
      <c r="L18" s="342"/>
      <c r="M18" s="342"/>
      <c r="N18" s="319"/>
      <c r="O18" s="323"/>
      <c r="P18" s="342"/>
      <c r="Q18" s="342"/>
      <c r="R18" s="342"/>
      <c r="S18" s="342"/>
      <c r="T18" s="319"/>
      <c r="U18" s="323"/>
      <c r="V18" s="342"/>
      <c r="W18" s="342"/>
      <c r="X18" s="342"/>
      <c r="Y18" s="342"/>
      <c r="Z18" s="319"/>
      <c r="AA18" s="323"/>
      <c r="AB18" s="342"/>
      <c r="AC18" s="342"/>
      <c r="AD18" s="342"/>
      <c r="AE18" s="319"/>
      <c r="AF18" s="350" t="s">
        <v>117</v>
      </c>
      <c r="AG18" s="308"/>
      <c r="AH18" s="308"/>
      <c r="AI18" s="308"/>
      <c r="AJ18" s="308"/>
      <c r="AK18" s="309"/>
      <c r="AL18" s="372" t="s">
        <v>118</v>
      </c>
      <c r="AM18" s="308"/>
      <c r="AN18" s="308"/>
      <c r="AO18" s="308"/>
      <c r="AP18" s="308"/>
      <c r="AQ18" s="308"/>
      <c r="AR18" s="308"/>
      <c r="AS18" s="308"/>
      <c r="AT18" s="308"/>
      <c r="AU18" s="308"/>
      <c r="AV18" s="308"/>
      <c r="AW18" s="308"/>
      <c r="AX18" s="308"/>
      <c r="AY18" s="308"/>
      <c r="AZ18" s="309"/>
      <c r="BA18" s="364"/>
      <c r="BB18" s="308"/>
      <c r="BC18" s="308"/>
      <c r="BD18" s="308"/>
      <c r="BE18" s="365"/>
      <c r="BF18" s="23"/>
    </row>
    <row r="19" spans="1:58" ht="35.1" customHeight="1" x14ac:dyDescent="0.15">
      <c r="A19" s="370"/>
      <c r="B19" s="323"/>
      <c r="C19" s="342"/>
      <c r="D19" s="342"/>
      <c r="E19" s="342"/>
      <c r="F19" s="342"/>
      <c r="G19" s="342"/>
      <c r="H19" s="342"/>
      <c r="I19" s="342"/>
      <c r="J19" s="319"/>
      <c r="K19" s="323"/>
      <c r="L19" s="342"/>
      <c r="M19" s="342"/>
      <c r="N19" s="319"/>
      <c r="O19" s="323"/>
      <c r="P19" s="342"/>
      <c r="Q19" s="342"/>
      <c r="R19" s="342"/>
      <c r="S19" s="342"/>
      <c r="T19" s="319"/>
      <c r="U19" s="323"/>
      <c r="V19" s="342"/>
      <c r="W19" s="342"/>
      <c r="X19" s="342"/>
      <c r="Y19" s="342"/>
      <c r="Z19" s="319"/>
      <c r="AA19" s="323"/>
      <c r="AB19" s="342"/>
      <c r="AC19" s="342"/>
      <c r="AD19" s="342"/>
      <c r="AE19" s="319"/>
      <c r="AF19" s="386" t="s">
        <v>119</v>
      </c>
      <c r="AG19" s="308"/>
      <c r="AH19" s="308"/>
      <c r="AI19" s="308"/>
      <c r="AJ19" s="308"/>
      <c r="AK19" s="309"/>
      <c r="AL19" s="390" t="s">
        <v>120</v>
      </c>
      <c r="AM19" s="305"/>
      <c r="AN19" s="305"/>
      <c r="AO19" s="305"/>
      <c r="AP19" s="305"/>
      <c r="AQ19" s="305"/>
      <c r="AR19" s="305"/>
      <c r="AS19" s="305"/>
      <c r="AT19" s="305"/>
      <c r="AU19" s="305"/>
      <c r="AV19" s="305"/>
      <c r="AW19" s="305"/>
      <c r="AX19" s="305"/>
      <c r="AY19" s="305"/>
      <c r="AZ19" s="306"/>
      <c r="BA19" s="364"/>
      <c r="BB19" s="308"/>
      <c r="BC19" s="308"/>
      <c r="BD19" s="308"/>
      <c r="BE19" s="365"/>
      <c r="BF19" s="23"/>
    </row>
    <row r="20" spans="1:58" ht="21.95" customHeight="1" x14ac:dyDescent="0.15">
      <c r="A20" s="370"/>
      <c r="B20" s="323"/>
      <c r="C20" s="342"/>
      <c r="D20" s="342"/>
      <c r="E20" s="342"/>
      <c r="F20" s="342"/>
      <c r="G20" s="342"/>
      <c r="H20" s="342"/>
      <c r="I20" s="342"/>
      <c r="J20" s="319"/>
      <c r="K20" s="323"/>
      <c r="L20" s="342"/>
      <c r="M20" s="342"/>
      <c r="N20" s="319"/>
      <c r="O20" s="323"/>
      <c r="P20" s="342"/>
      <c r="Q20" s="342"/>
      <c r="R20" s="342"/>
      <c r="S20" s="342"/>
      <c r="T20" s="319"/>
      <c r="U20" s="323"/>
      <c r="V20" s="342"/>
      <c r="W20" s="342"/>
      <c r="X20" s="342"/>
      <c r="Y20" s="342"/>
      <c r="Z20" s="319"/>
      <c r="AA20" s="323"/>
      <c r="AB20" s="342"/>
      <c r="AC20" s="342"/>
      <c r="AD20" s="342"/>
      <c r="AE20" s="319"/>
      <c r="AF20" s="350" t="s">
        <v>121</v>
      </c>
      <c r="AG20" s="308"/>
      <c r="AH20" s="308"/>
      <c r="AI20" s="308"/>
      <c r="AJ20" s="308"/>
      <c r="AK20" s="309"/>
      <c r="AL20" s="380" t="s">
        <v>122</v>
      </c>
      <c r="AM20" s="305"/>
      <c r="AN20" s="305"/>
      <c r="AO20" s="305"/>
      <c r="AP20" s="305"/>
      <c r="AQ20" s="305"/>
      <c r="AR20" s="305"/>
      <c r="AS20" s="305"/>
      <c r="AT20" s="305"/>
      <c r="AU20" s="305"/>
      <c r="AV20" s="305"/>
      <c r="AW20" s="305"/>
      <c r="AX20" s="305"/>
      <c r="AY20" s="305"/>
      <c r="AZ20" s="306"/>
      <c r="BA20" s="364"/>
      <c r="BB20" s="308"/>
      <c r="BC20" s="308"/>
      <c r="BD20" s="308"/>
      <c r="BE20" s="365"/>
      <c r="BF20" s="23"/>
    </row>
    <row r="21" spans="1:58" ht="21.95" customHeight="1" thickBot="1" x14ac:dyDescent="0.2">
      <c r="A21" s="371"/>
      <c r="B21" s="346"/>
      <c r="C21" s="347"/>
      <c r="D21" s="347"/>
      <c r="E21" s="347"/>
      <c r="F21" s="347"/>
      <c r="G21" s="347"/>
      <c r="H21" s="347"/>
      <c r="I21" s="347"/>
      <c r="J21" s="348"/>
      <c r="K21" s="346"/>
      <c r="L21" s="347"/>
      <c r="M21" s="347"/>
      <c r="N21" s="348"/>
      <c r="O21" s="346"/>
      <c r="P21" s="347"/>
      <c r="Q21" s="347"/>
      <c r="R21" s="347"/>
      <c r="S21" s="347"/>
      <c r="T21" s="348"/>
      <c r="U21" s="346"/>
      <c r="V21" s="347"/>
      <c r="W21" s="347"/>
      <c r="X21" s="347"/>
      <c r="Y21" s="347"/>
      <c r="Z21" s="348"/>
      <c r="AA21" s="346"/>
      <c r="AB21" s="347"/>
      <c r="AC21" s="347"/>
      <c r="AD21" s="347"/>
      <c r="AE21" s="348"/>
      <c r="AF21" s="378" t="s">
        <v>123</v>
      </c>
      <c r="AG21" s="375"/>
      <c r="AH21" s="375"/>
      <c r="AI21" s="375"/>
      <c r="AJ21" s="375"/>
      <c r="AK21" s="379"/>
      <c r="AL21" s="381" t="s">
        <v>104</v>
      </c>
      <c r="AM21" s="375"/>
      <c r="AN21" s="375"/>
      <c r="AO21" s="375"/>
      <c r="AP21" s="375"/>
      <c r="AQ21" s="375"/>
      <c r="AR21" s="375"/>
      <c r="AS21" s="375"/>
      <c r="AT21" s="375"/>
      <c r="AU21" s="375"/>
      <c r="AV21" s="375"/>
      <c r="AW21" s="375"/>
      <c r="AX21" s="375"/>
      <c r="AY21" s="375"/>
      <c r="AZ21" s="379"/>
      <c r="BA21" s="374"/>
      <c r="BB21" s="375"/>
      <c r="BC21" s="375"/>
      <c r="BD21" s="375"/>
      <c r="BE21" s="376"/>
      <c r="BF21" s="23"/>
    </row>
    <row r="22" spans="1:58" ht="27" customHeight="1" x14ac:dyDescent="0.15">
      <c r="A22" s="54" t="s">
        <v>124</v>
      </c>
      <c r="B22" s="55"/>
      <c r="C22" s="368" t="s">
        <v>125</v>
      </c>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342"/>
      <c r="BA22" s="342"/>
      <c r="BB22" s="342"/>
      <c r="BC22" s="342"/>
      <c r="BD22" s="342"/>
      <c r="BE22" s="342"/>
    </row>
    <row r="23" spans="1:58" ht="248.25" customHeight="1" x14ac:dyDescent="0.15">
      <c r="A23" s="54"/>
      <c r="B23" s="5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2"/>
      <c r="AU23" s="342"/>
      <c r="AV23" s="342"/>
      <c r="AW23" s="342"/>
      <c r="AX23" s="342"/>
      <c r="AY23" s="342"/>
      <c r="AZ23" s="342"/>
      <c r="BA23" s="342"/>
      <c r="BB23" s="342"/>
      <c r="BC23" s="342"/>
      <c r="BD23" s="342"/>
      <c r="BE23" s="342"/>
      <c r="BF23" s="56"/>
    </row>
    <row r="24" spans="1:58" ht="26.25" customHeight="1" x14ac:dyDescent="0.15">
      <c r="A24" s="54" t="s">
        <v>126</v>
      </c>
      <c r="B24" s="54"/>
      <c r="C24" s="54" t="s">
        <v>127</v>
      </c>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24"/>
    </row>
    <row r="25" spans="1:58" ht="26.25" customHeight="1" x14ac:dyDescent="0.15">
      <c r="A25" s="54" t="s">
        <v>128</v>
      </c>
      <c r="B25" s="55"/>
      <c r="C25" s="55" t="s">
        <v>129</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row>
    <row r="26" spans="1:58" ht="27.75" customHeight="1" x14ac:dyDescent="0.15">
      <c r="A26" s="54" t="s">
        <v>130</v>
      </c>
      <c r="B26" s="55"/>
      <c r="C26" s="58" t="s">
        <v>131</v>
      </c>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9"/>
    </row>
    <row r="27" spans="1:58" ht="27.75" customHeight="1" x14ac:dyDescent="0.15">
      <c r="A27" s="54" t="s">
        <v>132</v>
      </c>
      <c r="B27" s="58"/>
      <c r="C27" s="55" t="s">
        <v>133</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row>
    <row r="28" spans="1:58" ht="27.75" customHeight="1" x14ac:dyDescent="0.15">
      <c r="A28" s="54" t="s">
        <v>134</v>
      </c>
      <c r="B28" s="58"/>
      <c r="C28" s="368" t="s">
        <v>135</v>
      </c>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row>
    <row r="29" spans="1:58" ht="34.5" customHeight="1" x14ac:dyDescent="0.15">
      <c r="A29" s="54"/>
      <c r="B29" s="58"/>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row>
    <row r="30" spans="1:58" ht="34.5" customHeight="1" x14ac:dyDescent="0.15">
      <c r="A30" s="54"/>
      <c r="B30" s="58"/>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row>
    <row r="31" spans="1:58" ht="22.5" customHeight="1" x14ac:dyDescent="0.15">
      <c r="A31" s="54" t="s">
        <v>136</v>
      </c>
      <c r="B31" s="55"/>
      <c r="C31" s="341" t="s">
        <v>137</v>
      </c>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row>
    <row r="32" spans="1:58" ht="22.5" customHeight="1" x14ac:dyDescent="0.15">
      <c r="A32" s="54"/>
      <c r="B32" s="55"/>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342"/>
      <c r="BA32" s="342"/>
      <c r="BB32" s="342"/>
      <c r="BC32" s="342"/>
      <c r="BD32" s="342"/>
      <c r="BE32" s="342"/>
    </row>
    <row r="33" spans="1:57" ht="27.75" customHeight="1" x14ac:dyDescent="0.15">
      <c r="A33" s="54" t="s">
        <v>138</v>
      </c>
      <c r="B33" s="55"/>
      <c r="C33" s="341" t="s">
        <v>139</v>
      </c>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2"/>
      <c r="BC33" s="342"/>
      <c r="BD33" s="342"/>
      <c r="BE33" s="59"/>
    </row>
    <row r="34" spans="1:57" ht="26.25" customHeight="1" x14ac:dyDescent="0.15">
      <c r="A34" s="54" t="s">
        <v>140</v>
      </c>
      <c r="B34" s="59"/>
      <c r="C34" s="55" t="s">
        <v>141</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row>
    <row r="35" spans="1:57" ht="26.25" customHeight="1" x14ac:dyDescent="0.15">
      <c r="A35" s="54"/>
      <c r="B35" s="59"/>
      <c r="C35" s="55" t="s">
        <v>142</v>
      </c>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row>
    <row r="36" spans="1:57" ht="26.25" customHeight="1" x14ac:dyDescent="0.15">
      <c r="A36" s="54" t="s">
        <v>143</v>
      </c>
      <c r="B36" s="59"/>
      <c r="C36" s="55" t="s">
        <v>144</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row>
    <row r="37" spans="1:57" ht="66.75" customHeight="1" x14ac:dyDescent="0.15">
      <c r="A37" s="60" t="s">
        <v>145</v>
      </c>
      <c r="B37" s="59"/>
      <c r="C37" s="368" t="s">
        <v>146</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row>
    <row r="38" spans="1:57" ht="57.75" customHeight="1" x14ac:dyDescent="0.15">
      <c r="A38" s="60" t="s">
        <v>147</v>
      </c>
      <c r="B38" s="59"/>
      <c r="C38" s="368" t="s">
        <v>148</v>
      </c>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row>
    <row r="39" spans="1:57" ht="26.25" customHeight="1" x14ac:dyDescent="0.15">
      <c r="A39" s="60" t="s">
        <v>149</v>
      </c>
      <c r="B39" s="61"/>
      <c r="C39" s="57" t="s">
        <v>150</v>
      </c>
      <c r="D39" s="61"/>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row>
    <row r="40" spans="1:57" ht="30" customHeight="1" x14ac:dyDescent="0.15">
      <c r="A40" s="57" t="s">
        <v>151</v>
      </c>
      <c r="B40" s="59"/>
      <c r="C40" s="368" t="s">
        <v>152</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row>
    <row r="41" spans="1:57" ht="65.25" customHeight="1" x14ac:dyDescent="0.15">
      <c r="A41" s="57" t="s">
        <v>153</v>
      </c>
      <c r="B41" s="119"/>
      <c r="C41" s="382" t="s">
        <v>154</v>
      </c>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59"/>
    </row>
    <row r="42" spans="1:57" ht="42" customHeight="1" x14ac:dyDescent="0.15">
      <c r="A42" s="120"/>
      <c r="B42" s="121"/>
      <c r="C42" s="367"/>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59"/>
    </row>
    <row r="43" spans="1:57" x14ac:dyDescent="0.15">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row>
    <row r="44" spans="1:57" x14ac:dyDescent="0.15">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row>
    <row r="45" spans="1:57" x14ac:dyDescent="0.15">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row>
    <row r="46" spans="1:57" x14ac:dyDescent="0.15">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row>
    <row r="47" spans="1:57" x14ac:dyDescent="0.15">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row>
    <row r="48" spans="1:57" x14ac:dyDescent="0.15">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row>
    <row r="49" spans="3:57" x14ac:dyDescent="0.15">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row>
    <row r="50" spans="3:57" x14ac:dyDescent="0.15">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row>
    <row r="51" spans="3:57" x14ac:dyDescent="0.15">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row>
    <row r="52" spans="3:57" x14ac:dyDescent="0.15">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row>
    <row r="53" spans="3:57" x14ac:dyDescent="0.15">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row>
    <row r="54" spans="3:57" x14ac:dyDescent="0.15">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row>
    <row r="55" spans="3:57" x14ac:dyDescent="0.15">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row>
    <row r="56" spans="3:57" x14ac:dyDescent="0.15">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row>
    <row r="57" spans="3:57" x14ac:dyDescent="0.15">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row>
    <row r="58" spans="3:57" x14ac:dyDescent="0.15">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row>
    <row r="59" spans="3:57" x14ac:dyDescent="0.15">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row>
    <row r="60" spans="3:57" x14ac:dyDescent="0.15">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row>
    <row r="61" spans="3:57" x14ac:dyDescent="0.15">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row>
    <row r="62" spans="3:57" x14ac:dyDescent="0.15">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row>
    <row r="63" spans="3:57" x14ac:dyDescent="0.15">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row>
    <row r="64" spans="3:57" x14ac:dyDescent="0.15">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row>
    <row r="65" spans="3:57" x14ac:dyDescent="0.15">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row>
    <row r="66" spans="3:57" x14ac:dyDescent="0.15">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row>
    <row r="67" spans="3:57" x14ac:dyDescent="0.15">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row>
    <row r="68" spans="3:57" x14ac:dyDescent="0.15">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row>
    <row r="69" spans="3:57" x14ac:dyDescent="0.15">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row>
    <row r="70" spans="3:57" x14ac:dyDescent="0.15">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row>
    <row r="71" spans="3:57" x14ac:dyDescent="0.15">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row>
    <row r="72" spans="3:57" x14ac:dyDescent="0.15">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row>
    <row r="73" spans="3:57" x14ac:dyDescent="0.15">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row>
    <row r="74" spans="3:57" x14ac:dyDescent="0.15">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row>
    <row r="75" spans="3:57" x14ac:dyDescent="0.15">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row>
    <row r="76" spans="3:57" x14ac:dyDescent="0.15">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row>
    <row r="77" spans="3:57" x14ac:dyDescent="0.15">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row>
    <row r="78" spans="3:57" x14ac:dyDescent="0.15">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row>
    <row r="79" spans="3:57" x14ac:dyDescent="0.15">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row>
    <row r="80" spans="3:57" x14ac:dyDescent="0.15">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row>
    <row r="81" spans="3:57" x14ac:dyDescent="0.15">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row>
    <row r="82" spans="3:57" x14ac:dyDescent="0.15">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row>
    <row r="83" spans="3:57" x14ac:dyDescent="0.15">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row>
    <row r="84" spans="3:57" x14ac:dyDescent="0.15">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row>
    <row r="85" spans="3:57" x14ac:dyDescent="0.15">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row>
    <row r="86" spans="3:57" x14ac:dyDescent="0.15">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row>
    <row r="87" spans="3:57" x14ac:dyDescent="0.15">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row>
    <row r="88" spans="3:57" x14ac:dyDescent="0.15">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row>
    <row r="89" spans="3:57" x14ac:dyDescent="0.15">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row>
    <row r="90" spans="3:57" x14ac:dyDescent="0.15">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row>
    <row r="91" spans="3:57" x14ac:dyDescent="0.15">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row>
    <row r="92" spans="3:57" x14ac:dyDescent="0.15">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row>
    <row r="93" spans="3:57" x14ac:dyDescent="0.15">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row>
    <row r="94" spans="3:57" x14ac:dyDescent="0.15">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row>
    <row r="95" spans="3:57" x14ac:dyDescent="0.15">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row>
    <row r="96" spans="3:57" x14ac:dyDescent="0.15">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row>
    <row r="97" spans="3:57" x14ac:dyDescent="0.15">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row>
    <row r="98" spans="3:57" x14ac:dyDescent="0.15">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row>
    <row r="99" spans="3:57" x14ac:dyDescent="0.15">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row>
    <row r="100" spans="3:57" x14ac:dyDescent="0.15">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row>
    <row r="101" spans="3:57" x14ac:dyDescent="0.15">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row>
    <row r="102" spans="3:57" x14ac:dyDescent="0.15">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row>
    <row r="103" spans="3:57" x14ac:dyDescent="0.15">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row>
    <row r="104" spans="3:57" x14ac:dyDescent="0.15">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row>
    <row r="105" spans="3:57" x14ac:dyDescent="0.15">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row>
    <row r="106" spans="3:57" x14ac:dyDescent="0.15">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row>
    <row r="107" spans="3:57" x14ac:dyDescent="0.15">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row>
    <row r="108" spans="3:57" x14ac:dyDescent="0.15">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row>
    <row r="109" spans="3:57" x14ac:dyDescent="0.15">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row>
    <row r="110" spans="3:57" x14ac:dyDescent="0.15">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row>
    <row r="111" spans="3:57" x14ac:dyDescent="0.15">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row>
    <row r="112" spans="3:57" x14ac:dyDescent="0.15">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row>
    <row r="113" spans="3:57" x14ac:dyDescent="0.15">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row>
    <row r="114" spans="3:57" x14ac:dyDescent="0.15">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row>
    <row r="115" spans="3:57" x14ac:dyDescent="0.15">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row>
    <row r="116" spans="3:57" x14ac:dyDescent="0.15">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row>
    <row r="117" spans="3:57" x14ac:dyDescent="0.15">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row>
    <row r="118" spans="3:57" x14ac:dyDescent="0.15">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row>
    <row r="119" spans="3:57" x14ac:dyDescent="0.15">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row>
    <row r="120" spans="3:57" x14ac:dyDescent="0.15">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row>
    <row r="121" spans="3:57" x14ac:dyDescent="0.15">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row>
    <row r="122" spans="3:57" x14ac:dyDescent="0.15">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row>
    <row r="123" spans="3:57" x14ac:dyDescent="0.15">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row>
    <row r="124" spans="3:57" x14ac:dyDescent="0.15">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row>
    <row r="125" spans="3:57" x14ac:dyDescent="0.15">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row>
    <row r="126" spans="3:57" x14ac:dyDescent="0.15">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row>
    <row r="127" spans="3:57" x14ac:dyDescent="0.15">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row>
    <row r="128" spans="3:57" x14ac:dyDescent="0.15">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row>
    <row r="129" spans="3:57" x14ac:dyDescent="0.15">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row>
    <row r="130" spans="3:57" x14ac:dyDescent="0.15">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row>
    <row r="131" spans="3:57" x14ac:dyDescent="0.15">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row>
    <row r="132" spans="3:57" x14ac:dyDescent="0.15">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row>
    <row r="133" spans="3:57" x14ac:dyDescent="0.15">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row>
    <row r="134" spans="3:57" x14ac:dyDescent="0.15">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row>
    <row r="135" spans="3:57" x14ac:dyDescent="0.15">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row>
    <row r="136" spans="3:57" x14ac:dyDescent="0.15">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row>
    <row r="137" spans="3:57" x14ac:dyDescent="0.15">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row>
    <row r="138" spans="3:57" x14ac:dyDescent="0.15">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row>
    <row r="139" spans="3:57" x14ac:dyDescent="0.15">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row>
    <row r="140" spans="3:57" x14ac:dyDescent="0.15">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row>
    <row r="141" spans="3:57" x14ac:dyDescent="0.15">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row>
    <row r="142" spans="3:57" x14ac:dyDescent="0.15">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row>
    <row r="143" spans="3:57" x14ac:dyDescent="0.15">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row>
    <row r="144" spans="3:57" x14ac:dyDescent="0.15">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row>
    <row r="145" spans="3:57" x14ac:dyDescent="0.15">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row>
    <row r="146" spans="3:57" x14ac:dyDescent="0.1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row>
    <row r="147" spans="3:57" x14ac:dyDescent="0.15">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row>
    <row r="148" spans="3:57" x14ac:dyDescent="0.15">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row>
    <row r="149" spans="3:57" x14ac:dyDescent="0.15">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row>
    <row r="150" spans="3:57" x14ac:dyDescent="0.15">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row>
    <row r="151" spans="3:57" x14ac:dyDescent="0.15">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row>
    <row r="152" spans="3:57" x14ac:dyDescent="0.15">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row>
    <row r="153" spans="3:57" x14ac:dyDescent="0.15">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row>
    <row r="154" spans="3:57" x14ac:dyDescent="0.15">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row>
    <row r="155" spans="3:57" x14ac:dyDescent="0.15">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row>
    <row r="156" spans="3:57" x14ac:dyDescent="0.15">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row>
    <row r="157" spans="3:57" x14ac:dyDescent="0.15">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row>
    <row r="158" spans="3:57" x14ac:dyDescent="0.15">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row>
  </sheetData>
  <mergeCells count="73">
    <mergeCell ref="U5:Z6"/>
    <mergeCell ref="AA5:AE6"/>
    <mergeCell ref="BA9:BE9"/>
    <mergeCell ref="A5:J6"/>
    <mergeCell ref="AF5:AZ6"/>
    <mergeCell ref="BA20:BE20"/>
    <mergeCell ref="AL15:AZ15"/>
    <mergeCell ref="BA16:BE16"/>
    <mergeCell ref="AL11:AZ11"/>
    <mergeCell ref="A3:BE3"/>
    <mergeCell ref="AL20:AZ20"/>
    <mergeCell ref="C22:BE23"/>
    <mergeCell ref="AA7:AE7"/>
    <mergeCell ref="AF19:AK19"/>
    <mergeCell ref="BA6:BE6"/>
    <mergeCell ref="AL10:AZ10"/>
    <mergeCell ref="BA15:BE15"/>
    <mergeCell ref="AL19:AZ19"/>
    <mergeCell ref="AF13:AK13"/>
    <mergeCell ref="A7:J7"/>
    <mergeCell ref="AF18:AK18"/>
    <mergeCell ref="O7:T7"/>
    <mergeCell ref="BA14:BE14"/>
    <mergeCell ref="K5:N6"/>
    <mergeCell ref="O5:T6"/>
    <mergeCell ref="C41:BD41"/>
    <mergeCell ref="AL12:AZ12"/>
    <mergeCell ref="AF11:AK11"/>
    <mergeCell ref="AF20:AK20"/>
    <mergeCell ref="AF14:AK14"/>
    <mergeCell ref="BA19:BE19"/>
    <mergeCell ref="AF17:AK17"/>
    <mergeCell ref="C38:BE38"/>
    <mergeCell ref="AL14:AZ14"/>
    <mergeCell ref="BA13:BE13"/>
    <mergeCell ref="AL17:AZ17"/>
    <mergeCell ref="BA18:BE18"/>
    <mergeCell ref="O8:T21"/>
    <mergeCell ref="C37:BE37"/>
    <mergeCell ref="U8:Z21"/>
    <mergeCell ref="C31:BE32"/>
    <mergeCell ref="C42:BD42"/>
    <mergeCell ref="C40:BE40"/>
    <mergeCell ref="BA12:BE12"/>
    <mergeCell ref="A8:A21"/>
    <mergeCell ref="AL16:AZ16"/>
    <mergeCell ref="K8:N21"/>
    <mergeCell ref="BA21:BE21"/>
    <mergeCell ref="BA11:BE11"/>
    <mergeCell ref="AF9:AK9"/>
    <mergeCell ref="B8:J21"/>
    <mergeCell ref="AF21:AK21"/>
    <mergeCell ref="AL13:AZ13"/>
    <mergeCell ref="AL18:AZ18"/>
    <mergeCell ref="AF12:AK12"/>
    <mergeCell ref="BA17:BE17"/>
    <mergeCell ref="AL21:AZ21"/>
    <mergeCell ref="C33:BD33"/>
    <mergeCell ref="AA8:AE21"/>
    <mergeCell ref="AF10:AK10"/>
    <mergeCell ref="AF16:AK16"/>
    <mergeCell ref="AL7:AZ7"/>
    <mergeCell ref="K7:N7"/>
    <mergeCell ref="U7:Z7"/>
    <mergeCell ref="AF15:AK15"/>
    <mergeCell ref="BA8:BE8"/>
    <mergeCell ref="BA7:BE7"/>
    <mergeCell ref="AF8:AK8"/>
    <mergeCell ref="AL8:AZ8"/>
    <mergeCell ref="BA10:BE10"/>
    <mergeCell ref="AF7:AK7"/>
    <mergeCell ref="C28:BE30"/>
    <mergeCell ref="AL9:AZ9"/>
  </mergeCells>
  <phoneticPr fontId="2"/>
  <printOptions horizontalCentered="1"/>
  <pageMargins left="0.1181102362204724" right="0.1181102362204724" top="0.19685039370078741" bottom="0.19685039370078741" header="0.1181102362204724" footer="0.1181102362204724"/>
  <pageSetup paperSize="9" scale="44" fitToHeight="2" orientation="landscape" r:id="rId1"/>
  <rowBreaks count="1" manualBreakCount="1">
    <brk id="41"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8"/>
  <sheetViews>
    <sheetView view="pageBreakPreview" zoomScaleNormal="100" zoomScaleSheetLayoutView="100" workbookViewId="0"/>
  </sheetViews>
  <sheetFormatPr defaultRowHeight="13.5" x14ac:dyDescent="0.15"/>
  <cols>
    <col min="1" max="1" width="1.5" style="124" customWidth="1"/>
    <col min="2" max="2" width="28.625" style="124" customWidth="1"/>
    <col min="3" max="4" width="3.125" style="124" customWidth="1"/>
    <col min="5" max="5" width="23.625" style="124" customWidth="1"/>
    <col min="6" max="6" width="10.375" style="124" customWidth="1"/>
    <col min="7" max="7" width="7.5" style="124" customWidth="1"/>
    <col min="8" max="8" width="23.875" style="124" customWidth="1"/>
    <col min="9" max="9" width="13.75" style="124" customWidth="1"/>
    <col min="10" max="10" width="1.125" style="124" customWidth="1"/>
    <col min="11" max="257" width="9" style="124" customWidth="1"/>
    <col min="258" max="258" width="28.625" style="124" customWidth="1"/>
    <col min="259" max="260" width="3.125" style="124" customWidth="1"/>
    <col min="261" max="261" width="23.625" style="124" customWidth="1"/>
    <col min="262" max="262" width="10.375" style="124" customWidth="1"/>
    <col min="263" max="263" width="7.5" style="124" customWidth="1"/>
    <col min="264" max="264" width="23.875" style="124" customWidth="1"/>
    <col min="265" max="265" width="13.75" style="124" customWidth="1"/>
    <col min="266" max="513" width="9" style="124" customWidth="1"/>
    <col min="514" max="514" width="28.625" style="124" customWidth="1"/>
    <col min="515" max="516" width="3.125" style="124" customWidth="1"/>
    <col min="517" max="517" width="23.625" style="124" customWidth="1"/>
    <col min="518" max="518" width="10.375" style="124" customWidth="1"/>
    <col min="519" max="519" width="7.5" style="124" customWidth="1"/>
    <col min="520" max="520" width="23.875" style="124" customWidth="1"/>
    <col min="521" max="521" width="13.75" style="124" customWidth="1"/>
    <col min="522" max="769" width="9" style="124" customWidth="1"/>
    <col min="770" max="770" width="28.625" style="124" customWidth="1"/>
    <col min="771" max="772" width="3.125" style="124" customWidth="1"/>
    <col min="773" max="773" width="23.625" style="124" customWidth="1"/>
    <col min="774" max="774" width="10.375" style="124" customWidth="1"/>
    <col min="775" max="775" width="7.5" style="124" customWidth="1"/>
    <col min="776" max="776" width="23.875" style="124" customWidth="1"/>
    <col min="777" max="777" width="13.75" style="124" customWidth="1"/>
    <col min="778" max="1025" width="9" style="124" customWidth="1"/>
    <col min="1026" max="1026" width="28.625" style="124" customWidth="1"/>
    <col min="1027" max="1028" width="3.125" style="124" customWidth="1"/>
    <col min="1029" max="1029" width="23.625" style="124" customWidth="1"/>
    <col min="1030" max="1030" width="10.375" style="124" customWidth="1"/>
    <col min="1031" max="1031" width="7.5" style="124" customWidth="1"/>
    <col min="1032" max="1032" width="23.875" style="124" customWidth="1"/>
    <col min="1033" max="1033" width="13.75" style="124" customWidth="1"/>
    <col min="1034" max="1281" width="9" style="124" customWidth="1"/>
    <col min="1282" max="1282" width="28.625" style="124" customWidth="1"/>
    <col min="1283" max="1284" width="3.125" style="124" customWidth="1"/>
    <col min="1285" max="1285" width="23.625" style="124" customWidth="1"/>
    <col min="1286" max="1286" width="10.375" style="124" customWidth="1"/>
    <col min="1287" max="1287" width="7.5" style="124" customWidth="1"/>
    <col min="1288" max="1288" width="23.875" style="124" customWidth="1"/>
    <col min="1289" max="1289" width="13.75" style="124" customWidth="1"/>
    <col min="1290" max="1537" width="9" style="124" customWidth="1"/>
    <col min="1538" max="1538" width="28.625" style="124" customWidth="1"/>
    <col min="1539" max="1540" width="3.125" style="124" customWidth="1"/>
    <col min="1541" max="1541" width="23.625" style="124" customWidth="1"/>
    <col min="1542" max="1542" width="10.375" style="124" customWidth="1"/>
    <col min="1543" max="1543" width="7.5" style="124" customWidth="1"/>
    <col min="1544" max="1544" width="23.875" style="124" customWidth="1"/>
    <col min="1545" max="1545" width="13.75" style="124" customWidth="1"/>
    <col min="1546" max="1793" width="9" style="124" customWidth="1"/>
    <col min="1794" max="1794" width="28.625" style="124" customWidth="1"/>
    <col min="1795" max="1796" width="3.125" style="124" customWidth="1"/>
    <col min="1797" max="1797" width="23.625" style="124" customWidth="1"/>
    <col min="1798" max="1798" width="10.375" style="124" customWidth="1"/>
    <col min="1799" max="1799" width="7.5" style="124" customWidth="1"/>
    <col min="1800" max="1800" width="23.875" style="124" customWidth="1"/>
    <col min="1801" max="1801" width="13.75" style="124" customWidth="1"/>
    <col min="1802" max="2049" width="9" style="124" customWidth="1"/>
    <col min="2050" max="2050" width="28.625" style="124" customWidth="1"/>
    <col min="2051" max="2052" width="3.125" style="124" customWidth="1"/>
    <col min="2053" max="2053" width="23.625" style="124" customWidth="1"/>
    <col min="2054" max="2054" width="10.375" style="124" customWidth="1"/>
    <col min="2055" max="2055" width="7.5" style="124" customWidth="1"/>
    <col min="2056" max="2056" width="23.875" style="124" customWidth="1"/>
    <col min="2057" max="2057" width="13.75" style="124" customWidth="1"/>
    <col min="2058" max="2305" width="9" style="124" customWidth="1"/>
    <col min="2306" max="2306" width="28.625" style="124" customWidth="1"/>
    <col min="2307" max="2308" width="3.125" style="124" customWidth="1"/>
    <col min="2309" max="2309" width="23.625" style="124" customWidth="1"/>
    <col min="2310" max="2310" width="10.375" style="124" customWidth="1"/>
    <col min="2311" max="2311" width="7.5" style="124" customWidth="1"/>
    <col min="2312" max="2312" width="23.875" style="124" customWidth="1"/>
    <col min="2313" max="2313" width="13.75" style="124" customWidth="1"/>
    <col min="2314" max="2561" width="9" style="124" customWidth="1"/>
    <col min="2562" max="2562" width="28.625" style="124" customWidth="1"/>
    <col min="2563" max="2564" width="3.125" style="124" customWidth="1"/>
    <col min="2565" max="2565" width="23.625" style="124" customWidth="1"/>
    <col min="2566" max="2566" width="10.375" style="124" customWidth="1"/>
    <col min="2567" max="2567" width="7.5" style="124" customWidth="1"/>
    <col min="2568" max="2568" width="23.875" style="124" customWidth="1"/>
    <col min="2569" max="2569" width="13.75" style="124" customWidth="1"/>
    <col min="2570" max="2817" width="9" style="124" customWidth="1"/>
    <col min="2818" max="2818" width="28.625" style="124" customWidth="1"/>
    <col min="2819" max="2820" width="3.125" style="124" customWidth="1"/>
    <col min="2821" max="2821" width="23.625" style="124" customWidth="1"/>
    <col min="2822" max="2822" width="10.375" style="124" customWidth="1"/>
    <col min="2823" max="2823" width="7.5" style="124" customWidth="1"/>
    <col min="2824" max="2824" width="23.875" style="124" customWidth="1"/>
    <col min="2825" max="2825" width="13.75" style="124" customWidth="1"/>
    <col min="2826" max="3073" width="9" style="124" customWidth="1"/>
    <col min="3074" max="3074" width="28.625" style="124" customWidth="1"/>
    <col min="3075" max="3076" width="3.125" style="124" customWidth="1"/>
    <col min="3077" max="3077" width="23.625" style="124" customWidth="1"/>
    <col min="3078" max="3078" width="10.375" style="124" customWidth="1"/>
    <col min="3079" max="3079" width="7.5" style="124" customWidth="1"/>
    <col min="3080" max="3080" width="23.875" style="124" customWidth="1"/>
    <col min="3081" max="3081" width="13.75" style="124" customWidth="1"/>
    <col min="3082" max="3329" width="9" style="124" customWidth="1"/>
    <col min="3330" max="3330" width="28.625" style="124" customWidth="1"/>
    <col min="3331" max="3332" width="3.125" style="124" customWidth="1"/>
    <col min="3333" max="3333" width="23.625" style="124" customWidth="1"/>
    <col min="3334" max="3334" width="10.375" style="124" customWidth="1"/>
    <col min="3335" max="3335" width="7.5" style="124" customWidth="1"/>
    <col min="3336" max="3336" width="23.875" style="124" customWidth="1"/>
    <col min="3337" max="3337" width="13.75" style="124" customWidth="1"/>
    <col min="3338" max="3585" width="9" style="124" customWidth="1"/>
    <col min="3586" max="3586" width="28.625" style="124" customWidth="1"/>
    <col min="3587" max="3588" width="3.125" style="124" customWidth="1"/>
    <col min="3589" max="3589" width="23.625" style="124" customWidth="1"/>
    <col min="3590" max="3590" width="10.375" style="124" customWidth="1"/>
    <col min="3591" max="3591" width="7.5" style="124" customWidth="1"/>
    <col min="3592" max="3592" width="23.875" style="124" customWidth="1"/>
    <col min="3593" max="3593" width="13.75" style="124" customWidth="1"/>
    <col min="3594" max="3841" width="9" style="124" customWidth="1"/>
    <col min="3842" max="3842" width="28.625" style="124" customWidth="1"/>
    <col min="3843" max="3844" width="3.125" style="124" customWidth="1"/>
    <col min="3845" max="3845" width="23.625" style="124" customWidth="1"/>
    <col min="3846" max="3846" width="10.375" style="124" customWidth="1"/>
    <col min="3847" max="3847" width="7.5" style="124" customWidth="1"/>
    <col min="3848" max="3848" width="23.875" style="124" customWidth="1"/>
    <col min="3849" max="3849" width="13.75" style="124" customWidth="1"/>
    <col min="3850" max="4097" width="9" style="124" customWidth="1"/>
    <col min="4098" max="4098" width="28.625" style="124" customWidth="1"/>
    <col min="4099" max="4100" width="3.125" style="124" customWidth="1"/>
    <col min="4101" max="4101" width="23.625" style="124" customWidth="1"/>
    <col min="4102" max="4102" width="10.375" style="124" customWidth="1"/>
    <col min="4103" max="4103" width="7.5" style="124" customWidth="1"/>
    <col min="4104" max="4104" width="23.875" style="124" customWidth="1"/>
    <col min="4105" max="4105" width="13.75" style="124" customWidth="1"/>
    <col min="4106" max="4353" width="9" style="124" customWidth="1"/>
    <col min="4354" max="4354" width="28.625" style="124" customWidth="1"/>
    <col min="4355" max="4356" width="3.125" style="124" customWidth="1"/>
    <col min="4357" max="4357" width="23.625" style="124" customWidth="1"/>
    <col min="4358" max="4358" width="10.375" style="124" customWidth="1"/>
    <col min="4359" max="4359" width="7.5" style="124" customWidth="1"/>
    <col min="4360" max="4360" width="23.875" style="124" customWidth="1"/>
    <col min="4361" max="4361" width="13.75" style="124" customWidth="1"/>
    <col min="4362" max="4609" width="9" style="124" customWidth="1"/>
    <col min="4610" max="4610" width="28.625" style="124" customWidth="1"/>
    <col min="4611" max="4612" width="3.125" style="124" customWidth="1"/>
    <col min="4613" max="4613" width="23.625" style="124" customWidth="1"/>
    <col min="4614" max="4614" width="10.375" style="124" customWidth="1"/>
    <col min="4615" max="4615" width="7.5" style="124" customWidth="1"/>
    <col min="4616" max="4616" width="23.875" style="124" customWidth="1"/>
    <col min="4617" max="4617" width="13.75" style="124" customWidth="1"/>
    <col min="4618" max="4865" width="9" style="124" customWidth="1"/>
    <col min="4866" max="4866" width="28.625" style="124" customWidth="1"/>
    <col min="4867" max="4868" width="3.125" style="124" customWidth="1"/>
    <col min="4869" max="4869" width="23.625" style="124" customWidth="1"/>
    <col min="4870" max="4870" width="10.375" style="124" customWidth="1"/>
    <col min="4871" max="4871" width="7.5" style="124" customWidth="1"/>
    <col min="4872" max="4872" width="23.875" style="124" customWidth="1"/>
    <col min="4873" max="4873" width="13.75" style="124" customWidth="1"/>
    <col min="4874" max="5121" width="9" style="124" customWidth="1"/>
    <col min="5122" max="5122" width="28.625" style="124" customWidth="1"/>
    <col min="5123" max="5124" width="3.125" style="124" customWidth="1"/>
    <col min="5125" max="5125" width="23.625" style="124" customWidth="1"/>
    <col min="5126" max="5126" width="10.375" style="124" customWidth="1"/>
    <col min="5127" max="5127" width="7.5" style="124" customWidth="1"/>
    <col min="5128" max="5128" width="23.875" style="124" customWidth="1"/>
    <col min="5129" max="5129" width="13.75" style="124" customWidth="1"/>
    <col min="5130" max="5377" width="9" style="124" customWidth="1"/>
    <col min="5378" max="5378" width="28.625" style="124" customWidth="1"/>
    <col min="5379" max="5380" width="3.125" style="124" customWidth="1"/>
    <col min="5381" max="5381" width="23.625" style="124" customWidth="1"/>
    <col min="5382" max="5382" width="10.375" style="124" customWidth="1"/>
    <col min="5383" max="5383" width="7.5" style="124" customWidth="1"/>
    <col min="5384" max="5384" width="23.875" style="124" customWidth="1"/>
    <col min="5385" max="5385" width="13.75" style="124" customWidth="1"/>
    <col min="5386" max="5633" width="9" style="124" customWidth="1"/>
    <col min="5634" max="5634" width="28.625" style="124" customWidth="1"/>
    <col min="5635" max="5636" width="3.125" style="124" customWidth="1"/>
    <col min="5637" max="5637" width="23.625" style="124" customWidth="1"/>
    <col min="5638" max="5638" width="10.375" style="124" customWidth="1"/>
    <col min="5639" max="5639" width="7.5" style="124" customWidth="1"/>
    <col min="5640" max="5640" width="23.875" style="124" customWidth="1"/>
    <col min="5641" max="5641" width="13.75" style="124" customWidth="1"/>
    <col min="5642" max="5889" width="9" style="124" customWidth="1"/>
    <col min="5890" max="5890" width="28.625" style="124" customWidth="1"/>
    <col min="5891" max="5892" width="3.125" style="124" customWidth="1"/>
    <col min="5893" max="5893" width="23.625" style="124" customWidth="1"/>
    <col min="5894" max="5894" width="10.375" style="124" customWidth="1"/>
    <col min="5895" max="5895" width="7.5" style="124" customWidth="1"/>
    <col min="5896" max="5896" width="23.875" style="124" customWidth="1"/>
    <col min="5897" max="5897" width="13.75" style="124" customWidth="1"/>
    <col min="5898" max="6145" width="9" style="124" customWidth="1"/>
    <col min="6146" max="6146" width="28.625" style="124" customWidth="1"/>
    <col min="6147" max="6148" width="3.125" style="124" customWidth="1"/>
    <col min="6149" max="6149" width="23.625" style="124" customWidth="1"/>
    <col min="6150" max="6150" width="10.375" style="124" customWidth="1"/>
    <col min="6151" max="6151" width="7.5" style="124" customWidth="1"/>
    <col min="6152" max="6152" width="23.875" style="124" customWidth="1"/>
    <col min="6153" max="6153" width="13.75" style="124" customWidth="1"/>
    <col min="6154" max="6401" width="9" style="124" customWidth="1"/>
    <col min="6402" max="6402" width="28.625" style="124" customWidth="1"/>
    <col min="6403" max="6404" width="3.125" style="124" customWidth="1"/>
    <col min="6405" max="6405" width="23.625" style="124" customWidth="1"/>
    <col min="6406" max="6406" width="10.375" style="124" customWidth="1"/>
    <col min="6407" max="6407" width="7.5" style="124" customWidth="1"/>
    <col min="6408" max="6408" width="23.875" style="124" customWidth="1"/>
    <col min="6409" max="6409" width="13.75" style="124" customWidth="1"/>
    <col min="6410" max="6657" width="9" style="124" customWidth="1"/>
    <col min="6658" max="6658" width="28.625" style="124" customWidth="1"/>
    <col min="6659" max="6660" width="3.125" style="124" customWidth="1"/>
    <col min="6661" max="6661" width="23.625" style="124" customWidth="1"/>
    <col min="6662" max="6662" width="10.375" style="124" customWidth="1"/>
    <col min="6663" max="6663" width="7.5" style="124" customWidth="1"/>
    <col min="6664" max="6664" width="23.875" style="124" customWidth="1"/>
    <col min="6665" max="6665" width="13.75" style="124" customWidth="1"/>
    <col min="6666" max="6913" width="9" style="124" customWidth="1"/>
    <col min="6914" max="6914" width="28.625" style="124" customWidth="1"/>
    <col min="6915" max="6916" width="3.125" style="124" customWidth="1"/>
    <col min="6917" max="6917" width="23.625" style="124" customWidth="1"/>
    <col min="6918" max="6918" width="10.375" style="124" customWidth="1"/>
    <col min="6919" max="6919" width="7.5" style="124" customWidth="1"/>
    <col min="6920" max="6920" width="23.875" style="124" customWidth="1"/>
    <col min="6921" max="6921" width="13.75" style="124" customWidth="1"/>
    <col min="6922" max="7169" width="9" style="124" customWidth="1"/>
    <col min="7170" max="7170" width="28.625" style="124" customWidth="1"/>
    <col min="7171" max="7172" width="3.125" style="124" customWidth="1"/>
    <col min="7173" max="7173" width="23.625" style="124" customWidth="1"/>
    <col min="7174" max="7174" width="10.375" style="124" customWidth="1"/>
    <col min="7175" max="7175" width="7.5" style="124" customWidth="1"/>
    <col min="7176" max="7176" width="23.875" style="124" customWidth="1"/>
    <col min="7177" max="7177" width="13.75" style="124" customWidth="1"/>
    <col min="7178" max="7425" width="9" style="124" customWidth="1"/>
    <col min="7426" max="7426" width="28.625" style="124" customWidth="1"/>
    <col min="7427" max="7428" width="3.125" style="124" customWidth="1"/>
    <col min="7429" max="7429" width="23.625" style="124" customWidth="1"/>
    <col min="7430" max="7430" width="10.375" style="124" customWidth="1"/>
    <col min="7431" max="7431" width="7.5" style="124" customWidth="1"/>
    <col min="7432" max="7432" width="23.875" style="124" customWidth="1"/>
    <col min="7433" max="7433" width="13.75" style="124" customWidth="1"/>
    <col min="7434" max="7681" width="9" style="124" customWidth="1"/>
    <col min="7682" max="7682" width="28.625" style="124" customWidth="1"/>
    <col min="7683" max="7684" width="3.125" style="124" customWidth="1"/>
    <col min="7685" max="7685" width="23.625" style="124" customWidth="1"/>
    <col min="7686" max="7686" width="10.375" style="124" customWidth="1"/>
    <col min="7687" max="7687" width="7.5" style="124" customWidth="1"/>
    <col min="7688" max="7688" width="23.875" style="124" customWidth="1"/>
    <col min="7689" max="7689" width="13.75" style="124" customWidth="1"/>
    <col min="7690" max="7937" width="9" style="124" customWidth="1"/>
    <col min="7938" max="7938" width="28.625" style="124" customWidth="1"/>
    <col min="7939" max="7940" width="3.125" style="124" customWidth="1"/>
    <col min="7941" max="7941" width="23.625" style="124" customWidth="1"/>
    <col min="7942" max="7942" width="10.375" style="124" customWidth="1"/>
    <col min="7943" max="7943" width="7.5" style="124" customWidth="1"/>
    <col min="7944" max="7944" width="23.875" style="124" customWidth="1"/>
    <col min="7945" max="7945" width="13.75" style="124" customWidth="1"/>
    <col min="7946" max="8193" width="9" style="124" customWidth="1"/>
    <col min="8194" max="8194" width="28.625" style="124" customWidth="1"/>
    <col min="8195" max="8196" width="3.125" style="124" customWidth="1"/>
    <col min="8197" max="8197" width="23.625" style="124" customWidth="1"/>
    <col min="8198" max="8198" width="10.375" style="124" customWidth="1"/>
    <col min="8199" max="8199" width="7.5" style="124" customWidth="1"/>
    <col min="8200" max="8200" width="23.875" style="124" customWidth="1"/>
    <col min="8201" max="8201" width="13.75" style="124" customWidth="1"/>
    <col min="8202" max="8449" width="9" style="124" customWidth="1"/>
    <col min="8450" max="8450" width="28.625" style="124" customWidth="1"/>
    <col min="8451" max="8452" width="3.125" style="124" customWidth="1"/>
    <col min="8453" max="8453" width="23.625" style="124" customWidth="1"/>
    <col min="8454" max="8454" width="10.375" style="124" customWidth="1"/>
    <col min="8455" max="8455" width="7.5" style="124" customWidth="1"/>
    <col min="8456" max="8456" width="23.875" style="124" customWidth="1"/>
    <col min="8457" max="8457" width="13.75" style="124" customWidth="1"/>
    <col min="8458" max="8705" width="9" style="124" customWidth="1"/>
    <col min="8706" max="8706" width="28.625" style="124" customWidth="1"/>
    <col min="8707" max="8708" width="3.125" style="124" customWidth="1"/>
    <col min="8709" max="8709" width="23.625" style="124" customWidth="1"/>
    <col min="8710" max="8710" width="10.375" style="124" customWidth="1"/>
    <col min="8711" max="8711" width="7.5" style="124" customWidth="1"/>
    <col min="8712" max="8712" width="23.875" style="124" customWidth="1"/>
    <col min="8713" max="8713" width="13.75" style="124" customWidth="1"/>
    <col min="8714" max="8961" width="9" style="124" customWidth="1"/>
    <col min="8962" max="8962" width="28.625" style="124" customWidth="1"/>
    <col min="8963" max="8964" width="3.125" style="124" customWidth="1"/>
    <col min="8965" max="8965" width="23.625" style="124" customWidth="1"/>
    <col min="8966" max="8966" width="10.375" style="124" customWidth="1"/>
    <col min="8967" max="8967" width="7.5" style="124" customWidth="1"/>
    <col min="8968" max="8968" width="23.875" style="124" customWidth="1"/>
    <col min="8969" max="8969" width="13.75" style="124" customWidth="1"/>
    <col min="8970" max="9217" width="9" style="124" customWidth="1"/>
    <col min="9218" max="9218" width="28.625" style="124" customWidth="1"/>
    <col min="9219" max="9220" width="3.125" style="124" customWidth="1"/>
    <col min="9221" max="9221" width="23.625" style="124" customWidth="1"/>
    <col min="9222" max="9222" width="10.375" style="124" customWidth="1"/>
    <col min="9223" max="9223" width="7.5" style="124" customWidth="1"/>
    <col min="9224" max="9224" width="23.875" style="124" customWidth="1"/>
    <col min="9225" max="9225" width="13.75" style="124" customWidth="1"/>
    <col min="9226" max="9473" width="9" style="124" customWidth="1"/>
    <col min="9474" max="9474" width="28.625" style="124" customWidth="1"/>
    <col min="9475" max="9476" width="3.125" style="124" customWidth="1"/>
    <col min="9477" max="9477" width="23.625" style="124" customWidth="1"/>
    <col min="9478" max="9478" width="10.375" style="124" customWidth="1"/>
    <col min="9479" max="9479" width="7.5" style="124" customWidth="1"/>
    <col min="9480" max="9480" width="23.875" style="124" customWidth="1"/>
    <col min="9481" max="9481" width="13.75" style="124" customWidth="1"/>
    <col min="9482" max="9729" width="9" style="124" customWidth="1"/>
    <col min="9730" max="9730" width="28.625" style="124" customWidth="1"/>
    <col min="9731" max="9732" width="3.125" style="124" customWidth="1"/>
    <col min="9733" max="9733" width="23.625" style="124" customWidth="1"/>
    <col min="9734" max="9734" width="10.375" style="124" customWidth="1"/>
    <col min="9735" max="9735" width="7.5" style="124" customWidth="1"/>
    <col min="9736" max="9736" width="23.875" style="124" customWidth="1"/>
    <col min="9737" max="9737" width="13.75" style="124" customWidth="1"/>
    <col min="9738" max="9985" width="9" style="124" customWidth="1"/>
    <col min="9986" max="9986" width="28.625" style="124" customWidth="1"/>
    <col min="9987" max="9988" width="3.125" style="124" customWidth="1"/>
    <col min="9989" max="9989" width="23.625" style="124" customWidth="1"/>
    <col min="9990" max="9990" width="10.375" style="124" customWidth="1"/>
    <col min="9991" max="9991" width="7.5" style="124" customWidth="1"/>
    <col min="9992" max="9992" width="23.875" style="124" customWidth="1"/>
    <col min="9993" max="9993" width="13.75" style="124" customWidth="1"/>
    <col min="9994" max="10241" width="9" style="124" customWidth="1"/>
    <col min="10242" max="10242" width="28.625" style="124" customWidth="1"/>
    <col min="10243" max="10244" width="3.125" style="124" customWidth="1"/>
    <col min="10245" max="10245" width="23.625" style="124" customWidth="1"/>
    <col min="10246" max="10246" width="10.375" style="124" customWidth="1"/>
    <col min="10247" max="10247" width="7.5" style="124" customWidth="1"/>
    <col min="10248" max="10248" width="23.875" style="124" customWidth="1"/>
    <col min="10249" max="10249" width="13.75" style="124" customWidth="1"/>
    <col min="10250" max="10497" width="9" style="124" customWidth="1"/>
    <col min="10498" max="10498" width="28.625" style="124" customWidth="1"/>
    <col min="10499" max="10500" width="3.125" style="124" customWidth="1"/>
    <col min="10501" max="10501" width="23.625" style="124" customWidth="1"/>
    <col min="10502" max="10502" width="10.375" style="124" customWidth="1"/>
    <col min="10503" max="10503" width="7.5" style="124" customWidth="1"/>
    <col min="10504" max="10504" width="23.875" style="124" customWidth="1"/>
    <col min="10505" max="10505" width="13.75" style="124" customWidth="1"/>
    <col min="10506" max="10753" width="9" style="124" customWidth="1"/>
    <col min="10754" max="10754" width="28.625" style="124" customWidth="1"/>
    <col min="10755" max="10756" width="3.125" style="124" customWidth="1"/>
    <col min="10757" max="10757" width="23.625" style="124" customWidth="1"/>
    <col min="10758" max="10758" width="10.375" style="124" customWidth="1"/>
    <col min="10759" max="10759" width="7.5" style="124" customWidth="1"/>
    <col min="10760" max="10760" width="23.875" style="124" customWidth="1"/>
    <col min="10761" max="10761" width="13.75" style="124" customWidth="1"/>
    <col min="10762" max="11009" width="9" style="124" customWidth="1"/>
    <col min="11010" max="11010" width="28.625" style="124" customWidth="1"/>
    <col min="11011" max="11012" width="3.125" style="124" customWidth="1"/>
    <col min="11013" max="11013" width="23.625" style="124" customWidth="1"/>
    <col min="11014" max="11014" width="10.375" style="124" customWidth="1"/>
    <col min="11015" max="11015" width="7.5" style="124" customWidth="1"/>
    <col min="11016" max="11016" width="23.875" style="124" customWidth="1"/>
    <col min="11017" max="11017" width="13.75" style="124" customWidth="1"/>
    <col min="11018" max="11265" width="9" style="124" customWidth="1"/>
    <col min="11266" max="11266" width="28.625" style="124" customWidth="1"/>
    <col min="11267" max="11268" width="3.125" style="124" customWidth="1"/>
    <col min="11269" max="11269" width="23.625" style="124" customWidth="1"/>
    <col min="11270" max="11270" width="10.375" style="124" customWidth="1"/>
    <col min="11271" max="11271" width="7.5" style="124" customWidth="1"/>
    <col min="11272" max="11272" width="23.875" style="124" customWidth="1"/>
    <col min="11273" max="11273" width="13.75" style="124" customWidth="1"/>
    <col min="11274" max="11521" width="9" style="124" customWidth="1"/>
    <col min="11522" max="11522" width="28.625" style="124" customWidth="1"/>
    <col min="11523" max="11524" width="3.125" style="124" customWidth="1"/>
    <col min="11525" max="11525" width="23.625" style="124" customWidth="1"/>
    <col min="11526" max="11526" width="10.375" style="124" customWidth="1"/>
    <col min="11527" max="11527" width="7.5" style="124" customWidth="1"/>
    <col min="11528" max="11528" width="23.875" style="124" customWidth="1"/>
    <col min="11529" max="11529" width="13.75" style="124" customWidth="1"/>
    <col min="11530" max="11777" width="9" style="124" customWidth="1"/>
    <col min="11778" max="11778" width="28.625" style="124" customWidth="1"/>
    <col min="11779" max="11780" width="3.125" style="124" customWidth="1"/>
    <col min="11781" max="11781" width="23.625" style="124" customWidth="1"/>
    <col min="11782" max="11782" width="10.375" style="124" customWidth="1"/>
    <col min="11783" max="11783" width="7.5" style="124" customWidth="1"/>
    <col min="11784" max="11784" width="23.875" style="124" customWidth="1"/>
    <col min="11785" max="11785" width="13.75" style="124" customWidth="1"/>
    <col min="11786" max="12033" width="9" style="124" customWidth="1"/>
    <col min="12034" max="12034" width="28.625" style="124" customWidth="1"/>
    <col min="12035" max="12036" width="3.125" style="124" customWidth="1"/>
    <col min="12037" max="12037" width="23.625" style="124" customWidth="1"/>
    <col min="12038" max="12038" width="10.375" style="124" customWidth="1"/>
    <col min="12039" max="12039" width="7.5" style="124" customWidth="1"/>
    <col min="12040" max="12040" width="23.875" style="124" customWidth="1"/>
    <col min="12041" max="12041" width="13.75" style="124" customWidth="1"/>
    <col min="12042" max="12289" width="9" style="124" customWidth="1"/>
    <col min="12290" max="12290" width="28.625" style="124" customWidth="1"/>
    <col min="12291" max="12292" width="3.125" style="124" customWidth="1"/>
    <col min="12293" max="12293" width="23.625" style="124" customWidth="1"/>
    <col min="12294" max="12294" width="10.375" style="124" customWidth="1"/>
    <col min="12295" max="12295" width="7.5" style="124" customWidth="1"/>
    <col min="12296" max="12296" width="23.875" style="124" customWidth="1"/>
    <col min="12297" max="12297" width="13.75" style="124" customWidth="1"/>
    <col min="12298" max="12545" width="9" style="124" customWidth="1"/>
    <col min="12546" max="12546" width="28.625" style="124" customWidth="1"/>
    <col min="12547" max="12548" width="3.125" style="124" customWidth="1"/>
    <col min="12549" max="12549" width="23.625" style="124" customWidth="1"/>
    <col min="12550" max="12550" width="10.375" style="124" customWidth="1"/>
    <col min="12551" max="12551" width="7.5" style="124" customWidth="1"/>
    <col min="12552" max="12552" width="23.875" style="124" customWidth="1"/>
    <col min="12553" max="12553" width="13.75" style="124" customWidth="1"/>
    <col min="12554" max="12801" width="9" style="124" customWidth="1"/>
    <col min="12802" max="12802" width="28.625" style="124" customWidth="1"/>
    <col min="12803" max="12804" width="3.125" style="124" customWidth="1"/>
    <col min="12805" max="12805" width="23.625" style="124" customWidth="1"/>
    <col min="12806" max="12806" width="10.375" style="124" customWidth="1"/>
    <col min="12807" max="12807" width="7.5" style="124" customWidth="1"/>
    <col min="12808" max="12808" width="23.875" style="124" customWidth="1"/>
    <col min="12809" max="12809" width="13.75" style="124" customWidth="1"/>
    <col min="12810" max="13057" width="9" style="124" customWidth="1"/>
    <col min="13058" max="13058" width="28.625" style="124" customWidth="1"/>
    <col min="13059" max="13060" width="3.125" style="124" customWidth="1"/>
    <col min="13061" max="13061" width="23.625" style="124" customWidth="1"/>
    <col min="13062" max="13062" width="10.375" style="124" customWidth="1"/>
    <col min="13063" max="13063" width="7.5" style="124" customWidth="1"/>
    <col min="13064" max="13064" width="23.875" style="124" customWidth="1"/>
    <col min="13065" max="13065" width="13.75" style="124" customWidth="1"/>
    <col min="13066" max="13313" width="9" style="124" customWidth="1"/>
    <col min="13314" max="13314" width="28.625" style="124" customWidth="1"/>
    <col min="13315" max="13316" width="3.125" style="124" customWidth="1"/>
    <col min="13317" max="13317" width="23.625" style="124" customWidth="1"/>
    <col min="13318" max="13318" width="10.375" style="124" customWidth="1"/>
    <col min="13319" max="13319" width="7.5" style="124" customWidth="1"/>
    <col min="13320" max="13320" width="23.875" style="124" customWidth="1"/>
    <col min="13321" max="13321" width="13.75" style="124" customWidth="1"/>
    <col min="13322" max="13569" width="9" style="124" customWidth="1"/>
    <col min="13570" max="13570" width="28.625" style="124" customWidth="1"/>
    <col min="13571" max="13572" width="3.125" style="124" customWidth="1"/>
    <col min="13573" max="13573" width="23.625" style="124" customWidth="1"/>
    <col min="13574" max="13574" width="10.375" style="124" customWidth="1"/>
    <col min="13575" max="13575" width="7.5" style="124" customWidth="1"/>
    <col min="13576" max="13576" width="23.875" style="124" customWidth="1"/>
    <col min="13577" max="13577" width="13.75" style="124" customWidth="1"/>
    <col min="13578" max="13825" width="9" style="124" customWidth="1"/>
    <col min="13826" max="13826" width="28.625" style="124" customWidth="1"/>
    <col min="13827" max="13828" width="3.125" style="124" customWidth="1"/>
    <col min="13829" max="13829" width="23.625" style="124" customWidth="1"/>
    <col min="13830" max="13830" width="10.375" style="124" customWidth="1"/>
    <col min="13831" max="13831" width="7.5" style="124" customWidth="1"/>
    <col min="13832" max="13832" width="23.875" style="124" customWidth="1"/>
    <col min="13833" max="13833" width="13.75" style="124" customWidth="1"/>
    <col min="13834" max="14081" width="9" style="124" customWidth="1"/>
    <col min="14082" max="14082" width="28.625" style="124" customWidth="1"/>
    <col min="14083" max="14084" width="3.125" style="124" customWidth="1"/>
    <col min="14085" max="14085" width="23.625" style="124" customWidth="1"/>
    <col min="14086" max="14086" width="10.375" style="124" customWidth="1"/>
    <col min="14087" max="14087" width="7.5" style="124" customWidth="1"/>
    <col min="14088" max="14088" width="23.875" style="124" customWidth="1"/>
    <col min="14089" max="14089" width="13.75" style="124" customWidth="1"/>
    <col min="14090" max="14337" width="9" style="124" customWidth="1"/>
    <col min="14338" max="14338" width="28.625" style="124" customWidth="1"/>
    <col min="14339" max="14340" width="3.125" style="124" customWidth="1"/>
    <col min="14341" max="14341" width="23.625" style="124" customWidth="1"/>
    <col min="14342" max="14342" width="10.375" style="124" customWidth="1"/>
    <col min="14343" max="14343" width="7.5" style="124" customWidth="1"/>
    <col min="14344" max="14344" width="23.875" style="124" customWidth="1"/>
    <col min="14345" max="14345" width="13.75" style="124" customWidth="1"/>
    <col min="14346" max="14593" width="9" style="124" customWidth="1"/>
    <col min="14594" max="14594" width="28.625" style="124" customWidth="1"/>
    <col min="14595" max="14596" width="3.125" style="124" customWidth="1"/>
    <col min="14597" max="14597" width="23.625" style="124" customWidth="1"/>
    <col min="14598" max="14598" width="10.375" style="124" customWidth="1"/>
    <col min="14599" max="14599" width="7.5" style="124" customWidth="1"/>
    <col min="14600" max="14600" width="23.875" style="124" customWidth="1"/>
    <col min="14601" max="14601" width="13.75" style="124" customWidth="1"/>
    <col min="14602" max="14849" width="9" style="124" customWidth="1"/>
    <col min="14850" max="14850" width="28.625" style="124" customWidth="1"/>
    <col min="14851" max="14852" width="3.125" style="124" customWidth="1"/>
    <col min="14853" max="14853" width="23.625" style="124" customWidth="1"/>
    <col min="14854" max="14854" width="10.375" style="124" customWidth="1"/>
    <col min="14855" max="14855" width="7.5" style="124" customWidth="1"/>
    <col min="14856" max="14856" width="23.875" style="124" customWidth="1"/>
    <col min="14857" max="14857" width="13.75" style="124" customWidth="1"/>
    <col min="14858" max="15105" width="9" style="124" customWidth="1"/>
    <col min="15106" max="15106" width="28.625" style="124" customWidth="1"/>
    <col min="15107" max="15108" width="3.125" style="124" customWidth="1"/>
    <col min="15109" max="15109" width="23.625" style="124" customWidth="1"/>
    <col min="15110" max="15110" width="10.375" style="124" customWidth="1"/>
    <col min="15111" max="15111" width="7.5" style="124" customWidth="1"/>
    <col min="15112" max="15112" width="23.875" style="124" customWidth="1"/>
    <col min="15113" max="15113" width="13.75" style="124" customWidth="1"/>
    <col min="15114" max="15361" width="9" style="124" customWidth="1"/>
    <col min="15362" max="15362" width="28.625" style="124" customWidth="1"/>
    <col min="15363" max="15364" width="3.125" style="124" customWidth="1"/>
    <col min="15365" max="15365" width="23.625" style="124" customWidth="1"/>
    <col min="15366" max="15366" width="10.375" style="124" customWidth="1"/>
    <col min="15367" max="15367" width="7.5" style="124" customWidth="1"/>
    <col min="15368" max="15368" width="23.875" style="124" customWidth="1"/>
    <col min="15369" max="15369" width="13.75" style="124" customWidth="1"/>
    <col min="15370" max="15617" width="9" style="124" customWidth="1"/>
    <col min="15618" max="15618" width="28.625" style="124" customWidth="1"/>
    <col min="15619" max="15620" width="3.125" style="124" customWidth="1"/>
    <col min="15621" max="15621" width="23.625" style="124" customWidth="1"/>
    <col min="15622" max="15622" width="10.375" style="124" customWidth="1"/>
    <col min="15623" max="15623" width="7.5" style="124" customWidth="1"/>
    <col min="15624" max="15624" width="23.875" style="124" customWidth="1"/>
    <col min="15625" max="15625" width="13.75" style="124" customWidth="1"/>
    <col min="15626" max="15873" width="9" style="124" customWidth="1"/>
    <col min="15874" max="15874" width="28.625" style="124" customWidth="1"/>
    <col min="15875" max="15876" width="3.125" style="124" customWidth="1"/>
    <col min="15877" max="15877" width="23.625" style="124" customWidth="1"/>
    <col min="15878" max="15878" width="10.375" style="124" customWidth="1"/>
    <col min="15879" max="15879" width="7.5" style="124" customWidth="1"/>
    <col min="15880" max="15880" width="23.875" style="124" customWidth="1"/>
    <col min="15881" max="15881" width="13.75" style="124" customWidth="1"/>
    <col min="15882" max="16129" width="9" style="124" customWidth="1"/>
    <col min="16130" max="16130" width="28.625" style="124" customWidth="1"/>
    <col min="16131" max="16132" width="3.125" style="124" customWidth="1"/>
    <col min="16133" max="16133" width="23.625" style="124" customWidth="1"/>
    <col min="16134" max="16134" width="10.375" style="124" customWidth="1"/>
    <col min="16135" max="16135" width="7.5" style="124" customWidth="1"/>
    <col min="16136" max="16136" width="23.875" style="124" customWidth="1"/>
    <col min="16137" max="16137" width="13.75" style="124" customWidth="1"/>
    <col min="16138" max="16384" width="9" style="124" customWidth="1"/>
  </cols>
  <sheetData>
    <row r="1" spans="2:9" ht="20.100000000000001" customHeight="1" x14ac:dyDescent="0.15">
      <c r="B1" s="122"/>
      <c r="C1" s="123"/>
      <c r="D1" s="123"/>
      <c r="E1" s="123"/>
      <c r="F1" s="123"/>
      <c r="G1" s="123"/>
      <c r="H1" s="123"/>
      <c r="I1" s="123"/>
    </row>
    <row r="2" spans="2:9" ht="20.100000000000001" customHeight="1" x14ac:dyDescent="0.15">
      <c r="B2" s="123" t="s">
        <v>155</v>
      </c>
      <c r="C2" s="123"/>
      <c r="D2" s="123"/>
      <c r="E2" s="123"/>
      <c r="F2" s="123"/>
      <c r="G2" s="123"/>
      <c r="H2" s="409" t="s">
        <v>156</v>
      </c>
      <c r="I2" s="402"/>
    </row>
    <row r="3" spans="2:9" ht="20.100000000000001" customHeight="1" x14ac:dyDescent="0.15">
      <c r="B3" s="122"/>
      <c r="C3" s="123"/>
      <c r="D3" s="123"/>
      <c r="E3" s="123"/>
      <c r="F3" s="123"/>
      <c r="G3" s="123"/>
      <c r="H3" s="125"/>
      <c r="I3" s="125"/>
    </row>
    <row r="4" spans="2:9" ht="56.25" customHeight="1" x14ac:dyDescent="0.15">
      <c r="B4" s="416" t="s">
        <v>494</v>
      </c>
      <c r="C4" s="402"/>
      <c r="D4" s="402"/>
      <c r="E4" s="402"/>
      <c r="F4" s="402"/>
      <c r="G4" s="402"/>
      <c r="H4" s="402"/>
      <c r="I4" s="402"/>
    </row>
    <row r="5" spans="2:9" ht="20.100000000000001" customHeight="1" x14ac:dyDescent="0.15">
      <c r="B5" s="126"/>
      <c r="C5" s="126"/>
      <c r="D5" s="126"/>
      <c r="E5" s="126"/>
      <c r="F5" s="126"/>
      <c r="G5" s="126"/>
      <c r="H5" s="126"/>
      <c r="I5" s="126"/>
    </row>
    <row r="6" spans="2:9" ht="39.950000000000003" customHeight="1" x14ac:dyDescent="0.15">
      <c r="B6" s="127" t="s">
        <v>157</v>
      </c>
      <c r="C6" s="403"/>
      <c r="D6" s="308"/>
      <c r="E6" s="308"/>
      <c r="F6" s="308"/>
      <c r="G6" s="308"/>
      <c r="H6" s="308"/>
      <c r="I6" s="309"/>
    </row>
    <row r="7" spans="2:9" ht="39.950000000000003" customHeight="1" x14ac:dyDescent="0.15">
      <c r="B7" s="128" t="s">
        <v>158</v>
      </c>
      <c r="C7" s="407" t="s">
        <v>159</v>
      </c>
      <c r="D7" s="308"/>
      <c r="E7" s="308"/>
      <c r="F7" s="308"/>
      <c r="G7" s="308"/>
      <c r="H7" s="308"/>
      <c r="I7" s="309"/>
    </row>
    <row r="8" spans="2:9" ht="39.950000000000003" customHeight="1" x14ac:dyDescent="0.15">
      <c r="B8" s="128" t="s">
        <v>160</v>
      </c>
      <c r="C8" s="407"/>
      <c r="D8" s="308"/>
      <c r="E8" s="308"/>
      <c r="F8" s="308"/>
      <c r="G8" s="308"/>
      <c r="H8" s="308"/>
      <c r="I8" s="309"/>
    </row>
    <row r="9" spans="2:9" ht="84" customHeight="1" x14ac:dyDescent="0.15">
      <c r="B9" s="129" t="s">
        <v>161</v>
      </c>
      <c r="C9" s="413" t="s">
        <v>162</v>
      </c>
      <c r="D9" s="414"/>
      <c r="E9" s="414"/>
      <c r="F9" s="414"/>
      <c r="G9" s="414"/>
      <c r="H9" s="414"/>
      <c r="I9" s="415"/>
    </row>
    <row r="10" spans="2:9" ht="23.25" customHeight="1" x14ac:dyDescent="0.15">
      <c r="B10" s="130"/>
      <c r="C10" s="131" t="s">
        <v>163</v>
      </c>
      <c r="D10" s="132"/>
      <c r="E10" s="132"/>
      <c r="F10" s="132"/>
      <c r="G10" s="132"/>
      <c r="H10" s="132"/>
      <c r="I10" s="123"/>
    </row>
    <row r="11" spans="2:9" x14ac:dyDescent="0.15">
      <c r="B11" s="417" t="s">
        <v>164</v>
      </c>
      <c r="C11" s="133"/>
      <c r="D11" s="134"/>
      <c r="E11" s="134"/>
      <c r="F11" s="134"/>
      <c r="G11" s="134"/>
      <c r="H11" s="134"/>
      <c r="I11" s="408" t="s">
        <v>165</v>
      </c>
    </row>
    <row r="12" spans="2:9" ht="52.5" customHeight="1" x14ac:dyDescent="0.15">
      <c r="B12" s="405"/>
      <c r="C12" s="135"/>
      <c r="D12" s="136" t="s">
        <v>166</v>
      </c>
      <c r="E12" s="137" t="s">
        <v>167</v>
      </c>
      <c r="F12" s="138" t="s">
        <v>168</v>
      </c>
      <c r="G12" s="139"/>
      <c r="H12" s="123"/>
      <c r="I12" s="405"/>
    </row>
    <row r="13" spans="2:9" ht="52.5" customHeight="1" x14ac:dyDescent="0.15">
      <c r="B13" s="405"/>
      <c r="C13" s="135"/>
      <c r="D13" s="136" t="s">
        <v>169</v>
      </c>
      <c r="E13" s="137" t="s">
        <v>170</v>
      </c>
      <c r="F13" s="138" t="s">
        <v>168</v>
      </c>
      <c r="G13" s="139"/>
      <c r="H13" s="140" t="s">
        <v>171</v>
      </c>
      <c r="I13" s="405"/>
    </row>
    <row r="14" spans="2:9" ht="13.5" customHeight="1" x14ac:dyDescent="0.15">
      <c r="B14" s="405"/>
      <c r="C14" s="135"/>
      <c r="D14" s="123"/>
      <c r="E14" s="123"/>
      <c r="F14" s="123"/>
      <c r="G14" s="123"/>
      <c r="H14" s="123"/>
      <c r="I14" s="405"/>
    </row>
    <row r="15" spans="2:9" x14ac:dyDescent="0.15">
      <c r="B15" s="411" t="s">
        <v>172</v>
      </c>
      <c r="C15" s="133"/>
      <c r="D15" s="134"/>
      <c r="E15" s="134"/>
      <c r="F15" s="134"/>
      <c r="G15" s="134"/>
      <c r="H15" s="141"/>
      <c r="I15" s="407" t="s">
        <v>165</v>
      </c>
    </row>
    <row r="16" spans="2:9" ht="53.1" customHeight="1" x14ac:dyDescent="0.15">
      <c r="B16" s="405"/>
      <c r="C16" s="135"/>
      <c r="D16" s="136" t="s">
        <v>166</v>
      </c>
      <c r="E16" s="137" t="s">
        <v>173</v>
      </c>
      <c r="F16" s="138" t="s">
        <v>168</v>
      </c>
      <c r="G16" s="139"/>
      <c r="H16" s="142"/>
      <c r="I16" s="405"/>
    </row>
    <row r="17" spans="2:9" ht="53.1" customHeight="1" x14ac:dyDescent="0.15">
      <c r="B17" s="405"/>
      <c r="C17" s="135"/>
      <c r="D17" s="136" t="s">
        <v>169</v>
      </c>
      <c r="E17" s="137" t="s">
        <v>174</v>
      </c>
      <c r="F17" s="138" t="s">
        <v>168</v>
      </c>
      <c r="G17" s="139"/>
      <c r="H17" s="143" t="s">
        <v>175</v>
      </c>
      <c r="I17" s="405"/>
    </row>
    <row r="18" spans="2:9" x14ac:dyDescent="0.15">
      <c r="B18" s="405"/>
      <c r="C18" s="135"/>
      <c r="D18" s="123"/>
      <c r="E18" s="123"/>
      <c r="F18" s="123"/>
      <c r="G18" s="123"/>
      <c r="H18" s="142"/>
      <c r="I18" s="405"/>
    </row>
    <row r="19" spans="2:9" x14ac:dyDescent="0.15">
      <c r="B19" s="404" t="s">
        <v>176</v>
      </c>
      <c r="C19" s="135"/>
      <c r="D19" s="123"/>
      <c r="E19" s="123"/>
      <c r="F19" s="123"/>
      <c r="G19" s="123"/>
      <c r="H19" s="123"/>
      <c r="I19" s="405"/>
    </row>
    <row r="20" spans="2:9" ht="52.5" customHeight="1" x14ac:dyDescent="0.15">
      <c r="B20" s="405"/>
      <c r="C20" s="135"/>
      <c r="D20" s="136" t="s">
        <v>166</v>
      </c>
      <c r="E20" s="137" t="s">
        <v>167</v>
      </c>
      <c r="F20" s="138" t="s">
        <v>168</v>
      </c>
      <c r="G20" s="139"/>
      <c r="H20" s="123"/>
      <c r="I20" s="405"/>
    </row>
    <row r="21" spans="2:9" ht="52.5" customHeight="1" x14ac:dyDescent="0.15">
      <c r="B21" s="405"/>
      <c r="C21" s="135"/>
      <c r="D21" s="136" t="s">
        <v>169</v>
      </c>
      <c r="E21" s="137" t="s">
        <v>177</v>
      </c>
      <c r="F21" s="138" t="s">
        <v>168</v>
      </c>
      <c r="G21" s="139"/>
      <c r="H21" s="140" t="s">
        <v>178</v>
      </c>
      <c r="I21" s="405"/>
    </row>
    <row r="22" spans="2:9" x14ac:dyDescent="0.15">
      <c r="B22" s="406"/>
      <c r="C22" s="144"/>
      <c r="D22" s="132"/>
      <c r="E22" s="132"/>
      <c r="F22" s="132"/>
      <c r="G22" s="132"/>
      <c r="H22" s="132"/>
      <c r="I22" s="406"/>
    </row>
    <row r="23" spans="2:9" x14ac:dyDescent="0.15">
      <c r="B23" s="123"/>
      <c r="C23" s="123"/>
      <c r="D23" s="123"/>
      <c r="E23" s="123"/>
      <c r="F23" s="123"/>
      <c r="G23" s="123"/>
      <c r="H23" s="123"/>
      <c r="I23" s="123"/>
    </row>
    <row r="24" spans="2:9" ht="48" customHeight="1" x14ac:dyDescent="0.15">
      <c r="B24" s="410" t="s">
        <v>179</v>
      </c>
      <c r="C24" s="402"/>
      <c r="D24" s="402"/>
      <c r="E24" s="402"/>
      <c r="F24" s="402"/>
      <c r="G24" s="402"/>
      <c r="H24" s="402"/>
      <c r="I24" s="402"/>
    </row>
    <row r="25" spans="2:9" ht="17.25" customHeight="1" x14ac:dyDescent="0.15">
      <c r="B25" s="401" t="s">
        <v>180</v>
      </c>
      <c r="C25" s="402"/>
      <c r="D25" s="402"/>
      <c r="E25" s="402"/>
      <c r="F25" s="402"/>
      <c r="G25" s="402"/>
      <c r="H25" s="402"/>
      <c r="I25" s="402"/>
    </row>
    <row r="26" spans="2:9" ht="17.25" customHeight="1" x14ac:dyDescent="0.15">
      <c r="B26" s="401" t="s">
        <v>181</v>
      </c>
      <c r="C26" s="402"/>
      <c r="D26" s="402"/>
      <c r="E26" s="402"/>
      <c r="F26" s="402"/>
      <c r="G26" s="402"/>
      <c r="H26" s="402"/>
      <c r="I26" s="402"/>
    </row>
    <row r="27" spans="2:9" ht="17.25" customHeight="1" x14ac:dyDescent="0.15">
      <c r="B27" s="401" t="s">
        <v>182</v>
      </c>
      <c r="C27" s="402"/>
      <c r="D27" s="402"/>
      <c r="E27" s="402"/>
      <c r="F27" s="402"/>
      <c r="G27" s="402"/>
      <c r="H27" s="402"/>
      <c r="I27" s="402"/>
    </row>
    <row r="28" spans="2:9" ht="17.25" customHeight="1" x14ac:dyDescent="0.15">
      <c r="B28" s="401" t="s">
        <v>183</v>
      </c>
      <c r="C28" s="402"/>
      <c r="D28" s="402"/>
      <c r="E28" s="402"/>
      <c r="F28" s="402"/>
      <c r="G28" s="402"/>
      <c r="H28" s="402"/>
      <c r="I28" s="402"/>
    </row>
    <row r="29" spans="2:9" ht="17.25" customHeight="1" x14ac:dyDescent="0.15">
      <c r="B29" s="401" t="s">
        <v>184</v>
      </c>
      <c r="C29" s="402"/>
      <c r="D29" s="402"/>
      <c r="E29" s="402"/>
      <c r="F29" s="402"/>
      <c r="G29" s="402"/>
      <c r="H29" s="402"/>
      <c r="I29" s="402"/>
    </row>
    <row r="30" spans="2:9" ht="17.25" customHeight="1" x14ac:dyDescent="0.15">
      <c r="B30" s="412" t="s">
        <v>185</v>
      </c>
      <c r="C30" s="402"/>
      <c r="D30" s="402"/>
      <c r="E30" s="402"/>
      <c r="F30" s="402"/>
      <c r="G30" s="402"/>
      <c r="H30" s="402"/>
      <c r="I30" s="402"/>
    </row>
    <row r="31" spans="2:9" ht="17.25" customHeight="1" x14ac:dyDescent="0.15">
      <c r="B31" s="401" t="s">
        <v>186</v>
      </c>
      <c r="C31" s="402"/>
      <c r="D31" s="402"/>
      <c r="E31" s="402"/>
      <c r="F31" s="402"/>
      <c r="G31" s="402"/>
      <c r="H31" s="402"/>
      <c r="I31" s="402"/>
    </row>
    <row r="32" spans="2:9" ht="17.25" customHeight="1" x14ac:dyDescent="0.15">
      <c r="B32" s="401" t="s">
        <v>187</v>
      </c>
      <c r="C32" s="402"/>
      <c r="D32" s="402"/>
      <c r="E32" s="402"/>
      <c r="F32" s="402"/>
      <c r="G32" s="402"/>
      <c r="H32" s="402"/>
      <c r="I32" s="402"/>
    </row>
    <row r="33" spans="2:9" ht="17.25" customHeight="1" x14ac:dyDescent="0.15">
      <c r="B33" s="145" t="s">
        <v>188</v>
      </c>
      <c r="C33" s="145"/>
      <c r="D33" s="145"/>
      <c r="E33" s="145"/>
      <c r="F33" s="145"/>
      <c r="G33" s="145"/>
      <c r="H33" s="145"/>
      <c r="I33" s="145"/>
    </row>
    <row r="34" spans="2:9" ht="17.25" customHeight="1" x14ac:dyDescent="0.15">
      <c r="B34" s="401" t="s">
        <v>189</v>
      </c>
      <c r="C34" s="402"/>
      <c r="D34" s="402"/>
      <c r="E34" s="402"/>
      <c r="F34" s="402"/>
      <c r="G34" s="402"/>
      <c r="H34" s="402"/>
      <c r="I34" s="402"/>
    </row>
    <row r="35" spans="2:9" ht="47.25" customHeight="1" x14ac:dyDescent="0.15">
      <c r="B35" s="410" t="s">
        <v>190</v>
      </c>
      <c r="C35" s="402"/>
      <c r="D35" s="402"/>
      <c r="E35" s="402"/>
      <c r="F35" s="402"/>
      <c r="G35" s="402"/>
      <c r="H35" s="402"/>
      <c r="I35" s="402"/>
    </row>
    <row r="36" spans="2:9" ht="51.75" customHeight="1" x14ac:dyDescent="0.15">
      <c r="B36" s="410" t="s">
        <v>191</v>
      </c>
      <c r="C36" s="402"/>
      <c r="D36" s="402"/>
      <c r="E36" s="402"/>
      <c r="F36" s="402"/>
      <c r="G36" s="402"/>
      <c r="H36" s="402"/>
      <c r="I36" s="402"/>
    </row>
    <row r="37" spans="2:9" ht="31.5" customHeight="1" x14ac:dyDescent="0.15">
      <c r="B37" s="410" t="s">
        <v>192</v>
      </c>
      <c r="C37" s="402"/>
      <c r="D37" s="402"/>
      <c r="E37" s="402"/>
      <c r="F37" s="402"/>
      <c r="G37" s="402"/>
      <c r="H37" s="402"/>
      <c r="I37" s="402"/>
    </row>
    <row r="38" spans="2:9" ht="48" customHeight="1" x14ac:dyDescent="0.15">
      <c r="B38" s="410" t="s">
        <v>193</v>
      </c>
      <c r="C38" s="402"/>
      <c r="D38" s="402"/>
      <c r="E38" s="402"/>
      <c r="F38" s="402"/>
      <c r="G38" s="402"/>
      <c r="H38" s="402"/>
      <c r="I38" s="402"/>
    </row>
  </sheetData>
  <mergeCells count="25">
    <mergeCell ref="H2:I2"/>
    <mergeCell ref="B29:I29"/>
    <mergeCell ref="B38:I38"/>
    <mergeCell ref="B34:I34"/>
    <mergeCell ref="B28:I28"/>
    <mergeCell ref="B37:I37"/>
    <mergeCell ref="B15:B18"/>
    <mergeCell ref="B30:I30"/>
    <mergeCell ref="C9:I9"/>
    <mergeCell ref="B24:I24"/>
    <mergeCell ref="B36:I36"/>
    <mergeCell ref="B35:I35"/>
    <mergeCell ref="B4:I4"/>
    <mergeCell ref="B26:I26"/>
    <mergeCell ref="B31:I31"/>
    <mergeCell ref="B11:B14"/>
    <mergeCell ref="B27:I27"/>
    <mergeCell ref="C6:I6"/>
    <mergeCell ref="B32:I32"/>
    <mergeCell ref="B19:B22"/>
    <mergeCell ref="B25:I25"/>
    <mergeCell ref="C8:I8"/>
    <mergeCell ref="I11:I14"/>
    <mergeCell ref="C7:I7"/>
    <mergeCell ref="I15:I22"/>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SheetLayoutView="100" workbookViewId="0"/>
  </sheetViews>
  <sheetFormatPr defaultColWidth="8.625" defaultRowHeight="21" customHeight="1" x14ac:dyDescent="0.15"/>
  <cols>
    <col min="1" max="1" width="7.875" style="147" customWidth="1"/>
    <col min="2" max="23" width="2.625" style="147" customWidth="1"/>
    <col min="24" max="24" width="5.5" style="147" customWidth="1"/>
    <col min="25" max="25" width="4.375" style="147" customWidth="1"/>
    <col min="26" max="37" width="2.625" style="147" customWidth="1"/>
    <col min="38" max="38" width="2.5" style="147" customWidth="1"/>
    <col min="39" max="39" width="9" style="147" customWidth="1"/>
    <col min="40" max="40" width="2.5" style="147" customWidth="1"/>
    <col min="41" max="41" width="8.625" style="147" customWidth="1"/>
    <col min="42" max="16384" width="8.625" style="147"/>
  </cols>
  <sheetData>
    <row r="1" spans="1:39" s="146" customFormat="1" ht="20.100000000000001" customHeight="1" x14ac:dyDescent="0.15">
      <c r="B1" s="448" t="s">
        <v>194</v>
      </c>
      <c r="C1" s="449"/>
      <c r="D1" s="449"/>
      <c r="E1" s="449"/>
      <c r="F1" s="449"/>
      <c r="G1" s="449"/>
    </row>
    <row r="2" spans="1:39" s="146" customFormat="1" ht="20.100000000000001" customHeight="1" x14ac:dyDescent="0.15">
      <c r="AA2" s="462" t="s">
        <v>195</v>
      </c>
      <c r="AB2" s="449"/>
      <c r="AC2" s="449"/>
      <c r="AD2" s="449"/>
      <c r="AE2" s="449"/>
      <c r="AF2" s="449"/>
      <c r="AG2" s="449"/>
      <c r="AH2" s="449"/>
      <c r="AI2" s="449"/>
      <c r="AJ2" s="449"/>
    </row>
    <row r="3" spans="1:39" s="146" customFormat="1" ht="20.100000000000001" customHeight="1" x14ac:dyDescent="0.15"/>
    <row r="4" spans="1:39" ht="21" customHeight="1" x14ac:dyDescent="0.15">
      <c r="B4" s="450" t="s">
        <v>196</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row>
    <row r="5" spans="1:39" s="149" customFormat="1" ht="18" customHeight="1" x14ac:dyDescent="0.15">
      <c r="A5" s="148"/>
      <c r="B5" s="148"/>
      <c r="C5" s="148"/>
      <c r="D5" s="148"/>
      <c r="E5" s="148"/>
      <c r="F5" s="148"/>
      <c r="G5" s="148"/>
      <c r="H5" s="148"/>
    </row>
    <row r="6" spans="1:39" s="149" customFormat="1" ht="29.25" customHeight="1" x14ac:dyDescent="0.15">
      <c r="A6" s="148"/>
      <c r="B6" s="438" t="s">
        <v>197</v>
      </c>
      <c r="C6" s="422"/>
      <c r="D6" s="422"/>
      <c r="E6" s="422"/>
      <c r="F6" s="422"/>
      <c r="G6" s="422"/>
      <c r="H6" s="422"/>
      <c r="I6" s="422"/>
      <c r="J6" s="422"/>
      <c r="K6" s="422"/>
      <c r="L6" s="451"/>
      <c r="M6" s="419"/>
      <c r="N6" s="419"/>
      <c r="O6" s="419"/>
      <c r="P6" s="419"/>
      <c r="Q6" s="419"/>
      <c r="R6" s="419"/>
      <c r="S6" s="419"/>
      <c r="T6" s="419"/>
      <c r="U6" s="419"/>
      <c r="V6" s="419"/>
      <c r="W6" s="419"/>
      <c r="X6" s="419"/>
      <c r="Y6" s="419"/>
      <c r="Z6" s="419"/>
      <c r="AA6" s="419"/>
      <c r="AB6" s="419"/>
      <c r="AC6" s="419"/>
      <c r="AD6" s="419"/>
      <c r="AE6" s="419"/>
      <c r="AF6" s="419"/>
      <c r="AG6" s="419"/>
      <c r="AH6" s="419"/>
      <c r="AI6" s="419"/>
      <c r="AJ6" s="420"/>
    </row>
    <row r="7" spans="1:39" s="149" customFormat="1" ht="31.5" customHeight="1" x14ac:dyDescent="0.15">
      <c r="A7" s="148"/>
      <c r="B7" s="438" t="s">
        <v>53</v>
      </c>
      <c r="C7" s="422"/>
      <c r="D7" s="422"/>
      <c r="E7" s="422"/>
      <c r="F7" s="422"/>
      <c r="G7" s="422"/>
      <c r="H7" s="422"/>
      <c r="I7" s="422"/>
      <c r="J7" s="422"/>
      <c r="K7" s="422"/>
      <c r="L7" s="418"/>
      <c r="M7" s="419"/>
      <c r="N7" s="419"/>
      <c r="O7" s="419"/>
      <c r="P7" s="419"/>
      <c r="Q7" s="419"/>
      <c r="R7" s="419"/>
      <c r="S7" s="419"/>
      <c r="T7" s="419"/>
      <c r="U7" s="419"/>
      <c r="V7" s="419"/>
      <c r="W7" s="419"/>
      <c r="X7" s="419"/>
      <c r="Y7" s="420"/>
      <c r="Z7" s="454" t="s">
        <v>198</v>
      </c>
      <c r="AA7" s="422"/>
      <c r="AB7" s="422"/>
      <c r="AC7" s="422"/>
      <c r="AD7" s="422"/>
      <c r="AE7" s="422"/>
      <c r="AF7" s="423"/>
      <c r="AG7" s="456" t="s">
        <v>199</v>
      </c>
      <c r="AH7" s="419"/>
      <c r="AI7" s="419"/>
      <c r="AJ7" s="420"/>
    </row>
    <row r="8" spans="1:39" s="149" customFormat="1" ht="29.25" customHeight="1" x14ac:dyDescent="0.15">
      <c r="B8" s="445" t="s">
        <v>200</v>
      </c>
      <c r="C8" s="422"/>
      <c r="D8" s="422"/>
      <c r="E8" s="422"/>
      <c r="F8" s="422"/>
      <c r="G8" s="422"/>
      <c r="H8" s="422"/>
      <c r="I8" s="422"/>
      <c r="J8" s="422"/>
      <c r="K8" s="422"/>
      <c r="L8" s="451" t="s">
        <v>201</v>
      </c>
      <c r="M8" s="419"/>
      <c r="N8" s="419"/>
      <c r="O8" s="419"/>
      <c r="P8" s="419"/>
      <c r="Q8" s="419"/>
      <c r="R8" s="419"/>
      <c r="S8" s="419"/>
      <c r="T8" s="419"/>
      <c r="U8" s="419"/>
      <c r="V8" s="419"/>
      <c r="W8" s="419"/>
      <c r="X8" s="419"/>
      <c r="Y8" s="419"/>
      <c r="Z8" s="419"/>
      <c r="AA8" s="419"/>
      <c r="AB8" s="419"/>
      <c r="AC8" s="419"/>
      <c r="AD8" s="419"/>
      <c r="AE8" s="419"/>
      <c r="AF8" s="419"/>
      <c r="AG8" s="419"/>
      <c r="AH8" s="419"/>
      <c r="AI8" s="419"/>
      <c r="AJ8" s="420"/>
    </row>
    <row r="9" spans="1:39" ht="9.75" customHeight="1" x14ac:dyDescent="0.15"/>
    <row r="10" spans="1:39" ht="21" customHeight="1" x14ac:dyDescent="0.15">
      <c r="B10" s="455" t="s">
        <v>202</v>
      </c>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39" ht="21" customHeight="1" x14ac:dyDescent="0.15">
      <c r="B11" s="463" t="s">
        <v>203</v>
      </c>
      <c r="C11" s="434"/>
      <c r="D11" s="434"/>
      <c r="E11" s="434"/>
      <c r="F11" s="434"/>
      <c r="G11" s="434"/>
      <c r="H11" s="434"/>
      <c r="I11" s="434"/>
      <c r="J11" s="434"/>
      <c r="K11" s="434"/>
      <c r="L11" s="434"/>
      <c r="M11" s="434"/>
      <c r="N11" s="434"/>
      <c r="O11" s="434"/>
      <c r="P11" s="434"/>
      <c r="Q11" s="434"/>
      <c r="R11" s="464"/>
      <c r="S11" s="443"/>
      <c r="T11" s="419"/>
      <c r="U11" s="419"/>
      <c r="V11" s="419"/>
      <c r="W11" s="419"/>
      <c r="X11" s="419"/>
      <c r="Y11" s="419"/>
      <c r="Z11" s="419"/>
      <c r="AA11" s="419"/>
      <c r="AB11" s="419"/>
      <c r="AC11" s="217" t="s">
        <v>168</v>
      </c>
      <c r="AD11" s="218"/>
      <c r="AE11" s="453"/>
      <c r="AF11" s="422"/>
      <c r="AG11" s="422"/>
      <c r="AH11" s="422"/>
      <c r="AI11" s="422"/>
      <c r="AJ11" s="423"/>
      <c r="AM11" s="219"/>
    </row>
    <row r="12" spans="1:39" ht="21" customHeight="1" thickBot="1" x14ac:dyDescent="0.2">
      <c r="B12" s="150"/>
      <c r="C12" s="437" t="s">
        <v>204</v>
      </c>
      <c r="D12" s="431"/>
      <c r="E12" s="431"/>
      <c r="F12" s="431"/>
      <c r="G12" s="431"/>
      <c r="H12" s="431"/>
      <c r="I12" s="431"/>
      <c r="J12" s="431"/>
      <c r="K12" s="431"/>
      <c r="L12" s="431"/>
      <c r="M12" s="431"/>
      <c r="N12" s="431"/>
      <c r="O12" s="431"/>
      <c r="P12" s="431"/>
      <c r="Q12" s="431"/>
      <c r="R12" s="432"/>
      <c r="S12" s="446">
        <f>ROUNDUP(S11*50%,1)</f>
        <v>0</v>
      </c>
      <c r="T12" s="447"/>
      <c r="U12" s="447"/>
      <c r="V12" s="447"/>
      <c r="W12" s="447"/>
      <c r="X12" s="447"/>
      <c r="Y12" s="447"/>
      <c r="Z12" s="447"/>
      <c r="AA12" s="447"/>
      <c r="AB12" s="447"/>
      <c r="AC12" s="220" t="s">
        <v>168</v>
      </c>
      <c r="AD12" s="220"/>
      <c r="AE12" s="430"/>
      <c r="AF12" s="431"/>
      <c r="AG12" s="431"/>
      <c r="AH12" s="431"/>
      <c r="AI12" s="431"/>
      <c r="AJ12" s="432"/>
    </row>
    <row r="13" spans="1:39" ht="21" customHeight="1" thickTop="1" x14ac:dyDescent="0.15">
      <c r="B13" s="452" t="s">
        <v>205</v>
      </c>
      <c r="C13" s="440"/>
      <c r="D13" s="440"/>
      <c r="E13" s="440"/>
      <c r="F13" s="440"/>
      <c r="G13" s="440"/>
      <c r="H13" s="440"/>
      <c r="I13" s="440"/>
      <c r="J13" s="440"/>
      <c r="K13" s="440"/>
      <c r="L13" s="440"/>
      <c r="M13" s="440"/>
      <c r="N13" s="440"/>
      <c r="O13" s="440"/>
      <c r="P13" s="440"/>
      <c r="Q13" s="440"/>
      <c r="R13" s="441"/>
      <c r="S13" s="461" t="e">
        <f>ROUNDUP(AE25/L25,1)</f>
        <v>#DIV/0!</v>
      </c>
      <c r="T13" s="440"/>
      <c r="U13" s="440"/>
      <c r="V13" s="440"/>
      <c r="W13" s="440"/>
      <c r="X13" s="440"/>
      <c r="Y13" s="440"/>
      <c r="Z13" s="440"/>
      <c r="AA13" s="440"/>
      <c r="AB13" s="440"/>
      <c r="AC13" s="221" t="s">
        <v>168</v>
      </c>
      <c r="AD13" s="221"/>
      <c r="AE13" s="439" t="s">
        <v>206</v>
      </c>
      <c r="AF13" s="440"/>
      <c r="AG13" s="440"/>
      <c r="AH13" s="440"/>
      <c r="AI13" s="440"/>
      <c r="AJ13" s="441"/>
    </row>
    <row r="14" spans="1:39" ht="21" customHeight="1" x14ac:dyDescent="0.15">
      <c r="B14" s="444" t="s">
        <v>207</v>
      </c>
      <c r="C14" s="422"/>
      <c r="D14" s="422"/>
      <c r="E14" s="422"/>
      <c r="F14" s="422"/>
      <c r="G14" s="422"/>
      <c r="H14" s="422"/>
      <c r="I14" s="422"/>
      <c r="J14" s="422"/>
      <c r="K14" s="423"/>
      <c r="L14" s="444" t="s">
        <v>208</v>
      </c>
      <c r="M14" s="422"/>
      <c r="N14" s="422"/>
      <c r="O14" s="422"/>
      <c r="P14" s="422"/>
      <c r="Q14" s="422"/>
      <c r="R14" s="422"/>
      <c r="S14" s="422"/>
      <c r="T14" s="422"/>
      <c r="U14" s="422"/>
      <c r="V14" s="422"/>
      <c r="W14" s="422"/>
      <c r="X14" s="423"/>
      <c r="Y14" s="444" t="s">
        <v>209</v>
      </c>
      <c r="Z14" s="422"/>
      <c r="AA14" s="422"/>
      <c r="AB14" s="422"/>
      <c r="AC14" s="422"/>
      <c r="AD14" s="423"/>
      <c r="AE14" s="444" t="s">
        <v>210</v>
      </c>
      <c r="AF14" s="422"/>
      <c r="AG14" s="422"/>
      <c r="AH14" s="422"/>
      <c r="AI14" s="422"/>
      <c r="AJ14" s="423"/>
    </row>
    <row r="15" spans="1:39" ht="21" customHeight="1" x14ac:dyDescent="0.15">
      <c r="B15" s="151">
        <v>1</v>
      </c>
      <c r="C15" s="426"/>
      <c r="D15" s="419"/>
      <c r="E15" s="419"/>
      <c r="F15" s="419"/>
      <c r="G15" s="419"/>
      <c r="H15" s="419"/>
      <c r="I15" s="419"/>
      <c r="J15" s="419"/>
      <c r="K15" s="420"/>
      <c r="L15" s="426"/>
      <c r="M15" s="419"/>
      <c r="N15" s="419"/>
      <c r="O15" s="419"/>
      <c r="P15" s="419"/>
      <c r="Q15" s="419"/>
      <c r="R15" s="419"/>
      <c r="S15" s="419"/>
      <c r="T15" s="419"/>
      <c r="U15" s="419"/>
      <c r="V15" s="419"/>
      <c r="W15" s="419"/>
      <c r="X15" s="420"/>
      <c r="Y15" s="426"/>
      <c r="Z15" s="419"/>
      <c r="AA15" s="419"/>
      <c r="AB15" s="419"/>
      <c r="AC15" s="419"/>
      <c r="AD15" s="420"/>
      <c r="AE15" s="426"/>
      <c r="AF15" s="419"/>
      <c r="AG15" s="419"/>
      <c r="AH15" s="419"/>
      <c r="AI15" s="419"/>
      <c r="AJ15" s="420"/>
    </row>
    <row r="16" spans="1:39" ht="21" customHeight="1" x14ac:dyDescent="0.15">
      <c r="B16" s="151">
        <v>2</v>
      </c>
      <c r="C16" s="426"/>
      <c r="D16" s="419"/>
      <c r="E16" s="419"/>
      <c r="F16" s="419"/>
      <c r="G16" s="419"/>
      <c r="H16" s="419"/>
      <c r="I16" s="419"/>
      <c r="J16" s="419"/>
      <c r="K16" s="420"/>
      <c r="L16" s="426"/>
      <c r="M16" s="419"/>
      <c r="N16" s="419"/>
      <c r="O16" s="419"/>
      <c r="P16" s="419"/>
      <c r="Q16" s="419"/>
      <c r="R16" s="419"/>
      <c r="S16" s="419"/>
      <c r="T16" s="419"/>
      <c r="U16" s="419"/>
      <c r="V16" s="419"/>
      <c r="W16" s="419"/>
      <c r="X16" s="420"/>
      <c r="Y16" s="426"/>
      <c r="Z16" s="419"/>
      <c r="AA16" s="419"/>
      <c r="AB16" s="419"/>
      <c r="AC16" s="419"/>
      <c r="AD16" s="420"/>
      <c r="AE16" s="426"/>
      <c r="AF16" s="419"/>
      <c r="AG16" s="419"/>
      <c r="AH16" s="419"/>
      <c r="AI16" s="419"/>
      <c r="AJ16" s="420"/>
    </row>
    <row r="17" spans="2:36" ht="21" customHeight="1" x14ac:dyDescent="0.15">
      <c r="B17" s="151">
        <v>3</v>
      </c>
      <c r="C17" s="426"/>
      <c r="D17" s="419"/>
      <c r="E17" s="419"/>
      <c r="F17" s="419"/>
      <c r="G17" s="419"/>
      <c r="H17" s="419"/>
      <c r="I17" s="419"/>
      <c r="J17" s="419"/>
      <c r="K17" s="420"/>
      <c r="L17" s="426"/>
      <c r="M17" s="419"/>
      <c r="N17" s="419"/>
      <c r="O17" s="419"/>
      <c r="P17" s="419"/>
      <c r="Q17" s="419"/>
      <c r="R17" s="419"/>
      <c r="S17" s="419"/>
      <c r="T17" s="419"/>
      <c r="U17" s="419"/>
      <c r="V17" s="419"/>
      <c r="W17" s="419"/>
      <c r="X17" s="420"/>
      <c r="Y17" s="426"/>
      <c r="Z17" s="419"/>
      <c r="AA17" s="419"/>
      <c r="AB17" s="419"/>
      <c r="AC17" s="419"/>
      <c r="AD17" s="420"/>
      <c r="AE17" s="426"/>
      <c r="AF17" s="419"/>
      <c r="AG17" s="419"/>
      <c r="AH17" s="419"/>
      <c r="AI17" s="419"/>
      <c r="AJ17" s="420"/>
    </row>
    <row r="18" spans="2:36" ht="21" customHeight="1" x14ac:dyDescent="0.15">
      <c r="B18" s="151">
        <v>4</v>
      </c>
      <c r="C18" s="426"/>
      <c r="D18" s="419"/>
      <c r="E18" s="419"/>
      <c r="F18" s="419"/>
      <c r="G18" s="419"/>
      <c r="H18" s="419"/>
      <c r="I18" s="419"/>
      <c r="J18" s="419"/>
      <c r="K18" s="420"/>
      <c r="L18" s="426"/>
      <c r="M18" s="419"/>
      <c r="N18" s="419"/>
      <c r="O18" s="419"/>
      <c r="P18" s="419"/>
      <c r="Q18" s="419"/>
      <c r="R18" s="419"/>
      <c r="S18" s="419"/>
      <c r="T18" s="419"/>
      <c r="U18" s="419"/>
      <c r="V18" s="419"/>
      <c r="W18" s="419"/>
      <c r="X18" s="420"/>
      <c r="Y18" s="426"/>
      <c r="Z18" s="419"/>
      <c r="AA18" s="419"/>
      <c r="AB18" s="419"/>
      <c r="AC18" s="419"/>
      <c r="AD18" s="420"/>
      <c r="AE18" s="426"/>
      <c r="AF18" s="419"/>
      <c r="AG18" s="419"/>
      <c r="AH18" s="419"/>
      <c r="AI18" s="419"/>
      <c r="AJ18" s="420"/>
    </row>
    <row r="19" spans="2:36" ht="21" customHeight="1" x14ac:dyDescent="0.15">
      <c r="B19" s="151">
        <v>5</v>
      </c>
      <c r="C19" s="426"/>
      <c r="D19" s="419"/>
      <c r="E19" s="419"/>
      <c r="F19" s="419"/>
      <c r="G19" s="419"/>
      <c r="H19" s="419"/>
      <c r="I19" s="419"/>
      <c r="J19" s="419"/>
      <c r="K19" s="420"/>
      <c r="L19" s="426"/>
      <c r="M19" s="419"/>
      <c r="N19" s="419"/>
      <c r="O19" s="419"/>
      <c r="P19" s="419"/>
      <c r="Q19" s="419"/>
      <c r="R19" s="419"/>
      <c r="S19" s="419"/>
      <c r="T19" s="419"/>
      <c r="U19" s="419"/>
      <c r="V19" s="419"/>
      <c r="W19" s="419"/>
      <c r="X19" s="420"/>
      <c r="Y19" s="426"/>
      <c r="Z19" s="419"/>
      <c r="AA19" s="419"/>
      <c r="AB19" s="419"/>
      <c r="AC19" s="419"/>
      <c r="AD19" s="420"/>
      <c r="AE19" s="426"/>
      <c r="AF19" s="419"/>
      <c r="AG19" s="419"/>
      <c r="AH19" s="419"/>
      <c r="AI19" s="419"/>
      <c r="AJ19" s="420"/>
    </row>
    <row r="20" spans="2:36" ht="21" customHeight="1" x14ac:dyDescent="0.15">
      <c r="B20" s="151">
        <v>6</v>
      </c>
      <c r="C20" s="426"/>
      <c r="D20" s="419"/>
      <c r="E20" s="419"/>
      <c r="F20" s="419"/>
      <c r="G20" s="419"/>
      <c r="H20" s="419"/>
      <c r="I20" s="419"/>
      <c r="J20" s="419"/>
      <c r="K20" s="420"/>
      <c r="L20" s="426"/>
      <c r="M20" s="419"/>
      <c r="N20" s="419"/>
      <c r="O20" s="419"/>
      <c r="P20" s="419"/>
      <c r="Q20" s="419"/>
      <c r="R20" s="419"/>
      <c r="S20" s="419"/>
      <c r="T20" s="419"/>
      <c r="U20" s="419"/>
      <c r="V20" s="419"/>
      <c r="W20" s="419"/>
      <c r="X20" s="420"/>
      <c r="Y20" s="426"/>
      <c r="Z20" s="419"/>
      <c r="AA20" s="419"/>
      <c r="AB20" s="419"/>
      <c r="AC20" s="419"/>
      <c r="AD20" s="420"/>
      <c r="AE20" s="426"/>
      <c r="AF20" s="419"/>
      <c r="AG20" s="419"/>
      <c r="AH20" s="419"/>
      <c r="AI20" s="419"/>
      <c r="AJ20" s="420"/>
    </row>
    <row r="21" spans="2:36" ht="21" customHeight="1" x14ac:dyDescent="0.15">
      <c r="B21" s="151">
        <v>7</v>
      </c>
      <c r="C21" s="426"/>
      <c r="D21" s="419"/>
      <c r="E21" s="419"/>
      <c r="F21" s="419"/>
      <c r="G21" s="419"/>
      <c r="H21" s="419"/>
      <c r="I21" s="419"/>
      <c r="J21" s="419"/>
      <c r="K21" s="420"/>
      <c r="L21" s="426"/>
      <c r="M21" s="419"/>
      <c r="N21" s="419"/>
      <c r="O21" s="419"/>
      <c r="P21" s="419"/>
      <c r="Q21" s="419"/>
      <c r="R21" s="419"/>
      <c r="S21" s="419"/>
      <c r="T21" s="419"/>
      <c r="U21" s="419"/>
      <c r="V21" s="419"/>
      <c r="W21" s="419"/>
      <c r="X21" s="420"/>
      <c r="Y21" s="426"/>
      <c r="Z21" s="419"/>
      <c r="AA21" s="419"/>
      <c r="AB21" s="419"/>
      <c r="AC21" s="419"/>
      <c r="AD21" s="420"/>
      <c r="AE21" s="426"/>
      <c r="AF21" s="419"/>
      <c r="AG21" s="419"/>
      <c r="AH21" s="419"/>
      <c r="AI21" s="419"/>
      <c r="AJ21" s="420"/>
    </row>
    <row r="22" spans="2:36" ht="21" customHeight="1" x14ac:dyDescent="0.15">
      <c r="B22" s="151">
        <v>8</v>
      </c>
      <c r="C22" s="426"/>
      <c r="D22" s="419"/>
      <c r="E22" s="419"/>
      <c r="F22" s="419"/>
      <c r="G22" s="419"/>
      <c r="H22" s="419"/>
      <c r="I22" s="419"/>
      <c r="J22" s="419"/>
      <c r="K22" s="420"/>
      <c r="L22" s="426"/>
      <c r="M22" s="419"/>
      <c r="N22" s="419"/>
      <c r="O22" s="419"/>
      <c r="P22" s="419"/>
      <c r="Q22" s="419"/>
      <c r="R22" s="419"/>
      <c r="S22" s="419"/>
      <c r="T22" s="419"/>
      <c r="U22" s="419"/>
      <c r="V22" s="419"/>
      <c r="W22" s="419"/>
      <c r="X22" s="420"/>
      <c r="Y22" s="426"/>
      <c r="Z22" s="419"/>
      <c r="AA22" s="419"/>
      <c r="AB22" s="419"/>
      <c r="AC22" s="419"/>
      <c r="AD22" s="420"/>
      <c r="AE22" s="426"/>
      <c r="AF22" s="419"/>
      <c r="AG22" s="419"/>
      <c r="AH22" s="419"/>
      <c r="AI22" s="419"/>
      <c r="AJ22" s="420"/>
    </row>
    <row r="23" spans="2:36" ht="21" customHeight="1" x14ac:dyDescent="0.15">
      <c r="B23" s="151">
        <v>9</v>
      </c>
      <c r="C23" s="426"/>
      <c r="D23" s="419"/>
      <c r="E23" s="419"/>
      <c r="F23" s="419"/>
      <c r="G23" s="419"/>
      <c r="H23" s="419"/>
      <c r="I23" s="419"/>
      <c r="J23" s="419"/>
      <c r="K23" s="420"/>
      <c r="L23" s="426"/>
      <c r="M23" s="419"/>
      <c r="N23" s="419"/>
      <c r="O23" s="419"/>
      <c r="P23" s="419"/>
      <c r="Q23" s="419"/>
      <c r="R23" s="419"/>
      <c r="S23" s="419"/>
      <c r="T23" s="419"/>
      <c r="U23" s="419"/>
      <c r="V23" s="419"/>
      <c r="W23" s="419"/>
      <c r="X23" s="420"/>
      <c r="Y23" s="426"/>
      <c r="Z23" s="419"/>
      <c r="AA23" s="419"/>
      <c r="AB23" s="419"/>
      <c r="AC23" s="419"/>
      <c r="AD23" s="420"/>
      <c r="AE23" s="426"/>
      <c r="AF23" s="419"/>
      <c r="AG23" s="419"/>
      <c r="AH23" s="419"/>
      <c r="AI23" s="419"/>
      <c r="AJ23" s="420"/>
    </row>
    <row r="24" spans="2:36" ht="21" customHeight="1" x14ac:dyDescent="0.15">
      <c r="B24" s="151">
        <v>10</v>
      </c>
      <c r="C24" s="426"/>
      <c r="D24" s="419"/>
      <c r="E24" s="419"/>
      <c r="F24" s="419"/>
      <c r="G24" s="419"/>
      <c r="H24" s="419"/>
      <c r="I24" s="419"/>
      <c r="J24" s="419"/>
      <c r="K24" s="420"/>
      <c r="L24" s="426"/>
      <c r="M24" s="419"/>
      <c r="N24" s="419"/>
      <c r="O24" s="419"/>
      <c r="P24" s="419"/>
      <c r="Q24" s="419"/>
      <c r="R24" s="419"/>
      <c r="S24" s="419"/>
      <c r="T24" s="419"/>
      <c r="U24" s="419"/>
      <c r="V24" s="419"/>
      <c r="W24" s="419"/>
      <c r="X24" s="420"/>
      <c r="Y24" s="426"/>
      <c r="Z24" s="419"/>
      <c r="AA24" s="419"/>
      <c r="AB24" s="419"/>
      <c r="AC24" s="419"/>
      <c r="AD24" s="420"/>
      <c r="AE24" s="426"/>
      <c r="AF24" s="419"/>
      <c r="AG24" s="419"/>
      <c r="AH24" s="419"/>
      <c r="AI24" s="419"/>
      <c r="AJ24" s="420"/>
    </row>
    <row r="25" spans="2:36" ht="21" customHeight="1" x14ac:dyDescent="0.15">
      <c r="B25" s="459" t="s">
        <v>211</v>
      </c>
      <c r="C25" s="422"/>
      <c r="D25" s="422"/>
      <c r="E25" s="422"/>
      <c r="F25" s="422"/>
      <c r="G25" s="422"/>
      <c r="H25" s="422"/>
      <c r="I25" s="422"/>
      <c r="J25" s="422"/>
      <c r="K25" s="423"/>
      <c r="L25" s="442"/>
      <c r="M25" s="419"/>
      <c r="N25" s="419"/>
      <c r="O25" s="419"/>
      <c r="P25" s="419"/>
      <c r="Q25" s="460" t="s">
        <v>36</v>
      </c>
      <c r="R25" s="423"/>
      <c r="S25" s="444" t="s">
        <v>212</v>
      </c>
      <c r="T25" s="422"/>
      <c r="U25" s="422"/>
      <c r="V25" s="422"/>
      <c r="W25" s="422"/>
      <c r="X25" s="422"/>
      <c r="Y25" s="422"/>
      <c r="Z25" s="422"/>
      <c r="AA25" s="422"/>
      <c r="AB25" s="422"/>
      <c r="AC25" s="422"/>
      <c r="AD25" s="423"/>
      <c r="AE25" s="466">
        <f>SUM(AE15:AJ24)</f>
        <v>0</v>
      </c>
      <c r="AF25" s="422"/>
      <c r="AG25" s="422"/>
      <c r="AH25" s="422"/>
      <c r="AI25" s="422"/>
      <c r="AJ25" s="423"/>
    </row>
    <row r="26" spans="2:36" ht="9" customHeight="1" x14ac:dyDescent="0.15">
      <c r="B26" s="15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row>
    <row r="27" spans="2:36" ht="21" customHeight="1" x14ac:dyDescent="0.15">
      <c r="B27" s="455" t="s">
        <v>213</v>
      </c>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3"/>
    </row>
    <row r="28" spans="2:36" ht="21" customHeight="1" thickBot="1" x14ac:dyDescent="0.2">
      <c r="B28" s="465" t="s">
        <v>214</v>
      </c>
      <c r="C28" s="431"/>
      <c r="D28" s="431"/>
      <c r="E28" s="431"/>
      <c r="F28" s="431"/>
      <c r="G28" s="431"/>
      <c r="H28" s="431"/>
      <c r="I28" s="431"/>
      <c r="J28" s="431"/>
      <c r="K28" s="431"/>
      <c r="L28" s="431"/>
      <c r="M28" s="431"/>
      <c r="N28" s="431"/>
      <c r="O28" s="431"/>
      <c r="P28" s="431"/>
      <c r="Q28" s="431"/>
      <c r="R28" s="432"/>
      <c r="S28" s="446">
        <f>ROUNDUP(S11/40,1)</f>
        <v>0</v>
      </c>
      <c r="T28" s="447"/>
      <c r="U28" s="447"/>
      <c r="V28" s="447"/>
      <c r="W28" s="447"/>
      <c r="X28" s="447"/>
      <c r="Y28" s="447"/>
      <c r="Z28" s="447"/>
      <c r="AA28" s="447"/>
      <c r="AB28" s="447"/>
      <c r="AC28" s="222" t="s">
        <v>168</v>
      </c>
      <c r="AD28" s="223"/>
      <c r="AE28" s="430"/>
      <c r="AF28" s="431"/>
      <c r="AG28" s="431"/>
      <c r="AH28" s="431"/>
      <c r="AI28" s="431"/>
      <c r="AJ28" s="432"/>
    </row>
    <row r="29" spans="2:36" ht="21" customHeight="1" thickTop="1" x14ac:dyDescent="0.15">
      <c r="B29" s="452" t="s">
        <v>215</v>
      </c>
      <c r="C29" s="440"/>
      <c r="D29" s="440"/>
      <c r="E29" s="440"/>
      <c r="F29" s="440"/>
      <c r="G29" s="440"/>
      <c r="H29" s="440"/>
      <c r="I29" s="440"/>
      <c r="J29" s="440"/>
      <c r="K29" s="440"/>
      <c r="L29" s="440"/>
      <c r="M29" s="440"/>
      <c r="N29" s="440"/>
      <c r="O29" s="440"/>
      <c r="P29" s="440"/>
      <c r="Q29" s="440"/>
      <c r="R29" s="441"/>
      <c r="S29" s="457"/>
      <c r="T29" s="458"/>
      <c r="U29" s="458"/>
      <c r="V29" s="458"/>
      <c r="W29" s="458"/>
      <c r="X29" s="458"/>
      <c r="Y29" s="458"/>
      <c r="Z29" s="458"/>
      <c r="AA29" s="458"/>
      <c r="AB29" s="458"/>
      <c r="AC29" s="224" t="s">
        <v>168</v>
      </c>
      <c r="AD29" s="225"/>
      <c r="AE29" s="439" t="s">
        <v>216</v>
      </c>
      <c r="AF29" s="440"/>
      <c r="AG29" s="440"/>
      <c r="AH29" s="440"/>
      <c r="AI29" s="440"/>
      <c r="AJ29" s="441"/>
    </row>
    <row r="30" spans="2:36" ht="21" customHeight="1" x14ac:dyDescent="0.15">
      <c r="B30" s="427" t="s">
        <v>217</v>
      </c>
      <c r="C30" s="428"/>
      <c r="D30" s="428"/>
      <c r="E30" s="428"/>
      <c r="F30" s="428"/>
      <c r="G30" s="428"/>
      <c r="H30" s="428"/>
      <c r="I30" s="428"/>
      <c r="J30" s="428"/>
      <c r="K30" s="428"/>
      <c r="L30" s="428"/>
      <c r="M30" s="428"/>
      <c r="N30" s="428"/>
      <c r="O30" s="428"/>
      <c r="P30" s="428"/>
      <c r="Q30" s="428"/>
      <c r="R30" s="429"/>
      <c r="S30" s="427" t="s">
        <v>218</v>
      </c>
      <c r="T30" s="428"/>
      <c r="U30" s="428"/>
      <c r="V30" s="428"/>
      <c r="W30" s="428"/>
      <c r="X30" s="428"/>
      <c r="Y30" s="428"/>
      <c r="Z30" s="428"/>
      <c r="AA30" s="428"/>
      <c r="AB30" s="428"/>
      <c r="AC30" s="428"/>
      <c r="AD30" s="428"/>
      <c r="AE30" s="428"/>
      <c r="AF30" s="428"/>
      <c r="AG30" s="428"/>
      <c r="AH30" s="428"/>
      <c r="AI30" s="428"/>
      <c r="AJ30" s="429"/>
    </row>
    <row r="31" spans="2:36" ht="21" customHeight="1" x14ac:dyDescent="0.15">
      <c r="B31" s="151">
        <v>1</v>
      </c>
      <c r="C31" s="426"/>
      <c r="D31" s="419"/>
      <c r="E31" s="419"/>
      <c r="F31" s="419"/>
      <c r="G31" s="419"/>
      <c r="H31" s="419"/>
      <c r="I31" s="419"/>
      <c r="J31" s="419"/>
      <c r="K31" s="419"/>
      <c r="L31" s="419"/>
      <c r="M31" s="419"/>
      <c r="N31" s="419"/>
      <c r="O31" s="419"/>
      <c r="P31" s="419"/>
      <c r="Q31" s="419"/>
      <c r="R31" s="420"/>
      <c r="S31" s="426"/>
      <c r="T31" s="419"/>
      <c r="U31" s="419"/>
      <c r="V31" s="419"/>
      <c r="W31" s="419"/>
      <c r="X31" s="419"/>
      <c r="Y31" s="419"/>
      <c r="Z31" s="419"/>
      <c r="AA31" s="419"/>
      <c r="AB31" s="419"/>
      <c r="AC31" s="419"/>
      <c r="AD31" s="419"/>
      <c r="AE31" s="419"/>
      <c r="AF31" s="419"/>
      <c r="AG31" s="419"/>
      <c r="AH31" s="419"/>
      <c r="AI31" s="419"/>
      <c r="AJ31" s="420"/>
    </row>
    <row r="32" spans="2:36" ht="21" customHeight="1" x14ac:dyDescent="0.15">
      <c r="B32" s="151">
        <v>2</v>
      </c>
      <c r="C32" s="426"/>
      <c r="D32" s="419"/>
      <c r="E32" s="419"/>
      <c r="F32" s="419"/>
      <c r="G32" s="419"/>
      <c r="H32" s="419"/>
      <c r="I32" s="419"/>
      <c r="J32" s="419"/>
      <c r="K32" s="419"/>
      <c r="L32" s="419"/>
      <c r="M32" s="419"/>
      <c r="N32" s="419"/>
      <c r="O32" s="419"/>
      <c r="P32" s="419"/>
      <c r="Q32" s="419"/>
      <c r="R32" s="420"/>
      <c r="S32" s="426"/>
      <c r="T32" s="419"/>
      <c r="U32" s="419"/>
      <c r="V32" s="419"/>
      <c r="W32" s="419"/>
      <c r="X32" s="419"/>
      <c r="Y32" s="419"/>
      <c r="Z32" s="419"/>
      <c r="AA32" s="419"/>
      <c r="AB32" s="419"/>
      <c r="AC32" s="419"/>
      <c r="AD32" s="419"/>
      <c r="AE32" s="419"/>
      <c r="AF32" s="419"/>
      <c r="AG32" s="419"/>
      <c r="AH32" s="419"/>
      <c r="AI32" s="419"/>
      <c r="AJ32" s="420"/>
    </row>
    <row r="33" spans="2:38" ht="21" customHeight="1" x14ac:dyDescent="0.15">
      <c r="B33" s="151">
        <v>3</v>
      </c>
      <c r="C33" s="426"/>
      <c r="D33" s="419"/>
      <c r="E33" s="419"/>
      <c r="F33" s="419"/>
      <c r="G33" s="419"/>
      <c r="H33" s="419"/>
      <c r="I33" s="419"/>
      <c r="J33" s="419"/>
      <c r="K33" s="419"/>
      <c r="L33" s="419"/>
      <c r="M33" s="419"/>
      <c r="N33" s="419"/>
      <c r="O33" s="419"/>
      <c r="P33" s="419"/>
      <c r="Q33" s="419"/>
      <c r="R33" s="420"/>
      <c r="S33" s="426"/>
      <c r="T33" s="419"/>
      <c r="U33" s="419"/>
      <c r="V33" s="419"/>
      <c r="W33" s="419"/>
      <c r="X33" s="419"/>
      <c r="Y33" s="419"/>
      <c r="Z33" s="419"/>
      <c r="AA33" s="419"/>
      <c r="AB33" s="419"/>
      <c r="AC33" s="419"/>
      <c r="AD33" s="419"/>
      <c r="AE33" s="419"/>
      <c r="AF33" s="419"/>
      <c r="AG33" s="419"/>
      <c r="AH33" s="419"/>
      <c r="AI33" s="419"/>
      <c r="AJ33" s="420"/>
    </row>
    <row r="34" spans="2:38" ht="8.25" customHeight="1" x14ac:dyDescent="0.15">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row>
    <row r="35" spans="2:38" ht="22.5" customHeight="1" x14ac:dyDescent="0.15">
      <c r="B35" s="435" t="s">
        <v>219</v>
      </c>
      <c r="C35" s="422"/>
      <c r="D35" s="422"/>
      <c r="E35" s="422"/>
      <c r="F35" s="422"/>
      <c r="G35" s="423"/>
      <c r="H35" s="421" t="s">
        <v>220</v>
      </c>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3"/>
    </row>
    <row r="36" spans="2:38" ht="8.25" customHeight="1" x14ac:dyDescent="0.15">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row>
    <row r="37" spans="2:38" ht="18.75" customHeight="1" x14ac:dyDescent="0.15">
      <c r="B37" s="436" t="s">
        <v>221</v>
      </c>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154"/>
    </row>
    <row r="38" spans="2:38" ht="18.75" customHeight="1" x14ac:dyDescent="0.15">
      <c r="B38" s="434"/>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154"/>
    </row>
    <row r="39" spans="2:38" ht="18.75" customHeight="1" x14ac:dyDescent="0.15">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154"/>
    </row>
    <row r="40" spans="2:38" ht="18.75" customHeight="1" x14ac:dyDescent="0.15">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154"/>
    </row>
    <row r="41" spans="2:38" ht="80.25" customHeight="1" x14ac:dyDescent="0.15">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154"/>
    </row>
    <row r="42" spans="2:38" ht="15" customHeight="1" x14ac:dyDescent="0.15">
      <c r="B42" s="433" t="s">
        <v>222</v>
      </c>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154"/>
    </row>
    <row r="43" spans="2:38" ht="15" customHeight="1" x14ac:dyDescent="0.15">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154"/>
    </row>
    <row r="44" spans="2:38" ht="15" customHeight="1" x14ac:dyDescent="0.15">
      <c r="B44" s="434"/>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154"/>
    </row>
    <row r="45" spans="2:38" ht="15" customHeight="1" x14ac:dyDescent="0.15">
      <c r="B45" s="434"/>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154"/>
    </row>
    <row r="46" spans="2:38" ht="37.5" customHeight="1" x14ac:dyDescent="0.15">
      <c r="B46" s="434"/>
      <c r="C46" s="434"/>
      <c r="D46" s="434"/>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154"/>
    </row>
    <row r="47" spans="2:38" s="155" customFormat="1" ht="36.75" customHeight="1" x14ac:dyDescent="0.15">
      <c r="B47" s="433" t="s">
        <v>223</v>
      </c>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row>
    <row r="48" spans="2:38" s="155" customFormat="1" ht="36" customHeight="1" x14ac:dyDescent="0.15">
      <c r="B48" s="424" t="s">
        <v>224</v>
      </c>
      <c r="C48" s="425"/>
      <c r="D48" s="425"/>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row>
    <row r="49" spans="2:37" s="155" customFormat="1" ht="21" customHeight="1" x14ac:dyDescent="0.15">
      <c r="B49" s="155" t="s">
        <v>225</v>
      </c>
      <c r="AK49" s="156"/>
    </row>
    <row r="50" spans="2:37" s="155" customFormat="1" ht="21" customHeight="1" x14ac:dyDescent="0.15">
      <c r="B50" s="155" t="s">
        <v>225</v>
      </c>
      <c r="AK50" s="156"/>
    </row>
  </sheetData>
  <mergeCells count="91">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C15:K15"/>
    <mergeCell ref="AE25:AJ25"/>
    <mergeCell ref="L18:X18"/>
    <mergeCell ref="B30:R30"/>
    <mergeCell ref="L8:AJ8"/>
    <mergeCell ref="AE12:AJ12"/>
    <mergeCell ref="C16:K16"/>
    <mergeCell ref="Q25:R25"/>
    <mergeCell ref="AE14:AJ14"/>
    <mergeCell ref="S13:AB13"/>
    <mergeCell ref="S12:AB12"/>
    <mergeCell ref="B14:K14"/>
    <mergeCell ref="C22:K22"/>
    <mergeCell ref="Y20:AD20"/>
    <mergeCell ref="Y14:AD14"/>
    <mergeCell ref="S32:AJ32"/>
    <mergeCell ref="AE20:AJ20"/>
    <mergeCell ref="C24:K24"/>
    <mergeCell ref="AE22:AJ22"/>
    <mergeCell ref="AE23:AJ23"/>
    <mergeCell ref="S29:AB29"/>
    <mergeCell ref="L21:X21"/>
    <mergeCell ref="C21:K21"/>
    <mergeCell ref="B25:K25"/>
    <mergeCell ref="C23:K23"/>
    <mergeCell ref="C20:K20"/>
    <mergeCell ref="AE21:AJ21"/>
    <mergeCell ref="Y21:AD21"/>
    <mergeCell ref="L22:X22"/>
    <mergeCell ref="B1:G1"/>
    <mergeCell ref="Y19:AD19"/>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AE28:AJ28"/>
    <mergeCell ref="S33:AJ33"/>
    <mergeCell ref="B42:AK46"/>
    <mergeCell ref="B35:G35"/>
    <mergeCell ref="B37:AK41"/>
    <mergeCell ref="C31:R31"/>
    <mergeCell ref="C12:R12"/>
    <mergeCell ref="L20:X20"/>
    <mergeCell ref="C33:R33"/>
    <mergeCell ref="B29:R29"/>
  </mergeCells>
  <phoneticPr fontId="2"/>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SheetLayoutView="100" workbookViewId="0"/>
  </sheetViews>
  <sheetFormatPr defaultColWidth="8.625" defaultRowHeight="21" customHeight="1" x14ac:dyDescent="0.15"/>
  <cols>
    <col min="1" max="1" width="7.875" style="146" customWidth="1"/>
    <col min="2" max="23" width="2.625" style="146" customWidth="1"/>
    <col min="24" max="24" width="5.5" style="146" customWidth="1"/>
    <col min="25" max="25" width="4.375" style="146" customWidth="1"/>
    <col min="26" max="37" width="2.625" style="146" customWidth="1"/>
    <col min="38" max="38" width="2.5" style="146" customWidth="1"/>
    <col min="39" max="39" width="9" style="146" customWidth="1"/>
    <col min="40" max="40" width="2.5" style="146" customWidth="1"/>
    <col min="41" max="41" width="8.625" style="146" customWidth="1"/>
    <col min="42" max="16384" width="8.625" style="146"/>
  </cols>
  <sheetData>
    <row r="1" spans="1:39" ht="20.100000000000001" customHeight="1" x14ac:dyDescent="0.15">
      <c r="B1" s="448" t="s">
        <v>226</v>
      </c>
      <c r="C1" s="449"/>
      <c r="D1" s="449"/>
      <c r="E1" s="449"/>
      <c r="F1" s="449"/>
      <c r="G1" s="449"/>
      <c r="H1" s="449"/>
    </row>
    <row r="2" spans="1:39" ht="20.100000000000001" customHeight="1" x14ac:dyDescent="0.15">
      <c r="AA2" s="462" t="s">
        <v>195</v>
      </c>
      <c r="AB2" s="449"/>
      <c r="AC2" s="449"/>
      <c r="AD2" s="449"/>
      <c r="AE2" s="449"/>
      <c r="AF2" s="449"/>
      <c r="AG2" s="449"/>
      <c r="AH2" s="449"/>
      <c r="AI2" s="449"/>
      <c r="AJ2" s="449"/>
    </row>
    <row r="3" spans="1:39" ht="20.100000000000001" customHeight="1" x14ac:dyDescent="0.15"/>
    <row r="4" spans="1:39" ht="20.100000000000001" customHeight="1" x14ac:dyDescent="0.15">
      <c r="A4" s="147"/>
      <c r="B4" s="450" t="s">
        <v>227</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147"/>
    </row>
    <row r="5" spans="1:39" s="157" customFormat="1" ht="20.100000000000001" customHeight="1" x14ac:dyDescent="0.15">
      <c r="A5" s="148"/>
      <c r="B5" s="148"/>
      <c r="C5" s="148"/>
      <c r="D5" s="148"/>
      <c r="E5" s="148"/>
      <c r="F5" s="148"/>
      <c r="G5" s="148"/>
      <c r="H5" s="148"/>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1:39" s="157" customFormat="1" ht="29.25" customHeight="1" x14ac:dyDescent="0.15">
      <c r="A6" s="148"/>
      <c r="B6" s="438" t="s">
        <v>197</v>
      </c>
      <c r="C6" s="422"/>
      <c r="D6" s="422"/>
      <c r="E6" s="422"/>
      <c r="F6" s="422"/>
      <c r="G6" s="422"/>
      <c r="H6" s="422"/>
      <c r="I6" s="422"/>
      <c r="J6" s="422"/>
      <c r="K6" s="422"/>
      <c r="L6" s="451"/>
      <c r="M6" s="419"/>
      <c r="N6" s="419"/>
      <c r="O6" s="419"/>
      <c r="P6" s="419"/>
      <c r="Q6" s="419"/>
      <c r="R6" s="419"/>
      <c r="S6" s="419"/>
      <c r="T6" s="419"/>
      <c r="U6" s="419"/>
      <c r="V6" s="419"/>
      <c r="W6" s="419"/>
      <c r="X6" s="419"/>
      <c r="Y6" s="419"/>
      <c r="Z6" s="419"/>
      <c r="AA6" s="419"/>
      <c r="AB6" s="419"/>
      <c r="AC6" s="419"/>
      <c r="AD6" s="419"/>
      <c r="AE6" s="419"/>
      <c r="AF6" s="419"/>
      <c r="AG6" s="419"/>
      <c r="AH6" s="419"/>
      <c r="AI6" s="419"/>
      <c r="AJ6" s="420"/>
      <c r="AK6" s="149"/>
    </row>
    <row r="7" spans="1:39" s="157" customFormat="1" ht="31.5" customHeight="1" x14ac:dyDescent="0.15">
      <c r="A7" s="148"/>
      <c r="B7" s="438" t="s">
        <v>53</v>
      </c>
      <c r="C7" s="422"/>
      <c r="D7" s="422"/>
      <c r="E7" s="422"/>
      <c r="F7" s="422"/>
      <c r="G7" s="422"/>
      <c r="H7" s="422"/>
      <c r="I7" s="422"/>
      <c r="J7" s="422"/>
      <c r="K7" s="422"/>
      <c r="L7" s="418"/>
      <c r="M7" s="419"/>
      <c r="N7" s="419"/>
      <c r="O7" s="419"/>
      <c r="P7" s="419"/>
      <c r="Q7" s="419"/>
      <c r="R7" s="419"/>
      <c r="S7" s="419"/>
      <c r="T7" s="419"/>
      <c r="U7" s="419"/>
      <c r="V7" s="419"/>
      <c r="W7" s="419"/>
      <c r="X7" s="419"/>
      <c r="Y7" s="420"/>
      <c r="Z7" s="454" t="s">
        <v>198</v>
      </c>
      <c r="AA7" s="422"/>
      <c r="AB7" s="422"/>
      <c r="AC7" s="422"/>
      <c r="AD7" s="422"/>
      <c r="AE7" s="422"/>
      <c r="AF7" s="423"/>
      <c r="AG7" s="456" t="s">
        <v>165</v>
      </c>
      <c r="AH7" s="419"/>
      <c r="AI7" s="419"/>
      <c r="AJ7" s="420"/>
      <c r="AK7" s="149"/>
    </row>
    <row r="8" spans="1:39" s="157" customFormat="1" ht="29.25" customHeight="1" x14ac:dyDescent="0.15">
      <c r="A8" s="149"/>
      <c r="B8" s="445" t="s">
        <v>200</v>
      </c>
      <c r="C8" s="422"/>
      <c r="D8" s="422"/>
      <c r="E8" s="422"/>
      <c r="F8" s="422"/>
      <c r="G8" s="422"/>
      <c r="H8" s="422"/>
      <c r="I8" s="422"/>
      <c r="J8" s="422"/>
      <c r="K8" s="422"/>
      <c r="L8" s="451" t="s">
        <v>201</v>
      </c>
      <c r="M8" s="419"/>
      <c r="N8" s="419"/>
      <c r="O8" s="419"/>
      <c r="P8" s="419"/>
      <c r="Q8" s="419"/>
      <c r="R8" s="419"/>
      <c r="S8" s="419"/>
      <c r="T8" s="419"/>
      <c r="U8" s="419"/>
      <c r="V8" s="419"/>
      <c r="W8" s="419"/>
      <c r="X8" s="419"/>
      <c r="Y8" s="419"/>
      <c r="Z8" s="419"/>
      <c r="AA8" s="419"/>
      <c r="AB8" s="419"/>
      <c r="AC8" s="419"/>
      <c r="AD8" s="419"/>
      <c r="AE8" s="419"/>
      <c r="AF8" s="419"/>
      <c r="AG8" s="419"/>
      <c r="AH8" s="419"/>
      <c r="AI8" s="419"/>
      <c r="AJ8" s="420"/>
      <c r="AK8" s="149"/>
    </row>
    <row r="9" spans="1:39" ht="9.75" customHeight="1" x14ac:dyDescent="0.15">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row>
    <row r="10" spans="1:39" ht="21" customHeight="1" x14ac:dyDescent="0.15">
      <c r="A10" s="147"/>
      <c r="B10" s="455" t="s">
        <v>202</v>
      </c>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c r="AK10" s="147"/>
    </row>
    <row r="11" spans="1:39" ht="21" customHeight="1" x14ac:dyDescent="0.15">
      <c r="A11" s="147"/>
      <c r="B11" s="463" t="s">
        <v>203</v>
      </c>
      <c r="C11" s="449"/>
      <c r="D11" s="449"/>
      <c r="E11" s="449"/>
      <c r="F11" s="449"/>
      <c r="G11" s="449"/>
      <c r="H11" s="449"/>
      <c r="I11" s="449"/>
      <c r="J11" s="449"/>
      <c r="K11" s="449"/>
      <c r="L11" s="449"/>
      <c r="M11" s="449"/>
      <c r="N11" s="449"/>
      <c r="O11" s="449"/>
      <c r="P11" s="449"/>
      <c r="Q11" s="449"/>
      <c r="R11" s="464"/>
      <c r="S11" s="443"/>
      <c r="T11" s="419"/>
      <c r="U11" s="419"/>
      <c r="V11" s="419"/>
      <c r="W11" s="419"/>
      <c r="X11" s="419"/>
      <c r="Y11" s="419"/>
      <c r="Z11" s="419"/>
      <c r="AA11" s="419"/>
      <c r="AB11" s="419"/>
      <c r="AC11" s="217" t="s">
        <v>168</v>
      </c>
      <c r="AD11" s="218"/>
      <c r="AE11" s="453"/>
      <c r="AF11" s="422"/>
      <c r="AG11" s="422"/>
      <c r="AH11" s="422"/>
      <c r="AI11" s="422"/>
      <c r="AJ11" s="423"/>
      <c r="AK11" s="147"/>
      <c r="AM11" s="226"/>
    </row>
    <row r="12" spans="1:39" ht="21" customHeight="1" thickBot="1" x14ac:dyDescent="0.2">
      <c r="A12" s="147"/>
      <c r="B12" s="150"/>
      <c r="C12" s="437" t="s">
        <v>228</v>
      </c>
      <c r="D12" s="431"/>
      <c r="E12" s="431"/>
      <c r="F12" s="431"/>
      <c r="G12" s="431"/>
      <c r="H12" s="431"/>
      <c r="I12" s="431"/>
      <c r="J12" s="431"/>
      <c r="K12" s="431"/>
      <c r="L12" s="431"/>
      <c r="M12" s="431"/>
      <c r="N12" s="431"/>
      <c r="O12" s="431"/>
      <c r="P12" s="431"/>
      <c r="Q12" s="431"/>
      <c r="R12" s="432"/>
      <c r="S12" s="446">
        <f>ROUNDUP(S11*30%,1)</f>
        <v>0</v>
      </c>
      <c r="T12" s="447"/>
      <c r="U12" s="447"/>
      <c r="V12" s="447"/>
      <c r="W12" s="447"/>
      <c r="X12" s="447"/>
      <c r="Y12" s="447"/>
      <c r="Z12" s="447"/>
      <c r="AA12" s="447"/>
      <c r="AB12" s="447"/>
      <c r="AC12" s="220" t="s">
        <v>168</v>
      </c>
      <c r="AD12" s="220"/>
      <c r="AE12" s="430"/>
      <c r="AF12" s="431"/>
      <c r="AG12" s="431"/>
      <c r="AH12" s="431"/>
      <c r="AI12" s="431"/>
      <c r="AJ12" s="432"/>
      <c r="AK12" s="147"/>
    </row>
    <row r="13" spans="1:39" ht="21" customHeight="1" thickTop="1" x14ac:dyDescent="0.15">
      <c r="A13" s="147"/>
      <c r="B13" s="452" t="s">
        <v>205</v>
      </c>
      <c r="C13" s="440"/>
      <c r="D13" s="440"/>
      <c r="E13" s="440"/>
      <c r="F13" s="440"/>
      <c r="G13" s="440"/>
      <c r="H13" s="440"/>
      <c r="I13" s="440"/>
      <c r="J13" s="440"/>
      <c r="K13" s="440"/>
      <c r="L13" s="440"/>
      <c r="M13" s="440"/>
      <c r="N13" s="440"/>
      <c r="O13" s="440"/>
      <c r="P13" s="440"/>
      <c r="Q13" s="440"/>
      <c r="R13" s="441"/>
      <c r="S13" s="461" t="e">
        <f>ROUNDUP(AE25/L25,1)</f>
        <v>#DIV/0!</v>
      </c>
      <c r="T13" s="440"/>
      <c r="U13" s="440"/>
      <c r="V13" s="440"/>
      <c r="W13" s="440"/>
      <c r="X13" s="440"/>
      <c r="Y13" s="440"/>
      <c r="Z13" s="440"/>
      <c r="AA13" s="440"/>
      <c r="AB13" s="440"/>
      <c r="AC13" s="221" t="s">
        <v>168</v>
      </c>
      <c r="AD13" s="221"/>
      <c r="AE13" s="439" t="s">
        <v>206</v>
      </c>
      <c r="AF13" s="440"/>
      <c r="AG13" s="440"/>
      <c r="AH13" s="440"/>
      <c r="AI13" s="440"/>
      <c r="AJ13" s="441"/>
      <c r="AK13" s="147"/>
    </row>
    <row r="14" spans="1:39" ht="21" customHeight="1" x14ac:dyDescent="0.15">
      <c r="A14" s="147"/>
      <c r="B14" s="444" t="s">
        <v>207</v>
      </c>
      <c r="C14" s="422"/>
      <c r="D14" s="422"/>
      <c r="E14" s="422"/>
      <c r="F14" s="422"/>
      <c r="G14" s="422"/>
      <c r="H14" s="422"/>
      <c r="I14" s="422"/>
      <c r="J14" s="422"/>
      <c r="K14" s="423"/>
      <c r="L14" s="444" t="s">
        <v>208</v>
      </c>
      <c r="M14" s="422"/>
      <c r="N14" s="422"/>
      <c r="O14" s="422"/>
      <c r="P14" s="422"/>
      <c r="Q14" s="422"/>
      <c r="R14" s="422"/>
      <c r="S14" s="422"/>
      <c r="T14" s="422"/>
      <c r="U14" s="422"/>
      <c r="V14" s="422"/>
      <c r="W14" s="422"/>
      <c r="X14" s="423"/>
      <c r="Y14" s="444" t="s">
        <v>209</v>
      </c>
      <c r="Z14" s="422"/>
      <c r="AA14" s="422"/>
      <c r="AB14" s="422"/>
      <c r="AC14" s="422"/>
      <c r="AD14" s="423"/>
      <c r="AE14" s="444" t="s">
        <v>210</v>
      </c>
      <c r="AF14" s="422"/>
      <c r="AG14" s="422"/>
      <c r="AH14" s="422"/>
      <c r="AI14" s="422"/>
      <c r="AJ14" s="423"/>
      <c r="AK14" s="147"/>
    </row>
    <row r="15" spans="1:39" ht="21" customHeight="1" x14ac:dyDescent="0.15">
      <c r="A15" s="147"/>
      <c r="B15" s="151">
        <v>1</v>
      </c>
      <c r="C15" s="426"/>
      <c r="D15" s="419"/>
      <c r="E15" s="419"/>
      <c r="F15" s="419"/>
      <c r="G15" s="419"/>
      <c r="H15" s="419"/>
      <c r="I15" s="419"/>
      <c r="J15" s="419"/>
      <c r="K15" s="420"/>
      <c r="L15" s="426"/>
      <c r="M15" s="419"/>
      <c r="N15" s="419"/>
      <c r="O15" s="419"/>
      <c r="P15" s="419"/>
      <c r="Q15" s="419"/>
      <c r="R15" s="419"/>
      <c r="S15" s="419"/>
      <c r="T15" s="419"/>
      <c r="U15" s="419"/>
      <c r="V15" s="419"/>
      <c r="W15" s="419"/>
      <c r="X15" s="420"/>
      <c r="Y15" s="426"/>
      <c r="Z15" s="419"/>
      <c r="AA15" s="419"/>
      <c r="AB15" s="419"/>
      <c r="AC15" s="419"/>
      <c r="AD15" s="420"/>
      <c r="AE15" s="426"/>
      <c r="AF15" s="419"/>
      <c r="AG15" s="419"/>
      <c r="AH15" s="419"/>
      <c r="AI15" s="419"/>
      <c r="AJ15" s="420"/>
      <c r="AK15" s="147"/>
    </row>
    <row r="16" spans="1:39" ht="21" customHeight="1" x14ac:dyDescent="0.15">
      <c r="A16" s="147"/>
      <c r="B16" s="151">
        <v>2</v>
      </c>
      <c r="C16" s="426"/>
      <c r="D16" s="419"/>
      <c r="E16" s="419"/>
      <c r="F16" s="419"/>
      <c r="G16" s="419"/>
      <c r="H16" s="419"/>
      <c r="I16" s="419"/>
      <c r="J16" s="419"/>
      <c r="K16" s="420"/>
      <c r="L16" s="426"/>
      <c r="M16" s="419"/>
      <c r="N16" s="419"/>
      <c r="O16" s="419"/>
      <c r="P16" s="419"/>
      <c r="Q16" s="419"/>
      <c r="R16" s="419"/>
      <c r="S16" s="419"/>
      <c r="T16" s="419"/>
      <c r="U16" s="419"/>
      <c r="V16" s="419"/>
      <c r="W16" s="419"/>
      <c r="X16" s="420"/>
      <c r="Y16" s="426"/>
      <c r="Z16" s="419"/>
      <c r="AA16" s="419"/>
      <c r="AB16" s="419"/>
      <c r="AC16" s="419"/>
      <c r="AD16" s="420"/>
      <c r="AE16" s="426"/>
      <c r="AF16" s="419"/>
      <c r="AG16" s="419"/>
      <c r="AH16" s="419"/>
      <c r="AI16" s="419"/>
      <c r="AJ16" s="420"/>
      <c r="AK16" s="147"/>
    </row>
    <row r="17" spans="1:37" ht="21" customHeight="1" x14ac:dyDescent="0.15">
      <c r="A17" s="147"/>
      <c r="B17" s="151">
        <v>3</v>
      </c>
      <c r="C17" s="426"/>
      <c r="D17" s="419"/>
      <c r="E17" s="419"/>
      <c r="F17" s="419"/>
      <c r="G17" s="419"/>
      <c r="H17" s="419"/>
      <c r="I17" s="419"/>
      <c r="J17" s="419"/>
      <c r="K17" s="420"/>
      <c r="L17" s="426"/>
      <c r="M17" s="419"/>
      <c r="N17" s="419"/>
      <c r="O17" s="419"/>
      <c r="P17" s="419"/>
      <c r="Q17" s="419"/>
      <c r="R17" s="419"/>
      <c r="S17" s="419"/>
      <c r="T17" s="419"/>
      <c r="U17" s="419"/>
      <c r="V17" s="419"/>
      <c r="W17" s="419"/>
      <c r="X17" s="420"/>
      <c r="Y17" s="426"/>
      <c r="Z17" s="419"/>
      <c r="AA17" s="419"/>
      <c r="AB17" s="419"/>
      <c r="AC17" s="419"/>
      <c r="AD17" s="420"/>
      <c r="AE17" s="426"/>
      <c r="AF17" s="419"/>
      <c r="AG17" s="419"/>
      <c r="AH17" s="419"/>
      <c r="AI17" s="419"/>
      <c r="AJ17" s="420"/>
      <c r="AK17" s="147"/>
    </row>
    <row r="18" spans="1:37" ht="21" customHeight="1" x14ac:dyDescent="0.15">
      <c r="A18" s="147"/>
      <c r="B18" s="151">
        <v>4</v>
      </c>
      <c r="C18" s="426"/>
      <c r="D18" s="419"/>
      <c r="E18" s="419"/>
      <c r="F18" s="419"/>
      <c r="G18" s="419"/>
      <c r="H18" s="419"/>
      <c r="I18" s="419"/>
      <c r="J18" s="419"/>
      <c r="K18" s="420"/>
      <c r="L18" s="426"/>
      <c r="M18" s="419"/>
      <c r="N18" s="419"/>
      <c r="O18" s="419"/>
      <c r="P18" s="419"/>
      <c r="Q18" s="419"/>
      <c r="R18" s="419"/>
      <c r="S18" s="419"/>
      <c r="T18" s="419"/>
      <c r="U18" s="419"/>
      <c r="V18" s="419"/>
      <c r="W18" s="419"/>
      <c r="X18" s="420"/>
      <c r="Y18" s="426"/>
      <c r="Z18" s="419"/>
      <c r="AA18" s="419"/>
      <c r="AB18" s="419"/>
      <c r="AC18" s="419"/>
      <c r="AD18" s="420"/>
      <c r="AE18" s="426"/>
      <c r="AF18" s="419"/>
      <c r="AG18" s="419"/>
      <c r="AH18" s="419"/>
      <c r="AI18" s="419"/>
      <c r="AJ18" s="420"/>
      <c r="AK18" s="147"/>
    </row>
    <row r="19" spans="1:37" ht="21" customHeight="1" x14ac:dyDescent="0.15">
      <c r="A19" s="147"/>
      <c r="B19" s="151">
        <v>5</v>
      </c>
      <c r="C19" s="426"/>
      <c r="D19" s="419"/>
      <c r="E19" s="419"/>
      <c r="F19" s="419"/>
      <c r="G19" s="419"/>
      <c r="H19" s="419"/>
      <c r="I19" s="419"/>
      <c r="J19" s="419"/>
      <c r="K19" s="420"/>
      <c r="L19" s="426"/>
      <c r="M19" s="419"/>
      <c r="N19" s="419"/>
      <c r="O19" s="419"/>
      <c r="P19" s="419"/>
      <c r="Q19" s="419"/>
      <c r="R19" s="419"/>
      <c r="S19" s="419"/>
      <c r="T19" s="419"/>
      <c r="U19" s="419"/>
      <c r="V19" s="419"/>
      <c r="W19" s="419"/>
      <c r="X19" s="420"/>
      <c r="Y19" s="426"/>
      <c r="Z19" s="419"/>
      <c r="AA19" s="419"/>
      <c r="AB19" s="419"/>
      <c r="AC19" s="419"/>
      <c r="AD19" s="420"/>
      <c r="AE19" s="426"/>
      <c r="AF19" s="419"/>
      <c r="AG19" s="419"/>
      <c r="AH19" s="419"/>
      <c r="AI19" s="419"/>
      <c r="AJ19" s="420"/>
      <c r="AK19" s="147"/>
    </row>
    <row r="20" spans="1:37" ht="21" customHeight="1" x14ac:dyDescent="0.15">
      <c r="A20" s="147"/>
      <c r="B20" s="151">
        <v>6</v>
      </c>
      <c r="C20" s="426"/>
      <c r="D20" s="419"/>
      <c r="E20" s="419"/>
      <c r="F20" s="419"/>
      <c r="G20" s="419"/>
      <c r="H20" s="419"/>
      <c r="I20" s="419"/>
      <c r="J20" s="419"/>
      <c r="K20" s="420"/>
      <c r="L20" s="426"/>
      <c r="M20" s="419"/>
      <c r="N20" s="419"/>
      <c r="O20" s="419"/>
      <c r="P20" s="419"/>
      <c r="Q20" s="419"/>
      <c r="R20" s="419"/>
      <c r="S20" s="419"/>
      <c r="T20" s="419"/>
      <c r="U20" s="419"/>
      <c r="V20" s="419"/>
      <c r="W20" s="419"/>
      <c r="X20" s="420"/>
      <c r="Y20" s="426"/>
      <c r="Z20" s="419"/>
      <c r="AA20" s="419"/>
      <c r="AB20" s="419"/>
      <c r="AC20" s="419"/>
      <c r="AD20" s="420"/>
      <c r="AE20" s="426"/>
      <c r="AF20" s="419"/>
      <c r="AG20" s="419"/>
      <c r="AH20" s="419"/>
      <c r="AI20" s="419"/>
      <c r="AJ20" s="420"/>
      <c r="AK20" s="147"/>
    </row>
    <row r="21" spans="1:37" ht="21" customHeight="1" x14ac:dyDescent="0.15">
      <c r="A21" s="147"/>
      <c r="B21" s="151">
        <v>7</v>
      </c>
      <c r="C21" s="426"/>
      <c r="D21" s="419"/>
      <c r="E21" s="419"/>
      <c r="F21" s="419"/>
      <c r="G21" s="419"/>
      <c r="H21" s="419"/>
      <c r="I21" s="419"/>
      <c r="J21" s="419"/>
      <c r="K21" s="420"/>
      <c r="L21" s="426"/>
      <c r="M21" s="419"/>
      <c r="N21" s="419"/>
      <c r="O21" s="419"/>
      <c r="P21" s="419"/>
      <c r="Q21" s="419"/>
      <c r="R21" s="419"/>
      <c r="S21" s="419"/>
      <c r="T21" s="419"/>
      <c r="U21" s="419"/>
      <c r="V21" s="419"/>
      <c r="W21" s="419"/>
      <c r="X21" s="420"/>
      <c r="Y21" s="426"/>
      <c r="Z21" s="419"/>
      <c r="AA21" s="419"/>
      <c r="AB21" s="419"/>
      <c r="AC21" s="419"/>
      <c r="AD21" s="420"/>
      <c r="AE21" s="426"/>
      <c r="AF21" s="419"/>
      <c r="AG21" s="419"/>
      <c r="AH21" s="419"/>
      <c r="AI21" s="419"/>
      <c r="AJ21" s="420"/>
      <c r="AK21" s="147"/>
    </row>
    <row r="22" spans="1:37" ht="21" customHeight="1" x14ac:dyDescent="0.15">
      <c r="A22" s="147"/>
      <c r="B22" s="151">
        <v>8</v>
      </c>
      <c r="C22" s="426"/>
      <c r="D22" s="419"/>
      <c r="E22" s="419"/>
      <c r="F22" s="419"/>
      <c r="G22" s="419"/>
      <c r="H22" s="419"/>
      <c r="I22" s="419"/>
      <c r="J22" s="419"/>
      <c r="K22" s="420"/>
      <c r="L22" s="426"/>
      <c r="M22" s="419"/>
      <c r="N22" s="419"/>
      <c r="O22" s="419"/>
      <c r="P22" s="419"/>
      <c r="Q22" s="419"/>
      <c r="R22" s="419"/>
      <c r="S22" s="419"/>
      <c r="T22" s="419"/>
      <c r="U22" s="419"/>
      <c r="V22" s="419"/>
      <c r="W22" s="419"/>
      <c r="X22" s="420"/>
      <c r="Y22" s="426"/>
      <c r="Z22" s="419"/>
      <c r="AA22" s="419"/>
      <c r="AB22" s="419"/>
      <c r="AC22" s="419"/>
      <c r="AD22" s="420"/>
      <c r="AE22" s="426"/>
      <c r="AF22" s="419"/>
      <c r="AG22" s="419"/>
      <c r="AH22" s="419"/>
      <c r="AI22" s="419"/>
      <c r="AJ22" s="420"/>
      <c r="AK22" s="147"/>
    </row>
    <row r="23" spans="1:37" ht="21" customHeight="1" x14ac:dyDescent="0.15">
      <c r="A23" s="147"/>
      <c r="B23" s="151">
        <v>9</v>
      </c>
      <c r="C23" s="426"/>
      <c r="D23" s="419"/>
      <c r="E23" s="419"/>
      <c r="F23" s="419"/>
      <c r="G23" s="419"/>
      <c r="H23" s="419"/>
      <c r="I23" s="419"/>
      <c r="J23" s="419"/>
      <c r="K23" s="420"/>
      <c r="L23" s="426"/>
      <c r="M23" s="419"/>
      <c r="N23" s="419"/>
      <c r="O23" s="419"/>
      <c r="P23" s="419"/>
      <c r="Q23" s="419"/>
      <c r="R23" s="419"/>
      <c r="S23" s="419"/>
      <c r="T23" s="419"/>
      <c r="U23" s="419"/>
      <c r="V23" s="419"/>
      <c r="W23" s="419"/>
      <c r="X23" s="420"/>
      <c r="Y23" s="426"/>
      <c r="Z23" s="419"/>
      <c r="AA23" s="419"/>
      <c r="AB23" s="419"/>
      <c r="AC23" s="419"/>
      <c r="AD23" s="420"/>
      <c r="AE23" s="426"/>
      <c r="AF23" s="419"/>
      <c r="AG23" s="419"/>
      <c r="AH23" s="419"/>
      <c r="AI23" s="419"/>
      <c r="AJ23" s="420"/>
      <c r="AK23" s="147"/>
    </row>
    <row r="24" spans="1:37" ht="21" customHeight="1" x14ac:dyDescent="0.15">
      <c r="A24" s="147"/>
      <c r="B24" s="151">
        <v>10</v>
      </c>
      <c r="C24" s="426"/>
      <c r="D24" s="419"/>
      <c r="E24" s="419"/>
      <c r="F24" s="419"/>
      <c r="G24" s="419"/>
      <c r="H24" s="419"/>
      <c r="I24" s="419"/>
      <c r="J24" s="419"/>
      <c r="K24" s="420"/>
      <c r="L24" s="426"/>
      <c r="M24" s="419"/>
      <c r="N24" s="419"/>
      <c r="O24" s="419"/>
      <c r="P24" s="419"/>
      <c r="Q24" s="419"/>
      <c r="R24" s="419"/>
      <c r="S24" s="419"/>
      <c r="T24" s="419"/>
      <c r="U24" s="419"/>
      <c r="V24" s="419"/>
      <c r="W24" s="419"/>
      <c r="X24" s="420"/>
      <c r="Y24" s="426"/>
      <c r="Z24" s="419"/>
      <c r="AA24" s="419"/>
      <c r="AB24" s="419"/>
      <c r="AC24" s="419"/>
      <c r="AD24" s="420"/>
      <c r="AE24" s="426"/>
      <c r="AF24" s="419"/>
      <c r="AG24" s="419"/>
      <c r="AH24" s="419"/>
      <c r="AI24" s="419"/>
      <c r="AJ24" s="420"/>
      <c r="AK24" s="147"/>
    </row>
    <row r="25" spans="1:37" ht="21" customHeight="1" x14ac:dyDescent="0.15">
      <c r="A25" s="147"/>
      <c r="B25" s="459" t="s">
        <v>211</v>
      </c>
      <c r="C25" s="422"/>
      <c r="D25" s="422"/>
      <c r="E25" s="422"/>
      <c r="F25" s="422"/>
      <c r="G25" s="422"/>
      <c r="H25" s="422"/>
      <c r="I25" s="422"/>
      <c r="J25" s="422"/>
      <c r="K25" s="423"/>
      <c r="L25" s="442"/>
      <c r="M25" s="419"/>
      <c r="N25" s="419"/>
      <c r="O25" s="419"/>
      <c r="P25" s="419"/>
      <c r="Q25" s="460" t="s">
        <v>36</v>
      </c>
      <c r="R25" s="423"/>
      <c r="S25" s="444" t="s">
        <v>212</v>
      </c>
      <c r="T25" s="422"/>
      <c r="U25" s="422"/>
      <c r="V25" s="422"/>
      <c r="W25" s="422"/>
      <c r="X25" s="422"/>
      <c r="Y25" s="422"/>
      <c r="Z25" s="422"/>
      <c r="AA25" s="422"/>
      <c r="AB25" s="422"/>
      <c r="AC25" s="422"/>
      <c r="AD25" s="423"/>
      <c r="AE25" s="466">
        <f>SUM(AE15:AJ24)</f>
        <v>0</v>
      </c>
      <c r="AF25" s="422"/>
      <c r="AG25" s="422"/>
      <c r="AH25" s="422"/>
      <c r="AI25" s="422"/>
      <c r="AJ25" s="423"/>
      <c r="AK25" s="147"/>
    </row>
    <row r="26" spans="1:37" ht="9" customHeight="1" x14ac:dyDescent="0.15">
      <c r="A26" s="147"/>
      <c r="B26" s="15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47"/>
    </row>
    <row r="27" spans="1:37" ht="21" customHeight="1" x14ac:dyDescent="0.15">
      <c r="A27" s="147"/>
      <c r="B27" s="455" t="s">
        <v>213</v>
      </c>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3"/>
      <c r="AK27" s="147"/>
    </row>
    <row r="28" spans="1:37" ht="21" customHeight="1" thickBot="1" x14ac:dyDescent="0.2">
      <c r="A28" s="147"/>
      <c r="B28" s="465" t="s">
        <v>229</v>
      </c>
      <c r="C28" s="431"/>
      <c r="D28" s="431"/>
      <c r="E28" s="431"/>
      <c r="F28" s="431"/>
      <c r="G28" s="431"/>
      <c r="H28" s="431"/>
      <c r="I28" s="431"/>
      <c r="J28" s="431"/>
      <c r="K28" s="431"/>
      <c r="L28" s="431"/>
      <c r="M28" s="431"/>
      <c r="N28" s="431"/>
      <c r="O28" s="431"/>
      <c r="P28" s="431"/>
      <c r="Q28" s="431"/>
      <c r="R28" s="432"/>
      <c r="S28" s="446">
        <f>ROUNDUP(S11/50,1)</f>
        <v>0</v>
      </c>
      <c r="T28" s="447"/>
      <c r="U28" s="447"/>
      <c r="V28" s="447"/>
      <c r="W28" s="447"/>
      <c r="X28" s="447"/>
      <c r="Y28" s="447"/>
      <c r="Z28" s="447"/>
      <c r="AA28" s="447"/>
      <c r="AB28" s="447"/>
      <c r="AC28" s="222" t="s">
        <v>168</v>
      </c>
      <c r="AD28" s="223"/>
      <c r="AE28" s="430"/>
      <c r="AF28" s="431"/>
      <c r="AG28" s="431"/>
      <c r="AH28" s="431"/>
      <c r="AI28" s="431"/>
      <c r="AJ28" s="432"/>
      <c r="AK28" s="147"/>
    </row>
    <row r="29" spans="1:37" ht="21" customHeight="1" thickTop="1" x14ac:dyDescent="0.15">
      <c r="A29" s="147"/>
      <c r="B29" s="452" t="s">
        <v>215</v>
      </c>
      <c r="C29" s="440"/>
      <c r="D29" s="440"/>
      <c r="E29" s="440"/>
      <c r="F29" s="440"/>
      <c r="G29" s="440"/>
      <c r="H29" s="440"/>
      <c r="I29" s="440"/>
      <c r="J29" s="440"/>
      <c r="K29" s="440"/>
      <c r="L29" s="440"/>
      <c r="M29" s="440"/>
      <c r="N29" s="440"/>
      <c r="O29" s="440"/>
      <c r="P29" s="440"/>
      <c r="Q29" s="440"/>
      <c r="R29" s="441"/>
      <c r="S29" s="457"/>
      <c r="T29" s="458"/>
      <c r="U29" s="458"/>
      <c r="V29" s="458"/>
      <c r="W29" s="458"/>
      <c r="X29" s="458"/>
      <c r="Y29" s="458"/>
      <c r="Z29" s="458"/>
      <c r="AA29" s="458"/>
      <c r="AB29" s="458"/>
      <c r="AC29" s="224" t="s">
        <v>168</v>
      </c>
      <c r="AD29" s="225"/>
      <c r="AE29" s="439" t="s">
        <v>230</v>
      </c>
      <c r="AF29" s="440"/>
      <c r="AG29" s="440"/>
      <c r="AH29" s="440"/>
      <c r="AI29" s="440"/>
      <c r="AJ29" s="441"/>
      <c r="AK29" s="147"/>
    </row>
    <row r="30" spans="1:37" ht="21" customHeight="1" x14ac:dyDescent="0.15">
      <c r="A30" s="147"/>
      <c r="B30" s="427" t="s">
        <v>217</v>
      </c>
      <c r="C30" s="428"/>
      <c r="D30" s="428"/>
      <c r="E30" s="428"/>
      <c r="F30" s="428"/>
      <c r="G30" s="428"/>
      <c r="H30" s="428"/>
      <c r="I30" s="428"/>
      <c r="J30" s="428"/>
      <c r="K30" s="428"/>
      <c r="L30" s="428"/>
      <c r="M30" s="428"/>
      <c r="N30" s="428"/>
      <c r="O30" s="428"/>
      <c r="P30" s="428"/>
      <c r="Q30" s="428"/>
      <c r="R30" s="429"/>
      <c r="S30" s="427" t="s">
        <v>218</v>
      </c>
      <c r="T30" s="428"/>
      <c r="U30" s="428"/>
      <c r="V30" s="428"/>
      <c r="W30" s="428"/>
      <c r="X30" s="428"/>
      <c r="Y30" s="428"/>
      <c r="Z30" s="428"/>
      <c r="AA30" s="428"/>
      <c r="AB30" s="428"/>
      <c r="AC30" s="428"/>
      <c r="AD30" s="428"/>
      <c r="AE30" s="428"/>
      <c r="AF30" s="428"/>
      <c r="AG30" s="428"/>
      <c r="AH30" s="428"/>
      <c r="AI30" s="428"/>
      <c r="AJ30" s="429"/>
      <c r="AK30" s="147"/>
    </row>
    <row r="31" spans="1:37" ht="21" customHeight="1" x14ac:dyDescent="0.15">
      <c r="A31" s="147"/>
      <c r="B31" s="151">
        <v>1</v>
      </c>
      <c r="C31" s="426"/>
      <c r="D31" s="419"/>
      <c r="E31" s="419"/>
      <c r="F31" s="419"/>
      <c r="G31" s="419"/>
      <c r="H31" s="419"/>
      <c r="I31" s="419"/>
      <c r="J31" s="419"/>
      <c r="K31" s="419"/>
      <c r="L31" s="419"/>
      <c r="M31" s="419"/>
      <c r="N31" s="419"/>
      <c r="O31" s="419"/>
      <c r="P31" s="419"/>
      <c r="Q31" s="419"/>
      <c r="R31" s="420"/>
      <c r="S31" s="426"/>
      <c r="T31" s="419"/>
      <c r="U31" s="419"/>
      <c r="V31" s="419"/>
      <c r="W31" s="419"/>
      <c r="X31" s="419"/>
      <c r="Y31" s="419"/>
      <c r="Z31" s="419"/>
      <c r="AA31" s="419"/>
      <c r="AB31" s="419"/>
      <c r="AC31" s="419"/>
      <c r="AD31" s="419"/>
      <c r="AE31" s="419"/>
      <c r="AF31" s="419"/>
      <c r="AG31" s="419"/>
      <c r="AH31" s="419"/>
      <c r="AI31" s="419"/>
      <c r="AJ31" s="420"/>
      <c r="AK31" s="147"/>
    </row>
    <row r="32" spans="1:37" ht="21" customHeight="1" x14ac:dyDescent="0.15">
      <c r="A32" s="147"/>
      <c r="B32" s="151">
        <v>2</v>
      </c>
      <c r="C32" s="426"/>
      <c r="D32" s="419"/>
      <c r="E32" s="419"/>
      <c r="F32" s="419"/>
      <c r="G32" s="419"/>
      <c r="H32" s="419"/>
      <c r="I32" s="419"/>
      <c r="J32" s="419"/>
      <c r="K32" s="419"/>
      <c r="L32" s="419"/>
      <c r="M32" s="419"/>
      <c r="N32" s="419"/>
      <c r="O32" s="419"/>
      <c r="P32" s="419"/>
      <c r="Q32" s="419"/>
      <c r="R32" s="420"/>
      <c r="S32" s="426"/>
      <c r="T32" s="419"/>
      <c r="U32" s="419"/>
      <c r="V32" s="419"/>
      <c r="W32" s="419"/>
      <c r="X32" s="419"/>
      <c r="Y32" s="419"/>
      <c r="Z32" s="419"/>
      <c r="AA32" s="419"/>
      <c r="AB32" s="419"/>
      <c r="AC32" s="419"/>
      <c r="AD32" s="419"/>
      <c r="AE32" s="419"/>
      <c r="AF32" s="419"/>
      <c r="AG32" s="419"/>
      <c r="AH32" s="419"/>
      <c r="AI32" s="419"/>
      <c r="AJ32" s="420"/>
      <c r="AK32" s="147"/>
    </row>
    <row r="33" spans="1:38" ht="21" customHeight="1" x14ac:dyDescent="0.15">
      <c r="A33" s="147"/>
      <c r="B33" s="151">
        <v>3</v>
      </c>
      <c r="C33" s="426"/>
      <c r="D33" s="419"/>
      <c r="E33" s="419"/>
      <c r="F33" s="419"/>
      <c r="G33" s="419"/>
      <c r="H33" s="419"/>
      <c r="I33" s="419"/>
      <c r="J33" s="419"/>
      <c r="K33" s="419"/>
      <c r="L33" s="419"/>
      <c r="M33" s="419"/>
      <c r="N33" s="419"/>
      <c r="O33" s="419"/>
      <c r="P33" s="419"/>
      <c r="Q33" s="419"/>
      <c r="R33" s="420"/>
      <c r="S33" s="426"/>
      <c r="T33" s="419"/>
      <c r="U33" s="419"/>
      <c r="V33" s="419"/>
      <c r="W33" s="419"/>
      <c r="X33" s="419"/>
      <c r="Y33" s="419"/>
      <c r="Z33" s="419"/>
      <c r="AA33" s="419"/>
      <c r="AB33" s="419"/>
      <c r="AC33" s="419"/>
      <c r="AD33" s="419"/>
      <c r="AE33" s="419"/>
      <c r="AF33" s="419"/>
      <c r="AG33" s="419"/>
      <c r="AH33" s="419"/>
      <c r="AI33" s="419"/>
      <c r="AJ33" s="420"/>
      <c r="AK33" s="147"/>
    </row>
    <row r="34" spans="1:38" ht="8.25" customHeight="1" x14ac:dyDescent="0.15">
      <c r="A34" s="147"/>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47"/>
    </row>
    <row r="35" spans="1:38" ht="22.5" customHeight="1" x14ac:dyDescent="0.15">
      <c r="A35" s="147"/>
      <c r="B35" s="435" t="s">
        <v>219</v>
      </c>
      <c r="C35" s="422"/>
      <c r="D35" s="422"/>
      <c r="E35" s="422"/>
      <c r="F35" s="422"/>
      <c r="G35" s="423"/>
      <c r="H35" s="421" t="s">
        <v>220</v>
      </c>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3"/>
      <c r="AK35" s="147"/>
    </row>
    <row r="36" spans="1:38" ht="8.25" customHeight="1" x14ac:dyDescent="0.15">
      <c r="A36" s="147"/>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47"/>
    </row>
    <row r="37" spans="1:38" ht="18.75" customHeight="1" x14ac:dyDescent="0.15">
      <c r="A37" s="147"/>
      <c r="B37" s="436" t="s">
        <v>221</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158"/>
    </row>
    <row r="38" spans="1:38" ht="18.75" customHeight="1" x14ac:dyDescent="0.15">
      <c r="A38" s="147"/>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158"/>
    </row>
    <row r="39" spans="1:38" ht="18.75" customHeight="1" x14ac:dyDescent="0.15">
      <c r="A39" s="147"/>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158"/>
    </row>
    <row r="40" spans="1:38" ht="18.75" customHeight="1" x14ac:dyDescent="0.15">
      <c r="A40" s="147"/>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158"/>
    </row>
    <row r="41" spans="1:38" ht="81.75" customHeight="1" x14ac:dyDescent="0.15">
      <c r="A41" s="147"/>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158"/>
    </row>
    <row r="42" spans="1:38" ht="15" customHeight="1" x14ac:dyDescent="0.15">
      <c r="A42" s="147"/>
      <c r="B42" s="433" t="s">
        <v>222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158"/>
    </row>
    <row r="43" spans="1:38" ht="15" customHeight="1" x14ac:dyDescent="0.15">
      <c r="A43" s="147"/>
      <c r="B43" s="449"/>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158"/>
    </row>
    <row r="44" spans="1:38" ht="15" customHeight="1" x14ac:dyDescent="0.15">
      <c r="A44" s="147"/>
      <c r="B44" s="449"/>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158"/>
    </row>
    <row r="45" spans="1:38" ht="15" customHeight="1" x14ac:dyDescent="0.15">
      <c r="A45" s="147"/>
      <c r="B45" s="449"/>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158"/>
    </row>
    <row r="46" spans="1:38" ht="36" customHeight="1" x14ac:dyDescent="0.15">
      <c r="A46" s="147"/>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158"/>
    </row>
    <row r="47" spans="1:38" s="159" customFormat="1" ht="32.25" customHeight="1" x14ac:dyDescent="0.15">
      <c r="A47" s="155"/>
      <c r="B47" s="433" t="s">
        <v>223</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row>
    <row r="48" spans="1:38" s="159" customFormat="1" ht="36" customHeight="1" x14ac:dyDescent="0.15">
      <c r="A48" s="155"/>
      <c r="B48" s="424" t="s">
        <v>224</v>
      </c>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row>
    <row r="49" spans="2:37" s="159" customFormat="1" ht="21" customHeight="1" x14ac:dyDescent="0.15">
      <c r="B49" s="159" t="s">
        <v>225</v>
      </c>
      <c r="AK49" s="160"/>
    </row>
    <row r="50" spans="2:37" s="159" customFormat="1" ht="21" customHeight="1" x14ac:dyDescent="0.15">
      <c r="B50" s="159" t="s">
        <v>225</v>
      </c>
      <c r="AK50" s="160"/>
    </row>
  </sheetData>
  <mergeCells count="91">
    <mergeCell ref="B1:H1"/>
    <mergeCell ref="S13:AB13"/>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L18:X18"/>
    <mergeCell ref="B30:R30"/>
    <mergeCell ref="B14:K14"/>
    <mergeCell ref="AE22:AJ22"/>
    <mergeCell ref="C20:K20"/>
    <mergeCell ref="AE21:AJ21"/>
    <mergeCell ref="Y21:AD21"/>
    <mergeCell ref="L22:X22"/>
    <mergeCell ref="C22:K22"/>
    <mergeCell ref="Y20:AD20"/>
    <mergeCell ref="Y14:AD14"/>
    <mergeCell ref="C16:K16"/>
    <mergeCell ref="AE14:AJ14"/>
    <mergeCell ref="C33:R33"/>
    <mergeCell ref="B29:R29"/>
    <mergeCell ref="S32:AJ32"/>
    <mergeCell ref="AE20:AJ20"/>
    <mergeCell ref="C24:K24"/>
    <mergeCell ref="Q25:R25"/>
    <mergeCell ref="AE23:AJ23"/>
    <mergeCell ref="S29:AB29"/>
    <mergeCell ref="L21:X21"/>
    <mergeCell ref="C21:K21"/>
    <mergeCell ref="B25:K25"/>
    <mergeCell ref="C23:K23"/>
    <mergeCell ref="C15:K15"/>
    <mergeCell ref="AE25:AJ25"/>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C12:R12"/>
    <mergeCell ref="S12:AB12"/>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Y19:AD19"/>
    <mergeCell ref="AE28:AJ28"/>
    <mergeCell ref="S33:AJ33"/>
    <mergeCell ref="B42:AK46"/>
    <mergeCell ref="B35:G35"/>
    <mergeCell ref="B37:AK41"/>
    <mergeCell ref="C31:R31"/>
    <mergeCell ref="L20:X20"/>
    <mergeCell ref="L8:AJ8"/>
    <mergeCell ref="AE12:AJ12"/>
  </mergeCells>
  <phoneticPr fontId="2"/>
  <pageMargins left="0.62986111111111109" right="0.62986111111111109" top="0.55138888888888893" bottom="0.31527777777777782" header="0.51180555555555551" footer="0.51180555555555551"/>
  <pageSetup paperSize="9" scale="74" firstPageNumber="0" orientation="portrait" cellComments="atEn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6"/>
  <sheetViews>
    <sheetView view="pageBreakPreview" zoomScaleSheetLayoutView="100" workbookViewId="0"/>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43" width="8.625" style="1" customWidth="1"/>
    <col min="44" max="16384" width="8.625" style="1"/>
  </cols>
  <sheetData>
    <row r="1" spans="1:41" ht="20.100000000000001" customHeight="1" x14ac:dyDescent="0.15">
      <c r="B1" s="512" t="s">
        <v>231</v>
      </c>
      <c r="C1" s="483"/>
      <c r="D1" s="483"/>
      <c r="E1" s="483"/>
      <c r="F1" s="483"/>
      <c r="G1" s="483"/>
      <c r="H1" s="483"/>
    </row>
    <row r="2" spans="1:41" ht="20.100000000000001" customHeight="1" x14ac:dyDescent="0.15">
      <c r="AD2" s="482" t="s">
        <v>195</v>
      </c>
      <c r="AE2" s="483"/>
      <c r="AF2" s="483"/>
      <c r="AG2" s="483"/>
      <c r="AH2" s="483"/>
      <c r="AI2" s="483"/>
      <c r="AJ2" s="483"/>
      <c r="AK2" s="483"/>
      <c r="AL2" s="483"/>
    </row>
    <row r="3" spans="1:41" ht="20.100000000000001" customHeight="1" x14ac:dyDescent="0.15"/>
    <row r="4" spans="1:41" ht="20.100000000000001" customHeight="1" x14ac:dyDescent="0.15">
      <c r="B4" s="490" t="s">
        <v>232</v>
      </c>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row>
    <row r="5" spans="1:41" s="62" customFormat="1" ht="20.100000000000001" customHeight="1" x14ac:dyDescent="0.15">
      <c r="A5" s="29"/>
      <c r="B5" s="185"/>
      <c r="C5" s="185"/>
      <c r="D5" s="185"/>
      <c r="E5" s="185"/>
      <c r="F5" s="185"/>
      <c r="G5" s="185"/>
      <c r="H5" s="185"/>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1:41" s="62" customFormat="1" ht="29.25" customHeight="1" x14ac:dyDescent="0.15">
      <c r="A6" s="29"/>
      <c r="B6" s="468" t="s">
        <v>197</v>
      </c>
      <c r="C6" s="422"/>
      <c r="D6" s="422"/>
      <c r="E6" s="422"/>
      <c r="F6" s="422"/>
      <c r="G6" s="422"/>
      <c r="H6" s="422"/>
      <c r="I6" s="422"/>
      <c r="J6" s="422"/>
      <c r="K6" s="422"/>
      <c r="L6" s="491"/>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20"/>
    </row>
    <row r="7" spans="1:41" s="62" customFormat="1" ht="31.5" customHeight="1" x14ac:dyDescent="0.15">
      <c r="A7" s="29"/>
      <c r="B7" s="468" t="s">
        <v>53</v>
      </c>
      <c r="C7" s="422"/>
      <c r="D7" s="422"/>
      <c r="E7" s="422"/>
      <c r="F7" s="422"/>
      <c r="G7" s="422"/>
      <c r="H7" s="422"/>
      <c r="I7" s="422"/>
      <c r="J7" s="422"/>
      <c r="K7" s="422"/>
      <c r="L7" s="513"/>
      <c r="M7" s="419"/>
      <c r="N7" s="419"/>
      <c r="O7" s="419"/>
      <c r="P7" s="419"/>
      <c r="Q7" s="419"/>
      <c r="R7" s="419"/>
      <c r="S7" s="419"/>
      <c r="T7" s="419"/>
      <c r="U7" s="419"/>
      <c r="V7" s="419"/>
      <c r="W7" s="419"/>
      <c r="X7" s="419"/>
      <c r="Y7" s="419"/>
      <c r="Z7" s="420"/>
      <c r="AA7" s="492" t="s">
        <v>233</v>
      </c>
      <c r="AB7" s="422"/>
      <c r="AC7" s="422"/>
      <c r="AD7" s="422"/>
      <c r="AE7" s="422"/>
      <c r="AF7" s="422"/>
      <c r="AG7" s="422"/>
      <c r="AH7" s="423"/>
      <c r="AI7" s="519" t="s">
        <v>165</v>
      </c>
      <c r="AJ7" s="419"/>
      <c r="AK7" s="419"/>
      <c r="AL7" s="420"/>
    </row>
    <row r="8" spans="1:41" s="62" customFormat="1" ht="29.25" customHeight="1" x14ac:dyDescent="0.15">
      <c r="B8" s="493" t="s">
        <v>234</v>
      </c>
      <c r="C8" s="422"/>
      <c r="D8" s="422"/>
      <c r="E8" s="422"/>
      <c r="F8" s="422"/>
      <c r="G8" s="422"/>
      <c r="H8" s="422"/>
      <c r="I8" s="422"/>
      <c r="J8" s="422"/>
      <c r="K8" s="422"/>
      <c r="L8" s="491" t="s">
        <v>235</v>
      </c>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20"/>
    </row>
    <row r="9" spans="1:41" ht="12.75" customHeight="1" thickBot="1" x14ac:dyDescent="0.2">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row>
    <row r="10" spans="1:41" ht="21" customHeight="1" x14ac:dyDescent="0.15">
      <c r="B10" s="494" t="s">
        <v>202</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95"/>
    </row>
    <row r="11" spans="1:41" ht="27.75" customHeight="1" x14ac:dyDescent="0.15">
      <c r="B11" s="504" t="s">
        <v>203</v>
      </c>
      <c r="C11" s="483"/>
      <c r="D11" s="483"/>
      <c r="E11" s="483"/>
      <c r="F11" s="483"/>
      <c r="G11" s="483"/>
      <c r="H11" s="483"/>
      <c r="I11" s="483"/>
      <c r="J11" s="483"/>
      <c r="K11" s="483"/>
      <c r="L11" s="483"/>
      <c r="M11" s="483"/>
      <c r="N11" s="483"/>
      <c r="O11" s="483"/>
      <c r="P11" s="483"/>
      <c r="Q11" s="483"/>
      <c r="R11" s="464"/>
      <c r="S11" s="475"/>
      <c r="T11" s="419"/>
      <c r="U11" s="419"/>
      <c r="V11" s="419"/>
      <c r="W11" s="419"/>
      <c r="X11" s="419"/>
      <c r="Y11" s="419"/>
      <c r="Z11" s="419"/>
      <c r="AA11" s="419"/>
      <c r="AB11" s="419"/>
      <c r="AC11" s="419"/>
      <c r="AD11" s="419"/>
      <c r="AE11" s="227" t="s">
        <v>168</v>
      </c>
      <c r="AF11" s="228"/>
      <c r="AG11" s="479"/>
      <c r="AH11" s="422"/>
      <c r="AI11" s="422"/>
      <c r="AJ11" s="422"/>
      <c r="AK11" s="422"/>
      <c r="AL11" s="423"/>
      <c r="AO11" s="229"/>
    </row>
    <row r="12" spans="1:41" ht="27.75" customHeight="1" thickBot="1" x14ac:dyDescent="0.2">
      <c r="B12" s="30"/>
      <c r="C12" s="518" t="s">
        <v>228</v>
      </c>
      <c r="D12" s="431"/>
      <c r="E12" s="431"/>
      <c r="F12" s="431"/>
      <c r="G12" s="431"/>
      <c r="H12" s="431"/>
      <c r="I12" s="431"/>
      <c r="J12" s="431"/>
      <c r="K12" s="431"/>
      <c r="L12" s="431"/>
      <c r="M12" s="431"/>
      <c r="N12" s="431"/>
      <c r="O12" s="431"/>
      <c r="P12" s="431"/>
      <c r="Q12" s="431"/>
      <c r="R12" s="432"/>
      <c r="S12" s="511">
        <f>ROUNDUP(S11*30%,1)</f>
        <v>0</v>
      </c>
      <c r="T12" s="447"/>
      <c r="U12" s="447"/>
      <c r="V12" s="447"/>
      <c r="W12" s="447"/>
      <c r="X12" s="447"/>
      <c r="Y12" s="447"/>
      <c r="Z12" s="447"/>
      <c r="AA12" s="447"/>
      <c r="AB12" s="447"/>
      <c r="AC12" s="447"/>
      <c r="AD12" s="447"/>
      <c r="AE12" s="230" t="s">
        <v>168</v>
      </c>
      <c r="AF12" s="230"/>
      <c r="AG12" s="503"/>
      <c r="AH12" s="431"/>
      <c r="AI12" s="431"/>
      <c r="AJ12" s="431"/>
      <c r="AK12" s="431"/>
      <c r="AL12" s="432"/>
    </row>
    <row r="13" spans="1:41" ht="27.75" customHeight="1" thickTop="1" x14ac:dyDescent="0.15">
      <c r="B13" s="506" t="s">
        <v>205</v>
      </c>
      <c r="C13" s="440"/>
      <c r="D13" s="440"/>
      <c r="E13" s="440"/>
      <c r="F13" s="440"/>
      <c r="G13" s="440"/>
      <c r="H13" s="440"/>
      <c r="I13" s="440"/>
      <c r="J13" s="440"/>
      <c r="K13" s="440"/>
      <c r="L13" s="440"/>
      <c r="M13" s="440"/>
      <c r="N13" s="440"/>
      <c r="O13" s="440"/>
      <c r="P13" s="440"/>
      <c r="Q13" s="440"/>
      <c r="R13" s="441"/>
      <c r="S13" s="496" t="e">
        <f>ROUNDUP(AG14/AG15,1)</f>
        <v>#DIV/0!</v>
      </c>
      <c r="T13" s="440"/>
      <c r="U13" s="440"/>
      <c r="V13" s="440"/>
      <c r="W13" s="440"/>
      <c r="X13" s="440"/>
      <c r="Y13" s="440"/>
      <c r="Z13" s="440"/>
      <c r="AA13" s="440"/>
      <c r="AB13" s="440"/>
      <c r="AC13" s="440"/>
      <c r="AD13" s="440"/>
      <c r="AE13" s="231" t="s">
        <v>168</v>
      </c>
      <c r="AF13" s="231"/>
      <c r="AG13" s="489" t="s">
        <v>206</v>
      </c>
      <c r="AH13" s="440"/>
      <c r="AI13" s="440"/>
      <c r="AJ13" s="440"/>
      <c r="AK13" s="440"/>
      <c r="AL13" s="441"/>
    </row>
    <row r="14" spans="1:41" ht="27.75" customHeight="1" x14ac:dyDescent="0.15">
      <c r="B14" s="517" t="s">
        <v>236</v>
      </c>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3"/>
      <c r="AG14" s="510"/>
      <c r="AH14" s="422"/>
      <c r="AI14" s="422"/>
      <c r="AJ14" s="422"/>
      <c r="AK14" s="422"/>
      <c r="AL14" s="423"/>
    </row>
    <row r="15" spans="1:41" ht="27.75" customHeight="1" thickBot="1" x14ac:dyDescent="0.2">
      <c r="B15" s="498" t="s">
        <v>237</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500"/>
      <c r="AG15" s="509"/>
      <c r="AH15" s="499"/>
      <c r="AI15" s="499"/>
      <c r="AJ15" s="499"/>
      <c r="AK15" s="499"/>
      <c r="AL15" s="500"/>
    </row>
    <row r="16" spans="1:41" ht="12.75" customHeight="1" thickBot="1" x14ac:dyDescent="0.2">
      <c r="B16" s="3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row>
    <row r="17" spans="2:38" ht="21" customHeight="1" x14ac:dyDescent="0.15">
      <c r="B17" s="494" t="s">
        <v>238</v>
      </c>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c r="AL17" s="495"/>
    </row>
    <row r="18" spans="2:38" ht="27.75" customHeight="1" thickBot="1" x14ac:dyDescent="0.2">
      <c r="B18" s="497" t="s">
        <v>229</v>
      </c>
      <c r="C18" s="431"/>
      <c r="D18" s="431"/>
      <c r="E18" s="431"/>
      <c r="F18" s="431"/>
      <c r="G18" s="431"/>
      <c r="H18" s="431"/>
      <c r="I18" s="431"/>
      <c r="J18" s="431"/>
      <c r="K18" s="431"/>
      <c r="L18" s="431"/>
      <c r="M18" s="431"/>
      <c r="N18" s="431"/>
      <c r="O18" s="431"/>
      <c r="P18" s="431"/>
      <c r="Q18" s="431"/>
      <c r="R18" s="432"/>
      <c r="S18" s="511">
        <f>ROUNDUP(S11/50,1)</f>
        <v>0</v>
      </c>
      <c r="T18" s="447"/>
      <c r="U18" s="447"/>
      <c r="V18" s="447"/>
      <c r="W18" s="447"/>
      <c r="X18" s="447"/>
      <c r="Y18" s="447"/>
      <c r="Z18" s="447"/>
      <c r="AA18" s="447"/>
      <c r="AB18" s="447"/>
      <c r="AC18" s="447"/>
      <c r="AD18" s="447"/>
      <c r="AE18" s="232" t="s">
        <v>168</v>
      </c>
      <c r="AF18" s="233"/>
      <c r="AG18" s="503"/>
      <c r="AH18" s="431"/>
      <c r="AI18" s="431"/>
      <c r="AJ18" s="431"/>
      <c r="AK18" s="431"/>
      <c r="AL18" s="432"/>
    </row>
    <row r="19" spans="2:38" ht="27.75" customHeight="1" thickTop="1" thickBot="1" x14ac:dyDescent="0.2">
      <c r="B19" s="523" t="s">
        <v>239</v>
      </c>
      <c r="C19" s="487"/>
      <c r="D19" s="487"/>
      <c r="E19" s="487"/>
      <c r="F19" s="487"/>
      <c r="G19" s="487"/>
      <c r="H19" s="487"/>
      <c r="I19" s="487"/>
      <c r="J19" s="487"/>
      <c r="K19" s="487"/>
      <c r="L19" s="487"/>
      <c r="M19" s="487"/>
      <c r="N19" s="487"/>
      <c r="O19" s="487"/>
      <c r="P19" s="487"/>
      <c r="Q19" s="487"/>
      <c r="R19" s="488"/>
      <c r="S19" s="484"/>
      <c r="T19" s="485"/>
      <c r="U19" s="485"/>
      <c r="V19" s="485"/>
      <c r="W19" s="485"/>
      <c r="X19" s="485"/>
      <c r="Y19" s="485"/>
      <c r="Z19" s="485"/>
      <c r="AA19" s="485"/>
      <c r="AB19" s="485"/>
      <c r="AC19" s="485"/>
      <c r="AD19" s="485"/>
      <c r="AE19" s="234" t="s">
        <v>168</v>
      </c>
      <c r="AF19" s="235"/>
      <c r="AG19" s="486" t="s">
        <v>230</v>
      </c>
      <c r="AH19" s="487"/>
      <c r="AI19" s="487"/>
      <c r="AJ19" s="487"/>
      <c r="AK19" s="487"/>
      <c r="AL19" s="488"/>
    </row>
    <row r="20" spans="2:38" ht="12.75" customHeight="1" thickBot="1" x14ac:dyDescent="0.2">
      <c r="B20" s="162"/>
      <c r="C20" s="162"/>
      <c r="D20" s="162"/>
      <c r="E20" s="162"/>
      <c r="F20" s="162"/>
      <c r="G20" s="162"/>
      <c r="H20" s="162"/>
      <c r="I20" s="162"/>
      <c r="J20" s="162"/>
      <c r="K20" s="162"/>
      <c r="L20" s="162"/>
      <c r="M20" s="162"/>
      <c r="N20" s="162"/>
      <c r="O20" s="162"/>
      <c r="P20" s="162"/>
      <c r="Q20" s="162"/>
      <c r="R20" s="162"/>
      <c r="S20" s="236"/>
      <c r="T20" s="236"/>
      <c r="U20" s="236"/>
      <c r="V20" s="236"/>
      <c r="W20" s="236"/>
      <c r="X20" s="236"/>
      <c r="Y20" s="236"/>
      <c r="Z20" s="236"/>
      <c r="AA20" s="236"/>
      <c r="AB20" s="236"/>
      <c r="AC20" s="236"/>
      <c r="AD20" s="236"/>
      <c r="AE20" s="237"/>
      <c r="AF20" s="237"/>
      <c r="AG20" s="238"/>
      <c r="AH20" s="238"/>
      <c r="AI20" s="238"/>
      <c r="AJ20" s="238"/>
      <c r="AK20" s="238"/>
      <c r="AL20" s="238"/>
    </row>
    <row r="21" spans="2:38" ht="27.75" customHeight="1" thickBot="1" x14ac:dyDescent="0.2">
      <c r="B21" s="494" t="s">
        <v>240</v>
      </c>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95"/>
    </row>
    <row r="22" spans="2:38" ht="27.75" customHeight="1" x14ac:dyDescent="0.15">
      <c r="B22" s="507" t="s">
        <v>217</v>
      </c>
      <c r="C22" s="344"/>
      <c r="D22" s="344"/>
      <c r="E22" s="344"/>
      <c r="F22" s="344"/>
      <c r="G22" s="344"/>
      <c r="H22" s="344"/>
      <c r="I22" s="344"/>
      <c r="J22" s="344"/>
      <c r="K22" s="344"/>
      <c r="L22" s="344"/>
      <c r="M22" s="344"/>
      <c r="N22" s="344"/>
      <c r="O22" s="344"/>
      <c r="P22" s="344"/>
      <c r="Q22" s="344"/>
      <c r="R22" s="344"/>
      <c r="S22" s="476" t="s">
        <v>241</v>
      </c>
      <c r="T22" s="477"/>
      <c r="U22" s="477"/>
      <c r="V22" s="477"/>
      <c r="W22" s="477"/>
      <c r="X22" s="477"/>
      <c r="Y22" s="477"/>
      <c r="Z22" s="477"/>
      <c r="AA22" s="477"/>
      <c r="AB22" s="477"/>
      <c r="AC22" s="477"/>
      <c r="AD22" s="477"/>
      <c r="AE22" s="477"/>
      <c r="AF22" s="477"/>
      <c r="AG22" s="477"/>
      <c r="AH22" s="477"/>
      <c r="AI22" s="477"/>
      <c r="AJ22" s="477"/>
      <c r="AK22" s="477"/>
      <c r="AL22" s="478"/>
    </row>
    <row r="23" spans="2:38" ht="47.25" customHeight="1" x14ac:dyDescent="0.15">
      <c r="B23" s="508"/>
      <c r="C23" s="483"/>
      <c r="D23" s="483"/>
      <c r="E23" s="483"/>
      <c r="F23" s="483"/>
      <c r="G23" s="483"/>
      <c r="H23" s="483"/>
      <c r="I23" s="483"/>
      <c r="J23" s="483"/>
      <c r="K23" s="483"/>
      <c r="L23" s="483"/>
      <c r="M23" s="483"/>
      <c r="N23" s="483"/>
      <c r="O23" s="483"/>
      <c r="P23" s="483"/>
      <c r="Q23" s="483"/>
      <c r="R23" s="483"/>
      <c r="S23" s="502" t="s">
        <v>242</v>
      </c>
      <c r="T23" s="303"/>
      <c r="U23" s="303"/>
      <c r="V23" s="303"/>
      <c r="W23" s="303"/>
      <c r="X23" s="303"/>
      <c r="Y23" s="303"/>
      <c r="Z23" s="303"/>
      <c r="AA23" s="303"/>
      <c r="AB23" s="303"/>
      <c r="AC23" s="303"/>
      <c r="AD23" s="303"/>
      <c r="AE23" s="304"/>
      <c r="AF23" s="502" t="s">
        <v>243</v>
      </c>
      <c r="AG23" s="303"/>
      <c r="AH23" s="304"/>
      <c r="AI23" s="480" t="s">
        <v>244</v>
      </c>
      <c r="AJ23" s="431"/>
      <c r="AK23" s="431"/>
      <c r="AL23" s="481"/>
    </row>
    <row r="24" spans="2:38" ht="27.75" customHeight="1" x14ac:dyDescent="0.15">
      <c r="B24" s="32">
        <v>1</v>
      </c>
      <c r="C24" s="472"/>
      <c r="D24" s="473"/>
      <c r="E24" s="473"/>
      <c r="F24" s="473"/>
      <c r="G24" s="473"/>
      <c r="H24" s="473"/>
      <c r="I24" s="473"/>
      <c r="J24" s="473"/>
      <c r="K24" s="473"/>
      <c r="L24" s="473"/>
      <c r="M24" s="473"/>
      <c r="N24" s="473"/>
      <c r="O24" s="473"/>
      <c r="P24" s="473"/>
      <c r="Q24" s="473"/>
      <c r="R24" s="474"/>
      <c r="S24" s="472"/>
      <c r="T24" s="473"/>
      <c r="U24" s="473"/>
      <c r="V24" s="473"/>
      <c r="W24" s="473"/>
      <c r="X24" s="473"/>
      <c r="Y24" s="473"/>
      <c r="Z24" s="473"/>
      <c r="AA24" s="473"/>
      <c r="AB24" s="473"/>
      <c r="AC24" s="473"/>
      <c r="AD24" s="473"/>
      <c r="AE24" s="474"/>
      <c r="AF24" s="472"/>
      <c r="AG24" s="474"/>
      <c r="AH24" s="87" t="s">
        <v>34</v>
      </c>
      <c r="AI24" s="472"/>
      <c r="AJ24" s="473"/>
      <c r="AK24" s="473"/>
      <c r="AL24" s="474"/>
    </row>
    <row r="25" spans="2:38" ht="27.75" customHeight="1" x14ac:dyDescent="0.15">
      <c r="B25" s="32">
        <v>2</v>
      </c>
      <c r="C25" s="472"/>
      <c r="D25" s="473"/>
      <c r="E25" s="473"/>
      <c r="F25" s="473"/>
      <c r="G25" s="473"/>
      <c r="H25" s="473"/>
      <c r="I25" s="473"/>
      <c r="J25" s="473"/>
      <c r="K25" s="473"/>
      <c r="L25" s="473"/>
      <c r="M25" s="473"/>
      <c r="N25" s="473"/>
      <c r="O25" s="473"/>
      <c r="P25" s="473"/>
      <c r="Q25" s="473"/>
      <c r="R25" s="474"/>
      <c r="S25" s="472"/>
      <c r="T25" s="473"/>
      <c r="U25" s="473"/>
      <c r="V25" s="473"/>
      <c r="W25" s="473"/>
      <c r="X25" s="473"/>
      <c r="Y25" s="473"/>
      <c r="Z25" s="473"/>
      <c r="AA25" s="473"/>
      <c r="AB25" s="473"/>
      <c r="AC25" s="473"/>
      <c r="AD25" s="473"/>
      <c r="AE25" s="474"/>
      <c r="AF25" s="472"/>
      <c r="AG25" s="474"/>
      <c r="AH25" s="87" t="s">
        <v>34</v>
      </c>
      <c r="AI25" s="472"/>
      <c r="AJ25" s="473"/>
      <c r="AK25" s="473"/>
      <c r="AL25" s="474"/>
    </row>
    <row r="26" spans="2:38" ht="27.75" customHeight="1" x14ac:dyDescent="0.15">
      <c r="B26" s="32">
        <v>3</v>
      </c>
      <c r="C26" s="472"/>
      <c r="D26" s="473"/>
      <c r="E26" s="473"/>
      <c r="F26" s="473"/>
      <c r="G26" s="473"/>
      <c r="H26" s="473"/>
      <c r="I26" s="473"/>
      <c r="J26" s="473"/>
      <c r="K26" s="473"/>
      <c r="L26" s="473"/>
      <c r="M26" s="473"/>
      <c r="N26" s="473"/>
      <c r="O26" s="473"/>
      <c r="P26" s="473"/>
      <c r="Q26" s="473"/>
      <c r="R26" s="474"/>
      <c r="S26" s="472"/>
      <c r="T26" s="473"/>
      <c r="U26" s="473"/>
      <c r="V26" s="473"/>
      <c r="W26" s="473"/>
      <c r="X26" s="473"/>
      <c r="Y26" s="473"/>
      <c r="Z26" s="473"/>
      <c r="AA26" s="473"/>
      <c r="AB26" s="473"/>
      <c r="AC26" s="473"/>
      <c r="AD26" s="473"/>
      <c r="AE26" s="474"/>
      <c r="AF26" s="472"/>
      <c r="AG26" s="474"/>
      <c r="AH26" s="87" t="s">
        <v>34</v>
      </c>
      <c r="AI26" s="472"/>
      <c r="AJ26" s="473"/>
      <c r="AK26" s="473"/>
      <c r="AL26" s="474"/>
    </row>
    <row r="27" spans="2:38" ht="27.75" customHeight="1" thickBot="1" x14ac:dyDescent="0.2">
      <c r="B27" s="163">
        <v>4</v>
      </c>
      <c r="C27" s="469"/>
      <c r="D27" s="470"/>
      <c r="E27" s="470"/>
      <c r="F27" s="470"/>
      <c r="G27" s="470"/>
      <c r="H27" s="470"/>
      <c r="I27" s="470"/>
      <c r="J27" s="470"/>
      <c r="K27" s="470"/>
      <c r="L27" s="470"/>
      <c r="M27" s="470"/>
      <c r="N27" s="470"/>
      <c r="O27" s="470"/>
      <c r="P27" s="470"/>
      <c r="Q27" s="470"/>
      <c r="R27" s="471"/>
      <c r="S27" s="469"/>
      <c r="T27" s="470"/>
      <c r="U27" s="470"/>
      <c r="V27" s="470"/>
      <c r="W27" s="470"/>
      <c r="X27" s="470"/>
      <c r="Y27" s="470"/>
      <c r="Z27" s="470"/>
      <c r="AA27" s="470"/>
      <c r="AB27" s="470"/>
      <c r="AC27" s="470"/>
      <c r="AD27" s="470"/>
      <c r="AE27" s="471"/>
      <c r="AF27" s="469"/>
      <c r="AG27" s="471"/>
      <c r="AH27" s="164" t="s">
        <v>34</v>
      </c>
      <c r="AI27" s="469"/>
      <c r="AJ27" s="470"/>
      <c r="AK27" s="470"/>
      <c r="AL27" s="471"/>
    </row>
    <row r="28" spans="2:38" ht="15" customHeight="1" x14ac:dyDescent="0.15">
      <c r="B28" s="520" t="s">
        <v>245</v>
      </c>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505" t="s">
        <v>246</v>
      </c>
      <c r="AJ28" s="357"/>
      <c r="AK28" s="357"/>
      <c r="AL28" s="362"/>
    </row>
    <row r="29" spans="2:38" ht="36.75" customHeight="1" thickBot="1" x14ac:dyDescent="0.2">
      <c r="B29" s="521"/>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501"/>
      <c r="AJ29" s="375"/>
      <c r="AK29" s="375"/>
      <c r="AL29" s="379"/>
    </row>
    <row r="30" spans="2:38" ht="9.75" customHeight="1" x14ac:dyDescent="0.15">
      <c r="B30" s="31"/>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row>
    <row r="31" spans="2:38" ht="22.5" customHeight="1" x14ac:dyDescent="0.15">
      <c r="B31" s="516" t="s">
        <v>219</v>
      </c>
      <c r="C31" s="422"/>
      <c r="D31" s="422"/>
      <c r="E31" s="422"/>
      <c r="F31" s="422"/>
      <c r="G31" s="423"/>
      <c r="H31" s="522" t="s">
        <v>247</v>
      </c>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3"/>
    </row>
    <row r="32" spans="2:38" ht="8.25" customHeight="1" x14ac:dyDescent="0.15">
      <c r="B32" s="31"/>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row>
    <row r="33" spans="2:39" s="33" customFormat="1" ht="17.25" customHeight="1" x14ac:dyDescent="0.15">
      <c r="B33" s="514" t="s">
        <v>248</v>
      </c>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row>
    <row r="34" spans="2:39" s="33" customFormat="1" ht="45.75" customHeight="1" x14ac:dyDescent="0.15">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34"/>
    </row>
    <row r="35" spans="2:39" s="33" customFormat="1" ht="9" customHeight="1" x14ac:dyDescent="0.15">
      <c r="B35" s="33" t="s">
        <v>225</v>
      </c>
      <c r="AM35" s="35"/>
    </row>
    <row r="36" spans="2:39" s="33" customFormat="1" ht="21" customHeight="1" x14ac:dyDescent="0.15">
      <c r="B36" s="33" t="s">
        <v>225</v>
      </c>
      <c r="AM36" s="35"/>
    </row>
  </sheetData>
  <mergeCells count="60">
    <mergeCell ref="B1:H1"/>
    <mergeCell ref="L7:Z7"/>
    <mergeCell ref="B33:AL34"/>
    <mergeCell ref="B31:G31"/>
    <mergeCell ref="AI26:AL26"/>
    <mergeCell ref="B14:AF14"/>
    <mergeCell ref="S18:AD18"/>
    <mergeCell ref="AI25:AL25"/>
    <mergeCell ref="C12:R12"/>
    <mergeCell ref="B17:AL17"/>
    <mergeCell ref="AF27:AG27"/>
    <mergeCell ref="AI7:AL7"/>
    <mergeCell ref="B28:AH29"/>
    <mergeCell ref="H31:AL31"/>
    <mergeCell ref="AI24:AL24"/>
    <mergeCell ref="B19:R19"/>
    <mergeCell ref="AI29:AL29"/>
    <mergeCell ref="AF23:AH23"/>
    <mergeCell ref="AG18:AL18"/>
    <mergeCell ref="S25:AE25"/>
    <mergeCell ref="B11:R11"/>
    <mergeCell ref="C24:R24"/>
    <mergeCell ref="AG12:AL12"/>
    <mergeCell ref="AI28:AL28"/>
    <mergeCell ref="B13:R13"/>
    <mergeCell ref="S27:AE27"/>
    <mergeCell ref="B22:R23"/>
    <mergeCell ref="AG15:AL15"/>
    <mergeCell ref="C26:R26"/>
    <mergeCell ref="AG14:AL14"/>
    <mergeCell ref="S12:AD12"/>
    <mergeCell ref="C25:R25"/>
    <mergeCell ref="AD2:AL2"/>
    <mergeCell ref="S19:AD19"/>
    <mergeCell ref="AF25:AG25"/>
    <mergeCell ref="S26:AE26"/>
    <mergeCell ref="AG19:AL19"/>
    <mergeCell ref="AG13:AL13"/>
    <mergeCell ref="B4:AL4"/>
    <mergeCell ref="L6:AL6"/>
    <mergeCell ref="AA7:AH7"/>
    <mergeCell ref="B8:K8"/>
    <mergeCell ref="B10:AL10"/>
    <mergeCell ref="B6:K6"/>
    <mergeCell ref="S13:AD13"/>
    <mergeCell ref="L8:AL8"/>
    <mergeCell ref="B18:R18"/>
    <mergeCell ref="B15:AF15"/>
    <mergeCell ref="B7:K7"/>
    <mergeCell ref="C27:R27"/>
    <mergeCell ref="S24:AE24"/>
    <mergeCell ref="S11:AD11"/>
    <mergeCell ref="S22:AL22"/>
    <mergeCell ref="AG11:AL11"/>
    <mergeCell ref="AF24:AG24"/>
    <mergeCell ref="AI23:AL23"/>
    <mergeCell ref="AF26:AG26"/>
    <mergeCell ref="AI27:AL27"/>
    <mergeCell ref="B21:AL21"/>
    <mergeCell ref="S23:AE23"/>
  </mergeCells>
  <phoneticPr fontId="2"/>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29"/>
  <sheetViews>
    <sheetView view="pageBreakPreview" zoomScale="115" zoomScaleNormal="100" zoomScaleSheetLayoutView="115" workbookViewId="0"/>
  </sheetViews>
  <sheetFormatPr defaultColWidth="9" defaultRowHeight="12" x14ac:dyDescent="0.15"/>
  <cols>
    <col min="1" max="1" width="1.375" style="25" customWidth="1"/>
    <col min="2" max="11" width="2.5" style="25" customWidth="1"/>
    <col min="12" max="12" width="0.875" style="25" customWidth="1"/>
    <col min="13" max="27" width="2.5" style="25" customWidth="1"/>
    <col min="28" max="28" width="5" style="25" customWidth="1"/>
    <col min="29" max="29" width="4.25" style="25" customWidth="1"/>
    <col min="30" max="36" width="2.5" style="25" customWidth="1"/>
    <col min="37" max="37" width="1.375" style="25" customWidth="1"/>
    <col min="38" max="61" width="2.625" style="25" customWidth="1"/>
    <col min="62" max="62" width="9" style="25" customWidth="1"/>
    <col min="63" max="16384" width="9" style="25"/>
  </cols>
  <sheetData>
    <row r="1" spans="1:37" ht="20.100000000000001" customHeight="1" x14ac:dyDescent="0.15">
      <c r="B1" s="512" t="s">
        <v>249</v>
      </c>
      <c r="C1" s="536"/>
      <c r="D1" s="536"/>
      <c r="E1" s="536"/>
      <c r="F1" s="536"/>
      <c r="G1" s="536"/>
      <c r="H1" s="536"/>
    </row>
    <row r="2" spans="1:37" ht="20.100000000000001" customHeight="1" x14ac:dyDescent="0.1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26" t="s">
        <v>250</v>
      </c>
    </row>
    <row r="3" spans="1:37" ht="20.100000000000001" customHeight="1" x14ac:dyDescent="0.15">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26"/>
    </row>
    <row r="4" spans="1:37" ht="20.100000000000001" customHeight="1" x14ac:dyDescent="0.15">
      <c r="A4" s="165"/>
      <c r="B4" s="490" t="s">
        <v>251</v>
      </c>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27"/>
    </row>
    <row r="5" spans="1:37" ht="20.100000000000001" customHeight="1" x14ac:dyDescent="0.15">
      <c r="A5" s="165"/>
      <c r="B5" s="166"/>
      <c r="C5" s="166"/>
      <c r="D5" s="166"/>
      <c r="E5" s="166"/>
      <c r="F5" s="166"/>
      <c r="G5" s="167"/>
      <c r="H5" s="167"/>
      <c r="I5" s="167"/>
      <c r="J5" s="167"/>
      <c r="K5" s="167"/>
      <c r="L5" s="167"/>
      <c r="M5" s="167"/>
      <c r="N5" s="167"/>
      <c r="O5" s="167"/>
      <c r="P5" s="167"/>
      <c r="Q5" s="168"/>
      <c r="R5" s="168"/>
      <c r="S5" s="168"/>
      <c r="T5" s="168"/>
      <c r="U5" s="168"/>
      <c r="V5" s="168"/>
      <c r="W5" s="168"/>
      <c r="X5" s="168"/>
      <c r="Y5" s="168"/>
      <c r="Z5" s="168"/>
      <c r="AA5" s="168"/>
      <c r="AB5" s="168"/>
      <c r="AC5" s="168"/>
      <c r="AD5" s="168"/>
      <c r="AE5" s="168"/>
      <c r="AF5" s="168"/>
      <c r="AG5" s="168"/>
      <c r="AH5" s="168"/>
      <c r="AI5" s="168"/>
      <c r="AJ5" s="168"/>
      <c r="AK5" s="28"/>
    </row>
    <row r="6" spans="1:37" ht="24.75" customHeight="1" x14ac:dyDescent="0.15">
      <c r="A6" s="165"/>
      <c r="B6" s="531" t="s">
        <v>252</v>
      </c>
      <c r="C6" s="308"/>
      <c r="D6" s="308"/>
      <c r="E6" s="308"/>
      <c r="F6" s="308"/>
      <c r="G6" s="308"/>
      <c r="H6" s="308"/>
      <c r="I6" s="308"/>
      <c r="J6" s="308"/>
      <c r="K6" s="309"/>
      <c r="L6" s="526"/>
      <c r="M6" s="308"/>
      <c r="N6" s="308"/>
      <c r="O6" s="308"/>
      <c r="P6" s="308"/>
      <c r="Q6" s="308"/>
      <c r="R6" s="308"/>
      <c r="S6" s="308"/>
      <c r="T6" s="308"/>
      <c r="U6" s="308"/>
      <c r="V6" s="308"/>
      <c r="W6" s="308"/>
      <c r="X6" s="308"/>
      <c r="Y6" s="308"/>
      <c r="Z6" s="308"/>
      <c r="AA6" s="308"/>
      <c r="AB6" s="308"/>
      <c r="AC6" s="308"/>
      <c r="AD6" s="308"/>
      <c r="AE6" s="308"/>
      <c r="AF6" s="308"/>
      <c r="AG6" s="308"/>
      <c r="AH6" s="308"/>
      <c r="AI6" s="308"/>
      <c r="AJ6" s="309"/>
      <c r="AK6" s="28"/>
    </row>
    <row r="7" spans="1:37" ht="24.75" customHeight="1" x14ac:dyDescent="0.15">
      <c r="A7" s="165"/>
      <c r="B7" s="531" t="s">
        <v>253</v>
      </c>
      <c r="C7" s="308"/>
      <c r="D7" s="308"/>
      <c r="E7" s="308"/>
      <c r="F7" s="308"/>
      <c r="G7" s="308"/>
      <c r="H7" s="308"/>
      <c r="I7" s="308"/>
      <c r="J7" s="308"/>
      <c r="K7" s="309"/>
      <c r="L7" s="526"/>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28"/>
    </row>
    <row r="8" spans="1:37" ht="24.75" customHeight="1" x14ac:dyDescent="0.15">
      <c r="A8" s="165"/>
      <c r="B8" s="531" t="s">
        <v>254</v>
      </c>
      <c r="C8" s="308"/>
      <c r="D8" s="308"/>
      <c r="E8" s="308"/>
      <c r="F8" s="308"/>
      <c r="G8" s="308"/>
      <c r="H8" s="308"/>
      <c r="I8" s="308"/>
      <c r="J8" s="308"/>
      <c r="K8" s="309"/>
      <c r="L8" s="526" t="s">
        <v>201</v>
      </c>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28"/>
    </row>
    <row r="9" spans="1:37" ht="24.75" customHeight="1" x14ac:dyDescent="0.15">
      <c r="A9" s="165"/>
      <c r="B9" s="524" t="s">
        <v>255</v>
      </c>
      <c r="C9" s="304"/>
      <c r="D9" s="527" t="s">
        <v>256</v>
      </c>
      <c r="E9" s="303"/>
      <c r="F9" s="303"/>
      <c r="G9" s="303"/>
      <c r="H9" s="303"/>
      <c r="I9" s="303"/>
      <c r="J9" s="303"/>
      <c r="K9" s="304"/>
      <c r="L9" s="169"/>
      <c r="M9" s="543" t="s">
        <v>257</v>
      </c>
      <c r="N9" s="308"/>
      <c r="O9" s="308"/>
      <c r="P9" s="308"/>
      <c r="Q9" s="170"/>
      <c r="R9" s="170"/>
      <c r="S9" s="170"/>
      <c r="T9" s="170"/>
      <c r="U9" s="171"/>
      <c r="V9" s="75"/>
      <c r="W9" s="543" t="s">
        <v>258</v>
      </c>
      <c r="X9" s="308"/>
      <c r="Y9" s="549" t="s">
        <v>259</v>
      </c>
      <c r="Z9" s="308"/>
      <c r="AA9" s="308"/>
      <c r="AB9" s="172" t="s">
        <v>260</v>
      </c>
      <c r="AC9" s="530" t="s">
        <v>261</v>
      </c>
      <c r="AD9" s="308"/>
      <c r="AE9" s="308"/>
      <c r="AF9" s="549"/>
      <c r="AG9" s="308"/>
      <c r="AH9" s="308"/>
      <c r="AI9" s="525" t="s">
        <v>260</v>
      </c>
      <c r="AJ9" s="309"/>
    </row>
    <row r="10" spans="1:37" ht="24.75" customHeight="1" x14ac:dyDescent="0.15">
      <c r="A10" s="165"/>
      <c r="B10" s="323"/>
      <c r="C10" s="319"/>
      <c r="D10" s="313"/>
      <c r="E10" s="305"/>
      <c r="F10" s="305"/>
      <c r="G10" s="305"/>
      <c r="H10" s="305"/>
      <c r="I10" s="305"/>
      <c r="J10" s="305"/>
      <c r="K10" s="306"/>
      <c r="L10" s="173"/>
      <c r="M10" s="543" t="s">
        <v>262</v>
      </c>
      <c r="N10" s="308"/>
      <c r="O10" s="308"/>
      <c r="P10" s="308"/>
      <c r="Q10" s="174"/>
      <c r="R10" s="174"/>
      <c r="S10" s="174"/>
      <c r="T10" s="174"/>
      <c r="U10" s="175"/>
      <c r="V10" s="176"/>
      <c r="W10" s="545" t="s">
        <v>258</v>
      </c>
      <c r="X10" s="303"/>
      <c r="Y10" s="544"/>
      <c r="Z10" s="303"/>
      <c r="AA10" s="303"/>
      <c r="AB10" s="177" t="s">
        <v>260</v>
      </c>
      <c r="AC10" s="528" t="s">
        <v>261</v>
      </c>
      <c r="AD10" s="303"/>
      <c r="AE10" s="303"/>
      <c r="AF10" s="544"/>
      <c r="AG10" s="303"/>
      <c r="AH10" s="303"/>
      <c r="AI10" s="546" t="s">
        <v>260</v>
      </c>
      <c r="AJ10" s="304"/>
    </row>
    <row r="11" spans="1:37" ht="53.25" customHeight="1" x14ac:dyDescent="0.15">
      <c r="A11" s="165"/>
      <c r="B11" s="323"/>
      <c r="C11" s="319"/>
      <c r="D11" s="529" t="s">
        <v>263</v>
      </c>
      <c r="E11" s="308"/>
      <c r="F11" s="308"/>
      <c r="G11" s="308"/>
      <c r="H11" s="308"/>
      <c r="I11" s="308"/>
      <c r="J11" s="308"/>
      <c r="K11" s="308"/>
      <c r="L11" s="178"/>
      <c r="M11" s="553" t="s">
        <v>264</v>
      </c>
      <c r="N11" s="308"/>
      <c r="O11" s="308"/>
      <c r="P11" s="554"/>
      <c r="Q11" s="179"/>
      <c r="R11" s="179"/>
      <c r="S11" s="179"/>
      <c r="T11" s="179"/>
      <c r="U11" s="179"/>
      <c r="V11" s="179"/>
      <c r="W11" s="179"/>
      <c r="X11" s="179"/>
      <c r="Y11" s="179"/>
      <c r="Z11" s="179"/>
      <c r="AA11" s="179"/>
      <c r="AB11" s="179"/>
      <c r="AC11" s="179"/>
      <c r="AD11" s="179"/>
      <c r="AE11" s="179"/>
      <c r="AF11" s="179"/>
      <c r="AG11" s="179"/>
      <c r="AH11" s="179"/>
      <c r="AI11" s="179"/>
      <c r="AJ11" s="180"/>
    </row>
    <row r="12" spans="1:37" ht="24.75" customHeight="1" x14ac:dyDescent="0.15">
      <c r="A12" s="165"/>
      <c r="B12" s="323"/>
      <c r="C12" s="319"/>
      <c r="D12" s="552" t="s">
        <v>265</v>
      </c>
      <c r="E12" s="319"/>
      <c r="F12" s="541" t="s">
        <v>266</v>
      </c>
      <c r="G12" s="536"/>
      <c r="H12" s="536"/>
      <c r="I12" s="536"/>
      <c r="J12" s="536"/>
      <c r="K12" s="537"/>
      <c r="L12" s="555"/>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7"/>
    </row>
    <row r="13" spans="1:37" ht="24.75" customHeight="1" x14ac:dyDescent="0.15">
      <c r="A13" s="165"/>
      <c r="B13" s="323"/>
      <c r="C13" s="319"/>
      <c r="D13" s="323"/>
      <c r="E13" s="319"/>
      <c r="F13" s="542"/>
      <c r="G13" s="539"/>
      <c r="H13" s="539"/>
      <c r="I13" s="539"/>
      <c r="J13" s="539"/>
      <c r="K13" s="540"/>
      <c r="L13" s="538"/>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40"/>
    </row>
    <row r="14" spans="1:37" ht="24.75" customHeight="1" x14ac:dyDescent="0.15">
      <c r="A14" s="165"/>
      <c r="B14" s="323"/>
      <c r="C14" s="319"/>
      <c r="D14" s="323"/>
      <c r="E14" s="319"/>
      <c r="F14" s="547" t="s">
        <v>267</v>
      </c>
      <c r="G14" s="533"/>
      <c r="H14" s="533"/>
      <c r="I14" s="533"/>
      <c r="J14" s="533"/>
      <c r="K14" s="534"/>
      <c r="L14" s="551"/>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4"/>
    </row>
    <row r="15" spans="1:37" ht="24.75" customHeight="1" x14ac:dyDescent="0.15">
      <c r="A15" s="165"/>
      <c r="B15" s="323"/>
      <c r="C15" s="319"/>
      <c r="D15" s="323"/>
      <c r="E15" s="319"/>
      <c r="F15" s="323"/>
      <c r="G15" s="536"/>
      <c r="H15" s="536"/>
      <c r="I15" s="536"/>
      <c r="J15" s="536"/>
      <c r="K15" s="537"/>
      <c r="L15" s="535"/>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7"/>
    </row>
    <row r="16" spans="1:37" ht="24.75" customHeight="1" x14ac:dyDescent="0.15">
      <c r="A16" s="165"/>
      <c r="B16" s="323"/>
      <c r="C16" s="319"/>
      <c r="D16" s="323"/>
      <c r="E16" s="319"/>
      <c r="F16" s="323"/>
      <c r="G16" s="536"/>
      <c r="H16" s="536"/>
      <c r="I16" s="536"/>
      <c r="J16" s="536"/>
      <c r="K16" s="537"/>
      <c r="L16" s="535"/>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6" ht="24.75" customHeight="1" x14ac:dyDescent="0.15">
      <c r="A17" s="165"/>
      <c r="B17" s="323"/>
      <c r="C17" s="319"/>
      <c r="D17" s="323"/>
      <c r="E17" s="319"/>
      <c r="F17" s="542"/>
      <c r="G17" s="539"/>
      <c r="H17" s="539"/>
      <c r="I17" s="539"/>
      <c r="J17" s="539"/>
      <c r="K17" s="540"/>
      <c r="L17" s="538"/>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6" ht="24.75" customHeight="1" x14ac:dyDescent="0.15">
      <c r="A18" s="165"/>
      <c r="B18" s="323"/>
      <c r="C18" s="319"/>
      <c r="D18" s="323"/>
      <c r="E18" s="319"/>
      <c r="F18" s="548" t="s">
        <v>268</v>
      </c>
      <c r="G18" s="533"/>
      <c r="H18" s="533"/>
      <c r="I18" s="533"/>
      <c r="J18" s="533"/>
      <c r="K18" s="534"/>
      <c r="L18" s="532"/>
      <c r="M18" s="533"/>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4"/>
    </row>
    <row r="19" spans="1:36" ht="24.75" customHeight="1" x14ac:dyDescent="0.15">
      <c r="A19" s="165"/>
      <c r="B19" s="323"/>
      <c r="C19" s="319"/>
      <c r="D19" s="323"/>
      <c r="E19" s="319"/>
      <c r="F19" s="323"/>
      <c r="G19" s="536"/>
      <c r="H19" s="536"/>
      <c r="I19" s="536"/>
      <c r="J19" s="536"/>
      <c r="K19" s="537"/>
      <c r="L19" s="535"/>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36" ht="24.75" customHeight="1" x14ac:dyDescent="0.15">
      <c r="A20" s="165"/>
      <c r="B20" s="323"/>
      <c r="C20" s="319"/>
      <c r="D20" s="323"/>
      <c r="E20" s="319"/>
      <c r="F20" s="323"/>
      <c r="G20" s="536"/>
      <c r="H20" s="536"/>
      <c r="I20" s="536"/>
      <c r="J20" s="536"/>
      <c r="K20" s="537"/>
      <c r="L20" s="535"/>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7"/>
    </row>
    <row r="21" spans="1:36" ht="24.75" customHeight="1" x14ac:dyDescent="0.15">
      <c r="A21" s="165"/>
      <c r="B21" s="323"/>
      <c r="C21" s="319"/>
      <c r="D21" s="323"/>
      <c r="E21" s="319"/>
      <c r="F21" s="323"/>
      <c r="G21" s="536"/>
      <c r="H21" s="536"/>
      <c r="I21" s="536"/>
      <c r="J21" s="536"/>
      <c r="K21" s="537"/>
      <c r="L21" s="535"/>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7"/>
    </row>
    <row r="22" spans="1:36" ht="24.75" customHeight="1" x14ac:dyDescent="0.15">
      <c r="A22" s="165"/>
      <c r="B22" s="323"/>
      <c r="C22" s="319"/>
      <c r="D22" s="323"/>
      <c r="E22" s="319"/>
      <c r="F22" s="323"/>
      <c r="G22" s="536"/>
      <c r="H22" s="536"/>
      <c r="I22" s="536"/>
      <c r="J22" s="536"/>
      <c r="K22" s="537"/>
      <c r="L22" s="535"/>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7"/>
    </row>
    <row r="23" spans="1:36" ht="24.75" customHeight="1" x14ac:dyDescent="0.15">
      <c r="A23" s="165"/>
      <c r="B23" s="313"/>
      <c r="C23" s="306"/>
      <c r="D23" s="313"/>
      <c r="E23" s="306"/>
      <c r="F23" s="542"/>
      <c r="G23" s="539"/>
      <c r="H23" s="539"/>
      <c r="I23" s="539"/>
      <c r="J23" s="539"/>
      <c r="K23" s="540"/>
      <c r="L23" s="538"/>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40"/>
    </row>
    <row r="24" spans="1:36" ht="39" customHeight="1" x14ac:dyDescent="0.15">
      <c r="A24" s="165"/>
      <c r="B24" s="550" t="s">
        <v>269</v>
      </c>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row>
    <row r="25" spans="1:36" ht="20.25" customHeight="1" x14ac:dyDescent="0.15">
      <c r="A25" s="165"/>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row>
    <row r="26" spans="1:36" ht="39" customHeight="1" x14ac:dyDescent="0.15">
      <c r="A26" s="165"/>
      <c r="B26" s="536"/>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row>
    <row r="27" spans="1:36" ht="48.75" customHeight="1" x14ac:dyDescent="0.15">
      <c r="A27" s="165"/>
      <c r="B27" s="536"/>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row>
    <row r="28" spans="1:36" x14ac:dyDescent="0.15">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row>
    <row r="29" spans="1:36" x14ac:dyDescent="0.15">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row>
  </sheetData>
  <mergeCells count="32">
    <mergeCell ref="B1:H1"/>
    <mergeCell ref="F18:K23"/>
    <mergeCell ref="Y9:AA9"/>
    <mergeCell ref="L8:AJ8"/>
    <mergeCell ref="B24:AJ27"/>
    <mergeCell ref="L7:AJ7"/>
    <mergeCell ref="L14:AJ17"/>
    <mergeCell ref="D12:E23"/>
    <mergeCell ref="M11:P11"/>
    <mergeCell ref="M10:P10"/>
    <mergeCell ref="W9:X9"/>
    <mergeCell ref="B8:K8"/>
    <mergeCell ref="AF9:AH9"/>
    <mergeCell ref="B4:AJ4"/>
    <mergeCell ref="B6:K6"/>
    <mergeCell ref="L12:AJ13"/>
    <mergeCell ref="B9:C23"/>
    <mergeCell ref="AI9:AJ9"/>
    <mergeCell ref="L6:AJ6"/>
    <mergeCell ref="D9:K10"/>
    <mergeCell ref="AC10:AE10"/>
    <mergeCell ref="D11:K11"/>
    <mergeCell ref="AC9:AE9"/>
    <mergeCell ref="B7:K7"/>
    <mergeCell ref="L18:AJ23"/>
    <mergeCell ref="F12:K13"/>
    <mergeCell ref="M9:P9"/>
    <mergeCell ref="Y10:AA10"/>
    <mergeCell ref="W10:X10"/>
    <mergeCell ref="AF10:AH10"/>
    <mergeCell ref="AI10:AJ10"/>
    <mergeCell ref="F14:K17"/>
  </mergeCells>
  <phoneticPr fontId="2"/>
  <dataValidations count="1">
    <dataValidation type="list" errorStyle="warning" allowBlank="1" showInputMessage="1" showErrorMessage="1" sqref="Y9:AA10 AF9:AH10" xr:uid="{00000000-0002-0000-0700-000000000000}">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100" zoomScaleSheetLayoutView="100" workbookViewId="0">
      <selection sqref="A1:B1"/>
    </sheetView>
  </sheetViews>
  <sheetFormatPr defaultRowHeight="13.5" x14ac:dyDescent="0.15"/>
  <cols>
    <col min="1" max="1" width="1.375" style="182" customWidth="1"/>
    <col min="2" max="2" width="24.25" style="182" customWidth="1"/>
    <col min="3" max="3" width="6.75" style="182" customWidth="1"/>
    <col min="4" max="5" width="21.25" style="182" customWidth="1"/>
    <col min="6" max="6" width="3.125" style="182" customWidth="1"/>
    <col min="7" max="256" width="9" style="182" customWidth="1"/>
    <col min="257" max="257" width="1.375" style="182" customWidth="1"/>
    <col min="258" max="258" width="24.25" style="182" customWidth="1"/>
    <col min="259" max="259" width="6.75" style="182" customWidth="1"/>
    <col min="260" max="261" width="21.25" style="182" customWidth="1"/>
    <col min="262" max="262" width="3.125" style="182" customWidth="1"/>
    <col min="263" max="512" width="9" style="182" customWidth="1"/>
    <col min="513" max="513" width="1.375" style="182" customWidth="1"/>
    <col min="514" max="514" width="24.25" style="182" customWidth="1"/>
    <col min="515" max="515" width="6.75" style="182" customWidth="1"/>
    <col min="516" max="517" width="21.25" style="182" customWidth="1"/>
    <col min="518" max="518" width="3.125" style="182" customWidth="1"/>
    <col min="519" max="768" width="9" style="182" customWidth="1"/>
    <col min="769" max="769" width="1.375" style="182" customWidth="1"/>
    <col min="770" max="770" width="24.25" style="182" customWidth="1"/>
    <col min="771" max="771" width="6.75" style="182" customWidth="1"/>
    <col min="772" max="773" width="21.25" style="182" customWidth="1"/>
    <col min="774" max="774" width="3.125" style="182" customWidth="1"/>
    <col min="775" max="1024" width="9" style="182" customWidth="1"/>
    <col min="1025" max="1025" width="1.375" style="182" customWidth="1"/>
    <col min="1026" max="1026" width="24.25" style="182" customWidth="1"/>
    <col min="1027" max="1027" width="6.75" style="182" customWidth="1"/>
    <col min="1028" max="1029" width="21.25" style="182" customWidth="1"/>
    <col min="1030" max="1030" width="3.125" style="182" customWidth="1"/>
    <col min="1031" max="1280" width="9" style="182" customWidth="1"/>
    <col min="1281" max="1281" width="1.375" style="182" customWidth="1"/>
    <col min="1282" max="1282" width="24.25" style="182" customWidth="1"/>
    <col min="1283" max="1283" width="6.75" style="182" customWidth="1"/>
    <col min="1284" max="1285" width="21.25" style="182" customWidth="1"/>
    <col min="1286" max="1286" width="3.125" style="182" customWidth="1"/>
    <col min="1287" max="1536" width="9" style="182" customWidth="1"/>
    <col min="1537" max="1537" width="1.375" style="182" customWidth="1"/>
    <col min="1538" max="1538" width="24.25" style="182" customWidth="1"/>
    <col min="1539" max="1539" width="6.75" style="182" customWidth="1"/>
    <col min="1540" max="1541" width="21.25" style="182" customWidth="1"/>
    <col min="1542" max="1542" width="3.125" style="182" customWidth="1"/>
    <col min="1543" max="1792" width="9" style="182" customWidth="1"/>
    <col min="1793" max="1793" width="1.375" style="182" customWidth="1"/>
    <col min="1794" max="1794" width="24.25" style="182" customWidth="1"/>
    <col min="1795" max="1795" width="6.75" style="182" customWidth="1"/>
    <col min="1796" max="1797" width="21.25" style="182" customWidth="1"/>
    <col min="1798" max="1798" width="3.125" style="182" customWidth="1"/>
    <col min="1799" max="2048" width="9" style="182" customWidth="1"/>
    <col min="2049" max="2049" width="1.375" style="182" customWidth="1"/>
    <col min="2050" max="2050" width="24.25" style="182" customWidth="1"/>
    <col min="2051" max="2051" width="6.75" style="182" customWidth="1"/>
    <col min="2052" max="2053" width="21.25" style="182" customWidth="1"/>
    <col min="2054" max="2054" width="3.125" style="182" customWidth="1"/>
    <col min="2055" max="2304" width="9" style="182" customWidth="1"/>
    <col min="2305" max="2305" width="1.375" style="182" customWidth="1"/>
    <col min="2306" max="2306" width="24.25" style="182" customWidth="1"/>
    <col min="2307" max="2307" width="6.75" style="182" customWidth="1"/>
    <col min="2308" max="2309" width="21.25" style="182" customWidth="1"/>
    <col min="2310" max="2310" width="3.125" style="182" customWidth="1"/>
    <col min="2311" max="2560" width="9" style="182" customWidth="1"/>
    <col min="2561" max="2561" width="1.375" style="182" customWidth="1"/>
    <col min="2562" max="2562" width="24.25" style="182" customWidth="1"/>
    <col min="2563" max="2563" width="6.75" style="182" customWidth="1"/>
    <col min="2564" max="2565" width="21.25" style="182" customWidth="1"/>
    <col min="2566" max="2566" width="3.125" style="182" customWidth="1"/>
    <col min="2567" max="2816" width="9" style="182" customWidth="1"/>
    <col min="2817" max="2817" width="1.375" style="182" customWidth="1"/>
    <col min="2818" max="2818" width="24.25" style="182" customWidth="1"/>
    <col min="2819" max="2819" width="6.75" style="182" customWidth="1"/>
    <col min="2820" max="2821" width="21.25" style="182" customWidth="1"/>
    <col min="2822" max="2822" width="3.125" style="182" customWidth="1"/>
    <col min="2823" max="3072" width="9" style="182" customWidth="1"/>
    <col min="3073" max="3073" width="1.375" style="182" customWidth="1"/>
    <col min="3074" max="3074" width="24.25" style="182" customWidth="1"/>
    <col min="3075" max="3075" width="6.75" style="182" customWidth="1"/>
    <col min="3076" max="3077" width="21.25" style="182" customWidth="1"/>
    <col min="3078" max="3078" width="3.125" style="182" customWidth="1"/>
    <col min="3079" max="3328" width="9" style="182" customWidth="1"/>
    <col min="3329" max="3329" width="1.375" style="182" customWidth="1"/>
    <col min="3330" max="3330" width="24.25" style="182" customWidth="1"/>
    <col min="3331" max="3331" width="6.75" style="182" customWidth="1"/>
    <col min="3332" max="3333" width="21.25" style="182" customWidth="1"/>
    <col min="3334" max="3334" width="3.125" style="182" customWidth="1"/>
    <col min="3335" max="3584" width="9" style="182" customWidth="1"/>
    <col min="3585" max="3585" width="1.375" style="182" customWidth="1"/>
    <col min="3586" max="3586" width="24.25" style="182" customWidth="1"/>
    <col min="3587" max="3587" width="6.75" style="182" customWidth="1"/>
    <col min="3588" max="3589" width="21.25" style="182" customWidth="1"/>
    <col min="3590" max="3590" width="3.125" style="182" customWidth="1"/>
    <col min="3591" max="3840" width="9" style="182" customWidth="1"/>
    <col min="3841" max="3841" width="1.375" style="182" customWidth="1"/>
    <col min="3842" max="3842" width="24.25" style="182" customWidth="1"/>
    <col min="3843" max="3843" width="6.75" style="182" customWidth="1"/>
    <col min="3844" max="3845" width="21.25" style="182" customWidth="1"/>
    <col min="3846" max="3846" width="3.125" style="182" customWidth="1"/>
    <col min="3847" max="4096" width="9" style="182" customWidth="1"/>
    <col min="4097" max="4097" width="1.375" style="182" customWidth="1"/>
    <col min="4098" max="4098" width="24.25" style="182" customWidth="1"/>
    <col min="4099" max="4099" width="6.75" style="182" customWidth="1"/>
    <col min="4100" max="4101" width="21.25" style="182" customWidth="1"/>
    <col min="4102" max="4102" width="3.125" style="182" customWidth="1"/>
    <col min="4103" max="4352" width="9" style="182" customWidth="1"/>
    <col min="4353" max="4353" width="1.375" style="182" customWidth="1"/>
    <col min="4354" max="4354" width="24.25" style="182" customWidth="1"/>
    <col min="4355" max="4355" width="6.75" style="182" customWidth="1"/>
    <col min="4356" max="4357" width="21.25" style="182" customWidth="1"/>
    <col min="4358" max="4358" width="3.125" style="182" customWidth="1"/>
    <col min="4359" max="4608" width="9" style="182" customWidth="1"/>
    <col min="4609" max="4609" width="1.375" style="182" customWidth="1"/>
    <col min="4610" max="4610" width="24.25" style="182" customWidth="1"/>
    <col min="4611" max="4611" width="6.75" style="182" customWidth="1"/>
    <col min="4612" max="4613" width="21.25" style="182" customWidth="1"/>
    <col min="4614" max="4614" width="3.125" style="182" customWidth="1"/>
    <col min="4615" max="4864" width="9" style="182" customWidth="1"/>
    <col min="4865" max="4865" width="1.375" style="182" customWidth="1"/>
    <col min="4866" max="4866" width="24.25" style="182" customWidth="1"/>
    <col min="4867" max="4867" width="6.75" style="182" customWidth="1"/>
    <col min="4868" max="4869" width="21.25" style="182" customWidth="1"/>
    <col min="4870" max="4870" width="3.125" style="182" customWidth="1"/>
    <col min="4871" max="5120" width="9" style="182" customWidth="1"/>
    <col min="5121" max="5121" width="1.375" style="182" customWidth="1"/>
    <col min="5122" max="5122" width="24.25" style="182" customWidth="1"/>
    <col min="5123" max="5123" width="6.75" style="182" customWidth="1"/>
    <col min="5124" max="5125" width="21.25" style="182" customWidth="1"/>
    <col min="5126" max="5126" width="3.125" style="182" customWidth="1"/>
    <col min="5127" max="5376" width="9" style="182" customWidth="1"/>
    <col min="5377" max="5377" width="1.375" style="182" customWidth="1"/>
    <col min="5378" max="5378" width="24.25" style="182" customWidth="1"/>
    <col min="5379" max="5379" width="6.75" style="182" customWidth="1"/>
    <col min="5380" max="5381" width="21.25" style="182" customWidth="1"/>
    <col min="5382" max="5382" width="3.125" style="182" customWidth="1"/>
    <col min="5383" max="5632" width="9" style="182" customWidth="1"/>
    <col min="5633" max="5633" width="1.375" style="182" customWidth="1"/>
    <col min="5634" max="5634" width="24.25" style="182" customWidth="1"/>
    <col min="5635" max="5635" width="6.75" style="182" customWidth="1"/>
    <col min="5636" max="5637" width="21.25" style="182" customWidth="1"/>
    <col min="5638" max="5638" width="3.125" style="182" customWidth="1"/>
    <col min="5639" max="5888" width="9" style="182" customWidth="1"/>
    <col min="5889" max="5889" width="1.375" style="182" customWidth="1"/>
    <col min="5890" max="5890" width="24.25" style="182" customWidth="1"/>
    <col min="5891" max="5891" width="6.75" style="182" customWidth="1"/>
    <col min="5892" max="5893" width="21.25" style="182" customWidth="1"/>
    <col min="5894" max="5894" width="3.125" style="182" customWidth="1"/>
    <col min="5895" max="6144" width="9" style="182" customWidth="1"/>
    <col min="6145" max="6145" width="1.375" style="182" customWidth="1"/>
    <col min="6146" max="6146" width="24.25" style="182" customWidth="1"/>
    <col min="6147" max="6147" width="6.75" style="182" customWidth="1"/>
    <col min="6148" max="6149" width="21.25" style="182" customWidth="1"/>
    <col min="6150" max="6150" width="3.125" style="182" customWidth="1"/>
    <col min="6151" max="6400" width="9" style="182" customWidth="1"/>
    <col min="6401" max="6401" width="1.375" style="182" customWidth="1"/>
    <col min="6402" max="6402" width="24.25" style="182" customWidth="1"/>
    <col min="6403" max="6403" width="6.75" style="182" customWidth="1"/>
    <col min="6404" max="6405" width="21.25" style="182" customWidth="1"/>
    <col min="6406" max="6406" width="3.125" style="182" customWidth="1"/>
    <col min="6407" max="6656" width="9" style="182" customWidth="1"/>
    <col min="6657" max="6657" width="1.375" style="182" customWidth="1"/>
    <col min="6658" max="6658" width="24.25" style="182" customWidth="1"/>
    <col min="6659" max="6659" width="6.75" style="182" customWidth="1"/>
    <col min="6660" max="6661" width="21.25" style="182" customWidth="1"/>
    <col min="6662" max="6662" width="3.125" style="182" customWidth="1"/>
    <col min="6663" max="6912" width="9" style="182" customWidth="1"/>
    <col min="6913" max="6913" width="1.375" style="182" customWidth="1"/>
    <col min="6914" max="6914" width="24.25" style="182" customWidth="1"/>
    <col min="6915" max="6915" width="6.75" style="182" customWidth="1"/>
    <col min="6916" max="6917" width="21.25" style="182" customWidth="1"/>
    <col min="6918" max="6918" width="3.125" style="182" customWidth="1"/>
    <col min="6919" max="7168" width="9" style="182" customWidth="1"/>
    <col min="7169" max="7169" width="1.375" style="182" customWidth="1"/>
    <col min="7170" max="7170" width="24.25" style="182" customWidth="1"/>
    <col min="7171" max="7171" width="6.75" style="182" customWidth="1"/>
    <col min="7172" max="7173" width="21.25" style="182" customWidth="1"/>
    <col min="7174" max="7174" width="3.125" style="182" customWidth="1"/>
    <col min="7175" max="7424" width="9" style="182" customWidth="1"/>
    <col min="7425" max="7425" width="1.375" style="182" customWidth="1"/>
    <col min="7426" max="7426" width="24.25" style="182" customWidth="1"/>
    <col min="7427" max="7427" width="6.75" style="182" customWidth="1"/>
    <col min="7428" max="7429" width="21.25" style="182" customWidth="1"/>
    <col min="7430" max="7430" width="3.125" style="182" customWidth="1"/>
    <col min="7431" max="7680" width="9" style="182" customWidth="1"/>
    <col min="7681" max="7681" width="1.375" style="182" customWidth="1"/>
    <col min="7682" max="7682" width="24.25" style="182" customWidth="1"/>
    <col min="7683" max="7683" width="6.75" style="182" customWidth="1"/>
    <col min="7684" max="7685" width="21.25" style="182" customWidth="1"/>
    <col min="7686" max="7686" width="3.125" style="182" customWidth="1"/>
    <col min="7687" max="7936" width="9" style="182" customWidth="1"/>
    <col min="7937" max="7937" width="1.375" style="182" customWidth="1"/>
    <col min="7938" max="7938" width="24.25" style="182" customWidth="1"/>
    <col min="7939" max="7939" width="6.75" style="182" customWidth="1"/>
    <col min="7940" max="7941" width="21.25" style="182" customWidth="1"/>
    <col min="7942" max="7942" width="3.125" style="182" customWidth="1"/>
    <col min="7943" max="8192" width="9" style="182" customWidth="1"/>
    <col min="8193" max="8193" width="1.375" style="182" customWidth="1"/>
    <col min="8194" max="8194" width="24.25" style="182" customWidth="1"/>
    <col min="8195" max="8195" width="6.75" style="182" customWidth="1"/>
    <col min="8196" max="8197" width="21.25" style="182" customWidth="1"/>
    <col min="8198" max="8198" width="3.125" style="182" customWidth="1"/>
    <col min="8199" max="8448" width="9" style="182" customWidth="1"/>
    <col min="8449" max="8449" width="1.375" style="182" customWidth="1"/>
    <col min="8450" max="8450" width="24.25" style="182" customWidth="1"/>
    <col min="8451" max="8451" width="6.75" style="182" customWidth="1"/>
    <col min="8452" max="8453" width="21.25" style="182" customWidth="1"/>
    <col min="8454" max="8454" width="3.125" style="182" customWidth="1"/>
    <col min="8455" max="8704" width="9" style="182" customWidth="1"/>
    <col min="8705" max="8705" width="1.375" style="182" customWidth="1"/>
    <col min="8706" max="8706" width="24.25" style="182" customWidth="1"/>
    <col min="8707" max="8707" width="6.75" style="182" customWidth="1"/>
    <col min="8708" max="8709" width="21.25" style="182" customWidth="1"/>
    <col min="8710" max="8710" width="3.125" style="182" customWidth="1"/>
    <col min="8711" max="8960" width="9" style="182" customWidth="1"/>
    <col min="8961" max="8961" width="1.375" style="182" customWidth="1"/>
    <col min="8962" max="8962" width="24.25" style="182" customWidth="1"/>
    <col min="8963" max="8963" width="6.75" style="182" customWidth="1"/>
    <col min="8964" max="8965" width="21.25" style="182" customWidth="1"/>
    <col min="8966" max="8966" width="3.125" style="182" customWidth="1"/>
    <col min="8967" max="9216" width="9" style="182" customWidth="1"/>
    <col min="9217" max="9217" width="1.375" style="182" customWidth="1"/>
    <col min="9218" max="9218" width="24.25" style="182" customWidth="1"/>
    <col min="9219" max="9219" width="6.75" style="182" customWidth="1"/>
    <col min="9220" max="9221" width="21.25" style="182" customWidth="1"/>
    <col min="9222" max="9222" width="3.125" style="182" customWidth="1"/>
    <col min="9223" max="9472" width="9" style="182" customWidth="1"/>
    <col min="9473" max="9473" width="1.375" style="182" customWidth="1"/>
    <col min="9474" max="9474" width="24.25" style="182" customWidth="1"/>
    <col min="9475" max="9475" width="6.75" style="182" customWidth="1"/>
    <col min="9476" max="9477" width="21.25" style="182" customWidth="1"/>
    <col min="9478" max="9478" width="3.125" style="182" customWidth="1"/>
    <col min="9479" max="9728" width="9" style="182" customWidth="1"/>
    <col min="9729" max="9729" width="1.375" style="182" customWidth="1"/>
    <col min="9730" max="9730" width="24.25" style="182" customWidth="1"/>
    <col min="9731" max="9731" width="6.75" style="182" customWidth="1"/>
    <col min="9732" max="9733" width="21.25" style="182" customWidth="1"/>
    <col min="9734" max="9734" width="3.125" style="182" customWidth="1"/>
    <col min="9735" max="9984" width="9" style="182" customWidth="1"/>
    <col min="9985" max="9985" width="1.375" style="182" customWidth="1"/>
    <col min="9986" max="9986" width="24.25" style="182" customWidth="1"/>
    <col min="9987" max="9987" width="6.75" style="182" customWidth="1"/>
    <col min="9988" max="9989" width="21.25" style="182" customWidth="1"/>
    <col min="9990" max="9990" width="3.125" style="182" customWidth="1"/>
    <col min="9991" max="10240" width="9" style="182" customWidth="1"/>
    <col min="10241" max="10241" width="1.375" style="182" customWidth="1"/>
    <col min="10242" max="10242" width="24.25" style="182" customWidth="1"/>
    <col min="10243" max="10243" width="6.75" style="182" customWidth="1"/>
    <col min="10244" max="10245" width="21.25" style="182" customWidth="1"/>
    <col min="10246" max="10246" width="3.125" style="182" customWidth="1"/>
    <col min="10247" max="10496" width="9" style="182" customWidth="1"/>
    <col min="10497" max="10497" width="1.375" style="182" customWidth="1"/>
    <col min="10498" max="10498" width="24.25" style="182" customWidth="1"/>
    <col min="10499" max="10499" width="6.75" style="182" customWidth="1"/>
    <col min="10500" max="10501" width="21.25" style="182" customWidth="1"/>
    <col min="10502" max="10502" width="3.125" style="182" customWidth="1"/>
    <col min="10503" max="10752" width="9" style="182" customWidth="1"/>
    <col min="10753" max="10753" width="1.375" style="182" customWidth="1"/>
    <col min="10754" max="10754" width="24.25" style="182" customWidth="1"/>
    <col min="10755" max="10755" width="6.75" style="182" customWidth="1"/>
    <col min="10756" max="10757" width="21.25" style="182" customWidth="1"/>
    <col min="10758" max="10758" width="3.125" style="182" customWidth="1"/>
    <col min="10759" max="11008" width="9" style="182" customWidth="1"/>
    <col min="11009" max="11009" width="1.375" style="182" customWidth="1"/>
    <col min="11010" max="11010" width="24.25" style="182" customWidth="1"/>
    <col min="11011" max="11011" width="6.75" style="182" customWidth="1"/>
    <col min="11012" max="11013" width="21.25" style="182" customWidth="1"/>
    <col min="11014" max="11014" width="3.125" style="182" customWidth="1"/>
    <col min="11015" max="11264" width="9" style="182" customWidth="1"/>
    <col min="11265" max="11265" width="1.375" style="182" customWidth="1"/>
    <col min="11266" max="11266" width="24.25" style="182" customWidth="1"/>
    <col min="11267" max="11267" width="6.75" style="182" customWidth="1"/>
    <col min="11268" max="11269" width="21.25" style="182" customWidth="1"/>
    <col min="11270" max="11270" width="3.125" style="182" customWidth="1"/>
    <col min="11271" max="11520" width="9" style="182" customWidth="1"/>
    <col min="11521" max="11521" width="1.375" style="182" customWidth="1"/>
    <col min="11522" max="11522" width="24.25" style="182" customWidth="1"/>
    <col min="11523" max="11523" width="6.75" style="182" customWidth="1"/>
    <col min="11524" max="11525" width="21.25" style="182" customWidth="1"/>
    <col min="11526" max="11526" width="3.125" style="182" customWidth="1"/>
    <col min="11527" max="11776" width="9" style="182" customWidth="1"/>
    <col min="11777" max="11777" width="1.375" style="182" customWidth="1"/>
    <col min="11778" max="11778" width="24.25" style="182" customWidth="1"/>
    <col min="11779" max="11779" width="6.75" style="182" customWidth="1"/>
    <col min="11780" max="11781" width="21.25" style="182" customWidth="1"/>
    <col min="11782" max="11782" width="3.125" style="182" customWidth="1"/>
    <col min="11783" max="12032" width="9" style="182" customWidth="1"/>
    <col min="12033" max="12033" width="1.375" style="182" customWidth="1"/>
    <col min="12034" max="12034" width="24.25" style="182" customWidth="1"/>
    <col min="12035" max="12035" width="6.75" style="182" customWidth="1"/>
    <col min="12036" max="12037" width="21.25" style="182" customWidth="1"/>
    <col min="12038" max="12038" width="3.125" style="182" customWidth="1"/>
    <col min="12039" max="12288" width="9" style="182" customWidth="1"/>
    <col min="12289" max="12289" width="1.375" style="182" customWidth="1"/>
    <col min="12290" max="12290" width="24.25" style="182" customWidth="1"/>
    <col min="12291" max="12291" width="6.75" style="182" customWidth="1"/>
    <col min="12292" max="12293" width="21.25" style="182" customWidth="1"/>
    <col min="12294" max="12294" width="3.125" style="182" customWidth="1"/>
    <col min="12295" max="12544" width="9" style="182" customWidth="1"/>
    <col min="12545" max="12545" width="1.375" style="182" customWidth="1"/>
    <col min="12546" max="12546" width="24.25" style="182" customWidth="1"/>
    <col min="12547" max="12547" width="6.75" style="182" customWidth="1"/>
    <col min="12548" max="12549" width="21.25" style="182" customWidth="1"/>
    <col min="12550" max="12550" width="3.125" style="182" customWidth="1"/>
    <col min="12551" max="12800" width="9" style="182" customWidth="1"/>
    <col min="12801" max="12801" width="1.375" style="182" customWidth="1"/>
    <col min="12802" max="12802" width="24.25" style="182" customWidth="1"/>
    <col min="12803" max="12803" width="6.75" style="182" customWidth="1"/>
    <col min="12804" max="12805" width="21.25" style="182" customWidth="1"/>
    <col min="12806" max="12806" width="3.125" style="182" customWidth="1"/>
    <col min="12807" max="13056" width="9" style="182" customWidth="1"/>
    <col min="13057" max="13057" width="1.375" style="182" customWidth="1"/>
    <col min="13058" max="13058" width="24.25" style="182" customWidth="1"/>
    <col min="13059" max="13059" width="6.75" style="182" customWidth="1"/>
    <col min="13060" max="13061" width="21.25" style="182" customWidth="1"/>
    <col min="13062" max="13062" width="3.125" style="182" customWidth="1"/>
    <col min="13063" max="13312" width="9" style="182" customWidth="1"/>
    <col min="13313" max="13313" width="1.375" style="182" customWidth="1"/>
    <col min="13314" max="13314" width="24.25" style="182" customWidth="1"/>
    <col min="13315" max="13315" width="6.75" style="182" customWidth="1"/>
    <col min="13316" max="13317" width="21.25" style="182" customWidth="1"/>
    <col min="13318" max="13318" width="3.125" style="182" customWidth="1"/>
    <col min="13319" max="13568" width="9" style="182" customWidth="1"/>
    <col min="13569" max="13569" width="1.375" style="182" customWidth="1"/>
    <col min="13570" max="13570" width="24.25" style="182" customWidth="1"/>
    <col min="13571" max="13571" width="6.75" style="182" customWidth="1"/>
    <col min="13572" max="13573" width="21.25" style="182" customWidth="1"/>
    <col min="13574" max="13574" width="3.125" style="182" customWidth="1"/>
    <col min="13575" max="13824" width="9" style="182" customWidth="1"/>
    <col min="13825" max="13825" width="1.375" style="182" customWidth="1"/>
    <col min="13826" max="13826" width="24.25" style="182" customWidth="1"/>
    <col min="13827" max="13827" width="6.75" style="182" customWidth="1"/>
    <col min="13828" max="13829" width="21.25" style="182" customWidth="1"/>
    <col min="13830" max="13830" width="3.125" style="182" customWidth="1"/>
    <col min="13831" max="14080" width="9" style="182" customWidth="1"/>
    <col min="14081" max="14081" width="1.375" style="182" customWidth="1"/>
    <col min="14082" max="14082" width="24.25" style="182" customWidth="1"/>
    <col min="14083" max="14083" width="6.75" style="182" customWidth="1"/>
    <col min="14084" max="14085" width="21.25" style="182" customWidth="1"/>
    <col min="14086" max="14086" width="3.125" style="182" customWidth="1"/>
    <col min="14087" max="14336" width="9" style="182" customWidth="1"/>
    <col min="14337" max="14337" width="1.375" style="182" customWidth="1"/>
    <col min="14338" max="14338" width="24.25" style="182" customWidth="1"/>
    <col min="14339" max="14339" width="6.75" style="182" customWidth="1"/>
    <col min="14340" max="14341" width="21.25" style="182" customWidth="1"/>
    <col min="14342" max="14342" width="3.125" style="182" customWidth="1"/>
    <col min="14343" max="14592" width="9" style="182" customWidth="1"/>
    <col min="14593" max="14593" width="1.375" style="182" customWidth="1"/>
    <col min="14594" max="14594" width="24.25" style="182" customWidth="1"/>
    <col min="14595" max="14595" width="6.75" style="182" customWidth="1"/>
    <col min="14596" max="14597" width="21.25" style="182" customWidth="1"/>
    <col min="14598" max="14598" width="3.125" style="182" customWidth="1"/>
    <col min="14599" max="14848" width="9" style="182" customWidth="1"/>
    <col min="14849" max="14849" width="1.375" style="182" customWidth="1"/>
    <col min="14850" max="14850" width="24.25" style="182" customWidth="1"/>
    <col min="14851" max="14851" width="6.75" style="182" customWidth="1"/>
    <col min="14852" max="14853" width="21.25" style="182" customWidth="1"/>
    <col min="14854" max="14854" width="3.125" style="182" customWidth="1"/>
    <col min="14855" max="15104" width="9" style="182" customWidth="1"/>
    <col min="15105" max="15105" width="1.375" style="182" customWidth="1"/>
    <col min="15106" max="15106" width="24.25" style="182" customWidth="1"/>
    <col min="15107" max="15107" width="6.75" style="182" customWidth="1"/>
    <col min="15108" max="15109" width="21.25" style="182" customWidth="1"/>
    <col min="15110" max="15110" width="3.125" style="182" customWidth="1"/>
    <col min="15111" max="15360" width="9" style="182" customWidth="1"/>
    <col min="15361" max="15361" width="1.375" style="182" customWidth="1"/>
    <col min="15362" max="15362" width="24.25" style="182" customWidth="1"/>
    <col min="15363" max="15363" width="6.75" style="182" customWidth="1"/>
    <col min="15364" max="15365" width="21.25" style="182" customWidth="1"/>
    <col min="15366" max="15366" width="3.125" style="182" customWidth="1"/>
    <col min="15367" max="15616" width="9" style="182" customWidth="1"/>
    <col min="15617" max="15617" width="1.375" style="182" customWidth="1"/>
    <col min="15618" max="15618" width="24.25" style="182" customWidth="1"/>
    <col min="15619" max="15619" width="6.75" style="182" customWidth="1"/>
    <col min="15620" max="15621" width="21.25" style="182" customWidth="1"/>
    <col min="15622" max="15622" width="3.125" style="182" customWidth="1"/>
    <col min="15623" max="15872" width="9" style="182" customWidth="1"/>
    <col min="15873" max="15873" width="1.375" style="182" customWidth="1"/>
    <col min="15874" max="15874" width="24.25" style="182" customWidth="1"/>
    <col min="15875" max="15875" width="6.75" style="182" customWidth="1"/>
    <col min="15876" max="15877" width="21.25" style="182" customWidth="1"/>
    <col min="15878" max="15878" width="3.125" style="182" customWidth="1"/>
    <col min="15879" max="16128" width="9" style="182" customWidth="1"/>
    <col min="16129" max="16129" width="1.375" style="182" customWidth="1"/>
    <col min="16130" max="16130" width="24.25" style="182" customWidth="1"/>
    <col min="16131" max="16131" width="6.75" style="182" customWidth="1"/>
    <col min="16132" max="16133" width="21.25" style="182" customWidth="1"/>
    <col min="16134" max="16134" width="3.125" style="182" customWidth="1"/>
    <col min="16135" max="16384" width="9" style="182" customWidth="1"/>
  </cols>
  <sheetData>
    <row r="1" spans="1:8" ht="18" customHeight="1" x14ac:dyDescent="0.15">
      <c r="A1" s="563" t="s">
        <v>270</v>
      </c>
      <c r="B1" s="556"/>
      <c r="C1" s="181"/>
      <c r="D1" s="181"/>
      <c r="E1" s="181"/>
      <c r="F1" s="181"/>
    </row>
    <row r="2" spans="1:8" ht="27.75" customHeight="1" x14ac:dyDescent="0.15">
      <c r="A2" s="183"/>
      <c r="B2" s="181"/>
      <c r="C2" s="181"/>
      <c r="D2" s="181"/>
      <c r="E2" s="566" t="s">
        <v>156</v>
      </c>
      <c r="F2" s="556"/>
    </row>
    <row r="3" spans="1:8" ht="18.75" customHeight="1" x14ac:dyDescent="0.15">
      <c r="A3" s="183"/>
      <c r="B3" s="181"/>
      <c r="C3" s="181"/>
      <c r="D3" s="181"/>
      <c r="E3" s="184"/>
      <c r="F3" s="184"/>
    </row>
    <row r="4" spans="1:8" ht="36" customHeight="1" x14ac:dyDescent="0.15">
      <c r="A4" s="564" t="s">
        <v>271</v>
      </c>
      <c r="B4" s="556"/>
      <c r="C4" s="556"/>
      <c r="D4" s="556"/>
      <c r="E4" s="556"/>
      <c r="F4" s="556"/>
    </row>
    <row r="5" spans="1:8" ht="25.5" customHeight="1" x14ac:dyDescent="0.15">
      <c r="A5" s="185"/>
      <c r="B5" s="185"/>
      <c r="C5" s="185"/>
      <c r="D5" s="185"/>
      <c r="E5" s="185"/>
      <c r="F5" s="185"/>
    </row>
    <row r="6" spans="1:8" ht="42" customHeight="1" x14ac:dyDescent="0.15">
      <c r="A6" s="185"/>
      <c r="B6" s="186" t="s">
        <v>272</v>
      </c>
      <c r="C6" s="561"/>
      <c r="D6" s="308"/>
      <c r="E6" s="308"/>
      <c r="F6" s="309"/>
    </row>
    <row r="7" spans="1:8" ht="42" customHeight="1" x14ac:dyDescent="0.15">
      <c r="A7" s="185"/>
      <c r="B7" s="187" t="s">
        <v>53</v>
      </c>
      <c r="C7" s="561"/>
      <c r="D7" s="308"/>
      <c r="E7" s="308"/>
      <c r="F7" s="309"/>
    </row>
    <row r="8" spans="1:8" ht="42" customHeight="1" x14ac:dyDescent="0.15">
      <c r="A8" s="181"/>
      <c r="B8" s="188" t="s">
        <v>273</v>
      </c>
      <c r="C8" s="557" t="s">
        <v>274</v>
      </c>
      <c r="D8" s="303"/>
      <c r="E8" s="303"/>
      <c r="F8" s="304"/>
    </row>
    <row r="9" spans="1:8" ht="71.25" customHeight="1" x14ac:dyDescent="0.15">
      <c r="A9" s="181"/>
      <c r="B9" s="190" t="s">
        <v>275</v>
      </c>
      <c r="C9" s="189">
        <v>1</v>
      </c>
      <c r="D9" s="560" t="s">
        <v>276</v>
      </c>
      <c r="E9" s="308"/>
      <c r="F9" s="309"/>
    </row>
    <row r="10" spans="1:8" ht="71.25" customHeight="1" x14ac:dyDescent="0.15">
      <c r="A10" s="181"/>
      <c r="B10" s="565" t="s">
        <v>277</v>
      </c>
      <c r="C10" s="186">
        <v>1</v>
      </c>
      <c r="D10" s="560" t="s">
        <v>278</v>
      </c>
      <c r="E10" s="308"/>
      <c r="F10" s="309"/>
    </row>
    <row r="11" spans="1:8" ht="71.25" customHeight="1" x14ac:dyDescent="0.15">
      <c r="A11" s="181"/>
      <c r="B11" s="406"/>
      <c r="C11" s="186">
        <v>2</v>
      </c>
      <c r="D11" s="560" t="s">
        <v>279</v>
      </c>
      <c r="E11" s="308"/>
      <c r="F11" s="309"/>
    </row>
    <row r="12" spans="1:8" ht="71.25" customHeight="1" x14ac:dyDescent="0.15">
      <c r="A12" s="181"/>
      <c r="B12" s="558" t="s">
        <v>280</v>
      </c>
      <c r="C12" s="186">
        <v>1</v>
      </c>
      <c r="D12" s="560" t="s">
        <v>281</v>
      </c>
      <c r="E12" s="308"/>
      <c r="F12" s="309"/>
    </row>
    <row r="13" spans="1:8" ht="71.25" customHeight="1" x14ac:dyDescent="0.15">
      <c r="A13" s="181"/>
      <c r="B13" s="406"/>
      <c r="C13" s="191">
        <v>2</v>
      </c>
      <c r="D13" s="562" t="s">
        <v>282</v>
      </c>
      <c r="E13" s="308"/>
      <c r="F13" s="309"/>
    </row>
    <row r="14" spans="1:8" ht="7.5" customHeight="1" x14ac:dyDescent="0.15">
      <c r="A14" s="181"/>
      <c r="B14" s="181"/>
      <c r="C14" s="181"/>
      <c r="D14" s="181"/>
      <c r="E14" s="181"/>
      <c r="F14" s="181"/>
    </row>
    <row r="15" spans="1:8" ht="18.75" customHeight="1" x14ac:dyDescent="0.15">
      <c r="A15" s="181"/>
      <c r="B15" s="559" t="s">
        <v>283</v>
      </c>
      <c r="C15" s="556"/>
      <c r="D15" s="556"/>
      <c r="E15" s="556"/>
      <c r="F15" s="556"/>
      <c r="H15" s="181"/>
    </row>
    <row r="16" spans="1:8" ht="18.75" customHeight="1" x14ac:dyDescent="0.15">
      <c r="A16" s="123"/>
      <c r="B16" s="556"/>
      <c r="C16" s="556"/>
      <c r="D16" s="556"/>
      <c r="E16" s="556"/>
      <c r="F16" s="556"/>
      <c r="H16" s="123" t="s">
        <v>284</v>
      </c>
    </row>
    <row r="17" spans="2:10" x14ac:dyDescent="0.15">
      <c r="B17" s="556"/>
      <c r="C17" s="556"/>
      <c r="D17" s="556"/>
      <c r="E17" s="556"/>
      <c r="F17" s="556"/>
      <c r="G17" s="410"/>
      <c r="H17" s="556"/>
      <c r="I17" s="556"/>
      <c r="J17" s="556"/>
    </row>
    <row r="18" spans="2:10" ht="51" customHeight="1" x14ac:dyDescent="0.15">
      <c r="B18" s="556"/>
      <c r="C18" s="556"/>
      <c r="D18" s="556"/>
      <c r="E18" s="556"/>
      <c r="F18" s="556"/>
    </row>
  </sheetData>
  <mergeCells count="15">
    <mergeCell ref="A1:B1"/>
    <mergeCell ref="A4:F4"/>
    <mergeCell ref="B10:B11"/>
    <mergeCell ref="D10:F10"/>
    <mergeCell ref="E2:F2"/>
    <mergeCell ref="C6:F6"/>
    <mergeCell ref="C7:F7"/>
    <mergeCell ref="D9:F9"/>
    <mergeCell ref="D13:F13"/>
    <mergeCell ref="D11:F11"/>
    <mergeCell ref="G17:J17"/>
    <mergeCell ref="C8:F8"/>
    <mergeCell ref="B12:B13"/>
    <mergeCell ref="B15:F18"/>
    <mergeCell ref="D12:F12"/>
  </mergeCells>
  <phoneticPr fontId="2"/>
  <pageMargins left="0.76" right="0.70866141732283472" top="0.74803149606299213" bottom="0.74803149606299213" header="0.31496062992125978" footer="0.31496062992125978"/>
  <pageSetup paperSize="9" scale="10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49</vt:i4>
      </vt:variant>
    </vt:vector>
  </HeadingPairs>
  <TitlesOfParts>
    <vt:vector size="61" baseType="lpstr">
      <vt:lpstr>提出書類一覧</vt:lpstr>
      <vt:lpstr>様式第６号</vt:lpstr>
      <vt:lpstr>国別紙１</vt:lpstr>
      <vt:lpstr>国別紙３-１</vt:lpstr>
      <vt:lpstr>国別紙６-１</vt:lpstr>
      <vt:lpstr>国別紙６-２ </vt:lpstr>
      <vt:lpstr>国別紙７</vt:lpstr>
      <vt:lpstr>国別紙10</vt:lpstr>
      <vt:lpstr>国別紙48</vt:lpstr>
      <vt:lpstr>市別紙23</vt:lpstr>
      <vt:lpstr>国標準様式４</vt:lpstr>
      <vt:lpstr>選択肢</vt:lpstr>
      <vt:lpstr>'国別紙６-１'!Excel_BuiltIn_Print_Area</vt:lpstr>
      <vt:lpstr>'国別紙６-２ '!Excel_BuiltIn_Print_Area</vt:lpstr>
      <vt:lpstr>国別紙７!Excel_BuiltIn_Print_Area</vt:lpstr>
      <vt:lpstr>国標準様式４!Print_Area</vt:lpstr>
      <vt:lpstr>国別紙１!Print_Area</vt:lpstr>
      <vt:lpstr>国別紙10!Print_Area</vt:lpstr>
      <vt:lpstr>'国別紙３-１'!Print_Area</vt:lpstr>
      <vt:lpstr>国別紙48!Print_Area</vt:lpstr>
      <vt:lpstr>'国別紙６-１'!Print_Area</vt:lpstr>
      <vt:lpstr>'国別紙６-２ '!Print_Area</vt:lpstr>
      <vt:lpstr>国別紙７!Print_Area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南　晴香</cp:lastModifiedBy>
  <cp:lastPrinted>2026-04-08T10:51:33Z</cp:lastPrinted>
  <dcterms:created xsi:type="dcterms:W3CDTF">2019-08-09T12:04:56Z</dcterms:created>
  <dcterms:modified xsi:type="dcterms:W3CDTF">2026-04-08T10:51:35Z</dcterms:modified>
</cp:coreProperties>
</file>