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条例・規則・要綱・要領等\000＿体系\120_介護給付費事務取扱要領\001_最新の様式（改正後は常に最新のに入れ替えること）\01_チェック表\R7.4改定（R6報酬改定経過措置終了）\"/>
    </mc:Choice>
  </mc:AlternateContent>
  <bookViews>
    <workbookView xWindow="9510" yWindow="0" windowWidth="9780" windowHeight="10170" tabRatio="927"/>
  </bookViews>
  <sheets>
    <sheet name="チェック表" sheetId="593" r:id="rId1"/>
    <sheet name="別紙1-3" sheetId="407" r:id="rId2"/>
    <sheet name="備考（1－3）" sheetId="302" r:id="rId3"/>
    <sheet name="別紙3－2" sheetId="602" r:id="rId4"/>
    <sheet name="別紙5－2" sheetId="601" r:id="rId5"/>
    <sheet name="別紙12" sheetId="603" r:id="rId6"/>
    <sheet name="別紙14" sheetId="530" r:id="rId7"/>
    <sheet name="別紙43" sheetId="576" r:id="rId8"/>
    <sheet name="参考様式1-1" sheetId="595" r:id="rId9"/>
    <sheet name="参考様式1-2" sheetId="596" r:id="rId10"/>
    <sheet name="参考様式1-5" sheetId="597" r:id="rId11"/>
    <sheet name="参考様式1-6" sheetId="598" r:id="rId12"/>
    <sheet name="参考様式1-7" sheetId="599" r:id="rId13"/>
    <sheet name="参考様式1-8" sheetId="600" r:id="rId14"/>
    <sheet name="標準様式１" sheetId="587" r:id="rId15"/>
    <sheet name="標準様式１シフト記号表" sheetId="588" r:id="rId16"/>
    <sheet name="標準様式１【記載例】夜間対応型訪問介護" sheetId="589" r:id="rId17"/>
    <sheet name="標準様式１【記載例】シフト記号表（勤務時間帯）" sheetId="590" r:id="rId18"/>
    <sheet name="標準様式１記入方法" sheetId="591" r:id="rId19"/>
    <sheet name="標準様式１プルダウン・リスト" sheetId="592" r:id="rId20"/>
    <sheet name="別紙●24" sheetId="66" state="hidden" r:id="rId21"/>
  </sheets>
  <externalReferences>
    <externalReference r:id="rId22"/>
  </externalReferences>
  <definedNames>
    <definedName name="【記載例】シフト記号" localSheetId="15">標準様式１シフト記号表!$C$7:$C$48</definedName>
    <definedName name="【記載例】シフト記号">'標準様式１【記載例】シフト記号表（勤務時間帯）'!$C$6:$C$47</definedName>
    <definedName name="【記載例】シフト記号表" localSheetId="15">標準様式１シフト記号表!$C$7:$C$48</definedName>
    <definedName name="【記載例】シフト記号表">'標準様式１【記載例】シフト記号表（勤務時間帯）'!$C$6:$C$47</definedName>
    <definedName name="ｋ">#N/A</definedName>
    <definedName name="_xlnm.Print_Area" localSheetId="0">チェック表!$A$1:$I$34</definedName>
    <definedName name="_xlnm.Print_Area" localSheetId="8">'参考様式1-1'!$A$1:$P$67</definedName>
    <definedName name="_xlnm.Print_Area" localSheetId="9">'参考様式1-2'!$A$1:$P$126</definedName>
    <definedName name="_xlnm.Print_Area" localSheetId="10">'参考様式1-5'!$A$1:$Q$66</definedName>
    <definedName name="_xlnm.Print_Area" localSheetId="11">'参考様式1-6'!$A$1:$Q$111</definedName>
    <definedName name="_xlnm.Print_Area" localSheetId="12">'参考様式1-7'!$A$1:$Q$64</definedName>
    <definedName name="_xlnm.Print_Area" localSheetId="13">'参考様式1-8'!$A$1:$Q$110</definedName>
    <definedName name="_xlnm.Print_Area" localSheetId="2">'備考（1－3）'!$A$1:$G$41</definedName>
    <definedName name="_xlnm.Print_Area" localSheetId="14">標準様式１!$A$1:$BK$216</definedName>
    <definedName name="_xlnm.Print_Area" localSheetId="17">'標準様式１【記載例】シフト記号表（勤務時間帯）'!$B$1:$T$53</definedName>
    <definedName name="_xlnm.Print_Area" localSheetId="16">標準様式１【記載例】夜間対応型訪問介護!$A$1:$BK$75</definedName>
    <definedName name="_xlnm.Print_Area" localSheetId="15">標準様式１シフト記号表!$A$1:$P$55</definedName>
    <definedName name="_xlnm.Print_Area" localSheetId="18">標準様式１記入方法!$A$1:$P$63</definedName>
    <definedName name="_xlnm.Print_Area" localSheetId="20">#N/A</definedName>
    <definedName name="_xlnm.Print_Area" localSheetId="5">別紙12!$A$1:$AE$76</definedName>
    <definedName name="_xlnm.Print_Area" localSheetId="1">'別紙1-3'!$A$1:$AG$38</definedName>
    <definedName name="_xlnm.Print_Area" localSheetId="6">別紙14!$A$1:$AE$67</definedName>
    <definedName name="_xlnm.Print_Area" localSheetId="3">'別紙3－2'!$A$1:$AK$77</definedName>
    <definedName name="_xlnm.Print_Area" localSheetId="7">別紙43!$A$1:$Z$35</definedName>
    <definedName name="_xlnm.Print_Area" localSheetId="4">'別紙5－2'!$A$1:$AG$58</definedName>
    <definedName name="_xlnm.Print_Titles" localSheetId="14">標準様式１!$2:$15</definedName>
    <definedName name="_xlnm.Print_Titles" localSheetId="16">標準様式１【記載例】夜間対応型訪問介護!$1:$14</definedName>
    <definedName name="オペレーター">標準様式１プルダウン・リスト!$D$18:$D$27</definedName>
    <definedName name="サービス名">#N/A</definedName>
    <definedName name="サービス名称">#N/A</definedName>
    <definedName name="シフト記号表">標準様式１シフト記号表!$C$7:$C$48</definedName>
    <definedName name="だだ">#N/A</definedName>
    <definedName name="っっｋ">#N/A</definedName>
    <definedName name="っっっっｌ">#N/A</definedName>
    <definedName name="確認">#N/A</definedName>
    <definedName name="管理者">標準様式１プルダウン・リスト!$C$18:$C$27</definedName>
    <definedName name="職種" localSheetId="5">[1]標準様式１プルダウン・リスト!$C$15:$K$15</definedName>
    <definedName name="職種">標準様式１プルダウン・リスト!$C$17:$L$17</definedName>
    <definedName name="訪問介護員">標準様式１プルダウン・リスト!$E$18:$E$27</definedName>
    <definedName name="面接相談員">標準様式１プルダウン・リスト!$F$18:$F$27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53" i="603" l="1"/>
  <c r="T53" i="603"/>
  <c r="U21" i="603"/>
  <c r="T21" i="603"/>
  <c r="D47" i="590" l="1"/>
  <c r="L46" i="590"/>
  <c r="L45" i="590"/>
  <c r="L47" i="590" s="1"/>
  <c r="D44" i="590"/>
  <c r="L43" i="590"/>
  <c r="L42" i="590"/>
  <c r="D41" i="590"/>
  <c r="L40" i="590"/>
  <c r="L39" i="590"/>
  <c r="D38" i="590"/>
  <c r="D37" i="590"/>
  <c r="D36" i="590"/>
  <c r="D35" i="590"/>
  <c r="D34" i="590"/>
  <c r="D33" i="590"/>
  <c r="D32" i="590"/>
  <c r="D31" i="590"/>
  <c r="D30" i="590"/>
  <c r="D29" i="590"/>
  <c r="D28" i="590"/>
  <c r="D27" i="590"/>
  <c r="D26" i="590"/>
  <c r="D25" i="590"/>
  <c r="D24" i="590"/>
  <c r="D23" i="590"/>
  <c r="L22" i="590"/>
  <c r="D22" i="590"/>
  <c r="L21" i="590"/>
  <c r="D21" i="590"/>
  <c r="L20" i="590"/>
  <c r="D20" i="590"/>
  <c r="L19" i="590"/>
  <c r="D19" i="590"/>
  <c r="L18" i="590"/>
  <c r="D18" i="590"/>
  <c r="L17" i="590"/>
  <c r="D17" i="590"/>
  <c r="L16" i="590"/>
  <c r="D16" i="590"/>
  <c r="L15" i="590"/>
  <c r="D15" i="590"/>
  <c r="L14" i="590"/>
  <c r="D14" i="590"/>
  <c r="L13" i="590"/>
  <c r="D13" i="590"/>
  <c r="L12" i="590"/>
  <c r="D12" i="590"/>
  <c r="L11" i="590"/>
  <c r="D11" i="590"/>
  <c r="L10" i="590"/>
  <c r="D10" i="590"/>
  <c r="L9" i="590"/>
  <c r="X22" i="589" s="1"/>
  <c r="D9" i="590"/>
  <c r="L8" i="590"/>
  <c r="D8" i="590"/>
  <c r="L7" i="590"/>
  <c r="AV48" i="589" s="1"/>
  <c r="D7" i="590"/>
  <c r="L6" i="590"/>
  <c r="D6" i="590"/>
  <c r="BA74" i="589"/>
  <c r="AZ74" i="589"/>
  <c r="AY74" i="589"/>
  <c r="AX74" i="589"/>
  <c r="AW74" i="589"/>
  <c r="AV74" i="589"/>
  <c r="AU74" i="589"/>
  <c r="AT74" i="589"/>
  <c r="AS74" i="589"/>
  <c r="AR74" i="589"/>
  <c r="AQ74" i="589"/>
  <c r="AP74" i="589"/>
  <c r="AO74" i="589"/>
  <c r="AN74" i="589"/>
  <c r="AM74" i="589"/>
  <c r="AL74" i="589"/>
  <c r="AK74" i="589"/>
  <c r="AJ74" i="589"/>
  <c r="AI74" i="589"/>
  <c r="AH74" i="589"/>
  <c r="AG74" i="589"/>
  <c r="AF74" i="589"/>
  <c r="AE74" i="589"/>
  <c r="AD74" i="589"/>
  <c r="AC74" i="589"/>
  <c r="AB74" i="589"/>
  <c r="AA74" i="589"/>
  <c r="Z74" i="589"/>
  <c r="Y74" i="589"/>
  <c r="X74" i="589"/>
  <c r="W74" i="589"/>
  <c r="H74" i="589"/>
  <c r="F74" i="589"/>
  <c r="BA72" i="589"/>
  <c r="AZ72" i="589"/>
  <c r="AY72" i="589"/>
  <c r="AX72" i="589"/>
  <c r="AW72" i="589"/>
  <c r="AV72" i="589"/>
  <c r="AU72" i="589"/>
  <c r="AT72" i="589"/>
  <c r="AS72" i="589"/>
  <c r="AR72" i="589"/>
  <c r="AQ72" i="589"/>
  <c r="AP72" i="589"/>
  <c r="AO72" i="589"/>
  <c r="AN72" i="589"/>
  <c r="AM72" i="589"/>
  <c r="AL72" i="589"/>
  <c r="AK72" i="589"/>
  <c r="AJ72" i="589"/>
  <c r="AI72" i="589"/>
  <c r="AH72" i="589"/>
  <c r="AG72" i="589"/>
  <c r="AF72" i="589"/>
  <c r="AE72" i="589"/>
  <c r="AD72" i="589"/>
  <c r="AC72" i="589"/>
  <c r="AB72" i="589"/>
  <c r="AA72" i="589"/>
  <c r="Z72" i="589"/>
  <c r="Y72" i="589"/>
  <c r="X72" i="589"/>
  <c r="W72" i="589"/>
  <c r="H72" i="589"/>
  <c r="F72" i="589"/>
  <c r="BA70" i="589"/>
  <c r="AZ70" i="589"/>
  <c r="AY70" i="589"/>
  <c r="AX70" i="589"/>
  <c r="AW70" i="589"/>
  <c r="AV70" i="589"/>
  <c r="AU70" i="589"/>
  <c r="AT70" i="589"/>
  <c r="AS70" i="589"/>
  <c r="AR70" i="589"/>
  <c r="AQ70" i="589"/>
  <c r="AP70" i="589"/>
  <c r="AO70" i="589"/>
  <c r="AN70" i="589"/>
  <c r="AM70" i="589"/>
  <c r="AL70" i="589"/>
  <c r="AK70" i="589"/>
  <c r="AJ70" i="589"/>
  <c r="AI70" i="589"/>
  <c r="AH70" i="589"/>
  <c r="AG70" i="589"/>
  <c r="AF70" i="589"/>
  <c r="AE70" i="589"/>
  <c r="AD70" i="589"/>
  <c r="AC70" i="589"/>
  <c r="AB70" i="589"/>
  <c r="AA70" i="589"/>
  <c r="Z70" i="589"/>
  <c r="Y70" i="589"/>
  <c r="X70" i="589"/>
  <c r="W70" i="589"/>
  <c r="H70" i="589"/>
  <c r="F70" i="589"/>
  <c r="BA68" i="589"/>
  <c r="AZ68" i="589"/>
  <c r="AY68" i="589"/>
  <c r="AX68" i="589"/>
  <c r="AW68" i="589"/>
  <c r="AV68" i="589"/>
  <c r="AU68" i="589"/>
  <c r="AT68" i="589"/>
  <c r="AS68" i="589"/>
  <c r="AR68" i="589"/>
  <c r="AQ68" i="589"/>
  <c r="AP68" i="589"/>
  <c r="AO68" i="589"/>
  <c r="AN68" i="589"/>
  <c r="AM68" i="589"/>
  <c r="AL68" i="589"/>
  <c r="AK68" i="589"/>
  <c r="AJ68" i="589"/>
  <c r="AI68" i="589"/>
  <c r="AH68" i="589"/>
  <c r="AG68" i="589"/>
  <c r="AF68" i="589"/>
  <c r="AE68" i="589"/>
  <c r="AD68" i="589"/>
  <c r="AC68" i="589"/>
  <c r="AB68" i="589"/>
  <c r="AA68" i="589"/>
  <c r="Z68" i="589"/>
  <c r="Y68" i="589"/>
  <c r="X68" i="589"/>
  <c r="W68" i="589"/>
  <c r="H68" i="589"/>
  <c r="F68" i="589"/>
  <c r="BA66" i="589"/>
  <c r="AZ66" i="589"/>
  <c r="AY66" i="589"/>
  <c r="AX66" i="589"/>
  <c r="AW66" i="589"/>
  <c r="AV66" i="589"/>
  <c r="AU66" i="589"/>
  <c r="AT66" i="589"/>
  <c r="AS66" i="589"/>
  <c r="AR66" i="589"/>
  <c r="AQ66" i="589"/>
  <c r="AP66" i="589"/>
  <c r="AO66" i="589"/>
  <c r="AN66" i="589"/>
  <c r="AM66" i="589"/>
  <c r="AL66" i="589"/>
  <c r="AK66" i="589"/>
  <c r="AJ66" i="589"/>
  <c r="AI66" i="589"/>
  <c r="AH66" i="589"/>
  <c r="AG66" i="589"/>
  <c r="AF66" i="589"/>
  <c r="AE66" i="589"/>
  <c r="AD66" i="589"/>
  <c r="AC66" i="589"/>
  <c r="AB66" i="589"/>
  <c r="AA66" i="589"/>
  <c r="Z66" i="589"/>
  <c r="Y66" i="589"/>
  <c r="X66" i="589"/>
  <c r="W66" i="589"/>
  <c r="H66" i="589"/>
  <c r="F66" i="589"/>
  <c r="BA64" i="589"/>
  <c r="AZ64" i="589"/>
  <c r="AY64" i="589"/>
  <c r="AX64" i="589"/>
  <c r="AW64" i="589"/>
  <c r="AV64" i="589"/>
  <c r="AU64" i="589"/>
  <c r="AT64" i="589"/>
  <c r="AS64" i="589"/>
  <c r="AR64" i="589"/>
  <c r="AQ64" i="589"/>
  <c r="AP64" i="589"/>
  <c r="AO64" i="589"/>
  <c r="AN64" i="589"/>
  <c r="AM64" i="589"/>
  <c r="AL64" i="589"/>
  <c r="AK64" i="589"/>
  <c r="AJ64" i="589"/>
  <c r="AI64" i="589"/>
  <c r="AH64" i="589"/>
  <c r="AG64" i="589"/>
  <c r="AF64" i="589"/>
  <c r="AE64" i="589"/>
  <c r="AD64" i="589"/>
  <c r="AC64" i="589"/>
  <c r="AB64" i="589"/>
  <c r="AA64" i="589"/>
  <c r="Z64" i="589"/>
  <c r="Y64" i="589"/>
  <c r="X64" i="589"/>
  <c r="W64" i="589"/>
  <c r="H64" i="589"/>
  <c r="F64" i="589"/>
  <c r="BA62" i="589"/>
  <c r="AZ62" i="589"/>
  <c r="AY62" i="589"/>
  <c r="AX62" i="589"/>
  <c r="AW62" i="589"/>
  <c r="AV62" i="589"/>
  <c r="AU62" i="589"/>
  <c r="AT62" i="589"/>
  <c r="AS62" i="589"/>
  <c r="AR62" i="589"/>
  <c r="AQ62" i="589"/>
  <c r="AP62" i="589"/>
  <c r="AO62" i="589"/>
  <c r="AN62" i="589"/>
  <c r="AM62" i="589"/>
  <c r="AL62" i="589"/>
  <c r="AK62" i="589"/>
  <c r="AJ62" i="589"/>
  <c r="AI62" i="589"/>
  <c r="AH62" i="589"/>
  <c r="AG62" i="589"/>
  <c r="AF62" i="589"/>
  <c r="AE62" i="589"/>
  <c r="AD62" i="589"/>
  <c r="AC62" i="589"/>
  <c r="AB62" i="589"/>
  <c r="AA62" i="589"/>
  <c r="Z62" i="589"/>
  <c r="Y62" i="589"/>
  <c r="X62" i="589"/>
  <c r="W62" i="589"/>
  <c r="H62" i="589"/>
  <c r="F62" i="589"/>
  <c r="BA60" i="589"/>
  <c r="AZ60" i="589"/>
  <c r="AY60" i="589"/>
  <c r="AX60" i="589"/>
  <c r="AW60" i="589"/>
  <c r="AV60" i="589"/>
  <c r="AU60" i="589"/>
  <c r="AT60" i="589"/>
  <c r="AS60" i="589"/>
  <c r="AR60" i="589"/>
  <c r="AQ60" i="589"/>
  <c r="AP60" i="589"/>
  <c r="AO60" i="589"/>
  <c r="AN60" i="589"/>
  <c r="AM60" i="589"/>
  <c r="AL60" i="589"/>
  <c r="AK60" i="589"/>
  <c r="AJ60" i="589"/>
  <c r="AI60" i="589"/>
  <c r="AH60" i="589"/>
  <c r="AG60" i="589"/>
  <c r="AF60" i="589"/>
  <c r="AE60" i="589"/>
  <c r="AD60" i="589"/>
  <c r="AC60" i="589"/>
  <c r="AB60" i="589"/>
  <c r="AA60" i="589"/>
  <c r="Z60" i="589"/>
  <c r="Y60" i="589"/>
  <c r="X60" i="589"/>
  <c r="W60" i="589"/>
  <c r="H60" i="589"/>
  <c r="F60" i="589"/>
  <c r="BA58" i="589"/>
  <c r="AZ58" i="589"/>
  <c r="AY58" i="589"/>
  <c r="AX58" i="589"/>
  <c r="AW58" i="589"/>
  <c r="AV58" i="589"/>
  <c r="AU58" i="589"/>
  <c r="AT58" i="589"/>
  <c r="AS58" i="589"/>
  <c r="AR58" i="589"/>
  <c r="AQ58" i="589"/>
  <c r="AP58" i="589"/>
  <c r="AO58" i="589"/>
  <c r="AN58" i="589"/>
  <c r="AM58" i="589"/>
  <c r="AL58" i="589"/>
  <c r="AK58" i="589"/>
  <c r="AJ58" i="589"/>
  <c r="AI58" i="589"/>
  <c r="AH58" i="589"/>
  <c r="AG58" i="589"/>
  <c r="AF58" i="589"/>
  <c r="AE58" i="589"/>
  <c r="AD58" i="589"/>
  <c r="AC58" i="589"/>
  <c r="AB58" i="589"/>
  <c r="AA58" i="589"/>
  <c r="Z58" i="589"/>
  <c r="Y58" i="589"/>
  <c r="X58" i="589"/>
  <c r="W58" i="589"/>
  <c r="H58" i="589"/>
  <c r="F58" i="589"/>
  <c r="BA56" i="589"/>
  <c r="AZ56" i="589"/>
  <c r="AY56" i="589"/>
  <c r="AX56" i="589"/>
  <c r="AW56" i="589"/>
  <c r="AV56" i="589"/>
  <c r="AU56" i="589"/>
  <c r="AT56" i="589"/>
  <c r="AS56" i="589"/>
  <c r="AR56" i="589"/>
  <c r="AQ56" i="589"/>
  <c r="AP56" i="589"/>
  <c r="AO56" i="589"/>
  <c r="AN56" i="589"/>
  <c r="AM56" i="589"/>
  <c r="AL56" i="589"/>
  <c r="AK56" i="589"/>
  <c r="AJ56" i="589"/>
  <c r="AI56" i="589"/>
  <c r="AH56" i="589"/>
  <c r="AG56" i="589"/>
  <c r="AF56" i="589"/>
  <c r="AE56" i="589"/>
  <c r="AD56" i="589"/>
  <c r="AC56" i="589"/>
  <c r="AB56" i="589"/>
  <c r="AA56" i="589"/>
  <c r="Z56" i="589"/>
  <c r="Y56" i="589"/>
  <c r="X56" i="589"/>
  <c r="W56" i="589"/>
  <c r="H56" i="589"/>
  <c r="F56" i="589"/>
  <c r="BA54" i="589"/>
  <c r="AZ54" i="589"/>
  <c r="AY54" i="589"/>
  <c r="AX54" i="589"/>
  <c r="AW54" i="589"/>
  <c r="AV54" i="589"/>
  <c r="AU54" i="589"/>
  <c r="AT54" i="589"/>
  <c r="AS54" i="589"/>
  <c r="AR54" i="589"/>
  <c r="AQ54" i="589"/>
  <c r="AP54" i="589"/>
  <c r="AO54" i="589"/>
  <c r="AN54" i="589"/>
  <c r="AM54" i="589"/>
  <c r="AL54" i="589"/>
  <c r="AK54" i="589"/>
  <c r="AJ54" i="589"/>
  <c r="AI54" i="589"/>
  <c r="AH54" i="589"/>
  <c r="AG54" i="589"/>
  <c r="AF54" i="589"/>
  <c r="AE54" i="589"/>
  <c r="AD54" i="589"/>
  <c r="AC54" i="589"/>
  <c r="AB54" i="589"/>
  <c r="AA54" i="589"/>
  <c r="Z54" i="589"/>
  <c r="Y54" i="589"/>
  <c r="X54" i="589"/>
  <c r="W54" i="589"/>
  <c r="H54" i="589"/>
  <c r="F54" i="589"/>
  <c r="BA52" i="589"/>
  <c r="AZ52" i="589"/>
  <c r="AY52" i="589"/>
  <c r="AX52" i="589"/>
  <c r="AW52" i="589"/>
  <c r="AV52" i="589"/>
  <c r="AU52" i="589"/>
  <c r="AT52" i="589"/>
  <c r="AS52" i="589"/>
  <c r="AR52" i="589"/>
  <c r="AQ52" i="589"/>
  <c r="AP52" i="589"/>
  <c r="AO52" i="589"/>
  <c r="AN52" i="589"/>
  <c r="AM52" i="589"/>
  <c r="AL52" i="589"/>
  <c r="AK52" i="589"/>
  <c r="AJ52" i="589"/>
  <c r="AI52" i="589"/>
  <c r="AH52" i="589"/>
  <c r="AG52" i="589"/>
  <c r="AF52" i="589"/>
  <c r="AE52" i="589"/>
  <c r="AD52" i="589"/>
  <c r="AC52" i="589"/>
  <c r="AB52" i="589"/>
  <c r="AA52" i="589"/>
  <c r="Z52" i="589"/>
  <c r="Y52" i="589"/>
  <c r="X52" i="589"/>
  <c r="W52" i="589"/>
  <c r="H52" i="589"/>
  <c r="F52" i="589"/>
  <c r="BA50" i="589"/>
  <c r="AZ50" i="589"/>
  <c r="AY50" i="589"/>
  <c r="AX50" i="589"/>
  <c r="AW50" i="589"/>
  <c r="AV50" i="589"/>
  <c r="AU50" i="589"/>
  <c r="AT50" i="589"/>
  <c r="AS50" i="589"/>
  <c r="AR50" i="589"/>
  <c r="AQ50" i="589"/>
  <c r="AP50" i="589"/>
  <c r="AO50" i="589"/>
  <c r="AN50" i="589"/>
  <c r="AM50" i="589"/>
  <c r="AL50" i="589"/>
  <c r="AK50" i="589"/>
  <c r="AJ50" i="589"/>
  <c r="AI50" i="589"/>
  <c r="AH50" i="589"/>
  <c r="AG50" i="589"/>
  <c r="AF50" i="589"/>
  <c r="AE50" i="589"/>
  <c r="AD50" i="589"/>
  <c r="AC50" i="589"/>
  <c r="AB50" i="589"/>
  <c r="AA50" i="589"/>
  <c r="Z50" i="589"/>
  <c r="Y50" i="589"/>
  <c r="X50" i="589"/>
  <c r="W50" i="589"/>
  <c r="H50" i="589"/>
  <c r="F50" i="589"/>
  <c r="BA48" i="589"/>
  <c r="AZ48" i="589"/>
  <c r="AY48" i="589"/>
  <c r="AW48" i="589"/>
  <c r="AT48" i="589"/>
  <c r="AP48" i="589"/>
  <c r="AO48" i="589"/>
  <c r="AM48" i="589"/>
  <c r="AI48" i="589"/>
  <c r="AG48" i="589"/>
  <c r="AF48" i="589"/>
  <c r="AB48" i="589"/>
  <c r="Y48" i="589"/>
  <c r="H48" i="589"/>
  <c r="F48" i="589"/>
  <c r="BA46" i="589"/>
  <c r="AZ46" i="589"/>
  <c r="AY46" i="589"/>
  <c r="AX46" i="589"/>
  <c r="AW46" i="589"/>
  <c r="AT46" i="589"/>
  <c r="AP46" i="589"/>
  <c r="AM46" i="589"/>
  <c r="AI46" i="589"/>
  <c r="AH46" i="589"/>
  <c r="AF46" i="589"/>
  <c r="AB46" i="589"/>
  <c r="Z46" i="589"/>
  <c r="Y46" i="589"/>
  <c r="H46" i="589"/>
  <c r="F46" i="589"/>
  <c r="BA44" i="589"/>
  <c r="AZ44" i="589"/>
  <c r="AY44" i="589"/>
  <c r="AW44" i="589"/>
  <c r="AT44" i="589"/>
  <c r="AQ44" i="589"/>
  <c r="AP44" i="589"/>
  <c r="AM44" i="589"/>
  <c r="AI44" i="589"/>
  <c r="AF44" i="589"/>
  <c r="AB44" i="589"/>
  <c r="AA44" i="589"/>
  <c r="Y44" i="589"/>
  <c r="H44" i="589"/>
  <c r="F44" i="589"/>
  <c r="BA42" i="589"/>
  <c r="AZ42" i="589"/>
  <c r="AY42" i="589"/>
  <c r="AS42" i="589"/>
  <c r="AR42" i="589"/>
  <c r="AL42" i="589"/>
  <c r="AK42" i="589"/>
  <c r="AE42" i="589"/>
  <c r="AD42" i="589"/>
  <c r="AC42" i="589"/>
  <c r="X42" i="589"/>
  <c r="W42" i="589"/>
  <c r="H42" i="589"/>
  <c r="F42" i="589"/>
  <c r="BA40" i="589"/>
  <c r="AZ40" i="589"/>
  <c r="AY40" i="589"/>
  <c r="AT40" i="589"/>
  <c r="AS40" i="589"/>
  <c r="AR40" i="589"/>
  <c r="AL40" i="589"/>
  <c r="AK40" i="589"/>
  <c r="AE40" i="589"/>
  <c r="AD40" i="589"/>
  <c r="X40" i="589"/>
  <c r="W40" i="589"/>
  <c r="H40" i="589"/>
  <c r="F40" i="589"/>
  <c r="BA38" i="589"/>
  <c r="AZ38" i="589"/>
  <c r="AY38" i="589"/>
  <c r="AU38" i="589"/>
  <c r="AS38" i="589"/>
  <c r="AR38" i="589"/>
  <c r="AM38" i="589"/>
  <c r="AL38" i="589"/>
  <c r="AK38" i="589"/>
  <c r="AE38" i="589"/>
  <c r="AD38" i="589"/>
  <c r="X38" i="589"/>
  <c r="W38" i="589"/>
  <c r="H38" i="589"/>
  <c r="F38" i="589"/>
  <c r="BA36" i="589"/>
  <c r="AZ36" i="589"/>
  <c r="AY36" i="589"/>
  <c r="AV36" i="589"/>
  <c r="AU36" i="589"/>
  <c r="AO36" i="589"/>
  <c r="AN36" i="589"/>
  <c r="AH36" i="589"/>
  <c r="AG36" i="589"/>
  <c r="AF36" i="589"/>
  <c r="AA36" i="589"/>
  <c r="Z36" i="589"/>
  <c r="X36" i="589"/>
  <c r="H36" i="589"/>
  <c r="F36" i="589"/>
  <c r="BA34" i="589"/>
  <c r="AZ34" i="589"/>
  <c r="AY34" i="589"/>
  <c r="AW34" i="589"/>
  <c r="AV34" i="589"/>
  <c r="AU34" i="589"/>
  <c r="AO34" i="589"/>
  <c r="AN34" i="589"/>
  <c r="AH34" i="589"/>
  <c r="AG34" i="589"/>
  <c r="AA34" i="589"/>
  <c r="Z34" i="589"/>
  <c r="Y34" i="589"/>
  <c r="H34" i="589"/>
  <c r="F34" i="589"/>
  <c r="BA32" i="589"/>
  <c r="AZ32" i="589"/>
  <c r="AY32" i="589"/>
  <c r="AX32" i="589"/>
  <c r="AV32" i="589"/>
  <c r="AU32" i="589"/>
  <c r="AP32" i="589"/>
  <c r="AO32" i="589"/>
  <c r="AN32" i="589"/>
  <c r="AH32" i="589"/>
  <c r="AG32" i="589"/>
  <c r="AA32" i="589"/>
  <c r="Z32" i="589"/>
  <c r="H32" i="589"/>
  <c r="F32" i="589"/>
  <c r="BA30" i="589"/>
  <c r="AZ30" i="589"/>
  <c r="AY30" i="589"/>
  <c r="AW30" i="589"/>
  <c r="AU30" i="589"/>
  <c r="AT30" i="589"/>
  <c r="AS30" i="589"/>
  <c r="AR30" i="589"/>
  <c r="AO30" i="589"/>
  <c r="AM30" i="589"/>
  <c r="AL30" i="589"/>
  <c r="AK30" i="589"/>
  <c r="AG30" i="589"/>
  <c r="AF30" i="589"/>
  <c r="AE30" i="589"/>
  <c r="AD30" i="589"/>
  <c r="Y30" i="589"/>
  <c r="X30" i="589"/>
  <c r="W30" i="589"/>
  <c r="H30" i="589"/>
  <c r="F30" i="589"/>
  <c r="BA28" i="589"/>
  <c r="AZ28" i="589"/>
  <c r="AY28" i="589"/>
  <c r="AX28" i="589"/>
  <c r="AW28" i="589"/>
  <c r="AV28" i="589"/>
  <c r="AU28" i="589"/>
  <c r="AS28" i="589"/>
  <c r="AQ28" i="589"/>
  <c r="AP28" i="589"/>
  <c r="AO28" i="589"/>
  <c r="AN28" i="589"/>
  <c r="AK28" i="589"/>
  <c r="AJ28" i="589"/>
  <c r="AI28" i="589"/>
  <c r="AH28" i="589"/>
  <c r="AG28" i="589"/>
  <c r="AC28" i="589"/>
  <c r="AB28" i="589"/>
  <c r="AA28" i="589"/>
  <c r="Z28" i="589"/>
  <c r="H28" i="589"/>
  <c r="F28" i="589"/>
  <c r="BA26" i="589"/>
  <c r="AZ26" i="589"/>
  <c r="AY26" i="589"/>
  <c r="AX26" i="589"/>
  <c r="AW26" i="589"/>
  <c r="AV26" i="589"/>
  <c r="AU26" i="589"/>
  <c r="AT26" i="589"/>
  <c r="AS26" i="589"/>
  <c r="AR26" i="589"/>
  <c r="AQ26" i="589"/>
  <c r="AP26" i="589"/>
  <c r="AO26" i="589"/>
  <c r="AN26" i="589"/>
  <c r="AM26" i="589"/>
  <c r="AL26" i="589"/>
  <c r="AK26" i="589"/>
  <c r="AJ26" i="589"/>
  <c r="AI26" i="589"/>
  <c r="AH26" i="589"/>
  <c r="AG26" i="589"/>
  <c r="AF26" i="589"/>
  <c r="AE26" i="589"/>
  <c r="AD26" i="589"/>
  <c r="AC26" i="589"/>
  <c r="AB26" i="589"/>
  <c r="AA26" i="589"/>
  <c r="Z26" i="589"/>
  <c r="Y26" i="589"/>
  <c r="X26" i="589"/>
  <c r="W26" i="589"/>
  <c r="BB26" i="589" s="1"/>
  <c r="BD26" i="589" s="1"/>
  <c r="H26" i="589"/>
  <c r="F26" i="589"/>
  <c r="BA24" i="589"/>
  <c r="AZ24" i="589"/>
  <c r="AY24" i="589"/>
  <c r="AW24" i="589"/>
  <c r="AV24" i="589"/>
  <c r="AT24" i="589"/>
  <c r="AS24" i="589"/>
  <c r="AP24" i="589"/>
  <c r="AO24" i="589"/>
  <c r="AN24" i="589"/>
  <c r="AM24" i="589"/>
  <c r="AL24" i="589"/>
  <c r="AI24" i="589"/>
  <c r="AH24" i="589"/>
  <c r="AF24" i="589"/>
  <c r="AE24" i="589"/>
  <c r="AB24" i="589"/>
  <c r="AA24" i="589"/>
  <c r="Y24" i="589"/>
  <c r="X24" i="589"/>
  <c r="H24" i="589"/>
  <c r="F24" i="589"/>
  <c r="BA22" i="589"/>
  <c r="AZ22" i="589"/>
  <c r="AY22" i="589"/>
  <c r="AX22" i="589"/>
  <c r="AW22" i="589"/>
  <c r="AU22" i="589"/>
  <c r="AR22" i="589"/>
  <c r="AQ22" i="589"/>
  <c r="AO22" i="589"/>
  <c r="AN22" i="589"/>
  <c r="AK22" i="589"/>
  <c r="AJ22" i="589"/>
  <c r="AG22" i="589"/>
  <c r="AD22" i="589"/>
  <c r="AC22" i="589"/>
  <c r="Z22" i="589"/>
  <c r="Y22" i="589"/>
  <c r="W22" i="589"/>
  <c r="H22" i="589"/>
  <c r="F22" i="589"/>
  <c r="BA20" i="589"/>
  <c r="AZ20" i="589"/>
  <c r="AY20" i="589"/>
  <c r="AX20" i="589"/>
  <c r="AW20" i="589"/>
  <c r="AR20" i="589"/>
  <c r="AQ20" i="589"/>
  <c r="AO20" i="589"/>
  <c r="AK20" i="589"/>
  <c r="AJ20" i="589"/>
  <c r="AG20" i="589"/>
  <c r="AD20" i="589"/>
  <c r="AC20" i="589"/>
  <c r="Y20" i="589"/>
  <c r="W20" i="589"/>
  <c r="H20" i="589"/>
  <c r="F20" i="589"/>
  <c r="BA18" i="589"/>
  <c r="AZ18" i="589"/>
  <c r="AY18" i="589"/>
  <c r="AX18" i="589"/>
  <c r="AV18" i="589"/>
  <c r="AU18" i="589"/>
  <c r="AP18" i="589"/>
  <c r="AO18" i="589"/>
  <c r="AN18" i="589"/>
  <c r="AH18" i="589"/>
  <c r="AG18" i="589"/>
  <c r="AA18" i="589"/>
  <c r="Z18" i="589"/>
  <c r="H18" i="589"/>
  <c r="F18" i="589"/>
  <c r="BA16" i="589"/>
  <c r="AZ16" i="589"/>
  <c r="AY16" i="589"/>
  <c r="AX16" i="589"/>
  <c r="AW16" i="589"/>
  <c r="AV16" i="589"/>
  <c r="AU16" i="589"/>
  <c r="AT16" i="589"/>
  <c r="AS16" i="589"/>
  <c r="AR16" i="589"/>
  <c r="AQ16" i="589"/>
  <c r="AP16" i="589"/>
  <c r="AO16" i="589"/>
  <c r="AN16" i="589"/>
  <c r="AM16" i="589"/>
  <c r="AL16" i="589"/>
  <c r="AK16" i="589"/>
  <c r="AJ16" i="589"/>
  <c r="AI16" i="589"/>
  <c r="AH16" i="589"/>
  <c r="AG16" i="589"/>
  <c r="AF16" i="589"/>
  <c r="AE16" i="589"/>
  <c r="AD16" i="589"/>
  <c r="AC16" i="589"/>
  <c r="AB16" i="589"/>
  <c r="AA16" i="589"/>
  <c r="Z16" i="589"/>
  <c r="Y16" i="589"/>
  <c r="X16" i="589"/>
  <c r="W16" i="589"/>
  <c r="H16" i="589"/>
  <c r="F16" i="589"/>
  <c r="B15" i="589"/>
  <c r="B17" i="589" s="1"/>
  <c r="B19" i="589" s="1"/>
  <c r="B21" i="589" s="1"/>
  <c r="B23" i="589" s="1"/>
  <c r="B25" i="589" s="1"/>
  <c r="B27" i="589" s="1"/>
  <c r="B29" i="589" s="1"/>
  <c r="B31" i="589" s="1"/>
  <c r="B33" i="589" s="1"/>
  <c r="B35" i="589" s="1"/>
  <c r="B37" i="589" s="1"/>
  <c r="B39" i="589" s="1"/>
  <c r="B41" i="589" s="1"/>
  <c r="B43" i="589" s="1"/>
  <c r="B45" i="589" s="1"/>
  <c r="B47" i="589" s="1"/>
  <c r="B49" i="589" s="1"/>
  <c r="B51" i="589" s="1"/>
  <c r="B53" i="589" s="1"/>
  <c r="B55" i="589" s="1"/>
  <c r="B57" i="589" s="1"/>
  <c r="B59" i="589" s="1"/>
  <c r="B61" i="589" s="1"/>
  <c r="B63" i="589" s="1"/>
  <c r="B65" i="589" s="1"/>
  <c r="B67" i="589" s="1"/>
  <c r="B69" i="589" s="1"/>
  <c r="B71" i="589" s="1"/>
  <c r="B73" i="589" s="1"/>
  <c r="AZ13" i="589"/>
  <c r="AZ14" i="589" s="1"/>
  <c r="AQ13" i="589"/>
  <c r="AQ14" i="589" s="1"/>
  <c r="AD13" i="589"/>
  <c r="AD14" i="589" s="1"/>
  <c r="AB13" i="589"/>
  <c r="AB14" i="589" s="1"/>
  <c r="BA12" i="589"/>
  <c r="BA13" i="589" s="1"/>
  <c r="BA14" i="589" s="1"/>
  <c r="AZ12" i="589"/>
  <c r="AY12" i="589"/>
  <c r="AY13" i="589" s="1"/>
  <c r="AY14" i="589" s="1"/>
  <c r="BB10" i="589"/>
  <c r="AF2" i="589"/>
  <c r="AX13" i="589" s="1"/>
  <c r="AX14" i="589" s="1"/>
  <c r="D48" i="588"/>
  <c r="L47" i="588"/>
  <c r="L48" i="588" s="1"/>
  <c r="L46" i="588"/>
  <c r="D45" i="588"/>
  <c r="L44" i="588"/>
  <c r="L43" i="588"/>
  <c r="D42" i="588"/>
  <c r="L41" i="588"/>
  <c r="L40" i="588"/>
  <c r="D39" i="588"/>
  <c r="D38" i="588"/>
  <c r="D37" i="588"/>
  <c r="D36" i="588"/>
  <c r="D35" i="588"/>
  <c r="D34" i="588"/>
  <c r="D33" i="588"/>
  <c r="D32" i="588"/>
  <c r="D31" i="588"/>
  <c r="D30" i="588"/>
  <c r="D29" i="588"/>
  <c r="D28" i="588"/>
  <c r="D27" i="588"/>
  <c r="D26" i="588"/>
  <c r="D25" i="588"/>
  <c r="D24" i="588"/>
  <c r="L23" i="588"/>
  <c r="D23" i="588"/>
  <c r="L22" i="588"/>
  <c r="D22" i="588"/>
  <c r="L21" i="588"/>
  <c r="D21" i="588"/>
  <c r="L20" i="588"/>
  <c r="D20" i="588"/>
  <c r="L19" i="588"/>
  <c r="D19" i="588"/>
  <c r="L18" i="588"/>
  <c r="D18" i="588"/>
  <c r="L17" i="588"/>
  <c r="D17" i="588"/>
  <c r="L16" i="588"/>
  <c r="D16" i="588"/>
  <c r="L15" i="588"/>
  <c r="D15" i="588"/>
  <c r="L14" i="588"/>
  <c r="D14" i="588"/>
  <c r="L13" i="588"/>
  <c r="D13" i="588"/>
  <c r="L12" i="588"/>
  <c r="D12" i="588"/>
  <c r="L11" i="588"/>
  <c r="D11" i="588"/>
  <c r="L10" i="588"/>
  <c r="D10" i="588"/>
  <c r="L9" i="588"/>
  <c r="D9" i="588"/>
  <c r="L8" i="588"/>
  <c r="D8" i="588"/>
  <c r="L7" i="588"/>
  <c r="D7" i="588"/>
  <c r="BA215" i="587"/>
  <c r="AZ215" i="587"/>
  <c r="AY215" i="587"/>
  <c r="AX215" i="587"/>
  <c r="AW215" i="587"/>
  <c r="AV215" i="587"/>
  <c r="AU215" i="587"/>
  <c r="AT215" i="587"/>
  <c r="AS215" i="587"/>
  <c r="AR215" i="587"/>
  <c r="AQ215" i="587"/>
  <c r="AP215" i="587"/>
  <c r="AO215" i="587"/>
  <c r="AN215" i="587"/>
  <c r="AM215" i="587"/>
  <c r="AL215" i="587"/>
  <c r="AK215" i="587"/>
  <c r="AJ215" i="587"/>
  <c r="AI215" i="587"/>
  <c r="AH215" i="587"/>
  <c r="AG215" i="587"/>
  <c r="AF215" i="587"/>
  <c r="AE215" i="587"/>
  <c r="AD215" i="587"/>
  <c r="AC215" i="587"/>
  <c r="AB215" i="587"/>
  <c r="AA215" i="587"/>
  <c r="Z215" i="587"/>
  <c r="Y215" i="587"/>
  <c r="X215" i="587"/>
  <c r="W215" i="587"/>
  <c r="H215" i="587"/>
  <c r="F215" i="587"/>
  <c r="BA213" i="587"/>
  <c r="AZ213" i="587"/>
  <c r="AY213" i="587"/>
  <c r="AX213" i="587"/>
  <c r="AW213" i="587"/>
  <c r="AV213" i="587"/>
  <c r="AU213" i="587"/>
  <c r="AT213" i="587"/>
  <c r="AS213" i="587"/>
  <c r="AR213" i="587"/>
  <c r="AQ213" i="587"/>
  <c r="AP213" i="587"/>
  <c r="AO213" i="587"/>
  <c r="AN213" i="587"/>
  <c r="AM213" i="587"/>
  <c r="AL213" i="587"/>
  <c r="AK213" i="587"/>
  <c r="AJ213" i="587"/>
  <c r="AI213" i="587"/>
  <c r="AH213" i="587"/>
  <c r="AG213" i="587"/>
  <c r="AF213" i="587"/>
  <c r="AE213" i="587"/>
  <c r="AD213" i="587"/>
  <c r="AC213" i="587"/>
  <c r="AB213" i="587"/>
  <c r="AA213" i="587"/>
  <c r="Z213" i="587"/>
  <c r="Y213" i="587"/>
  <c r="X213" i="587"/>
  <c r="W213" i="587"/>
  <c r="H213" i="587"/>
  <c r="F213" i="587"/>
  <c r="BA211" i="587"/>
  <c r="AZ211" i="587"/>
  <c r="AY211" i="587"/>
  <c r="AX211" i="587"/>
  <c r="AW211" i="587"/>
  <c r="AV211" i="587"/>
  <c r="AU211" i="587"/>
  <c r="AT211" i="587"/>
  <c r="AS211" i="587"/>
  <c r="AR211" i="587"/>
  <c r="AQ211" i="587"/>
  <c r="AP211" i="587"/>
  <c r="AO211" i="587"/>
  <c r="AN211" i="587"/>
  <c r="AM211" i="587"/>
  <c r="AL211" i="587"/>
  <c r="AK211" i="587"/>
  <c r="AJ211" i="587"/>
  <c r="AI211" i="587"/>
  <c r="AH211" i="587"/>
  <c r="AG211" i="587"/>
  <c r="AF211" i="587"/>
  <c r="AE211" i="587"/>
  <c r="AD211" i="587"/>
  <c r="AC211" i="587"/>
  <c r="AB211" i="587"/>
  <c r="AA211" i="587"/>
  <c r="Z211" i="587"/>
  <c r="Y211" i="587"/>
  <c r="X211" i="587"/>
  <c r="W211" i="587"/>
  <c r="H211" i="587"/>
  <c r="F211" i="587"/>
  <c r="BA209" i="587"/>
  <c r="AZ209" i="587"/>
  <c r="AY209" i="587"/>
  <c r="AX209" i="587"/>
  <c r="AW209" i="587"/>
  <c r="AV209" i="587"/>
  <c r="AU209" i="587"/>
  <c r="AT209" i="587"/>
  <c r="AS209" i="587"/>
  <c r="AR209" i="587"/>
  <c r="AQ209" i="587"/>
  <c r="AP209" i="587"/>
  <c r="AO209" i="587"/>
  <c r="AN209" i="587"/>
  <c r="AM209" i="587"/>
  <c r="AL209" i="587"/>
  <c r="AK209" i="587"/>
  <c r="AJ209" i="587"/>
  <c r="AI209" i="587"/>
  <c r="AH209" i="587"/>
  <c r="AG209" i="587"/>
  <c r="AF209" i="587"/>
  <c r="AE209" i="587"/>
  <c r="AD209" i="587"/>
  <c r="AC209" i="587"/>
  <c r="AB209" i="587"/>
  <c r="AA209" i="587"/>
  <c r="Z209" i="587"/>
  <c r="Y209" i="587"/>
  <c r="X209" i="587"/>
  <c r="W209" i="587"/>
  <c r="H209" i="587"/>
  <c r="F209" i="587"/>
  <c r="BA207" i="587"/>
  <c r="AZ207" i="587"/>
  <c r="AY207" i="587"/>
  <c r="AX207" i="587"/>
  <c r="AW207" i="587"/>
  <c r="AV207" i="587"/>
  <c r="AU207" i="587"/>
  <c r="AT207" i="587"/>
  <c r="AS207" i="587"/>
  <c r="AR207" i="587"/>
  <c r="AQ207" i="587"/>
  <c r="AP207" i="587"/>
  <c r="AO207" i="587"/>
  <c r="AN207" i="587"/>
  <c r="AM207" i="587"/>
  <c r="AL207" i="587"/>
  <c r="AK207" i="587"/>
  <c r="AJ207" i="587"/>
  <c r="AI207" i="587"/>
  <c r="AH207" i="587"/>
  <c r="AG207" i="587"/>
  <c r="AF207" i="587"/>
  <c r="AE207" i="587"/>
  <c r="AD207" i="587"/>
  <c r="AC207" i="587"/>
  <c r="AB207" i="587"/>
  <c r="AA207" i="587"/>
  <c r="Z207" i="587"/>
  <c r="Y207" i="587"/>
  <c r="X207" i="587"/>
  <c r="W207" i="587"/>
  <c r="H207" i="587"/>
  <c r="F207" i="587"/>
  <c r="BA205" i="587"/>
  <c r="AZ205" i="587"/>
  <c r="AY205" i="587"/>
  <c r="AX205" i="587"/>
  <c r="AW205" i="587"/>
  <c r="AV205" i="587"/>
  <c r="AU205" i="587"/>
  <c r="AT205" i="587"/>
  <c r="AS205" i="587"/>
  <c r="AR205" i="587"/>
  <c r="AQ205" i="587"/>
  <c r="AP205" i="587"/>
  <c r="AO205" i="587"/>
  <c r="AN205" i="587"/>
  <c r="AM205" i="587"/>
  <c r="AL205" i="587"/>
  <c r="AK205" i="587"/>
  <c r="AJ205" i="587"/>
  <c r="AI205" i="587"/>
  <c r="AH205" i="587"/>
  <c r="AG205" i="587"/>
  <c r="AF205" i="587"/>
  <c r="AE205" i="587"/>
  <c r="AD205" i="587"/>
  <c r="AC205" i="587"/>
  <c r="AB205" i="587"/>
  <c r="AA205" i="587"/>
  <c r="Z205" i="587"/>
  <c r="Y205" i="587"/>
  <c r="X205" i="587"/>
  <c r="W205" i="587"/>
  <c r="H205" i="587"/>
  <c r="F205" i="587"/>
  <c r="BA203" i="587"/>
  <c r="AZ203" i="587"/>
  <c r="AY203" i="587"/>
  <c r="AX203" i="587"/>
  <c r="AW203" i="587"/>
  <c r="AV203" i="587"/>
  <c r="AU203" i="587"/>
  <c r="AT203" i="587"/>
  <c r="AS203" i="587"/>
  <c r="AR203" i="587"/>
  <c r="AQ203" i="587"/>
  <c r="AP203" i="587"/>
  <c r="AO203" i="587"/>
  <c r="AN203" i="587"/>
  <c r="AM203" i="587"/>
  <c r="AL203" i="587"/>
  <c r="AK203" i="587"/>
  <c r="AJ203" i="587"/>
  <c r="AI203" i="587"/>
  <c r="AH203" i="587"/>
  <c r="AG203" i="587"/>
  <c r="AF203" i="587"/>
  <c r="AE203" i="587"/>
  <c r="AD203" i="587"/>
  <c r="AC203" i="587"/>
  <c r="AB203" i="587"/>
  <c r="AA203" i="587"/>
  <c r="Z203" i="587"/>
  <c r="Y203" i="587"/>
  <c r="X203" i="587"/>
  <c r="W203" i="587"/>
  <c r="H203" i="587"/>
  <c r="F203" i="587"/>
  <c r="BA201" i="587"/>
  <c r="AZ201" i="587"/>
  <c r="AY201" i="587"/>
  <c r="AX201" i="587"/>
  <c r="AW201" i="587"/>
  <c r="AV201" i="587"/>
  <c r="AU201" i="587"/>
  <c r="AT201" i="587"/>
  <c r="AS201" i="587"/>
  <c r="AR201" i="587"/>
  <c r="AQ201" i="587"/>
  <c r="AP201" i="587"/>
  <c r="AO201" i="587"/>
  <c r="AN201" i="587"/>
  <c r="AM201" i="587"/>
  <c r="AL201" i="587"/>
  <c r="AK201" i="587"/>
  <c r="AJ201" i="587"/>
  <c r="AI201" i="587"/>
  <c r="AH201" i="587"/>
  <c r="AG201" i="587"/>
  <c r="AF201" i="587"/>
  <c r="AE201" i="587"/>
  <c r="AD201" i="587"/>
  <c r="AC201" i="587"/>
  <c r="AB201" i="587"/>
  <c r="AA201" i="587"/>
  <c r="Z201" i="587"/>
  <c r="Y201" i="587"/>
  <c r="X201" i="587"/>
  <c r="W201" i="587"/>
  <c r="H201" i="587"/>
  <c r="F201" i="587"/>
  <c r="BA199" i="587"/>
  <c r="AZ199" i="587"/>
  <c r="AY199" i="587"/>
  <c r="AX199" i="587"/>
  <c r="AW199" i="587"/>
  <c r="AV199" i="587"/>
  <c r="AU199" i="587"/>
  <c r="AT199" i="587"/>
  <c r="AS199" i="587"/>
  <c r="AR199" i="587"/>
  <c r="AQ199" i="587"/>
  <c r="AP199" i="587"/>
  <c r="AO199" i="587"/>
  <c r="AN199" i="587"/>
  <c r="AM199" i="587"/>
  <c r="AL199" i="587"/>
  <c r="AK199" i="587"/>
  <c r="AJ199" i="587"/>
  <c r="AI199" i="587"/>
  <c r="AH199" i="587"/>
  <c r="AG199" i="587"/>
  <c r="AF199" i="587"/>
  <c r="AE199" i="587"/>
  <c r="AD199" i="587"/>
  <c r="AC199" i="587"/>
  <c r="AB199" i="587"/>
  <c r="AA199" i="587"/>
  <c r="Z199" i="587"/>
  <c r="Y199" i="587"/>
  <c r="X199" i="587"/>
  <c r="W199" i="587"/>
  <c r="H199" i="587"/>
  <c r="F199" i="587"/>
  <c r="BA197" i="587"/>
  <c r="AZ197" i="587"/>
  <c r="AY197" i="587"/>
  <c r="AX197" i="587"/>
  <c r="AW197" i="587"/>
  <c r="AV197" i="587"/>
  <c r="AU197" i="587"/>
  <c r="AT197" i="587"/>
  <c r="AS197" i="587"/>
  <c r="AR197" i="587"/>
  <c r="AQ197" i="587"/>
  <c r="AP197" i="587"/>
  <c r="AO197" i="587"/>
  <c r="AN197" i="587"/>
  <c r="AM197" i="587"/>
  <c r="AL197" i="587"/>
  <c r="AK197" i="587"/>
  <c r="AJ197" i="587"/>
  <c r="AI197" i="587"/>
  <c r="AH197" i="587"/>
  <c r="AG197" i="587"/>
  <c r="AF197" i="587"/>
  <c r="AE197" i="587"/>
  <c r="AD197" i="587"/>
  <c r="AC197" i="587"/>
  <c r="AB197" i="587"/>
  <c r="AA197" i="587"/>
  <c r="Z197" i="587"/>
  <c r="Y197" i="587"/>
  <c r="X197" i="587"/>
  <c r="W197" i="587"/>
  <c r="H197" i="587"/>
  <c r="F197" i="587"/>
  <c r="BA195" i="587"/>
  <c r="AZ195" i="587"/>
  <c r="AY195" i="587"/>
  <c r="AX195" i="587"/>
  <c r="AW195" i="587"/>
  <c r="AV195" i="587"/>
  <c r="AU195" i="587"/>
  <c r="AT195" i="587"/>
  <c r="AS195" i="587"/>
  <c r="AR195" i="587"/>
  <c r="AQ195" i="587"/>
  <c r="AP195" i="587"/>
  <c r="AO195" i="587"/>
  <c r="AN195" i="587"/>
  <c r="AM195" i="587"/>
  <c r="AL195" i="587"/>
  <c r="AK195" i="587"/>
  <c r="AJ195" i="587"/>
  <c r="AI195" i="587"/>
  <c r="AH195" i="587"/>
  <c r="AG195" i="587"/>
  <c r="AF195" i="587"/>
  <c r="AE195" i="587"/>
  <c r="AD195" i="587"/>
  <c r="AC195" i="587"/>
  <c r="AB195" i="587"/>
  <c r="AA195" i="587"/>
  <c r="Z195" i="587"/>
  <c r="Y195" i="587"/>
  <c r="X195" i="587"/>
  <c r="W195" i="587"/>
  <c r="H195" i="587"/>
  <c r="F195" i="587"/>
  <c r="BA193" i="587"/>
  <c r="AZ193" i="587"/>
  <c r="AY193" i="587"/>
  <c r="AX193" i="587"/>
  <c r="AW193" i="587"/>
  <c r="AV193" i="587"/>
  <c r="AU193" i="587"/>
  <c r="AT193" i="587"/>
  <c r="AS193" i="587"/>
  <c r="AR193" i="587"/>
  <c r="AQ193" i="587"/>
  <c r="AP193" i="587"/>
  <c r="AO193" i="587"/>
  <c r="AN193" i="587"/>
  <c r="AM193" i="587"/>
  <c r="AL193" i="587"/>
  <c r="AK193" i="587"/>
  <c r="AJ193" i="587"/>
  <c r="AI193" i="587"/>
  <c r="AH193" i="587"/>
  <c r="AG193" i="587"/>
  <c r="AF193" i="587"/>
  <c r="AE193" i="587"/>
  <c r="AD193" i="587"/>
  <c r="AC193" i="587"/>
  <c r="AB193" i="587"/>
  <c r="AA193" i="587"/>
  <c r="Z193" i="587"/>
  <c r="Y193" i="587"/>
  <c r="X193" i="587"/>
  <c r="W193" i="587"/>
  <c r="H193" i="587"/>
  <c r="F193" i="587"/>
  <c r="BA191" i="587"/>
  <c r="AZ191" i="587"/>
  <c r="AY191" i="587"/>
  <c r="AX191" i="587"/>
  <c r="AW191" i="587"/>
  <c r="AV191" i="587"/>
  <c r="AU191" i="587"/>
  <c r="AT191" i="587"/>
  <c r="AS191" i="587"/>
  <c r="AR191" i="587"/>
  <c r="AQ191" i="587"/>
  <c r="AP191" i="587"/>
  <c r="AO191" i="587"/>
  <c r="AN191" i="587"/>
  <c r="AM191" i="587"/>
  <c r="AL191" i="587"/>
  <c r="AK191" i="587"/>
  <c r="AJ191" i="587"/>
  <c r="AI191" i="587"/>
  <c r="AH191" i="587"/>
  <c r="AG191" i="587"/>
  <c r="AF191" i="587"/>
  <c r="AE191" i="587"/>
  <c r="AD191" i="587"/>
  <c r="AC191" i="587"/>
  <c r="AB191" i="587"/>
  <c r="AA191" i="587"/>
  <c r="Z191" i="587"/>
  <c r="Y191" i="587"/>
  <c r="X191" i="587"/>
  <c r="W191" i="587"/>
  <c r="H191" i="587"/>
  <c r="F191" i="587"/>
  <c r="BA189" i="587"/>
  <c r="AZ189" i="587"/>
  <c r="AY189" i="587"/>
  <c r="AX189" i="587"/>
  <c r="AW189" i="587"/>
  <c r="AV189" i="587"/>
  <c r="AU189" i="587"/>
  <c r="AT189" i="587"/>
  <c r="AS189" i="587"/>
  <c r="AR189" i="587"/>
  <c r="AQ189" i="587"/>
  <c r="AP189" i="587"/>
  <c r="AO189" i="587"/>
  <c r="AN189" i="587"/>
  <c r="AM189" i="587"/>
  <c r="AL189" i="587"/>
  <c r="AK189" i="587"/>
  <c r="AJ189" i="587"/>
  <c r="AI189" i="587"/>
  <c r="AH189" i="587"/>
  <c r="AG189" i="587"/>
  <c r="AF189" i="587"/>
  <c r="AE189" i="587"/>
  <c r="AD189" i="587"/>
  <c r="AC189" i="587"/>
  <c r="AB189" i="587"/>
  <c r="AA189" i="587"/>
  <c r="Z189" i="587"/>
  <c r="Y189" i="587"/>
  <c r="X189" i="587"/>
  <c r="W189" i="587"/>
  <c r="H189" i="587"/>
  <c r="F189" i="587"/>
  <c r="BA187" i="587"/>
  <c r="AZ187" i="587"/>
  <c r="AY187" i="587"/>
  <c r="AX187" i="587"/>
  <c r="AW187" i="587"/>
  <c r="AV187" i="587"/>
  <c r="AU187" i="587"/>
  <c r="AT187" i="587"/>
  <c r="AS187" i="587"/>
  <c r="AR187" i="587"/>
  <c r="AQ187" i="587"/>
  <c r="AP187" i="587"/>
  <c r="AO187" i="587"/>
  <c r="AN187" i="587"/>
  <c r="AM187" i="587"/>
  <c r="AL187" i="587"/>
  <c r="AK187" i="587"/>
  <c r="AJ187" i="587"/>
  <c r="AI187" i="587"/>
  <c r="AH187" i="587"/>
  <c r="AG187" i="587"/>
  <c r="AF187" i="587"/>
  <c r="AE187" i="587"/>
  <c r="AD187" i="587"/>
  <c r="AC187" i="587"/>
  <c r="AB187" i="587"/>
  <c r="AA187" i="587"/>
  <c r="Z187" i="587"/>
  <c r="Y187" i="587"/>
  <c r="X187" i="587"/>
  <c r="W187" i="587"/>
  <c r="H187" i="587"/>
  <c r="F187" i="587"/>
  <c r="BA185" i="587"/>
  <c r="AZ185" i="587"/>
  <c r="AY185" i="587"/>
  <c r="AX185" i="587"/>
  <c r="AW185" i="587"/>
  <c r="AV185" i="587"/>
  <c r="AU185" i="587"/>
  <c r="AT185" i="587"/>
  <c r="AS185" i="587"/>
  <c r="AR185" i="587"/>
  <c r="AQ185" i="587"/>
  <c r="AP185" i="587"/>
  <c r="AO185" i="587"/>
  <c r="AN185" i="587"/>
  <c r="AM185" i="587"/>
  <c r="AL185" i="587"/>
  <c r="AK185" i="587"/>
  <c r="AJ185" i="587"/>
  <c r="AI185" i="587"/>
  <c r="AH185" i="587"/>
  <c r="AG185" i="587"/>
  <c r="AF185" i="587"/>
  <c r="AE185" i="587"/>
  <c r="AD185" i="587"/>
  <c r="AC185" i="587"/>
  <c r="AB185" i="587"/>
  <c r="AA185" i="587"/>
  <c r="Z185" i="587"/>
  <c r="Y185" i="587"/>
  <c r="X185" i="587"/>
  <c r="W185" i="587"/>
  <c r="H185" i="587"/>
  <c r="F185" i="587"/>
  <c r="BA183" i="587"/>
  <c r="AZ183" i="587"/>
  <c r="AY183" i="587"/>
  <c r="AX183" i="587"/>
  <c r="AW183" i="587"/>
  <c r="AV183" i="587"/>
  <c r="AU183" i="587"/>
  <c r="AT183" i="587"/>
  <c r="AS183" i="587"/>
  <c r="AR183" i="587"/>
  <c r="AQ183" i="587"/>
  <c r="AP183" i="587"/>
  <c r="AO183" i="587"/>
  <c r="AN183" i="587"/>
  <c r="AM183" i="587"/>
  <c r="AL183" i="587"/>
  <c r="AK183" i="587"/>
  <c r="AJ183" i="587"/>
  <c r="AI183" i="587"/>
  <c r="AH183" i="587"/>
  <c r="AG183" i="587"/>
  <c r="AF183" i="587"/>
  <c r="AE183" i="587"/>
  <c r="AD183" i="587"/>
  <c r="AC183" i="587"/>
  <c r="AB183" i="587"/>
  <c r="AA183" i="587"/>
  <c r="Z183" i="587"/>
  <c r="Y183" i="587"/>
  <c r="X183" i="587"/>
  <c r="W183" i="587"/>
  <c r="H183" i="587"/>
  <c r="F183" i="587"/>
  <c r="BA181" i="587"/>
  <c r="AZ181" i="587"/>
  <c r="AY181" i="587"/>
  <c r="AX181" i="587"/>
  <c r="AW181" i="587"/>
  <c r="AV181" i="587"/>
  <c r="AU181" i="587"/>
  <c r="AT181" i="587"/>
  <c r="AS181" i="587"/>
  <c r="AR181" i="587"/>
  <c r="AQ181" i="587"/>
  <c r="AP181" i="587"/>
  <c r="AO181" i="587"/>
  <c r="AN181" i="587"/>
  <c r="AM181" i="587"/>
  <c r="AL181" i="587"/>
  <c r="AK181" i="587"/>
  <c r="AJ181" i="587"/>
  <c r="AI181" i="587"/>
  <c r="AH181" i="587"/>
  <c r="AG181" i="587"/>
  <c r="AF181" i="587"/>
  <c r="AE181" i="587"/>
  <c r="AD181" i="587"/>
  <c r="AC181" i="587"/>
  <c r="AB181" i="587"/>
  <c r="AA181" i="587"/>
  <c r="Z181" i="587"/>
  <c r="Y181" i="587"/>
  <c r="X181" i="587"/>
  <c r="W181" i="587"/>
  <c r="H181" i="587"/>
  <c r="F181" i="587"/>
  <c r="BA179" i="587"/>
  <c r="AZ179" i="587"/>
  <c r="AY179" i="587"/>
  <c r="AX179" i="587"/>
  <c r="AW179" i="587"/>
  <c r="AV179" i="587"/>
  <c r="AU179" i="587"/>
  <c r="AT179" i="587"/>
  <c r="AS179" i="587"/>
  <c r="AR179" i="587"/>
  <c r="AQ179" i="587"/>
  <c r="AP179" i="587"/>
  <c r="AO179" i="587"/>
  <c r="AN179" i="587"/>
  <c r="AM179" i="587"/>
  <c r="AL179" i="587"/>
  <c r="AK179" i="587"/>
  <c r="AJ179" i="587"/>
  <c r="AI179" i="587"/>
  <c r="AH179" i="587"/>
  <c r="AG179" i="587"/>
  <c r="AF179" i="587"/>
  <c r="AE179" i="587"/>
  <c r="AD179" i="587"/>
  <c r="AC179" i="587"/>
  <c r="AB179" i="587"/>
  <c r="AA179" i="587"/>
  <c r="Z179" i="587"/>
  <c r="Y179" i="587"/>
  <c r="X179" i="587"/>
  <c r="W179" i="587"/>
  <c r="H179" i="587"/>
  <c r="F179" i="587"/>
  <c r="BA177" i="587"/>
  <c r="AZ177" i="587"/>
  <c r="AY177" i="587"/>
  <c r="AX177" i="587"/>
  <c r="AW177" i="587"/>
  <c r="AV177" i="587"/>
  <c r="AU177" i="587"/>
  <c r="AT177" i="587"/>
  <c r="AS177" i="587"/>
  <c r="AR177" i="587"/>
  <c r="AQ177" i="587"/>
  <c r="AP177" i="587"/>
  <c r="AO177" i="587"/>
  <c r="AN177" i="587"/>
  <c r="AM177" i="587"/>
  <c r="AL177" i="587"/>
  <c r="AK177" i="587"/>
  <c r="AJ177" i="587"/>
  <c r="AI177" i="587"/>
  <c r="AH177" i="587"/>
  <c r="AG177" i="587"/>
  <c r="AF177" i="587"/>
  <c r="AE177" i="587"/>
  <c r="AD177" i="587"/>
  <c r="AC177" i="587"/>
  <c r="AB177" i="587"/>
  <c r="AA177" i="587"/>
  <c r="Z177" i="587"/>
  <c r="Y177" i="587"/>
  <c r="X177" i="587"/>
  <c r="W177" i="587"/>
  <c r="H177" i="587"/>
  <c r="F177" i="587"/>
  <c r="BA175" i="587"/>
  <c r="AZ175" i="587"/>
  <c r="AY175" i="587"/>
  <c r="AX175" i="587"/>
  <c r="AW175" i="587"/>
  <c r="AV175" i="587"/>
  <c r="AU175" i="587"/>
  <c r="AT175" i="587"/>
  <c r="AS175" i="587"/>
  <c r="AR175" i="587"/>
  <c r="AQ175" i="587"/>
  <c r="AP175" i="587"/>
  <c r="AO175" i="587"/>
  <c r="AN175" i="587"/>
  <c r="AM175" i="587"/>
  <c r="AL175" i="587"/>
  <c r="AK175" i="587"/>
  <c r="AJ175" i="587"/>
  <c r="AI175" i="587"/>
  <c r="AH175" i="587"/>
  <c r="AG175" i="587"/>
  <c r="AF175" i="587"/>
  <c r="AE175" i="587"/>
  <c r="AD175" i="587"/>
  <c r="AC175" i="587"/>
  <c r="AB175" i="587"/>
  <c r="AA175" i="587"/>
  <c r="Z175" i="587"/>
  <c r="Y175" i="587"/>
  <c r="X175" i="587"/>
  <c r="W175" i="587"/>
  <c r="H175" i="587"/>
  <c r="F175" i="587"/>
  <c r="BA173" i="587"/>
  <c r="AZ173" i="587"/>
  <c r="AY173" i="587"/>
  <c r="AX173" i="587"/>
  <c r="AW173" i="587"/>
  <c r="AV173" i="587"/>
  <c r="AU173" i="587"/>
  <c r="AT173" i="587"/>
  <c r="AS173" i="587"/>
  <c r="AR173" i="587"/>
  <c r="AQ173" i="587"/>
  <c r="AP173" i="587"/>
  <c r="AO173" i="587"/>
  <c r="AN173" i="587"/>
  <c r="AM173" i="587"/>
  <c r="AL173" i="587"/>
  <c r="AK173" i="587"/>
  <c r="AJ173" i="587"/>
  <c r="AI173" i="587"/>
  <c r="AH173" i="587"/>
  <c r="AG173" i="587"/>
  <c r="AF173" i="587"/>
  <c r="AE173" i="587"/>
  <c r="AD173" i="587"/>
  <c r="AC173" i="587"/>
  <c r="AB173" i="587"/>
  <c r="AA173" i="587"/>
  <c r="Z173" i="587"/>
  <c r="Y173" i="587"/>
  <c r="X173" i="587"/>
  <c r="W173" i="587"/>
  <c r="H173" i="587"/>
  <c r="F173" i="587"/>
  <c r="BA171" i="587"/>
  <c r="AZ171" i="587"/>
  <c r="AY171" i="587"/>
  <c r="AX171" i="587"/>
  <c r="AW171" i="587"/>
  <c r="AV171" i="587"/>
  <c r="AU171" i="587"/>
  <c r="AT171" i="587"/>
  <c r="AS171" i="587"/>
  <c r="AR171" i="587"/>
  <c r="AQ171" i="587"/>
  <c r="AP171" i="587"/>
  <c r="AO171" i="587"/>
  <c r="AN171" i="587"/>
  <c r="AM171" i="587"/>
  <c r="AL171" i="587"/>
  <c r="AK171" i="587"/>
  <c r="AJ171" i="587"/>
  <c r="AI171" i="587"/>
  <c r="AH171" i="587"/>
  <c r="AG171" i="587"/>
  <c r="AF171" i="587"/>
  <c r="AE171" i="587"/>
  <c r="AD171" i="587"/>
  <c r="AC171" i="587"/>
  <c r="AB171" i="587"/>
  <c r="AA171" i="587"/>
  <c r="Z171" i="587"/>
  <c r="Y171" i="587"/>
  <c r="X171" i="587"/>
  <c r="W171" i="587"/>
  <c r="H171" i="587"/>
  <c r="F171" i="587"/>
  <c r="BA169" i="587"/>
  <c r="AZ169" i="587"/>
  <c r="AY169" i="587"/>
  <c r="AX169" i="587"/>
  <c r="AW169" i="587"/>
  <c r="AV169" i="587"/>
  <c r="AU169" i="587"/>
  <c r="AT169" i="587"/>
  <c r="AS169" i="587"/>
  <c r="AR169" i="587"/>
  <c r="AQ169" i="587"/>
  <c r="AP169" i="587"/>
  <c r="AO169" i="587"/>
  <c r="AN169" i="587"/>
  <c r="AM169" i="587"/>
  <c r="AL169" i="587"/>
  <c r="AK169" i="587"/>
  <c r="AJ169" i="587"/>
  <c r="AI169" i="587"/>
  <c r="AH169" i="587"/>
  <c r="AG169" i="587"/>
  <c r="AF169" i="587"/>
  <c r="AE169" i="587"/>
  <c r="AD169" i="587"/>
  <c r="AC169" i="587"/>
  <c r="AB169" i="587"/>
  <c r="AA169" i="587"/>
  <c r="Z169" i="587"/>
  <c r="Y169" i="587"/>
  <c r="X169" i="587"/>
  <c r="W169" i="587"/>
  <c r="H169" i="587"/>
  <c r="F169" i="587"/>
  <c r="BA167" i="587"/>
  <c r="AZ167" i="587"/>
  <c r="AY167" i="587"/>
  <c r="AX167" i="587"/>
  <c r="AW167" i="587"/>
  <c r="AV167" i="587"/>
  <c r="AU167" i="587"/>
  <c r="AT167" i="587"/>
  <c r="AS167" i="587"/>
  <c r="AR167" i="587"/>
  <c r="AQ167" i="587"/>
  <c r="AP167" i="587"/>
  <c r="AO167" i="587"/>
  <c r="AN167" i="587"/>
  <c r="AM167" i="587"/>
  <c r="AL167" i="587"/>
  <c r="AK167" i="587"/>
  <c r="AJ167" i="587"/>
  <c r="AI167" i="587"/>
  <c r="AH167" i="587"/>
  <c r="AG167" i="587"/>
  <c r="AF167" i="587"/>
  <c r="AE167" i="587"/>
  <c r="AD167" i="587"/>
  <c r="AC167" i="587"/>
  <c r="AB167" i="587"/>
  <c r="AA167" i="587"/>
  <c r="Z167" i="587"/>
  <c r="Y167" i="587"/>
  <c r="X167" i="587"/>
  <c r="W167" i="587"/>
  <c r="H167" i="587"/>
  <c r="F167" i="587"/>
  <c r="BA165" i="587"/>
  <c r="AZ165" i="587"/>
  <c r="AY165" i="587"/>
  <c r="AX165" i="587"/>
  <c r="AW165" i="587"/>
  <c r="AV165" i="587"/>
  <c r="AU165" i="587"/>
  <c r="AT165" i="587"/>
  <c r="AS165" i="587"/>
  <c r="AR165" i="587"/>
  <c r="AQ165" i="587"/>
  <c r="AP165" i="587"/>
  <c r="AO165" i="587"/>
  <c r="AN165" i="587"/>
  <c r="AM165" i="587"/>
  <c r="AL165" i="587"/>
  <c r="AK165" i="587"/>
  <c r="AJ165" i="587"/>
  <c r="AI165" i="587"/>
  <c r="AH165" i="587"/>
  <c r="AG165" i="587"/>
  <c r="AF165" i="587"/>
  <c r="AE165" i="587"/>
  <c r="AD165" i="587"/>
  <c r="AC165" i="587"/>
  <c r="AB165" i="587"/>
  <c r="AA165" i="587"/>
  <c r="Z165" i="587"/>
  <c r="Y165" i="587"/>
  <c r="X165" i="587"/>
  <c r="W165" i="587"/>
  <c r="H165" i="587"/>
  <c r="F165" i="587"/>
  <c r="BA163" i="587"/>
  <c r="AZ163" i="587"/>
  <c r="AY163" i="587"/>
  <c r="AX163" i="587"/>
  <c r="AW163" i="587"/>
  <c r="AV163" i="587"/>
  <c r="AU163" i="587"/>
  <c r="AT163" i="587"/>
  <c r="AS163" i="587"/>
  <c r="AR163" i="587"/>
  <c r="AQ163" i="587"/>
  <c r="AP163" i="587"/>
  <c r="AO163" i="587"/>
  <c r="AN163" i="587"/>
  <c r="AM163" i="587"/>
  <c r="AL163" i="587"/>
  <c r="AK163" i="587"/>
  <c r="AJ163" i="587"/>
  <c r="AI163" i="587"/>
  <c r="AH163" i="587"/>
  <c r="AG163" i="587"/>
  <c r="AF163" i="587"/>
  <c r="AE163" i="587"/>
  <c r="AD163" i="587"/>
  <c r="AC163" i="587"/>
  <c r="AB163" i="587"/>
  <c r="AA163" i="587"/>
  <c r="Z163" i="587"/>
  <c r="Y163" i="587"/>
  <c r="X163" i="587"/>
  <c r="W163" i="587"/>
  <c r="H163" i="587"/>
  <c r="F163" i="587"/>
  <c r="BA161" i="587"/>
  <c r="AZ161" i="587"/>
  <c r="AY161" i="587"/>
  <c r="AX161" i="587"/>
  <c r="AW161" i="587"/>
  <c r="AV161" i="587"/>
  <c r="AU161" i="587"/>
  <c r="AT161" i="587"/>
  <c r="AS161" i="587"/>
  <c r="AR161" i="587"/>
  <c r="AQ161" i="587"/>
  <c r="AP161" i="587"/>
  <c r="AO161" i="587"/>
  <c r="AN161" i="587"/>
  <c r="AM161" i="587"/>
  <c r="AL161" i="587"/>
  <c r="AK161" i="587"/>
  <c r="AJ161" i="587"/>
  <c r="AI161" i="587"/>
  <c r="AH161" i="587"/>
  <c r="AG161" i="587"/>
  <c r="AF161" i="587"/>
  <c r="AE161" i="587"/>
  <c r="AD161" i="587"/>
  <c r="AC161" i="587"/>
  <c r="AB161" i="587"/>
  <c r="AA161" i="587"/>
  <c r="Z161" i="587"/>
  <c r="Y161" i="587"/>
  <c r="X161" i="587"/>
  <c r="W161" i="587"/>
  <c r="H161" i="587"/>
  <c r="F161" i="587"/>
  <c r="BA159" i="587"/>
  <c r="AZ159" i="587"/>
  <c r="AY159" i="587"/>
  <c r="AX159" i="587"/>
  <c r="AW159" i="587"/>
  <c r="AV159" i="587"/>
  <c r="AU159" i="587"/>
  <c r="AT159" i="587"/>
  <c r="AS159" i="587"/>
  <c r="AR159" i="587"/>
  <c r="AQ159" i="587"/>
  <c r="AP159" i="587"/>
  <c r="AO159" i="587"/>
  <c r="AN159" i="587"/>
  <c r="AM159" i="587"/>
  <c r="AL159" i="587"/>
  <c r="AK159" i="587"/>
  <c r="AJ159" i="587"/>
  <c r="AI159" i="587"/>
  <c r="AH159" i="587"/>
  <c r="AG159" i="587"/>
  <c r="AF159" i="587"/>
  <c r="AE159" i="587"/>
  <c r="AD159" i="587"/>
  <c r="AC159" i="587"/>
  <c r="AB159" i="587"/>
  <c r="AA159" i="587"/>
  <c r="Z159" i="587"/>
  <c r="Y159" i="587"/>
  <c r="X159" i="587"/>
  <c r="W159" i="587"/>
  <c r="H159" i="587"/>
  <c r="F159" i="587"/>
  <c r="BA157" i="587"/>
  <c r="AZ157" i="587"/>
  <c r="AY157" i="587"/>
  <c r="AX157" i="587"/>
  <c r="AW157" i="587"/>
  <c r="AV157" i="587"/>
  <c r="AU157" i="587"/>
  <c r="AT157" i="587"/>
  <c r="AS157" i="587"/>
  <c r="AR157" i="587"/>
  <c r="AQ157" i="587"/>
  <c r="AP157" i="587"/>
  <c r="AO157" i="587"/>
  <c r="AN157" i="587"/>
  <c r="AM157" i="587"/>
  <c r="AL157" i="587"/>
  <c r="AK157" i="587"/>
  <c r="AJ157" i="587"/>
  <c r="AI157" i="587"/>
  <c r="AH157" i="587"/>
  <c r="AG157" i="587"/>
  <c r="AF157" i="587"/>
  <c r="AE157" i="587"/>
  <c r="AD157" i="587"/>
  <c r="AC157" i="587"/>
  <c r="AB157" i="587"/>
  <c r="AA157" i="587"/>
  <c r="Z157" i="587"/>
  <c r="Y157" i="587"/>
  <c r="X157" i="587"/>
  <c r="W157" i="587"/>
  <c r="H157" i="587"/>
  <c r="F157" i="587"/>
  <c r="BA155" i="587"/>
  <c r="AZ155" i="587"/>
  <c r="AY155" i="587"/>
  <c r="AX155" i="587"/>
  <c r="AW155" i="587"/>
  <c r="AV155" i="587"/>
  <c r="AU155" i="587"/>
  <c r="AT155" i="587"/>
  <c r="AS155" i="587"/>
  <c r="AR155" i="587"/>
  <c r="AQ155" i="587"/>
  <c r="AP155" i="587"/>
  <c r="AO155" i="587"/>
  <c r="AN155" i="587"/>
  <c r="AM155" i="587"/>
  <c r="AL155" i="587"/>
  <c r="AK155" i="587"/>
  <c r="AJ155" i="587"/>
  <c r="AI155" i="587"/>
  <c r="AH155" i="587"/>
  <c r="AG155" i="587"/>
  <c r="AF155" i="587"/>
  <c r="AE155" i="587"/>
  <c r="AD155" i="587"/>
  <c r="AC155" i="587"/>
  <c r="AB155" i="587"/>
  <c r="AA155" i="587"/>
  <c r="Z155" i="587"/>
  <c r="Y155" i="587"/>
  <c r="X155" i="587"/>
  <c r="W155" i="587"/>
  <c r="H155" i="587"/>
  <c r="F155" i="587"/>
  <c r="BA153" i="587"/>
  <c r="AZ153" i="587"/>
  <c r="AY153" i="587"/>
  <c r="AX153" i="587"/>
  <c r="AW153" i="587"/>
  <c r="AV153" i="587"/>
  <c r="AU153" i="587"/>
  <c r="AT153" i="587"/>
  <c r="AS153" i="587"/>
  <c r="AR153" i="587"/>
  <c r="AQ153" i="587"/>
  <c r="AP153" i="587"/>
  <c r="AO153" i="587"/>
  <c r="AN153" i="587"/>
  <c r="AM153" i="587"/>
  <c r="AL153" i="587"/>
  <c r="AK153" i="587"/>
  <c r="AJ153" i="587"/>
  <c r="AI153" i="587"/>
  <c r="AH153" i="587"/>
  <c r="AG153" i="587"/>
  <c r="AF153" i="587"/>
  <c r="AE153" i="587"/>
  <c r="AD153" i="587"/>
  <c r="AC153" i="587"/>
  <c r="AB153" i="587"/>
  <c r="AA153" i="587"/>
  <c r="Z153" i="587"/>
  <c r="Y153" i="587"/>
  <c r="X153" i="587"/>
  <c r="W153" i="587"/>
  <c r="H153" i="587"/>
  <c r="F153" i="587"/>
  <c r="BA151" i="587"/>
  <c r="AZ151" i="587"/>
  <c r="AY151" i="587"/>
  <c r="AX151" i="587"/>
  <c r="AW151" i="587"/>
  <c r="AV151" i="587"/>
  <c r="AU151" i="587"/>
  <c r="AT151" i="587"/>
  <c r="AS151" i="587"/>
  <c r="AR151" i="587"/>
  <c r="AQ151" i="587"/>
  <c r="AP151" i="587"/>
  <c r="AO151" i="587"/>
  <c r="AN151" i="587"/>
  <c r="AM151" i="587"/>
  <c r="AL151" i="587"/>
  <c r="AK151" i="587"/>
  <c r="AJ151" i="587"/>
  <c r="AI151" i="587"/>
  <c r="AH151" i="587"/>
  <c r="AG151" i="587"/>
  <c r="AF151" i="587"/>
  <c r="AE151" i="587"/>
  <c r="AD151" i="587"/>
  <c r="AC151" i="587"/>
  <c r="AB151" i="587"/>
  <c r="AA151" i="587"/>
  <c r="Z151" i="587"/>
  <c r="Y151" i="587"/>
  <c r="X151" i="587"/>
  <c r="W151" i="587"/>
  <c r="H151" i="587"/>
  <c r="F151" i="587"/>
  <c r="BA149" i="587"/>
  <c r="AZ149" i="587"/>
  <c r="AY149" i="587"/>
  <c r="AX149" i="587"/>
  <c r="AW149" i="587"/>
  <c r="AV149" i="587"/>
  <c r="AU149" i="587"/>
  <c r="AT149" i="587"/>
  <c r="AS149" i="587"/>
  <c r="AR149" i="587"/>
  <c r="AQ149" i="587"/>
  <c r="AP149" i="587"/>
  <c r="AO149" i="587"/>
  <c r="AN149" i="587"/>
  <c r="AM149" i="587"/>
  <c r="AL149" i="587"/>
  <c r="AK149" i="587"/>
  <c r="AJ149" i="587"/>
  <c r="AI149" i="587"/>
  <c r="AH149" i="587"/>
  <c r="AG149" i="587"/>
  <c r="AF149" i="587"/>
  <c r="AE149" i="587"/>
  <c r="AD149" i="587"/>
  <c r="AC149" i="587"/>
  <c r="AB149" i="587"/>
  <c r="AA149" i="587"/>
  <c r="Z149" i="587"/>
  <c r="Y149" i="587"/>
  <c r="X149" i="587"/>
  <c r="W149" i="587"/>
  <c r="H149" i="587"/>
  <c r="F149" i="587"/>
  <c r="BA147" i="587"/>
  <c r="AZ147" i="587"/>
  <c r="AY147" i="587"/>
  <c r="AX147" i="587"/>
  <c r="AW147" i="587"/>
  <c r="AV147" i="587"/>
  <c r="AU147" i="587"/>
  <c r="AT147" i="587"/>
  <c r="AS147" i="587"/>
  <c r="AR147" i="587"/>
  <c r="AQ147" i="587"/>
  <c r="AP147" i="587"/>
  <c r="AO147" i="587"/>
  <c r="AN147" i="587"/>
  <c r="AM147" i="587"/>
  <c r="AL147" i="587"/>
  <c r="AK147" i="587"/>
  <c r="AJ147" i="587"/>
  <c r="AI147" i="587"/>
  <c r="AH147" i="587"/>
  <c r="AG147" i="587"/>
  <c r="AF147" i="587"/>
  <c r="AE147" i="587"/>
  <c r="AD147" i="587"/>
  <c r="AC147" i="587"/>
  <c r="AB147" i="587"/>
  <c r="AA147" i="587"/>
  <c r="Z147" i="587"/>
  <c r="Y147" i="587"/>
  <c r="X147" i="587"/>
  <c r="W147" i="587"/>
  <c r="H147" i="587"/>
  <c r="F147" i="587"/>
  <c r="BA145" i="587"/>
  <c r="AZ145" i="587"/>
  <c r="AY145" i="587"/>
  <c r="AX145" i="587"/>
  <c r="AW145" i="587"/>
  <c r="AV145" i="587"/>
  <c r="AU145" i="587"/>
  <c r="AT145" i="587"/>
  <c r="AS145" i="587"/>
  <c r="AR145" i="587"/>
  <c r="AQ145" i="587"/>
  <c r="AP145" i="587"/>
  <c r="AO145" i="587"/>
  <c r="AN145" i="587"/>
  <c r="AM145" i="587"/>
  <c r="AL145" i="587"/>
  <c r="AK145" i="587"/>
  <c r="AJ145" i="587"/>
  <c r="AI145" i="587"/>
  <c r="AH145" i="587"/>
  <c r="AG145" i="587"/>
  <c r="AF145" i="587"/>
  <c r="AE145" i="587"/>
  <c r="AD145" i="587"/>
  <c r="AC145" i="587"/>
  <c r="AB145" i="587"/>
  <c r="AA145" i="587"/>
  <c r="Z145" i="587"/>
  <c r="Y145" i="587"/>
  <c r="X145" i="587"/>
  <c r="W145" i="587"/>
  <c r="H145" i="587"/>
  <c r="F145" i="587"/>
  <c r="BA143" i="587"/>
  <c r="AZ143" i="587"/>
  <c r="AY143" i="587"/>
  <c r="AX143" i="587"/>
  <c r="AW143" i="587"/>
  <c r="AV143" i="587"/>
  <c r="AU143" i="587"/>
  <c r="AT143" i="587"/>
  <c r="AS143" i="587"/>
  <c r="AR143" i="587"/>
  <c r="AQ143" i="587"/>
  <c r="AP143" i="587"/>
  <c r="AO143" i="587"/>
  <c r="AN143" i="587"/>
  <c r="AM143" i="587"/>
  <c r="AL143" i="587"/>
  <c r="AK143" i="587"/>
  <c r="AJ143" i="587"/>
  <c r="AI143" i="587"/>
  <c r="AH143" i="587"/>
  <c r="AG143" i="587"/>
  <c r="AF143" i="587"/>
  <c r="AE143" i="587"/>
  <c r="AD143" i="587"/>
  <c r="AC143" i="587"/>
  <c r="AB143" i="587"/>
  <c r="AA143" i="587"/>
  <c r="Z143" i="587"/>
  <c r="Y143" i="587"/>
  <c r="X143" i="587"/>
  <c r="W143" i="587"/>
  <c r="H143" i="587"/>
  <c r="F143" i="587"/>
  <c r="BA141" i="587"/>
  <c r="AZ141" i="587"/>
  <c r="AY141" i="587"/>
  <c r="AX141" i="587"/>
  <c r="AW141" i="587"/>
  <c r="AV141" i="587"/>
  <c r="AU141" i="587"/>
  <c r="AT141" i="587"/>
  <c r="AS141" i="587"/>
  <c r="AR141" i="587"/>
  <c r="AQ141" i="587"/>
  <c r="AP141" i="587"/>
  <c r="AO141" i="587"/>
  <c r="AN141" i="587"/>
  <c r="AM141" i="587"/>
  <c r="AL141" i="587"/>
  <c r="AK141" i="587"/>
  <c r="AJ141" i="587"/>
  <c r="AI141" i="587"/>
  <c r="AH141" i="587"/>
  <c r="AG141" i="587"/>
  <c r="AF141" i="587"/>
  <c r="AE141" i="587"/>
  <c r="AD141" i="587"/>
  <c r="AC141" i="587"/>
  <c r="AB141" i="587"/>
  <c r="AA141" i="587"/>
  <c r="Z141" i="587"/>
  <c r="Y141" i="587"/>
  <c r="X141" i="587"/>
  <c r="W141" i="587"/>
  <c r="H141" i="587"/>
  <c r="F141" i="587"/>
  <c r="BA139" i="587"/>
  <c r="AZ139" i="587"/>
  <c r="AY139" i="587"/>
  <c r="AX139" i="587"/>
  <c r="AW139" i="587"/>
  <c r="AV139" i="587"/>
  <c r="AU139" i="587"/>
  <c r="AT139" i="587"/>
  <c r="AS139" i="587"/>
  <c r="AR139" i="587"/>
  <c r="AQ139" i="587"/>
  <c r="AP139" i="587"/>
  <c r="AO139" i="587"/>
  <c r="AN139" i="587"/>
  <c r="AM139" i="587"/>
  <c r="AL139" i="587"/>
  <c r="AK139" i="587"/>
  <c r="AJ139" i="587"/>
  <c r="AI139" i="587"/>
  <c r="AH139" i="587"/>
  <c r="AG139" i="587"/>
  <c r="AF139" i="587"/>
  <c r="AE139" i="587"/>
  <c r="AD139" i="587"/>
  <c r="AC139" i="587"/>
  <c r="AB139" i="587"/>
  <c r="AA139" i="587"/>
  <c r="Z139" i="587"/>
  <c r="Y139" i="587"/>
  <c r="X139" i="587"/>
  <c r="W139" i="587"/>
  <c r="H139" i="587"/>
  <c r="F139" i="587"/>
  <c r="BA137" i="587"/>
  <c r="AZ137" i="587"/>
  <c r="AY137" i="587"/>
  <c r="AX137" i="587"/>
  <c r="AW137" i="587"/>
  <c r="AV137" i="587"/>
  <c r="AU137" i="587"/>
  <c r="AT137" i="587"/>
  <c r="AS137" i="587"/>
  <c r="AR137" i="587"/>
  <c r="AQ137" i="587"/>
  <c r="AP137" i="587"/>
  <c r="AO137" i="587"/>
  <c r="AN137" i="587"/>
  <c r="AM137" i="587"/>
  <c r="AL137" i="587"/>
  <c r="AK137" i="587"/>
  <c r="AJ137" i="587"/>
  <c r="AI137" i="587"/>
  <c r="AH137" i="587"/>
  <c r="AG137" i="587"/>
  <c r="AF137" i="587"/>
  <c r="AE137" i="587"/>
  <c r="AD137" i="587"/>
  <c r="AC137" i="587"/>
  <c r="AB137" i="587"/>
  <c r="AA137" i="587"/>
  <c r="Z137" i="587"/>
  <c r="Y137" i="587"/>
  <c r="X137" i="587"/>
  <c r="W137" i="587"/>
  <c r="H137" i="587"/>
  <c r="F137" i="587"/>
  <c r="BA135" i="587"/>
  <c r="AZ135" i="587"/>
  <c r="AY135" i="587"/>
  <c r="AX135" i="587"/>
  <c r="AW135" i="587"/>
  <c r="AV135" i="587"/>
  <c r="AU135" i="587"/>
  <c r="AT135" i="587"/>
  <c r="AS135" i="587"/>
  <c r="AR135" i="587"/>
  <c r="AQ135" i="587"/>
  <c r="AP135" i="587"/>
  <c r="AO135" i="587"/>
  <c r="AN135" i="587"/>
  <c r="AM135" i="587"/>
  <c r="AL135" i="587"/>
  <c r="AK135" i="587"/>
  <c r="AJ135" i="587"/>
  <c r="AI135" i="587"/>
  <c r="AH135" i="587"/>
  <c r="AG135" i="587"/>
  <c r="AF135" i="587"/>
  <c r="AE135" i="587"/>
  <c r="AD135" i="587"/>
  <c r="AC135" i="587"/>
  <c r="AB135" i="587"/>
  <c r="AA135" i="587"/>
  <c r="Z135" i="587"/>
  <c r="Y135" i="587"/>
  <c r="X135" i="587"/>
  <c r="W135" i="587"/>
  <c r="H135" i="587"/>
  <c r="F135" i="587"/>
  <c r="BA133" i="587"/>
  <c r="AZ133" i="587"/>
  <c r="AY133" i="587"/>
  <c r="AX133" i="587"/>
  <c r="AW133" i="587"/>
  <c r="AV133" i="587"/>
  <c r="AU133" i="587"/>
  <c r="AT133" i="587"/>
  <c r="AS133" i="587"/>
  <c r="AR133" i="587"/>
  <c r="AQ133" i="587"/>
  <c r="AP133" i="587"/>
  <c r="AO133" i="587"/>
  <c r="AN133" i="587"/>
  <c r="AM133" i="587"/>
  <c r="AL133" i="587"/>
  <c r="AK133" i="587"/>
  <c r="AJ133" i="587"/>
  <c r="AI133" i="587"/>
  <c r="AH133" i="587"/>
  <c r="AG133" i="587"/>
  <c r="AF133" i="587"/>
  <c r="AE133" i="587"/>
  <c r="AD133" i="587"/>
  <c r="AC133" i="587"/>
  <c r="AB133" i="587"/>
  <c r="AA133" i="587"/>
  <c r="Z133" i="587"/>
  <c r="Y133" i="587"/>
  <c r="X133" i="587"/>
  <c r="W133" i="587"/>
  <c r="H133" i="587"/>
  <c r="F133" i="587"/>
  <c r="BA131" i="587"/>
  <c r="AZ131" i="587"/>
  <c r="AY131" i="587"/>
  <c r="AX131" i="587"/>
  <c r="AW131" i="587"/>
  <c r="AV131" i="587"/>
  <c r="AU131" i="587"/>
  <c r="AT131" i="587"/>
  <c r="AS131" i="587"/>
  <c r="AR131" i="587"/>
  <c r="AQ131" i="587"/>
  <c r="AP131" i="587"/>
  <c r="AO131" i="587"/>
  <c r="AN131" i="587"/>
  <c r="AM131" i="587"/>
  <c r="AL131" i="587"/>
  <c r="AK131" i="587"/>
  <c r="AJ131" i="587"/>
  <c r="AI131" i="587"/>
  <c r="AH131" i="587"/>
  <c r="AG131" i="587"/>
  <c r="AF131" i="587"/>
  <c r="AE131" i="587"/>
  <c r="AD131" i="587"/>
  <c r="AC131" i="587"/>
  <c r="AB131" i="587"/>
  <c r="AA131" i="587"/>
  <c r="Z131" i="587"/>
  <c r="Y131" i="587"/>
  <c r="X131" i="587"/>
  <c r="W131" i="587"/>
  <c r="H131" i="587"/>
  <c r="F131" i="587"/>
  <c r="BA129" i="587"/>
  <c r="AZ129" i="587"/>
  <c r="AY129" i="587"/>
  <c r="AX129" i="587"/>
  <c r="AW129" i="587"/>
  <c r="AV129" i="587"/>
  <c r="AU129" i="587"/>
  <c r="AT129" i="587"/>
  <c r="AS129" i="587"/>
  <c r="AR129" i="587"/>
  <c r="AQ129" i="587"/>
  <c r="AP129" i="587"/>
  <c r="AO129" i="587"/>
  <c r="AN129" i="587"/>
  <c r="AM129" i="587"/>
  <c r="AL129" i="587"/>
  <c r="AK129" i="587"/>
  <c r="AJ129" i="587"/>
  <c r="AI129" i="587"/>
  <c r="AH129" i="587"/>
  <c r="AG129" i="587"/>
  <c r="AF129" i="587"/>
  <c r="AE129" i="587"/>
  <c r="AD129" i="587"/>
  <c r="AC129" i="587"/>
  <c r="AB129" i="587"/>
  <c r="AA129" i="587"/>
  <c r="Z129" i="587"/>
  <c r="Y129" i="587"/>
  <c r="X129" i="587"/>
  <c r="W129" i="587"/>
  <c r="H129" i="587"/>
  <c r="F129" i="587"/>
  <c r="BA127" i="587"/>
  <c r="AZ127" i="587"/>
  <c r="AY127" i="587"/>
  <c r="AX127" i="587"/>
  <c r="AW127" i="587"/>
  <c r="AV127" i="587"/>
  <c r="AU127" i="587"/>
  <c r="AT127" i="587"/>
  <c r="AS127" i="587"/>
  <c r="AR127" i="587"/>
  <c r="AQ127" i="587"/>
  <c r="AP127" i="587"/>
  <c r="AO127" i="587"/>
  <c r="AN127" i="587"/>
  <c r="AM127" i="587"/>
  <c r="AL127" i="587"/>
  <c r="AK127" i="587"/>
  <c r="AJ127" i="587"/>
  <c r="AI127" i="587"/>
  <c r="AH127" i="587"/>
  <c r="AG127" i="587"/>
  <c r="AF127" i="587"/>
  <c r="AE127" i="587"/>
  <c r="AD127" i="587"/>
  <c r="AC127" i="587"/>
  <c r="AB127" i="587"/>
  <c r="AA127" i="587"/>
  <c r="Z127" i="587"/>
  <c r="Y127" i="587"/>
  <c r="X127" i="587"/>
  <c r="W127" i="587"/>
  <c r="H127" i="587"/>
  <c r="F127" i="587"/>
  <c r="BA125" i="587"/>
  <c r="AZ125" i="587"/>
  <c r="AY125" i="587"/>
  <c r="AX125" i="587"/>
  <c r="AW125" i="587"/>
  <c r="AV125" i="587"/>
  <c r="AU125" i="587"/>
  <c r="AT125" i="587"/>
  <c r="AS125" i="587"/>
  <c r="AR125" i="587"/>
  <c r="AQ125" i="587"/>
  <c r="AP125" i="587"/>
  <c r="AO125" i="587"/>
  <c r="AN125" i="587"/>
  <c r="AM125" i="587"/>
  <c r="AL125" i="587"/>
  <c r="AK125" i="587"/>
  <c r="AJ125" i="587"/>
  <c r="AI125" i="587"/>
  <c r="AH125" i="587"/>
  <c r="AG125" i="587"/>
  <c r="AF125" i="587"/>
  <c r="AE125" i="587"/>
  <c r="AD125" i="587"/>
  <c r="AC125" i="587"/>
  <c r="AB125" i="587"/>
  <c r="AA125" i="587"/>
  <c r="Z125" i="587"/>
  <c r="Y125" i="587"/>
  <c r="X125" i="587"/>
  <c r="W125" i="587"/>
  <c r="H125" i="587"/>
  <c r="F125" i="587"/>
  <c r="BA123" i="587"/>
  <c r="AZ123" i="587"/>
  <c r="AY123" i="587"/>
  <c r="AX123" i="587"/>
  <c r="AW123" i="587"/>
  <c r="AV123" i="587"/>
  <c r="AU123" i="587"/>
  <c r="AT123" i="587"/>
  <c r="AS123" i="587"/>
  <c r="AR123" i="587"/>
  <c r="AQ123" i="587"/>
  <c r="AP123" i="587"/>
  <c r="AO123" i="587"/>
  <c r="AN123" i="587"/>
  <c r="AM123" i="587"/>
  <c r="AL123" i="587"/>
  <c r="AK123" i="587"/>
  <c r="AJ123" i="587"/>
  <c r="AI123" i="587"/>
  <c r="AH123" i="587"/>
  <c r="AG123" i="587"/>
  <c r="AF123" i="587"/>
  <c r="AE123" i="587"/>
  <c r="AD123" i="587"/>
  <c r="AC123" i="587"/>
  <c r="AB123" i="587"/>
  <c r="AA123" i="587"/>
  <c r="Z123" i="587"/>
  <c r="Y123" i="587"/>
  <c r="X123" i="587"/>
  <c r="W123" i="587"/>
  <c r="H123" i="587"/>
  <c r="F123" i="587"/>
  <c r="BA121" i="587"/>
  <c r="AZ121" i="587"/>
  <c r="AY121" i="587"/>
  <c r="AX121" i="587"/>
  <c r="AW121" i="587"/>
  <c r="AV121" i="587"/>
  <c r="AU121" i="587"/>
  <c r="AT121" i="587"/>
  <c r="AS121" i="587"/>
  <c r="AR121" i="587"/>
  <c r="AQ121" i="587"/>
  <c r="AP121" i="587"/>
  <c r="AO121" i="587"/>
  <c r="AN121" i="587"/>
  <c r="AM121" i="587"/>
  <c r="AL121" i="587"/>
  <c r="AK121" i="587"/>
  <c r="AJ121" i="587"/>
  <c r="AI121" i="587"/>
  <c r="AH121" i="587"/>
  <c r="AG121" i="587"/>
  <c r="AF121" i="587"/>
  <c r="AE121" i="587"/>
  <c r="AD121" i="587"/>
  <c r="AC121" i="587"/>
  <c r="AB121" i="587"/>
  <c r="AA121" i="587"/>
  <c r="Z121" i="587"/>
  <c r="Y121" i="587"/>
  <c r="X121" i="587"/>
  <c r="W121" i="587"/>
  <c r="H121" i="587"/>
  <c r="F121" i="587"/>
  <c r="BA119" i="587"/>
  <c r="AZ119" i="587"/>
  <c r="AY119" i="587"/>
  <c r="AX119" i="587"/>
  <c r="AW119" i="587"/>
  <c r="AV119" i="587"/>
  <c r="AU119" i="587"/>
  <c r="AT119" i="587"/>
  <c r="AS119" i="587"/>
  <c r="AR119" i="587"/>
  <c r="AQ119" i="587"/>
  <c r="AP119" i="587"/>
  <c r="AO119" i="587"/>
  <c r="AN119" i="587"/>
  <c r="AM119" i="587"/>
  <c r="AL119" i="587"/>
  <c r="AK119" i="587"/>
  <c r="AJ119" i="587"/>
  <c r="AI119" i="587"/>
  <c r="AH119" i="587"/>
  <c r="AG119" i="587"/>
  <c r="AF119" i="587"/>
  <c r="AE119" i="587"/>
  <c r="AD119" i="587"/>
  <c r="AC119" i="587"/>
  <c r="AB119" i="587"/>
  <c r="AA119" i="587"/>
  <c r="Z119" i="587"/>
  <c r="Y119" i="587"/>
  <c r="X119" i="587"/>
  <c r="W119" i="587"/>
  <c r="H119" i="587"/>
  <c r="F119" i="587"/>
  <c r="BA117" i="587"/>
  <c r="AZ117" i="587"/>
  <c r="AY117" i="587"/>
  <c r="AX117" i="587"/>
  <c r="AW117" i="587"/>
  <c r="AV117" i="587"/>
  <c r="AU117" i="587"/>
  <c r="AT117" i="587"/>
  <c r="AS117" i="587"/>
  <c r="AR117" i="587"/>
  <c r="AQ117" i="587"/>
  <c r="AP117" i="587"/>
  <c r="AO117" i="587"/>
  <c r="AN117" i="587"/>
  <c r="AM117" i="587"/>
  <c r="AL117" i="587"/>
  <c r="AK117" i="587"/>
  <c r="AJ117" i="587"/>
  <c r="AI117" i="587"/>
  <c r="AH117" i="587"/>
  <c r="AG117" i="587"/>
  <c r="AF117" i="587"/>
  <c r="AE117" i="587"/>
  <c r="AD117" i="587"/>
  <c r="AC117" i="587"/>
  <c r="AB117" i="587"/>
  <c r="AA117" i="587"/>
  <c r="Z117" i="587"/>
  <c r="Y117" i="587"/>
  <c r="X117" i="587"/>
  <c r="W117" i="587"/>
  <c r="H117" i="587"/>
  <c r="F117" i="587"/>
  <c r="BA115" i="587"/>
  <c r="AZ115" i="587"/>
  <c r="AY115" i="587"/>
  <c r="AX115" i="587"/>
  <c r="AW115" i="587"/>
  <c r="AV115" i="587"/>
  <c r="AU115" i="587"/>
  <c r="AT115" i="587"/>
  <c r="AS115" i="587"/>
  <c r="AR115" i="587"/>
  <c r="AQ115" i="587"/>
  <c r="AP115" i="587"/>
  <c r="AO115" i="587"/>
  <c r="AN115" i="587"/>
  <c r="AM115" i="587"/>
  <c r="AL115" i="587"/>
  <c r="AK115" i="587"/>
  <c r="AJ115" i="587"/>
  <c r="AI115" i="587"/>
  <c r="AH115" i="587"/>
  <c r="AG115" i="587"/>
  <c r="AF115" i="587"/>
  <c r="AE115" i="587"/>
  <c r="AD115" i="587"/>
  <c r="AC115" i="587"/>
  <c r="AB115" i="587"/>
  <c r="AA115" i="587"/>
  <c r="Z115" i="587"/>
  <c r="Y115" i="587"/>
  <c r="X115" i="587"/>
  <c r="W115" i="587"/>
  <c r="H115" i="587"/>
  <c r="F115" i="587"/>
  <c r="BA113" i="587"/>
  <c r="AZ113" i="587"/>
  <c r="AY113" i="587"/>
  <c r="AX113" i="587"/>
  <c r="AW113" i="587"/>
  <c r="AV113" i="587"/>
  <c r="AU113" i="587"/>
  <c r="AT113" i="587"/>
  <c r="AS113" i="587"/>
  <c r="AR113" i="587"/>
  <c r="AQ113" i="587"/>
  <c r="AP113" i="587"/>
  <c r="AO113" i="587"/>
  <c r="AN113" i="587"/>
  <c r="AM113" i="587"/>
  <c r="AL113" i="587"/>
  <c r="AK113" i="587"/>
  <c r="AJ113" i="587"/>
  <c r="AI113" i="587"/>
  <c r="AH113" i="587"/>
  <c r="AG113" i="587"/>
  <c r="AF113" i="587"/>
  <c r="AE113" i="587"/>
  <c r="AD113" i="587"/>
  <c r="AC113" i="587"/>
  <c r="AB113" i="587"/>
  <c r="AA113" i="587"/>
  <c r="Z113" i="587"/>
  <c r="Y113" i="587"/>
  <c r="X113" i="587"/>
  <c r="W113" i="587"/>
  <c r="H113" i="587"/>
  <c r="F113" i="587"/>
  <c r="BA111" i="587"/>
  <c r="AZ111" i="587"/>
  <c r="AY111" i="587"/>
  <c r="AX111" i="587"/>
  <c r="AW111" i="587"/>
  <c r="AV111" i="587"/>
  <c r="AU111" i="587"/>
  <c r="AT111" i="587"/>
  <c r="AS111" i="587"/>
  <c r="AR111" i="587"/>
  <c r="AQ111" i="587"/>
  <c r="AP111" i="587"/>
  <c r="AO111" i="587"/>
  <c r="AN111" i="587"/>
  <c r="AM111" i="587"/>
  <c r="AL111" i="587"/>
  <c r="AK111" i="587"/>
  <c r="AJ111" i="587"/>
  <c r="AI111" i="587"/>
  <c r="AH111" i="587"/>
  <c r="AG111" i="587"/>
  <c r="AF111" i="587"/>
  <c r="AE111" i="587"/>
  <c r="AD111" i="587"/>
  <c r="AC111" i="587"/>
  <c r="AB111" i="587"/>
  <c r="AA111" i="587"/>
  <c r="Z111" i="587"/>
  <c r="Y111" i="587"/>
  <c r="X111" i="587"/>
  <c r="W111" i="587"/>
  <c r="H111" i="587"/>
  <c r="F111" i="587"/>
  <c r="BA109" i="587"/>
  <c r="AZ109" i="587"/>
  <c r="AY109" i="587"/>
  <c r="AX109" i="587"/>
  <c r="AW109" i="587"/>
  <c r="AV109" i="587"/>
  <c r="AU109" i="587"/>
  <c r="AT109" i="587"/>
  <c r="AS109" i="587"/>
  <c r="AR109" i="587"/>
  <c r="AQ109" i="587"/>
  <c r="AP109" i="587"/>
  <c r="AO109" i="587"/>
  <c r="AN109" i="587"/>
  <c r="AM109" i="587"/>
  <c r="AL109" i="587"/>
  <c r="AK109" i="587"/>
  <c r="AJ109" i="587"/>
  <c r="AI109" i="587"/>
  <c r="AH109" i="587"/>
  <c r="AG109" i="587"/>
  <c r="AF109" i="587"/>
  <c r="AE109" i="587"/>
  <c r="AD109" i="587"/>
  <c r="AC109" i="587"/>
  <c r="AB109" i="587"/>
  <c r="AA109" i="587"/>
  <c r="Z109" i="587"/>
  <c r="Y109" i="587"/>
  <c r="X109" i="587"/>
  <c r="W109" i="587"/>
  <c r="H109" i="587"/>
  <c r="F109" i="587"/>
  <c r="BA107" i="587"/>
  <c r="AZ107" i="587"/>
  <c r="AY107" i="587"/>
  <c r="AX107" i="587"/>
  <c r="AW107" i="587"/>
  <c r="AV107" i="587"/>
  <c r="AU107" i="587"/>
  <c r="AT107" i="587"/>
  <c r="AS107" i="587"/>
  <c r="AR107" i="587"/>
  <c r="AQ107" i="587"/>
  <c r="AP107" i="587"/>
  <c r="AO107" i="587"/>
  <c r="AN107" i="587"/>
  <c r="AM107" i="587"/>
  <c r="AL107" i="587"/>
  <c r="AK107" i="587"/>
  <c r="AJ107" i="587"/>
  <c r="AI107" i="587"/>
  <c r="AH107" i="587"/>
  <c r="AG107" i="587"/>
  <c r="AF107" i="587"/>
  <c r="AE107" i="587"/>
  <c r="AD107" i="587"/>
  <c r="AC107" i="587"/>
  <c r="AB107" i="587"/>
  <c r="AA107" i="587"/>
  <c r="Z107" i="587"/>
  <c r="Y107" i="587"/>
  <c r="X107" i="587"/>
  <c r="W107" i="587"/>
  <c r="H107" i="587"/>
  <c r="F107" i="587"/>
  <c r="BA105" i="587"/>
  <c r="AZ105" i="587"/>
  <c r="AY105" i="587"/>
  <c r="AX105" i="587"/>
  <c r="AW105" i="587"/>
  <c r="AV105" i="587"/>
  <c r="AU105" i="587"/>
  <c r="AT105" i="587"/>
  <c r="AS105" i="587"/>
  <c r="AR105" i="587"/>
  <c r="AQ105" i="587"/>
  <c r="AP105" i="587"/>
  <c r="AO105" i="587"/>
  <c r="AN105" i="587"/>
  <c r="AM105" i="587"/>
  <c r="AL105" i="587"/>
  <c r="AK105" i="587"/>
  <c r="AJ105" i="587"/>
  <c r="AI105" i="587"/>
  <c r="AH105" i="587"/>
  <c r="AG105" i="587"/>
  <c r="AF105" i="587"/>
  <c r="AE105" i="587"/>
  <c r="AD105" i="587"/>
  <c r="AC105" i="587"/>
  <c r="AB105" i="587"/>
  <c r="AA105" i="587"/>
  <c r="Z105" i="587"/>
  <c r="Y105" i="587"/>
  <c r="X105" i="587"/>
  <c r="W105" i="587"/>
  <c r="H105" i="587"/>
  <c r="F105" i="587"/>
  <c r="BA103" i="587"/>
  <c r="AZ103" i="587"/>
  <c r="AY103" i="587"/>
  <c r="AX103" i="587"/>
  <c r="AW103" i="587"/>
  <c r="AV103" i="587"/>
  <c r="AU103" i="587"/>
  <c r="AT103" i="587"/>
  <c r="AS103" i="587"/>
  <c r="AR103" i="587"/>
  <c r="AQ103" i="587"/>
  <c r="AP103" i="587"/>
  <c r="AO103" i="587"/>
  <c r="AN103" i="587"/>
  <c r="AM103" i="587"/>
  <c r="AL103" i="587"/>
  <c r="AK103" i="587"/>
  <c r="AJ103" i="587"/>
  <c r="AI103" i="587"/>
  <c r="AH103" i="587"/>
  <c r="AG103" i="587"/>
  <c r="AF103" i="587"/>
  <c r="AE103" i="587"/>
  <c r="AD103" i="587"/>
  <c r="AC103" i="587"/>
  <c r="AB103" i="587"/>
  <c r="AA103" i="587"/>
  <c r="Z103" i="587"/>
  <c r="Y103" i="587"/>
  <c r="X103" i="587"/>
  <c r="W103" i="587"/>
  <c r="H103" i="587"/>
  <c r="F103" i="587"/>
  <c r="BA101" i="587"/>
  <c r="AZ101" i="587"/>
  <c r="AY101" i="587"/>
  <c r="AX101" i="587"/>
  <c r="AW101" i="587"/>
  <c r="AV101" i="587"/>
  <c r="AU101" i="587"/>
  <c r="AT101" i="587"/>
  <c r="AS101" i="587"/>
  <c r="AR101" i="587"/>
  <c r="AQ101" i="587"/>
  <c r="AP101" i="587"/>
  <c r="AO101" i="587"/>
  <c r="AN101" i="587"/>
  <c r="AM101" i="587"/>
  <c r="AL101" i="587"/>
  <c r="AK101" i="587"/>
  <c r="AJ101" i="587"/>
  <c r="AI101" i="587"/>
  <c r="AH101" i="587"/>
  <c r="AG101" i="587"/>
  <c r="AF101" i="587"/>
  <c r="AE101" i="587"/>
  <c r="AD101" i="587"/>
  <c r="AC101" i="587"/>
  <c r="AB101" i="587"/>
  <c r="AA101" i="587"/>
  <c r="Z101" i="587"/>
  <c r="Y101" i="587"/>
  <c r="X101" i="587"/>
  <c r="W101" i="587"/>
  <c r="H101" i="587"/>
  <c r="F101" i="587"/>
  <c r="BA99" i="587"/>
  <c r="AZ99" i="587"/>
  <c r="AY99" i="587"/>
  <c r="AX99" i="587"/>
  <c r="AW99" i="587"/>
  <c r="AV99" i="587"/>
  <c r="AU99" i="587"/>
  <c r="AT99" i="587"/>
  <c r="AS99" i="587"/>
  <c r="AR99" i="587"/>
  <c r="AQ99" i="587"/>
  <c r="AP99" i="587"/>
  <c r="AO99" i="587"/>
  <c r="AN99" i="587"/>
  <c r="AM99" i="587"/>
  <c r="AL99" i="587"/>
  <c r="AK99" i="587"/>
  <c r="AJ99" i="587"/>
  <c r="AI99" i="587"/>
  <c r="AH99" i="587"/>
  <c r="AG99" i="587"/>
  <c r="AF99" i="587"/>
  <c r="AE99" i="587"/>
  <c r="AD99" i="587"/>
  <c r="AC99" i="587"/>
  <c r="AB99" i="587"/>
  <c r="AA99" i="587"/>
  <c r="Z99" i="587"/>
  <c r="Y99" i="587"/>
  <c r="X99" i="587"/>
  <c r="W99" i="587"/>
  <c r="H99" i="587"/>
  <c r="F99" i="587"/>
  <c r="BA97" i="587"/>
  <c r="AZ97" i="587"/>
  <c r="AY97" i="587"/>
  <c r="AX97" i="587"/>
  <c r="AW97" i="587"/>
  <c r="AV97" i="587"/>
  <c r="AU97" i="587"/>
  <c r="AT97" i="587"/>
  <c r="AS97" i="587"/>
  <c r="AR97" i="587"/>
  <c r="AQ97" i="587"/>
  <c r="AP97" i="587"/>
  <c r="AO97" i="587"/>
  <c r="AN97" i="587"/>
  <c r="AM97" i="587"/>
  <c r="AL97" i="587"/>
  <c r="AK97" i="587"/>
  <c r="AJ97" i="587"/>
  <c r="AI97" i="587"/>
  <c r="AH97" i="587"/>
  <c r="AG97" i="587"/>
  <c r="AF97" i="587"/>
  <c r="AE97" i="587"/>
  <c r="AD97" i="587"/>
  <c r="AC97" i="587"/>
  <c r="AB97" i="587"/>
  <c r="AA97" i="587"/>
  <c r="Z97" i="587"/>
  <c r="Y97" i="587"/>
  <c r="X97" i="587"/>
  <c r="W97" i="587"/>
  <c r="H97" i="587"/>
  <c r="F97" i="587"/>
  <c r="BA95" i="587"/>
  <c r="AZ95" i="587"/>
  <c r="AY95" i="587"/>
  <c r="AX95" i="587"/>
  <c r="AW95" i="587"/>
  <c r="AV95" i="587"/>
  <c r="AU95" i="587"/>
  <c r="AT95" i="587"/>
  <c r="AS95" i="587"/>
  <c r="AR95" i="587"/>
  <c r="AQ95" i="587"/>
  <c r="AP95" i="587"/>
  <c r="AO95" i="587"/>
  <c r="AN95" i="587"/>
  <c r="AM95" i="587"/>
  <c r="AL95" i="587"/>
  <c r="AK95" i="587"/>
  <c r="AJ95" i="587"/>
  <c r="AI95" i="587"/>
  <c r="AH95" i="587"/>
  <c r="AG95" i="587"/>
  <c r="AF95" i="587"/>
  <c r="AE95" i="587"/>
  <c r="AD95" i="587"/>
  <c r="AC95" i="587"/>
  <c r="AB95" i="587"/>
  <c r="AA95" i="587"/>
  <c r="Z95" i="587"/>
  <c r="Y95" i="587"/>
  <c r="X95" i="587"/>
  <c r="W95" i="587"/>
  <c r="H95" i="587"/>
  <c r="F95" i="587"/>
  <c r="BA93" i="587"/>
  <c r="AZ93" i="587"/>
  <c r="AY93" i="587"/>
  <c r="AX93" i="587"/>
  <c r="AW93" i="587"/>
  <c r="AV93" i="587"/>
  <c r="AU93" i="587"/>
  <c r="AT93" i="587"/>
  <c r="AS93" i="587"/>
  <c r="AR93" i="587"/>
  <c r="AQ93" i="587"/>
  <c r="AP93" i="587"/>
  <c r="AO93" i="587"/>
  <c r="AN93" i="587"/>
  <c r="AM93" i="587"/>
  <c r="AL93" i="587"/>
  <c r="AK93" i="587"/>
  <c r="AJ93" i="587"/>
  <c r="AI93" i="587"/>
  <c r="AH93" i="587"/>
  <c r="AG93" i="587"/>
  <c r="AF93" i="587"/>
  <c r="AE93" i="587"/>
  <c r="AD93" i="587"/>
  <c r="AC93" i="587"/>
  <c r="AB93" i="587"/>
  <c r="AA93" i="587"/>
  <c r="Z93" i="587"/>
  <c r="Y93" i="587"/>
  <c r="X93" i="587"/>
  <c r="W93" i="587"/>
  <c r="H93" i="587"/>
  <c r="F93" i="587"/>
  <c r="BA91" i="587"/>
  <c r="AZ91" i="587"/>
  <c r="AY91" i="587"/>
  <c r="AX91" i="587"/>
  <c r="AW91" i="587"/>
  <c r="AV91" i="587"/>
  <c r="AU91" i="587"/>
  <c r="AT91" i="587"/>
  <c r="AS91" i="587"/>
  <c r="AR91" i="587"/>
  <c r="AQ91" i="587"/>
  <c r="AP91" i="587"/>
  <c r="AO91" i="587"/>
  <c r="AN91" i="587"/>
  <c r="AM91" i="587"/>
  <c r="AL91" i="587"/>
  <c r="AK91" i="587"/>
  <c r="AJ91" i="587"/>
  <c r="AI91" i="587"/>
  <c r="AH91" i="587"/>
  <c r="AG91" i="587"/>
  <c r="AF91" i="587"/>
  <c r="AE91" i="587"/>
  <c r="AD91" i="587"/>
  <c r="AC91" i="587"/>
  <c r="AB91" i="587"/>
  <c r="AA91" i="587"/>
  <c r="Z91" i="587"/>
  <c r="Y91" i="587"/>
  <c r="X91" i="587"/>
  <c r="W91" i="587"/>
  <c r="H91" i="587"/>
  <c r="F91" i="587"/>
  <c r="BA89" i="587"/>
  <c r="AZ89" i="587"/>
  <c r="AY89" i="587"/>
  <c r="AX89" i="587"/>
  <c r="AW89" i="587"/>
  <c r="AV89" i="587"/>
  <c r="AU89" i="587"/>
  <c r="AT89" i="587"/>
  <c r="AS89" i="587"/>
  <c r="AR89" i="587"/>
  <c r="AQ89" i="587"/>
  <c r="AP89" i="587"/>
  <c r="AO89" i="587"/>
  <c r="AN89" i="587"/>
  <c r="AM89" i="587"/>
  <c r="AL89" i="587"/>
  <c r="AK89" i="587"/>
  <c r="AJ89" i="587"/>
  <c r="AI89" i="587"/>
  <c r="AH89" i="587"/>
  <c r="AG89" i="587"/>
  <c r="AF89" i="587"/>
  <c r="AE89" i="587"/>
  <c r="AD89" i="587"/>
  <c r="AC89" i="587"/>
  <c r="AB89" i="587"/>
  <c r="AA89" i="587"/>
  <c r="Z89" i="587"/>
  <c r="Y89" i="587"/>
  <c r="X89" i="587"/>
  <c r="W89" i="587"/>
  <c r="H89" i="587"/>
  <c r="F89" i="587"/>
  <c r="BA87" i="587"/>
  <c r="AZ87" i="587"/>
  <c r="AY87" i="587"/>
  <c r="AX87" i="587"/>
  <c r="AW87" i="587"/>
  <c r="AV87" i="587"/>
  <c r="AU87" i="587"/>
  <c r="AT87" i="587"/>
  <c r="AS87" i="587"/>
  <c r="AR87" i="587"/>
  <c r="AQ87" i="587"/>
  <c r="AP87" i="587"/>
  <c r="AO87" i="587"/>
  <c r="AN87" i="587"/>
  <c r="AM87" i="587"/>
  <c r="AL87" i="587"/>
  <c r="AK87" i="587"/>
  <c r="AJ87" i="587"/>
  <c r="AI87" i="587"/>
  <c r="AH87" i="587"/>
  <c r="AG87" i="587"/>
  <c r="AF87" i="587"/>
  <c r="AE87" i="587"/>
  <c r="AD87" i="587"/>
  <c r="AC87" i="587"/>
  <c r="AB87" i="587"/>
  <c r="AA87" i="587"/>
  <c r="Z87" i="587"/>
  <c r="Y87" i="587"/>
  <c r="X87" i="587"/>
  <c r="W87" i="587"/>
  <c r="H87" i="587"/>
  <c r="F87" i="587"/>
  <c r="BA85" i="587"/>
  <c r="AZ85" i="587"/>
  <c r="AY85" i="587"/>
  <c r="AX85" i="587"/>
  <c r="AW85" i="587"/>
  <c r="AV85" i="587"/>
  <c r="AU85" i="587"/>
  <c r="AT85" i="587"/>
  <c r="AS85" i="587"/>
  <c r="AR85" i="587"/>
  <c r="AQ85" i="587"/>
  <c r="AP85" i="587"/>
  <c r="AO85" i="587"/>
  <c r="AN85" i="587"/>
  <c r="AM85" i="587"/>
  <c r="AL85" i="587"/>
  <c r="AK85" i="587"/>
  <c r="AJ85" i="587"/>
  <c r="AI85" i="587"/>
  <c r="AH85" i="587"/>
  <c r="AG85" i="587"/>
  <c r="AF85" i="587"/>
  <c r="AE85" i="587"/>
  <c r="AD85" i="587"/>
  <c r="AC85" i="587"/>
  <c r="AB85" i="587"/>
  <c r="AA85" i="587"/>
  <c r="Z85" i="587"/>
  <c r="Y85" i="587"/>
  <c r="X85" i="587"/>
  <c r="W85" i="587"/>
  <c r="H85" i="587"/>
  <c r="F85" i="587"/>
  <c r="BA83" i="587"/>
  <c r="AZ83" i="587"/>
  <c r="AY83" i="587"/>
  <c r="AX83" i="587"/>
  <c r="AW83" i="587"/>
  <c r="AV83" i="587"/>
  <c r="AU83" i="587"/>
  <c r="AT83" i="587"/>
  <c r="AS83" i="587"/>
  <c r="AR83" i="587"/>
  <c r="AQ83" i="587"/>
  <c r="AP83" i="587"/>
  <c r="AO83" i="587"/>
  <c r="AN83" i="587"/>
  <c r="AM83" i="587"/>
  <c r="AL83" i="587"/>
  <c r="AK83" i="587"/>
  <c r="AJ83" i="587"/>
  <c r="AI83" i="587"/>
  <c r="AH83" i="587"/>
  <c r="AG83" i="587"/>
  <c r="AF83" i="587"/>
  <c r="AE83" i="587"/>
  <c r="AD83" i="587"/>
  <c r="AC83" i="587"/>
  <c r="AB83" i="587"/>
  <c r="AA83" i="587"/>
  <c r="Z83" i="587"/>
  <c r="Y83" i="587"/>
  <c r="X83" i="587"/>
  <c r="W83" i="587"/>
  <c r="H83" i="587"/>
  <c r="F83" i="587"/>
  <c r="BA81" i="587"/>
  <c r="AZ81" i="587"/>
  <c r="AY81" i="587"/>
  <c r="AX81" i="587"/>
  <c r="AW81" i="587"/>
  <c r="AV81" i="587"/>
  <c r="AU81" i="587"/>
  <c r="AT81" i="587"/>
  <c r="AS81" i="587"/>
  <c r="AR81" i="587"/>
  <c r="AQ81" i="587"/>
  <c r="AP81" i="587"/>
  <c r="AO81" i="587"/>
  <c r="AN81" i="587"/>
  <c r="AM81" i="587"/>
  <c r="AL81" i="587"/>
  <c r="AK81" i="587"/>
  <c r="AJ81" i="587"/>
  <c r="AI81" i="587"/>
  <c r="AH81" i="587"/>
  <c r="AG81" i="587"/>
  <c r="AF81" i="587"/>
  <c r="AE81" i="587"/>
  <c r="AD81" i="587"/>
  <c r="AC81" i="587"/>
  <c r="AB81" i="587"/>
  <c r="AA81" i="587"/>
  <c r="Z81" i="587"/>
  <c r="Y81" i="587"/>
  <c r="X81" i="587"/>
  <c r="W81" i="587"/>
  <c r="H81" i="587"/>
  <c r="F81" i="587"/>
  <c r="BA79" i="587"/>
  <c r="AZ79" i="587"/>
  <c r="AY79" i="587"/>
  <c r="AX79" i="587"/>
  <c r="AW79" i="587"/>
  <c r="AV79" i="587"/>
  <c r="AU79" i="587"/>
  <c r="AT79" i="587"/>
  <c r="AS79" i="587"/>
  <c r="AR79" i="587"/>
  <c r="AQ79" i="587"/>
  <c r="AP79" i="587"/>
  <c r="AO79" i="587"/>
  <c r="AN79" i="587"/>
  <c r="AM79" i="587"/>
  <c r="AL79" i="587"/>
  <c r="AK79" i="587"/>
  <c r="AJ79" i="587"/>
  <c r="AI79" i="587"/>
  <c r="AH79" i="587"/>
  <c r="AG79" i="587"/>
  <c r="AF79" i="587"/>
  <c r="AE79" i="587"/>
  <c r="AD79" i="587"/>
  <c r="AC79" i="587"/>
  <c r="AB79" i="587"/>
  <c r="AA79" i="587"/>
  <c r="Z79" i="587"/>
  <c r="Y79" i="587"/>
  <c r="X79" i="587"/>
  <c r="W79" i="587"/>
  <c r="H79" i="587"/>
  <c r="F79" i="587"/>
  <c r="BA77" i="587"/>
  <c r="AZ77" i="587"/>
  <c r="AY77" i="587"/>
  <c r="AX77" i="587"/>
  <c r="AW77" i="587"/>
  <c r="AV77" i="587"/>
  <c r="AU77" i="587"/>
  <c r="AT77" i="587"/>
  <c r="AS77" i="587"/>
  <c r="AR77" i="587"/>
  <c r="AQ77" i="587"/>
  <c r="AP77" i="587"/>
  <c r="AO77" i="587"/>
  <c r="AN77" i="587"/>
  <c r="AM77" i="587"/>
  <c r="AL77" i="587"/>
  <c r="AK77" i="587"/>
  <c r="AJ77" i="587"/>
  <c r="AI77" i="587"/>
  <c r="AH77" i="587"/>
  <c r="AG77" i="587"/>
  <c r="AF77" i="587"/>
  <c r="AE77" i="587"/>
  <c r="AD77" i="587"/>
  <c r="AC77" i="587"/>
  <c r="AB77" i="587"/>
  <c r="AA77" i="587"/>
  <c r="Z77" i="587"/>
  <c r="Y77" i="587"/>
  <c r="X77" i="587"/>
  <c r="W77" i="587"/>
  <c r="H77" i="587"/>
  <c r="F77" i="587"/>
  <c r="BA75" i="587"/>
  <c r="AZ75" i="587"/>
  <c r="AY75" i="587"/>
  <c r="AX75" i="587"/>
  <c r="AW75" i="587"/>
  <c r="AV75" i="587"/>
  <c r="AU75" i="587"/>
  <c r="AT75" i="587"/>
  <c r="AS75" i="587"/>
  <c r="AR75" i="587"/>
  <c r="AQ75" i="587"/>
  <c r="AP75" i="587"/>
  <c r="AO75" i="587"/>
  <c r="AN75" i="587"/>
  <c r="AM75" i="587"/>
  <c r="AL75" i="587"/>
  <c r="AK75" i="587"/>
  <c r="AJ75" i="587"/>
  <c r="AI75" i="587"/>
  <c r="AH75" i="587"/>
  <c r="AG75" i="587"/>
  <c r="AF75" i="587"/>
  <c r="AE75" i="587"/>
  <c r="AD75" i="587"/>
  <c r="AC75" i="587"/>
  <c r="AB75" i="587"/>
  <c r="AA75" i="587"/>
  <c r="Z75" i="587"/>
  <c r="Y75" i="587"/>
  <c r="X75" i="587"/>
  <c r="W75" i="587"/>
  <c r="H75" i="587"/>
  <c r="F75" i="587"/>
  <c r="BA73" i="587"/>
  <c r="AZ73" i="587"/>
  <c r="AY73" i="587"/>
  <c r="AX73" i="587"/>
  <c r="AW73" i="587"/>
  <c r="AV73" i="587"/>
  <c r="AU73" i="587"/>
  <c r="AT73" i="587"/>
  <c r="AS73" i="587"/>
  <c r="AR73" i="587"/>
  <c r="AQ73" i="587"/>
  <c r="AP73" i="587"/>
  <c r="AO73" i="587"/>
  <c r="AN73" i="587"/>
  <c r="AM73" i="587"/>
  <c r="AL73" i="587"/>
  <c r="AK73" i="587"/>
  <c r="AJ73" i="587"/>
  <c r="AI73" i="587"/>
  <c r="AH73" i="587"/>
  <c r="AG73" i="587"/>
  <c r="AF73" i="587"/>
  <c r="AE73" i="587"/>
  <c r="AD73" i="587"/>
  <c r="AC73" i="587"/>
  <c r="AB73" i="587"/>
  <c r="AA73" i="587"/>
  <c r="Z73" i="587"/>
  <c r="Y73" i="587"/>
  <c r="X73" i="587"/>
  <c r="W73" i="587"/>
  <c r="H73" i="587"/>
  <c r="F73" i="587"/>
  <c r="BA71" i="587"/>
  <c r="AZ71" i="587"/>
  <c r="AY71" i="587"/>
  <c r="AX71" i="587"/>
  <c r="AW71" i="587"/>
  <c r="AV71" i="587"/>
  <c r="AU71" i="587"/>
  <c r="AT71" i="587"/>
  <c r="AS71" i="587"/>
  <c r="AR71" i="587"/>
  <c r="AQ71" i="587"/>
  <c r="AP71" i="587"/>
  <c r="AO71" i="587"/>
  <c r="AN71" i="587"/>
  <c r="AM71" i="587"/>
  <c r="AL71" i="587"/>
  <c r="AK71" i="587"/>
  <c r="AJ71" i="587"/>
  <c r="AI71" i="587"/>
  <c r="AH71" i="587"/>
  <c r="AG71" i="587"/>
  <c r="AF71" i="587"/>
  <c r="AE71" i="587"/>
  <c r="AD71" i="587"/>
  <c r="AC71" i="587"/>
  <c r="AB71" i="587"/>
  <c r="AA71" i="587"/>
  <c r="Z71" i="587"/>
  <c r="Y71" i="587"/>
  <c r="X71" i="587"/>
  <c r="W71" i="587"/>
  <c r="H71" i="587"/>
  <c r="F71" i="587"/>
  <c r="BA69" i="587"/>
  <c r="AZ69" i="587"/>
  <c r="AY69" i="587"/>
  <c r="AX69" i="587"/>
  <c r="AW69" i="587"/>
  <c r="AV69" i="587"/>
  <c r="AU69" i="587"/>
  <c r="AT69" i="587"/>
  <c r="AS69" i="587"/>
  <c r="AR69" i="587"/>
  <c r="AQ69" i="587"/>
  <c r="AP69" i="587"/>
  <c r="AO69" i="587"/>
  <c r="AN69" i="587"/>
  <c r="AM69" i="587"/>
  <c r="AL69" i="587"/>
  <c r="AK69" i="587"/>
  <c r="AJ69" i="587"/>
  <c r="AI69" i="587"/>
  <c r="AH69" i="587"/>
  <c r="AG69" i="587"/>
  <c r="AF69" i="587"/>
  <c r="AE69" i="587"/>
  <c r="AD69" i="587"/>
  <c r="AC69" i="587"/>
  <c r="AB69" i="587"/>
  <c r="AA69" i="587"/>
  <c r="Z69" i="587"/>
  <c r="Y69" i="587"/>
  <c r="X69" i="587"/>
  <c r="W69" i="587"/>
  <c r="H69" i="587"/>
  <c r="F69" i="587"/>
  <c r="BA67" i="587"/>
  <c r="AZ67" i="587"/>
  <c r="AY67" i="587"/>
  <c r="AX67" i="587"/>
  <c r="AW67" i="587"/>
  <c r="AV67" i="587"/>
  <c r="AU67" i="587"/>
  <c r="AT67" i="587"/>
  <c r="AS67" i="587"/>
  <c r="AR67" i="587"/>
  <c r="AQ67" i="587"/>
  <c r="AP67" i="587"/>
  <c r="AO67" i="587"/>
  <c r="AN67" i="587"/>
  <c r="AM67" i="587"/>
  <c r="AL67" i="587"/>
  <c r="AK67" i="587"/>
  <c r="AJ67" i="587"/>
  <c r="AI67" i="587"/>
  <c r="AH67" i="587"/>
  <c r="AG67" i="587"/>
  <c r="AF67" i="587"/>
  <c r="AE67" i="587"/>
  <c r="AD67" i="587"/>
  <c r="AC67" i="587"/>
  <c r="AB67" i="587"/>
  <c r="AA67" i="587"/>
  <c r="Z67" i="587"/>
  <c r="Y67" i="587"/>
  <c r="X67" i="587"/>
  <c r="W67" i="587"/>
  <c r="H67" i="587"/>
  <c r="F67" i="587"/>
  <c r="BA65" i="587"/>
  <c r="AZ65" i="587"/>
  <c r="AY65" i="587"/>
  <c r="AX65" i="587"/>
  <c r="AW65" i="587"/>
  <c r="AV65" i="587"/>
  <c r="AU65" i="587"/>
  <c r="AT65" i="587"/>
  <c r="AS65" i="587"/>
  <c r="AR65" i="587"/>
  <c r="AQ65" i="587"/>
  <c r="AP65" i="587"/>
  <c r="AO65" i="587"/>
  <c r="AN65" i="587"/>
  <c r="AM65" i="587"/>
  <c r="AL65" i="587"/>
  <c r="AK65" i="587"/>
  <c r="AJ65" i="587"/>
  <c r="AI65" i="587"/>
  <c r="AH65" i="587"/>
  <c r="AG65" i="587"/>
  <c r="AF65" i="587"/>
  <c r="AE65" i="587"/>
  <c r="AD65" i="587"/>
  <c r="AC65" i="587"/>
  <c r="AB65" i="587"/>
  <c r="AA65" i="587"/>
  <c r="Z65" i="587"/>
  <c r="Y65" i="587"/>
  <c r="X65" i="587"/>
  <c r="W65" i="587"/>
  <c r="H65" i="587"/>
  <c r="F65" i="587"/>
  <c r="BA63" i="587"/>
  <c r="AZ63" i="587"/>
  <c r="AY63" i="587"/>
  <c r="AX63" i="587"/>
  <c r="AW63" i="587"/>
  <c r="AV63" i="587"/>
  <c r="AU63" i="587"/>
  <c r="AT63" i="587"/>
  <c r="AS63" i="587"/>
  <c r="AR63" i="587"/>
  <c r="AQ63" i="587"/>
  <c r="AP63" i="587"/>
  <c r="AO63" i="587"/>
  <c r="AN63" i="587"/>
  <c r="AM63" i="587"/>
  <c r="AL63" i="587"/>
  <c r="AK63" i="587"/>
  <c r="AJ63" i="587"/>
  <c r="AI63" i="587"/>
  <c r="AH63" i="587"/>
  <c r="AG63" i="587"/>
  <c r="AF63" i="587"/>
  <c r="AE63" i="587"/>
  <c r="AD63" i="587"/>
  <c r="AC63" i="587"/>
  <c r="AB63" i="587"/>
  <c r="AA63" i="587"/>
  <c r="Z63" i="587"/>
  <c r="Y63" i="587"/>
  <c r="X63" i="587"/>
  <c r="W63" i="587"/>
  <c r="H63" i="587"/>
  <c r="F63" i="587"/>
  <c r="BA61" i="587"/>
  <c r="AZ61" i="587"/>
  <c r="AY61" i="587"/>
  <c r="AX61" i="587"/>
  <c r="AW61" i="587"/>
  <c r="AV61" i="587"/>
  <c r="AU61" i="587"/>
  <c r="AT61" i="587"/>
  <c r="AS61" i="587"/>
  <c r="AR61" i="587"/>
  <c r="AQ61" i="587"/>
  <c r="AP61" i="587"/>
  <c r="AO61" i="587"/>
  <c r="AN61" i="587"/>
  <c r="AM61" i="587"/>
  <c r="AL61" i="587"/>
  <c r="AK61" i="587"/>
  <c r="AJ61" i="587"/>
  <c r="AI61" i="587"/>
  <c r="AH61" i="587"/>
  <c r="AG61" i="587"/>
  <c r="AF61" i="587"/>
  <c r="AE61" i="587"/>
  <c r="AD61" i="587"/>
  <c r="AC61" i="587"/>
  <c r="AB61" i="587"/>
  <c r="AA61" i="587"/>
  <c r="Z61" i="587"/>
  <c r="Y61" i="587"/>
  <c r="X61" i="587"/>
  <c r="W61" i="587"/>
  <c r="H61" i="587"/>
  <c r="F61" i="587"/>
  <c r="BA59" i="587"/>
  <c r="AZ59" i="587"/>
  <c r="AY59" i="587"/>
  <c r="AX59" i="587"/>
  <c r="AW59" i="587"/>
  <c r="AV59" i="587"/>
  <c r="AU59" i="587"/>
  <c r="AT59" i="587"/>
  <c r="AS59" i="587"/>
  <c r="AR59" i="587"/>
  <c r="AQ59" i="587"/>
  <c r="AP59" i="587"/>
  <c r="AO59" i="587"/>
  <c r="AN59" i="587"/>
  <c r="AM59" i="587"/>
  <c r="AL59" i="587"/>
  <c r="AK59" i="587"/>
  <c r="AJ59" i="587"/>
  <c r="AI59" i="587"/>
  <c r="AH59" i="587"/>
  <c r="AG59" i="587"/>
  <c r="AF59" i="587"/>
  <c r="AE59" i="587"/>
  <c r="AD59" i="587"/>
  <c r="AC59" i="587"/>
  <c r="AB59" i="587"/>
  <c r="AA59" i="587"/>
  <c r="Z59" i="587"/>
  <c r="Y59" i="587"/>
  <c r="X59" i="587"/>
  <c r="W59" i="587"/>
  <c r="H59" i="587"/>
  <c r="F59" i="587"/>
  <c r="BA57" i="587"/>
  <c r="AZ57" i="587"/>
  <c r="AY57" i="587"/>
  <c r="AX57" i="587"/>
  <c r="AW57" i="587"/>
  <c r="AV57" i="587"/>
  <c r="AU57" i="587"/>
  <c r="AT57" i="587"/>
  <c r="AS57" i="587"/>
  <c r="AR57" i="587"/>
  <c r="AQ57" i="587"/>
  <c r="AP57" i="587"/>
  <c r="AO57" i="587"/>
  <c r="AN57" i="587"/>
  <c r="AM57" i="587"/>
  <c r="AL57" i="587"/>
  <c r="AK57" i="587"/>
  <c r="AJ57" i="587"/>
  <c r="AI57" i="587"/>
  <c r="AH57" i="587"/>
  <c r="AG57" i="587"/>
  <c r="AF57" i="587"/>
  <c r="AE57" i="587"/>
  <c r="AD57" i="587"/>
  <c r="AC57" i="587"/>
  <c r="AB57" i="587"/>
  <c r="AA57" i="587"/>
  <c r="Z57" i="587"/>
  <c r="Y57" i="587"/>
  <c r="X57" i="587"/>
  <c r="W57" i="587"/>
  <c r="H57" i="587"/>
  <c r="F57" i="587"/>
  <c r="BA55" i="587"/>
  <c r="AZ55" i="587"/>
  <c r="AY55" i="587"/>
  <c r="AX55" i="587"/>
  <c r="AW55" i="587"/>
  <c r="AV55" i="587"/>
  <c r="AU55" i="587"/>
  <c r="AT55" i="587"/>
  <c r="AS55" i="587"/>
  <c r="AR55" i="587"/>
  <c r="AQ55" i="587"/>
  <c r="AP55" i="587"/>
  <c r="AO55" i="587"/>
  <c r="AN55" i="587"/>
  <c r="AM55" i="587"/>
  <c r="AL55" i="587"/>
  <c r="AK55" i="587"/>
  <c r="AJ55" i="587"/>
  <c r="AI55" i="587"/>
  <c r="AH55" i="587"/>
  <c r="AG55" i="587"/>
  <c r="AF55" i="587"/>
  <c r="AE55" i="587"/>
  <c r="AD55" i="587"/>
  <c r="AC55" i="587"/>
  <c r="AB55" i="587"/>
  <c r="AA55" i="587"/>
  <c r="Z55" i="587"/>
  <c r="Y55" i="587"/>
  <c r="X55" i="587"/>
  <c r="W55" i="587"/>
  <c r="H55" i="587"/>
  <c r="F55" i="587"/>
  <c r="BA53" i="587"/>
  <c r="AZ53" i="587"/>
  <c r="AY53" i="587"/>
  <c r="AX53" i="587"/>
  <c r="AW53" i="587"/>
  <c r="AV53" i="587"/>
  <c r="AU53" i="587"/>
  <c r="AT53" i="587"/>
  <c r="AS53" i="587"/>
  <c r="AR53" i="587"/>
  <c r="AQ53" i="587"/>
  <c r="AP53" i="587"/>
  <c r="AO53" i="587"/>
  <c r="AN53" i="587"/>
  <c r="AM53" i="587"/>
  <c r="AL53" i="587"/>
  <c r="AK53" i="587"/>
  <c r="AJ53" i="587"/>
  <c r="AI53" i="587"/>
  <c r="AH53" i="587"/>
  <c r="AG53" i="587"/>
  <c r="AF53" i="587"/>
  <c r="AE53" i="587"/>
  <c r="AD53" i="587"/>
  <c r="AC53" i="587"/>
  <c r="AB53" i="587"/>
  <c r="AA53" i="587"/>
  <c r="Z53" i="587"/>
  <c r="Y53" i="587"/>
  <c r="X53" i="587"/>
  <c r="W53" i="587"/>
  <c r="H53" i="587"/>
  <c r="F53" i="587"/>
  <c r="BA51" i="587"/>
  <c r="AZ51" i="587"/>
  <c r="AY51" i="587"/>
  <c r="AX51" i="587"/>
  <c r="AW51" i="587"/>
  <c r="AV51" i="587"/>
  <c r="AU51" i="587"/>
  <c r="AT51" i="587"/>
  <c r="AS51" i="587"/>
  <c r="AR51" i="587"/>
  <c r="AQ51" i="587"/>
  <c r="AP51" i="587"/>
  <c r="AO51" i="587"/>
  <c r="AN51" i="587"/>
  <c r="AM51" i="587"/>
  <c r="AL51" i="587"/>
  <c r="AK51" i="587"/>
  <c r="AJ51" i="587"/>
  <c r="AI51" i="587"/>
  <c r="AH51" i="587"/>
  <c r="AG51" i="587"/>
  <c r="AF51" i="587"/>
  <c r="AE51" i="587"/>
  <c r="AD51" i="587"/>
  <c r="AC51" i="587"/>
  <c r="AB51" i="587"/>
  <c r="AA51" i="587"/>
  <c r="Z51" i="587"/>
  <c r="Y51" i="587"/>
  <c r="X51" i="587"/>
  <c r="W51" i="587"/>
  <c r="H51" i="587"/>
  <c r="F51" i="587"/>
  <c r="BA49" i="587"/>
  <c r="AZ49" i="587"/>
  <c r="AY49" i="587"/>
  <c r="AX49" i="587"/>
  <c r="AW49" i="587"/>
  <c r="AV49" i="587"/>
  <c r="AU49" i="587"/>
  <c r="AT49" i="587"/>
  <c r="AS49" i="587"/>
  <c r="AR49" i="587"/>
  <c r="AQ49" i="587"/>
  <c r="AP49" i="587"/>
  <c r="AO49" i="587"/>
  <c r="AN49" i="587"/>
  <c r="AM49" i="587"/>
  <c r="AL49" i="587"/>
  <c r="AK49" i="587"/>
  <c r="AJ49" i="587"/>
  <c r="AI49" i="587"/>
  <c r="AH49" i="587"/>
  <c r="AG49" i="587"/>
  <c r="AF49" i="587"/>
  <c r="AE49" i="587"/>
  <c r="AD49" i="587"/>
  <c r="AC49" i="587"/>
  <c r="AB49" i="587"/>
  <c r="AA49" i="587"/>
  <c r="Z49" i="587"/>
  <c r="Y49" i="587"/>
  <c r="X49" i="587"/>
  <c r="W49" i="587"/>
  <c r="H49" i="587"/>
  <c r="F49" i="587"/>
  <c r="BA47" i="587"/>
  <c r="AZ47" i="587"/>
  <c r="AY47" i="587"/>
  <c r="AX47" i="587"/>
  <c r="AW47" i="587"/>
  <c r="AV47" i="587"/>
  <c r="AU47" i="587"/>
  <c r="AT47" i="587"/>
  <c r="AS47" i="587"/>
  <c r="AR47" i="587"/>
  <c r="AQ47" i="587"/>
  <c r="AP47" i="587"/>
  <c r="AO47" i="587"/>
  <c r="AN47" i="587"/>
  <c r="AM47" i="587"/>
  <c r="AL47" i="587"/>
  <c r="AK47" i="587"/>
  <c r="AJ47" i="587"/>
  <c r="AI47" i="587"/>
  <c r="AH47" i="587"/>
  <c r="AG47" i="587"/>
  <c r="AF47" i="587"/>
  <c r="AE47" i="587"/>
  <c r="AD47" i="587"/>
  <c r="AC47" i="587"/>
  <c r="AB47" i="587"/>
  <c r="AA47" i="587"/>
  <c r="Z47" i="587"/>
  <c r="Y47" i="587"/>
  <c r="X47" i="587"/>
  <c r="W47" i="587"/>
  <c r="H47" i="587"/>
  <c r="F47" i="587"/>
  <c r="BA45" i="587"/>
  <c r="AZ45" i="587"/>
  <c r="AY45" i="587"/>
  <c r="AX45" i="587"/>
  <c r="AW45" i="587"/>
  <c r="AV45" i="587"/>
  <c r="AU45" i="587"/>
  <c r="AT45" i="587"/>
  <c r="AS45" i="587"/>
  <c r="AR45" i="587"/>
  <c r="AQ45" i="587"/>
  <c r="AP45" i="587"/>
  <c r="AO45" i="587"/>
  <c r="AN45" i="587"/>
  <c r="AM45" i="587"/>
  <c r="AL45" i="587"/>
  <c r="AK45" i="587"/>
  <c r="AJ45" i="587"/>
  <c r="AI45" i="587"/>
  <c r="AH45" i="587"/>
  <c r="AG45" i="587"/>
  <c r="AF45" i="587"/>
  <c r="AE45" i="587"/>
  <c r="AD45" i="587"/>
  <c r="AC45" i="587"/>
  <c r="AB45" i="587"/>
  <c r="AA45" i="587"/>
  <c r="Z45" i="587"/>
  <c r="Y45" i="587"/>
  <c r="X45" i="587"/>
  <c r="W45" i="587"/>
  <c r="H45" i="587"/>
  <c r="F45" i="587"/>
  <c r="BA43" i="587"/>
  <c r="AZ43" i="587"/>
  <c r="AY43" i="587"/>
  <c r="AX43" i="587"/>
  <c r="AW43" i="587"/>
  <c r="AV43" i="587"/>
  <c r="AU43" i="587"/>
  <c r="AT43" i="587"/>
  <c r="AS43" i="587"/>
  <c r="AR43" i="587"/>
  <c r="AQ43" i="587"/>
  <c r="AP43" i="587"/>
  <c r="AO43" i="587"/>
  <c r="AN43" i="587"/>
  <c r="AM43" i="587"/>
  <c r="AL43" i="587"/>
  <c r="AK43" i="587"/>
  <c r="AJ43" i="587"/>
  <c r="AI43" i="587"/>
  <c r="AH43" i="587"/>
  <c r="AG43" i="587"/>
  <c r="AF43" i="587"/>
  <c r="AE43" i="587"/>
  <c r="AD43" i="587"/>
  <c r="AC43" i="587"/>
  <c r="AB43" i="587"/>
  <c r="AA43" i="587"/>
  <c r="Z43" i="587"/>
  <c r="Y43" i="587"/>
  <c r="X43" i="587"/>
  <c r="W43" i="587"/>
  <c r="H43" i="587"/>
  <c r="F43" i="587"/>
  <c r="BA41" i="587"/>
  <c r="AZ41" i="587"/>
  <c r="AY41" i="587"/>
  <c r="AX41" i="587"/>
  <c r="AW41" i="587"/>
  <c r="AV41" i="587"/>
  <c r="AU41" i="587"/>
  <c r="AT41" i="587"/>
  <c r="AS41" i="587"/>
  <c r="AR41" i="587"/>
  <c r="AQ41" i="587"/>
  <c r="AP41" i="587"/>
  <c r="AO41" i="587"/>
  <c r="AN41" i="587"/>
  <c r="AM41" i="587"/>
  <c r="AL41" i="587"/>
  <c r="AK41" i="587"/>
  <c r="AJ41" i="587"/>
  <c r="AI41" i="587"/>
  <c r="AH41" i="587"/>
  <c r="AG41" i="587"/>
  <c r="AF41" i="587"/>
  <c r="AE41" i="587"/>
  <c r="AD41" i="587"/>
  <c r="AC41" i="587"/>
  <c r="AB41" i="587"/>
  <c r="AA41" i="587"/>
  <c r="Z41" i="587"/>
  <c r="Y41" i="587"/>
  <c r="X41" i="587"/>
  <c r="W41" i="587"/>
  <c r="H41" i="587"/>
  <c r="F41" i="587"/>
  <c r="BA39" i="587"/>
  <c r="AZ39" i="587"/>
  <c r="AY39" i="587"/>
  <c r="AX39" i="587"/>
  <c r="AW39" i="587"/>
  <c r="AV39" i="587"/>
  <c r="AU39" i="587"/>
  <c r="AT39" i="587"/>
  <c r="AS39" i="587"/>
  <c r="AR39" i="587"/>
  <c r="AQ39" i="587"/>
  <c r="AP39" i="587"/>
  <c r="AO39" i="587"/>
  <c r="AN39" i="587"/>
  <c r="AM39" i="587"/>
  <c r="AL39" i="587"/>
  <c r="AK39" i="587"/>
  <c r="AJ39" i="587"/>
  <c r="AI39" i="587"/>
  <c r="AH39" i="587"/>
  <c r="AG39" i="587"/>
  <c r="AF39" i="587"/>
  <c r="AE39" i="587"/>
  <c r="AD39" i="587"/>
  <c r="AC39" i="587"/>
  <c r="AB39" i="587"/>
  <c r="AA39" i="587"/>
  <c r="Z39" i="587"/>
  <c r="Y39" i="587"/>
  <c r="X39" i="587"/>
  <c r="W39" i="587"/>
  <c r="H39" i="587"/>
  <c r="F39" i="587"/>
  <c r="BA37" i="587"/>
  <c r="AZ37" i="587"/>
  <c r="AY37" i="587"/>
  <c r="AX37" i="587"/>
  <c r="AW37" i="587"/>
  <c r="AV37" i="587"/>
  <c r="AU37" i="587"/>
  <c r="AT37" i="587"/>
  <c r="AS37" i="587"/>
  <c r="AR37" i="587"/>
  <c r="AQ37" i="587"/>
  <c r="AP37" i="587"/>
  <c r="AO37" i="587"/>
  <c r="AN37" i="587"/>
  <c r="AM37" i="587"/>
  <c r="AL37" i="587"/>
  <c r="AK37" i="587"/>
  <c r="AJ37" i="587"/>
  <c r="AI37" i="587"/>
  <c r="AH37" i="587"/>
  <c r="AG37" i="587"/>
  <c r="AF37" i="587"/>
  <c r="AE37" i="587"/>
  <c r="AD37" i="587"/>
  <c r="AC37" i="587"/>
  <c r="AB37" i="587"/>
  <c r="AA37" i="587"/>
  <c r="Z37" i="587"/>
  <c r="Y37" i="587"/>
  <c r="X37" i="587"/>
  <c r="W37" i="587"/>
  <c r="H37" i="587"/>
  <c r="F37" i="587"/>
  <c r="BA35" i="587"/>
  <c r="AZ35" i="587"/>
  <c r="AY35" i="587"/>
  <c r="AX35" i="587"/>
  <c r="AW35" i="587"/>
  <c r="AV35" i="587"/>
  <c r="AU35" i="587"/>
  <c r="AT35" i="587"/>
  <c r="AS35" i="587"/>
  <c r="AR35" i="587"/>
  <c r="AQ35" i="587"/>
  <c r="AP35" i="587"/>
  <c r="AO35" i="587"/>
  <c r="AN35" i="587"/>
  <c r="AM35" i="587"/>
  <c r="AL35" i="587"/>
  <c r="AK35" i="587"/>
  <c r="AJ35" i="587"/>
  <c r="AI35" i="587"/>
  <c r="AH35" i="587"/>
  <c r="AG35" i="587"/>
  <c r="AF35" i="587"/>
  <c r="AE35" i="587"/>
  <c r="AD35" i="587"/>
  <c r="AC35" i="587"/>
  <c r="AB35" i="587"/>
  <c r="AA35" i="587"/>
  <c r="Z35" i="587"/>
  <c r="Y35" i="587"/>
  <c r="X35" i="587"/>
  <c r="W35" i="587"/>
  <c r="H35" i="587"/>
  <c r="F35" i="587"/>
  <c r="BA33" i="587"/>
  <c r="AZ33" i="587"/>
  <c r="AY33" i="587"/>
  <c r="AX33" i="587"/>
  <c r="AW33" i="587"/>
  <c r="AV33" i="587"/>
  <c r="AU33" i="587"/>
  <c r="AT33" i="587"/>
  <c r="AS33" i="587"/>
  <c r="AR33" i="587"/>
  <c r="AQ33" i="587"/>
  <c r="AP33" i="587"/>
  <c r="AO33" i="587"/>
  <c r="AN33" i="587"/>
  <c r="AM33" i="587"/>
  <c r="AL33" i="587"/>
  <c r="AK33" i="587"/>
  <c r="AJ33" i="587"/>
  <c r="AI33" i="587"/>
  <c r="AH33" i="587"/>
  <c r="AG33" i="587"/>
  <c r="AF33" i="587"/>
  <c r="AE33" i="587"/>
  <c r="AD33" i="587"/>
  <c r="AC33" i="587"/>
  <c r="AB33" i="587"/>
  <c r="AA33" i="587"/>
  <c r="Z33" i="587"/>
  <c r="Y33" i="587"/>
  <c r="X33" i="587"/>
  <c r="W33" i="587"/>
  <c r="H33" i="587"/>
  <c r="F33" i="587"/>
  <c r="BA31" i="587"/>
  <c r="AZ31" i="587"/>
  <c r="AY31" i="587"/>
  <c r="AX31" i="587"/>
  <c r="AW31" i="587"/>
  <c r="AV31" i="587"/>
  <c r="AU31" i="587"/>
  <c r="AT31" i="587"/>
  <c r="AS31" i="587"/>
  <c r="AR31" i="587"/>
  <c r="AQ31" i="587"/>
  <c r="AP31" i="587"/>
  <c r="AO31" i="587"/>
  <c r="AN31" i="587"/>
  <c r="AM31" i="587"/>
  <c r="AL31" i="587"/>
  <c r="AK31" i="587"/>
  <c r="AJ31" i="587"/>
  <c r="AI31" i="587"/>
  <c r="AH31" i="587"/>
  <c r="AG31" i="587"/>
  <c r="AF31" i="587"/>
  <c r="AE31" i="587"/>
  <c r="AD31" i="587"/>
  <c r="AC31" i="587"/>
  <c r="AB31" i="587"/>
  <c r="AA31" i="587"/>
  <c r="Z31" i="587"/>
  <c r="Y31" i="587"/>
  <c r="X31" i="587"/>
  <c r="W31" i="587"/>
  <c r="H31" i="587"/>
  <c r="F31" i="587"/>
  <c r="BA29" i="587"/>
  <c r="AZ29" i="587"/>
  <c r="AY29" i="587"/>
  <c r="AX29" i="587"/>
  <c r="AW29" i="587"/>
  <c r="AV29" i="587"/>
  <c r="AU29" i="587"/>
  <c r="AT29" i="587"/>
  <c r="AS29" i="587"/>
  <c r="AR29" i="587"/>
  <c r="AQ29" i="587"/>
  <c r="AP29" i="587"/>
  <c r="AO29" i="587"/>
  <c r="AN29" i="587"/>
  <c r="AM29" i="587"/>
  <c r="AL29" i="587"/>
  <c r="AK29" i="587"/>
  <c r="AJ29" i="587"/>
  <c r="AI29" i="587"/>
  <c r="AH29" i="587"/>
  <c r="AG29" i="587"/>
  <c r="AF29" i="587"/>
  <c r="AE29" i="587"/>
  <c r="AD29" i="587"/>
  <c r="AC29" i="587"/>
  <c r="AB29" i="587"/>
  <c r="AA29" i="587"/>
  <c r="Z29" i="587"/>
  <c r="Y29" i="587"/>
  <c r="X29" i="587"/>
  <c r="W29" i="587"/>
  <c r="H29" i="587"/>
  <c r="F29" i="587"/>
  <c r="BA27" i="587"/>
  <c r="AZ27" i="587"/>
  <c r="AY27" i="587"/>
  <c r="AX27" i="587"/>
  <c r="AW27" i="587"/>
  <c r="AV27" i="587"/>
  <c r="AU27" i="587"/>
  <c r="AT27" i="587"/>
  <c r="AS27" i="587"/>
  <c r="AR27" i="587"/>
  <c r="AQ27" i="587"/>
  <c r="AP27" i="587"/>
  <c r="AO27" i="587"/>
  <c r="AN27" i="587"/>
  <c r="AM27" i="587"/>
  <c r="AL27" i="587"/>
  <c r="AK27" i="587"/>
  <c r="AJ27" i="587"/>
  <c r="AI27" i="587"/>
  <c r="AH27" i="587"/>
  <c r="AG27" i="587"/>
  <c r="AF27" i="587"/>
  <c r="AE27" i="587"/>
  <c r="AD27" i="587"/>
  <c r="AC27" i="587"/>
  <c r="AB27" i="587"/>
  <c r="AA27" i="587"/>
  <c r="Z27" i="587"/>
  <c r="Y27" i="587"/>
  <c r="X27" i="587"/>
  <c r="W27" i="587"/>
  <c r="H27" i="587"/>
  <c r="F27" i="587"/>
  <c r="BA25" i="587"/>
  <c r="AZ25" i="587"/>
  <c r="AY25" i="587"/>
  <c r="AX25" i="587"/>
  <c r="AW25" i="587"/>
  <c r="AV25" i="587"/>
  <c r="AU25" i="587"/>
  <c r="AT25" i="587"/>
  <c r="AS25" i="587"/>
  <c r="AR25" i="587"/>
  <c r="AQ25" i="587"/>
  <c r="AP25" i="587"/>
  <c r="AO25" i="587"/>
  <c r="AN25" i="587"/>
  <c r="AM25" i="587"/>
  <c r="AL25" i="587"/>
  <c r="AK25" i="587"/>
  <c r="AJ25" i="587"/>
  <c r="AI25" i="587"/>
  <c r="AH25" i="587"/>
  <c r="AG25" i="587"/>
  <c r="AF25" i="587"/>
  <c r="AE25" i="587"/>
  <c r="AD25" i="587"/>
  <c r="AC25" i="587"/>
  <c r="AB25" i="587"/>
  <c r="AA25" i="587"/>
  <c r="Z25" i="587"/>
  <c r="Y25" i="587"/>
  <c r="X25" i="587"/>
  <c r="W25" i="587"/>
  <c r="H25" i="587"/>
  <c r="F25" i="587"/>
  <c r="BA23" i="587"/>
  <c r="AZ23" i="587"/>
  <c r="AY23" i="587"/>
  <c r="AX23" i="587"/>
  <c r="AW23" i="587"/>
  <c r="AV23" i="587"/>
  <c r="AU23" i="587"/>
  <c r="AT23" i="587"/>
  <c r="AS23" i="587"/>
  <c r="AR23" i="587"/>
  <c r="AQ23" i="587"/>
  <c r="AP23" i="587"/>
  <c r="AO23" i="587"/>
  <c r="AN23" i="587"/>
  <c r="AM23" i="587"/>
  <c r="AL23" i="587"/>
  <c r="AK23" i="587"/>
  <c r="AJ23" i="587"/>
  <c r="AI23" i="587"/>
  <c r="AH23" i="587"/>
  <c r="AG23" i="587"/>
  <c r="AF23" i="587"/>
  <c r="AE23" i="587"/>
  <c r="AD23" i="587"/>
  <c r="AC23" i="587"/>
  <c r="AB23" i="587"/>
  <c r="AA23" i="587"/>
  <c r="Z23" i="587"/>
  <c r="Y23" i="587"/>
  <c r="X23" i="587"/>
  <c r="W23" i="587"/>
  <c r="H23" i="587"/>
  <c r="F23" i="587"/>
  <c r="BA21" i="587"/>
  <c r="AZ21" i="587"/>
  <c r="AY21" i="587"/>
  <c r="AX21" i="587"/>
  <c r="AW21" i="587"/>
  <c r="AV21" i="587"/>
  <c r="AU21" i="587"/>
  <c r="AT21" i="587"/>
  <c r="AS21" i="587"/>
  <c r="AR21" i="587"/>
  <c r="AQ21" i="587"/>
  <c r="AP21" i="587"/>
  <c r="AO21" i="587"/>
  <c r="AN21" i="587"/>
  <c r="AM21" i="587"/>
  <c r="AL21" i="587"/>
  <c r="AK21" i="587"/>
  <c r="AJ21" i="587"/>
  <c r="AI21" i="587"/>
  <c r="AH21" i="587"/>
  <c r="AG21" i="587"/>
  <c r="AF21" i="587"/>
  <c r="AE21" i="587"/>
  <c r="AD21" i="587"/>
  <c r="AC21" i="587"/>
  <c r="AB21" i="587"/>
  <c r="AA21" i="587"/>
  <c r="Z21" i="587"/>
  <c r="Y21" i="587"/>
  <c r="X21" i="587"/>
  <c r="W21" i="587"/>
  <c r="H21" i="587"/>
  <c r="F21" i="587"/>
  <c r="BA19" i="587"/>
  <c r="AZ19" i="587"/>
  <c r="AY19" i="587"/>
  <c r="AX19" i="587"/>
  <c r="AW19" i="587"/>
  <c r="AV19" i="587"/>
  <c r="AU19" i="587"/>
  <c r="AT19" i="587"/>
  <c r="AS19" i="587"/>
  <c r="AR19" i="587"/>
  <c r="AQ19" i="587"/>
  <c r="AP19" i="587"/>
  <c r="AO19" i="587"/>
  <c r="AN19" i="587"/>
  <c r="AM19" i="587"/>
  <c r="AL19" i="587"/>
  <c r="AK19" i="587"/>
  <c r="AJ19" i="587"/>
  <c r="AI19" i="587"/>
  <c r="AH19" i="587"/>
  <c r="AG19" i="587"/>
  <c r="AF19" i="587"/>
  <c r="AE19" i="587"/>
  <c r="AD19" i="587"/>
  <c r="AC19" i="587"/>
  <c r="AB19" i="587"/>
  <c r="AA19" i="587"/>
  <c r="Z19" i="587"/>
  <c r="Y19" i="587"/>
  <c r="X19" i="587"/>
  <c r="W19" i="587"/>
  <c r="H19" i="587"/>
  <c r="F19" i="587"/>
  <c r="BA17" i="587"/>
  <c r="AZ17" i="587"/>
  <c r="AY17" i="587"/>
  <c r="AX17" i="587"/>
  <c r="AW17" i="587"/>
  <c r="AV17" i="587"/>
  <c r="AU17" i="587"/>
  <c r="AT17" i="587"/>
  <c r="AS17" i="587"/>
  <c r="AR17" i="587"/>
  <c r="AQ17" i="587"/>
  <c r="AP17" i="587"/>
  <c r="AO17" i="587"/>
  <c r="AN17" i="587"/>
  <c r="AM17" i="587"/>
  <c r="AL17" i="587"/>
  <c r="AK17" i="587"/>
  <c r="AJ17" i="587"/>
  <c r="AI17" i="587"/>
  <c r="AH17" i="587"/>
  <c r="AG17" i="587"/>
  <c r="AF17" i="587"/>
  <c r="AE17" i="587"/>
  <c r="AD17" i="587"/>
  <c r="AC17" i="587"/>
  <c r="AB17" i="587"/>
  <c r="AA17" i="587"/>
  <c r="Z17" i="587"/>
  <c r="Y17" i="587"/>
  <c r="X17" i="587"/>
  <c r="W17" i="587"/>
  <c r="H17" i="587"/>
  <c r="F17" i="587"/>
  <c r="B16" i="587"/>
  <c r="B18" i="587" s="1"/>
  <c r="B20" i="587" s="1"/>
  <c r="B22" i="587" s="1"/>
  <c r="B24" i="587" s="1"/>
  <c r="B26" i="587" s="1"/>
  <c r="B28" i="587" s="1"/>
  <c r="B30" i="587" s="1"/>
  <c r="B32" i="587" s="1"/>
  <c r="B34" i="587" s="1"/>
  <c r="B36" i="587" s="1"/>
  <c r="B38" i="587" s="1"/>
  <c r="B40" i="587" s="1"/>
  <c r="B42" i="587" s="1"/>
  <c r="B44" i="587" s="1"/>
  <c r="B46" i="587" s="1"/>
  <c r="B48" i="587" s="1"/>
  <c r="B50" i="587" s="1"/>
  <c r="B52" i="587" s="1"/>
  <c r="B54" i="587" s="1"/>
  <c r="B56" i="587" s="1"/>
  <c r="B58" i="587" s="1"/>
  <c r="B60" i="587" s="1"/>
  <c r="B62" i="587" s="1"/>
  <c r="B64" i="587" s="1"/>
  <c r="B66" i="587" s="1"/>
  <c r="B68" i="587" s="1"/>
  <c r="B70" i="587" s="1"/>
  <c r="B72" i="587" s="1"/>
  <c r="B74" i="587" s="1"/>
  <c r="B76" i="587" s="1"/>
  <c r="B78" i="587" s="1"/>
  <c r="B80" i="587" s="1"/>
  <c r="B82" i="587" s="1"/>
  <c r="B84" i="587" s="1"/>
  <c r="B86" i="587" s="1"/>
  <c r="B88" i="587" s="1"/>
  <c r="B90" i="587" s="1"/>
  <c r="B92" i="587" s="1"/>
  <c r="B94" i="587" s="1"/>
  <c r="B96" i="587" s="1"/>
  <c r="B98" i="587" s="1"/>
  <c r="B100" i="587" s="1"/>
  <c r="B102" i="587" s="1"/>
  <c r="B104" i="587" s="1"/>
  <c r="B106" i="587" s="1"/>
  <c r="B108" i="587" s="1"/>
  <c r="B110" i="587" s="1"/>
  <c r="B112" i="587" s="1"/>
  <c r="B114" i="587" s="1"/>
  <c r="B116" i="587" s="1"/>
  <c r="B118" i="587" s="1"/>
  <c r="B120" i="587" s="1"/>
  <c r="B122" i="587" s="1"/>
  <c r="B124" i="587" s="1"/>
  <c r="B126" i="587" s="1"/>
  <c r="B128" i="587" s="1"/>
  <c r="B130" i="587" s="1"/>
  <c r="B132" i="587" s="1"/>
  <c r="B134" i="587" s="1"/>
  <c r="B136" i="587" s="1"/>
  <c r="B138" i="587" s="1"/>
  <c r="B140" i="587" s="1"/>
  <c r="B142" i="587" s="1"/>
  <c r="B144" i="587" s="1"/>
  <c r="B146" i="587" s="1"/>
  <c r="B148" i="587" s="1"/>
  <c r="B150" i="587" s="1"/>
  <c r="B152" i="587" s="1"/>
  <c r="B154" i="587" s="1"/>
  <c r="B156" i="587" s="1"/>
  <c r="B158" i="587" s="1"/>
  <c r="B160" i="587" s="1"/>
  <c r="B162" i="587" s="1"/>
  <c r="B164" i="587" s="1"/>
  <c r="B166" i="587" s="1"/>
  <c r="B168" i="587" s="1"/>
  <c r="B170" i="587" s="1"/>
  <c r="B172" i="587" s="1"/>
  <c r="B174" i="587" s="1"/>
  <c r="B176" i="587" s="1"/>
  <c r="B178" i="587" s="1"/>
  <c r="B180" i="587" s="1"/>
  <c r="B182" i="587" s="1"/>
  <c r="B184" i="587" s="1"/>
  <c r="B186" i="587" s="1"/>
  <c r="B188" i="587" s="1"/>
  <c r="B190" i="587" s="1"/>
  <c r="B192" i="587" s="1"/>
  <c r="B194" i="587" s="1"/>
  <c r="B196" i="587" s="1"/>
  <c r="B198" i="587" s="1"/>
  <c r="B200" i="587" s="1"/>
  <c r="B202" i="587" s="1"/>
  <c r="B204" i="587" s="1"/>
  <c r="B206" i="587" s="1"/>
  <c r="B208" i="587" s="1"/>
  <c r="B210" i="587" s="1"/>
  <c r="B212" i="587" s="1"/>
  <c r="B214" i="587" s="1"/>
  <c r="AY15" i="587"/>
  <c r="AW14" i="587"/>
  <c r="AW15" i="587" s="1"/>
  <c r="AT14" i="587"/>
  <c r="AT15" i="587" s="1"/>
  <c r="AN14" i="587"/>
  <c r="AN15" i="587" s="1"/>
  <c r="AM14" i="587"/>
  <c r="AM15" i="587" s="1"/>
  <c r="AE14" i="587"/>
  <c r="AE15" i="587" s="1"/>
  <c r="AD14" i="587"/>
  <c r="AD15" i="587" s="1"/>
  <c r="AB14" i="587"/>
  <c r="AB15" i="587" s="1"/>
  <c r="BA13" i="587"/>
  <c r="BA14" i="587" s="1"/>
  <c r="BA15" i="587" s="1"/>
  <c r="AZ13" i="587"/>
  <c r="AZ14" i="587" s="1"/>
  <c r="AZ15" i="587" s="1"/>
  <c r="AY13" i="587"/>
  <c r="AY14" i="587" s="1"/>
  <c r="BB11" i="587"/>
  <c r="AF3" i="587"/>
  <c r="AP14" i="587" s="1"/>
  <c r="AP15" i="587" s="1"/>
  <c r="Y62" i="530"/>
  <c r="AQ18" i="589" l="1"/>
  <c r="AH22" i="589"/>
  <c r="AX34" i="589"/>
  <c r="AV38" i="589"/>
  <c r="Z48" i="589"/>
  <c r="AI13" i="589"/>
  <c r="AI14" i="589" s="1"/>
  <c r="AB18" i="589"/>
  <c r="AJ18" i="589"/>
  <c r="AR18" i="589"/>
  <c r="AA20" i="589"/>
  <c r="AI20" i="589"/>
  <c r="AA22" i="589"/>
  <c r="AI22" i="589"/>
  <c r="Z24" i="589"/>
  <c r="AX24" i="589"/>
  <c r="AB32" i="589"/>
  <c r="AJ32" i="589"/>
  <c r="AR32" i="589"/>
  <c r="AI34" i="589"/>
  <c r="AQ34" i="589"/>
  <c r="AP36" i="589"/>
  <c r="AX36" i="589"/>
  <c r="Y38" i="589"/>
  <c r="AG38" i="589"/>
  <c r="AO38" i="589"/>
  <c r="AW38" i="589"/>
  <c r="AF40" i="589"/>
  <c r="AN40" i="589"/>
  <c r="AV40" i="589"/>
  <c r="AM42" i="589"/>
  <c r="AU42" i="589"/>
  <c r="AC44" i="589"/>
  <c r="AK44" i="589"/>
  <c r="AS44" i="589"/>
  <c r="AJ46" i="589"/>
  <c r="AR46" i="589"/>
  <c r="AA48" i="589"/>
  <c r="AQ48" i="589"/>
  <c r="Z20" i="589"/>
  <c r="BB20" i="589" s="1"/>
  <c r="BD20" i="589" s="1"/>
  <c r="Y36" i="589"/>
  <c r="AA46" i="589"/>
  <c r="AK14" i="587"/>
  <c r="AK15" i="587" s="1"/>
  <c r="AJ13" i="589"/>
  <c r="AJ14" i="589" s="1"/>
  <c r="AC18" i="589"/>
  <c r="AK18" i="589"/>
  <c r="AS18" i="589"/>
  <c r="AB20" i="589"/>
  <c r="AB22" i="589"/>
  <c r="AQ24" i="589"/>
  <c r="AC32" i="589"/>
  <c r="AK32" i="589"/>
  <c r="AS32" i="589"/>
  <c r="AB34" i="589"/>
  <c r="AJ34" i="589"/>
  <c r="AR34" i="589"/>
  <c r="AI36" i="589"/>
  <c r="AQ36" i="589"/>
  <c r="Z38" i="589"/>
  <c r="AH38" i="589"/>
  <c r="AP38" i="589"/>
  <c r="AX38" i="589"/>
  <c r="Y40" i="589"/>
  <c r="AG40" i="589"/>
  <c r="AO40" i="589"/>
  <c r="AW40" i="589"/>
  <c r="AF42" i="589"/>
  <c r="AN42" i="589"/>
  <c r="AV42" i="589"/>
  <c r="AD44" i="589"/>
  <c r="AL44" i="589"/>
  <c r="AC46" i="589"/>
  <c r="AK46" i="589"/>
  <c r="AS46" i="589"/>
  <c r="AJ48" i="589"/>
  <c r="AR48" i="589"/>
  <c r="BB56" i="589"/>
  <c r="BD56" i="589" s="1"/>
  <c r="BB70" i="589"/>
  <c r="BD70" i="589" s="1"/>
  <c r="L44" i="590"/>
  <c r="AH20" i="589"/>
  <c r="AP22" i="589"/>
  <c r="AQ32" i="589"/>
  <c r="AF38" i="589"/>
  <c r="AJ44" i="589"/>
  <c r="AH48" i="589"/>
  <c r="AL13" i="589"/>
  <c r="AL14" i="589" s="1"/>
  <c r="AD18" i="589"/>
  <c r="AL18" i="589"/>
  <c r="AT18" i="589"/>
  <c r="AS20" i="589"/>
  <c r="AS22" i="589"/>
  <c r="AJ24" i="589"/>
  <c r="AR24" i="589"/>
  <c r="AD32" i="589"/>
  <c r="AL32" i="589"/>
  <c r="AT32" i="589"/>
  <c r="AC34" i="589"/>
  <c r="AK34" i="589"/>
  <c r="AS34" i="589"/>
  <c r="AB36" i="589"/>
  <c r="AJ36" i="589"/>
  <c r="AR36" i="589"/>
  <c r="AA38" i="589"/>
  <c r="AI38" i="589"/>
  <c r="AQ38" i="589"/>
  <c r="Z40" i="589"/>
  <c r="AH40" i="589"/>
  <c r="AP40" i="589"/>
  <c r="AX40" i="589"/>
  <c r="Y42" i="589"/>
  <c r="BB42" i="589" s="1"/>
  <c r="BD42" i="589" s="1"/>
  <c r="AG42" i="589"/>
  <c r="AO42" i="589"/>
  <c r="AW42" i="589"/>
  <c r="W44" i="589"/>
  <c r="AE44" i="589"/>
  <c r="AU44" i="589"/>
  <c r="AD46" i="589"/>
  <c r="AL46" i="589"/>
  <c r="AC48" i="589"/>
  <c r="AK48" i="589"/>
  <c r="AS48" i="589"/>
  <c r="AI32" i="589"/>
  <c r="AM40" i="589"/>
  <c r="AR44" i="589"/>
  <c r="W18" i="589"/>
  <c r="AE18" i="589"/>
  <c r="AM18" i="589"/>
  <c r="AL20" i="589"/>
  <c r="AT20" i="589"/>
  <c r="AL22" i="589"/>
  <c r="AT22" i="589"/>
  <c r="AC24" i="589"/>
  <c r="AK24" i="589"/>
  <c r="W32" i="589"/>
  <c r="AE32" i="589"/>
  <c r="AM32" i="589"/>
  <c r="AD34" i="589"/>
  <c r="AL34" i="589"/>
  <c r="AT34" i="589"/>
  <c r="AC36" i="589"/>
  <c r="AK36" i="589"/>
  <c r="AS36" i="589"/>
  <c r="AB38" i="589"/>
  <c r="AJ38" i="589"/>
  <c r="AA40" i="589"/>
  <c r="AI40" i="589"/>
  <c r="AQ40" i="589"/>
  <c r="Z42" i="589"/>
  <c r="AH42" i="589"/>
  <c r="AP42" i="589"/>
  <c r="AX42" i="589"/>
  <c r="X44" i="589"/>
  <c r="BB44" i="589" s="1"/>
  <c r="BD44" i="589" s="1"/>
  <c r="AN44" i="589"/>
  <c r="AV44" i="589"/>
  <c r="W46" i="589"/>
  <c r="AE46" i="589"/>
  <c r="AU46" i="589"/>
  <c r="AD48" i="589"/>
  <c r="AL48" i="589"/>
  <c r="BB60" i="589"/>
  <c r="BD60" i="589" s="1"/>
  <c r="BB74" i="589"/>
  <c r="BD74" i="589" s="1"/>
  <c r="AW36" i="589"/>
  <c r="AU40" i="589"/>
  <c r="AX48" i="589"/>
  <c r="AR13" i="589"/>
  <c r="AR14" i="589" s="1"/>
  <c r="X18" i="589"/>
  <c r="AF18" i="589"/>
  <c r="AE20" i="589"/>
  <c r="AM20" i="589"/>
  <c r="AU20" i="589"/>
  <c r="AE22" i="589"/>
  <c r="AM22" i="589"/>
  <c r="AD24" i="589"/>
  <c r="X32" i="589"/>
  <c r="AF32" i="589"/>
  <c r="W34" i="589"/>
  <c r="BB34" i="589" s="1"/>
  <c r="BD34" i="589" s="1"/>
  <c r="AE34" i="589"/>
  <c r="AM34" i="589"/>
  <c r="AD36" i="589"/>
  <c r="AL36" i="589"/>
  <c r="AT36" i="589"/>
  <c r="AC38" i="589"/>
  <c r="BB38" i="589" s="1"/>
  <c r="BD38" i="589" s="1"/>
  <c r="AB40" i="589"/>
  <c r="AJ40" i="589"/>
  <c r="BB40" i="589" s="1"/>
  <c r="BD40" i="589" s="1"/>
  <c r="AA42" i="589"/>
  <c r="AI42" i="589"/>
  <c r="AQ42" i="589"/>
  <c r="AG44" i="589"/>
  <c r="AO44" i="589"/>
  <c r="X46" i="589"/>
  <c r="AN46" i="589"/>
  <c r="AV46" i="589"/>
  <c r="W48" i="589"/>
  <c r="AE48" i="589"/>
  <c r="AU48" i="589"/>
  <c r="BB62" i="589"/>
  <c r="BD62" i="589" s="1"/>
  <c r="AI18" i="589"/>
  <c r="AP20" i="589"/>
  <c r="AG24" i="589"/>
  <c r="AP34" i="589"/>
  <c r="AN38" i="589"/>
  <c r="AT42" i="589"/>
  <c r="AQ46" i="589"/>
  <c r="AV14" i="587"/>
  <c r="AV15" i="587" s="1"/>
  <c r="AA13" i="589"/>
  <c r="AA14" i="589" s="1"/>
  <c r="AT13" i="589"/>
  <c r="AT14" i="589" s="1"/>
  <c r="Y18" i="589"/>
  <c r="AW18" i="589"/>
  <c r="X20" i="589"/>
  <c r="AF20" i="589"/>
  <c r="AN20" i="589"/>
  <c r="AV20" i="589"/>
  <c r="AF22" i="589"/>
  <c r="BB22" i="589" s="1"/>
  <c r="BD22" i="589" s="1"/>
  <c r="AV22" i="589"/>
  <c r="W24" i="589"/>
  <c r="AU24" i="589"/>
  <c r="Y32" i="589"/>
  <c r="AW32" i="589"/>
  <c r="X34" i="589"/>
  <c r="AF34" i="589"/>
  <c r="W36" i="589"/>
  <c r="AE36" i="589"/>
  <c r="AM36" i="589"/>
  <c r="AT38" i="589"/>
  <c r="AC40" i="589"/>
  <c r="AB42" i="589"/>
  <c r="AJ42" i="589"/>
  <c r="Z44" i="589"/>
  <c r="AH44" i="589"/>
  <c r="AX44" i="589"/>
  <c r="AG46" i="589"/>
  <c r="AO46" i="589"/>
  <c r="X48" i="589"/>
  <c r="AN48" i="589"/>
  <c r="BB50" i="589"/>
  <c r="BD50" i="589" s="1"/>
  <c r="L41" i="590"/>
  <c r="BB129" i="587"/>
  <c r="BD129" i="587" s="1"/>
  <c r="BB93" i="587"/>
  <c r="BD93" i="587" s="1"/>
  <c r="BB203" i="587"/>
  <c r="BD203" i="587" s="1"/>
  <c r="BB31" i="587"/>
  <c r="BD31" i="587" s="1"/>
  <c r="BB63" i="587"/>
  <c r="BD63" i="587" s="1"/>
  <c r="BB159" i="587"/>
  <c r="BD159" i="587" s="1"/>
  <c r="L45" i="588"/>
  <c r="BB125" i="587"/>
  <c r="BD125" i="587" s="1"/>
  <c r="BB139" i="587"/>
  <c r="BD139" i="587" s="1"/>
  <c r="BB171" i="587"/>
  <c r="BD171" i="587" s="1"/>
  <c r="BB33" i="587"/>
  <c r="BD33" i="587" s="1"/>
  <c r="BB65" i="587"/>
  <c r="BD65" i="587" s="1"/>
  <c r="BB81" i="587"/>
  <c r="BD81" i="587" s="1"/>
  <c r="BB95" i="587"/>
  <c r="BD95" i="587" s="1"/>
  <c r="BB127" i="587"/>
  <c r="BD127" i="587" s="1"/>
  <c r="BB157" i="587"/>
  <c r="BD157" i="587" s="1"/>
  <c r="BB189" i="587"/>
  <c r="BD189" i="587" s="1"/>
  <c r="L42" i="588"/>
  <c r="BB37" i="587"/>
  <c r="BD37" i="587" s="1"/>
  <c r="BB53" i="587"/>
  <c r="BD53" i="587" s="1"/>
  <c r="BB69" i="587"/>
  <c r="BD69" i="587" s="1"/>
  <c r="BB145" i="587"/>
  <c r="BD145" i="587" s="1"/>
  <c r="BB161" i="587"/>
  <c r="BD161" i="587" s="1"/>
  <c r="BB191" i="587"/>
  <c r="BD191" i="587" s="1"/>
  <c r="BB193" i="587"/>
  <c r="BD193" i="587" s="1"/>
  <c r="BB97" i="587"/>
  <c r="BD97" i="587" s="1"/>
  <c r="BB149" i="587"/>
  <c r="BD149" i="587" s="1"/>
  <c r="BB181" i="587"/>
  <c r="BD181" i="587" s="1"/>
  <c r="BB85" i="587"/>
  <c r="BD85" i="587" s="1"/>
  <c r="BB117" i="587"/>
  <c r="BD117" i="587" s="1"/>
  <c r="BB43" i="587"/>
  <c r="BD43" i="587" s="1"/>
  <c r="BB75" i="587"/>
  <c r="BD75" i="587" s="1"/>
  <c r="BB211" i="587"/>
  <c r="BD211" i="587" s="1"/>
  <c r="BB19" i="587"/>
  <c r="BD19" i="587" s="1"/>
  <c r="BB29" i="587"/>
  <c r="BD29" i="587" s="1"/>
  <c r="BB61" i="587"/>
  <c r="BD61" i="587" s="1"/>
  <c r="BB107" i="587"/>
  <c r="BD107" i="587" s="1"/>
  <c r="BB39" i="587"/>
  <c r="BD39" i="587" s="1"/>
  <c r="BB71" i="587"/>
  <c r="BD71" i="587" s="1"/>
  <c r="BB103" i="587"/>
  <c r="BD103" i="587" s="1"/>
  <c r="BB135" i="587"/>
  <c r="BD135" i="587" s="1"/>
  <c r="BB167" i="587"/>
  <c r="BD167" i="587" s="1"/>
  <c r="BB46" i="589"/>
  <c r="BD46" i="589" s="1"/>
  <c r="AC14" i="587"/>
  <c r="AC15" i="587" s="1"/>
  <c r="AL14" i="587"/>
  <c r="AL15" i="587" s="1"/>
  <c r="AU14" i="587"/>
  <c r="AU15" i="587" s="1"/>
  <c r="BB41" i="587"/>
  <c r="BD41" i="587" s="1"/>
  <c r="BB51" i="587"/>
  <c r="BD51" i="587" s="1"/>
  <c r="BB73" i="587"/>
  <c r="BD73" i="587" s="1"/>
  <c r="BB83" i="587"/>
  <c r="BD83" i="587" s="1"/>
  <c r="BB105" i="587"/>
  <c r="BD105" i="587" s="1"/>
  <c r="BB115" i="587"/>
  <c r="BD115" i="587" s="1"/>
  <c r="BB137" i="587"/>
  <c r="BD137" i="587" s="1"/>
  <c r="BB147" i="587"/>
  <c r="BD147" i="587" s="1"/>
  <c r="BB169" i="587"/>
  <c r="BD169" i="587" s="1"/>
  <c r="BB179" i="587"/>
  <c r="BD179" i="587" s="1"/>
  <c r="BB199" i="587"/>
  <c r="BD199" i="587" s="1"/>
  <c r="BB201" i="587"/>
  <c r="BD201" i="587" s="1"/>
  <c r="BB16" i="589"/>
  <c r="BD16" i="589" s="1"/>
  <c r="BB36" i="589"/>
  <c r="BD36" i="589" s="1"/>
  <c r="BB58" i="589"/>
  <c r="BD58" i="589" s="1"/>
  <c r="BB68" i="589"/>
  <c r="BD68" i="589" s="1"/>
  <c r="BB21" i="587"/>
  <c r="BD21" i="587" s="1"/>
  <c r="W14" i="587"/>
  <c r="W15" i="587" s="1"/>
  <c r="AF14" i="587"/>
  <c r="AF15" i="587" s="1"/>
  <c r="AO14" i="587"/>
  <c r="AO15" i="587" s="1"/>
  <c r="AX14" i="587"/>
  <c r="AX15" i="587" s="1"/>
  <c r="BB23" i="587"/>
  <c r="BD23" i="587" s="1"/>
  <c r="BB45" i="587"/>
  <c r="BD45" i="587" s="1"/>
  <c r="BB55" i="587"/>
  <c r="BD55" i="587" s="1"/>
  <c r="BB77" i="587"/>
  <c r="BD77" i="587" s="1"/>
  <c r="BB87" i="587"/>
  <c r="BD87" i="587" s="1"/>
  <c r="BB109" i="587"/>
  <c r="BD109" i="587" s="1"/>
  <c r="BB119" i="587"/>
  <c r="BD119" i="587" s="1"/>
  <c r="BB141" i="587"/>
  <c r="BD141" i="587" s="1"/>
  <c r="BB151" i="587"/>
  <c r="BD151" i="587" s="1"/>
  <c r="BB173" i="587"/>
  <c r="BD173" i="587" s="1"/>
  <c r="BB183" i="587"/>
  <c r="BD183" i="587" s="1"/>
  <c r="BB205" i="587"/>
  <c r="BD205" i="587" s="1"/>
  <c r="BB72" i="589"/>
  <c r="BD72" i="589" s="1"/>
  <c r="X14" i="587"/>
  <c r="X15" i="587" s="1"/>
  <c r="AG14" i="587"/>
  <c r="AG15" i="587" s="1"/>
  <c r="BB17" i="587"/>
  <c r="BD17" i="587" s="1"/>
  <c r="BB25" i="587"/>
  <c r="BD25" i="587" s="1"/>
  <c r="BB35" i="587"/>
  <c r="BD35" i="587" s="1"/>
  <c r="BB57" i="587"/>
  <c r="BD57" i="587" s="1"/>
  <c r="BB67" i="587"/>
  <c r="BD67" i="587" s="1"/>
  <c r="BB89" i="587"/>
  <c r="BD89" i="587" s="1"/>
  <c r="BB99" i="587"/>
  <c r="BD99" i="587" s="1"/>
  <c r="BB121" i="587"/>
  <c r="BD121" i="587" s="1"/>
  <c r="BB131" i="587"/>
  <c r="BD131" i="587" s="1"/>
  <c r="BB153" i="587"/>
  <c r="BD153" i="587" s="1"/>
  <c r="BB163" i="587"/>
  <c r="BD163" i="587" s="1"/>
  <c r="BB185" i="587"/>
  <c r="BD185" i="587" s="1"/>
  <c r="BB215" i="587"/>
  <c r="BD215" i="587" s="1"/>
  <c r="BB52" i="589"/>
  <c r="BD52" i="589" s="1"/>
  <c r="BB213" i="587"/>
  <c r="BD213" i="587" s="1"/>
  <c r="AQ14" i="587"/>
  <c r="AQ15" i="587" s="1"/>
  <c r="AI14" i="587"/>
  <c r="AI15" i="587" s="1"/>
  <c r="AA14" i="587"/>
  <c r="AA15" i="587" s="1"/>
  <c r="AH14" i="587"/>
  <c r="AH15" i="587" s="1"/>
  <c r="BB47" i="587"/>
  <c r="BD47" i="587" s="1"/>
  <c r="BB79" i="587"/>
  <c r="BD79" i="587" s="1"/>
  <c r="BB101" i="587"/>
  <c r="BD101" i="587" s="1"/>
  <c r="BB111" i="587"/>
  <c r="BD111" i="587" s="1"/>
  <c r="BB133" i="587"/>
  <c r="BD133" i="587" s="1"/>
  <c r="BB143" i="587"/>
  <c r="BD143" i="587" s="1"/>
  <c r="BB165" i="587"/>
  <c r="BD165" i="587" s="1"/>
  <c r="BB175" i="587"/>
  <c r="BD175" i="587" s="1"/>
  <c r="BB195" i="587"/>
  <c r="BD195" i="587" s="1"/>
  <c r="BB197" i="587"/>
  <c r="BD197" i="587" s="1"/>
  <c r="BB24" i="589"/>
  <c r="BD24" i="589" s="1"/>
  <c r="BB32" i="589"/>
  <c r="BD32" i="589" s="1"/>
  <c r="BB54" i="589"/>
  <c r="BD54" i="589" s="1"/>
  <c r="BB64" i="589"/>
  <c r="BD64" i="589" s="1"/>
  <c r="AC30" i="589"/>
  <c r="Y28" i="589"/>
  <c r="AJ30" i="589"/>
  <c r="AB30" i="589"/>
  <c r="AF28" i="589"/>
  <c r="X28" i="589"/>
  <c r="AQ30" i="589"/>
  <c r="AI30" i="589"/>
  <c r="AA30" i="589"/>
  <c r="AM28" i="589"/>
  <c r="AE28" i="589"/>
  <c r="W28" i="589"/>
  <c r="AX30" i="589"/>
  <c r="AP30" i="589"/>
  <c r="AH30" i="589"/>
  <c r="Z30" i="589"/>
  <c r="AT28" i="589"/>
  <c r="AL28" i="589"/>
  <c r="AD28" i="589"/>
  <c r="AV30" i="589"/>
  <c r="AN30" i="589"/>
  <c r="AR28" i="589"/>
  <c r="Y14" i="587"/>
  <c r="Y15" i="587" s="1"/>
  <c r="AR14" i="587"/>
  <c r="AR15" i="587" s="1"/>
  <c r="BE9" i="587"/>
  <c r="Z14" i="587"/>
  <c r="Z15" i="587" s="1"/>
  <c r="AJ14" i="587"/>
  <c r="AJ15" i="587" s="1"/>
  <c r="AS14" i="587"/>
  <c r="AS15" i="587" s="1"/>
  <c r="BB27" i="587"/>
  <c r="BD27" i="587" s="1"/>
  <c r="BB49" i="587"/>
  <c r="BD49" i="587" s="1"/>
  <c r="BB59" i="587"/>
  <c r="BD59" i="587" s="1"/>
  <c r="BB91" i="587"/>
  <c r="BD91" i="587" s="1"/>
  <c r="BB113" i="587"/>
  <c r="BD113" i="587" s="1"/>
  <c r="BB123" i="587"/>
  <c r="BD123" i="587" s="1"/>
  <c r="BB155" i="587"/>
  <c r="BD155" i="587" s="1"/>
  <c r="BB177" i="587"/>
  <c r="BD177" i="587" s="1"/>
  <c r="BB187" i="587"/>
  <c r="BD187" i="587" s="1"/>
  <c r="BB207" i="587"/>
  <c r="BD207" i="587" s="1"/>
  <c r="BB209" i="587"/>
  <c r="BD209" i="587" s="1"/>
  <c r="BB66" i="589"/>
  <c r="BD66" i="589" s="1"/>
  <c r="AC13" i="589"/>
  <c r="AC14" i="589" s="1"/>
  <c r="AK13" i="589"/>
  <c r="AK14" i="589" s="1"/>
  <c r="AS13" i="589"/>
  <c r="AS14" i="589" s="1"/>
  <c r="W13" i="589"/>
  <c r="W14" i="589" s="1"/>
  <c r="AE13" i="589"/>
  <c r="AE14" i="589" s="1"/>
  <c r="AM13" i="589"/>
  <c r="AM14" i="589" s="1"/>
  <c r="AU13" i="589"/>
  <c r="AU14" i="589" s="1"/>
  <c r="X13" i="589"/>
  <c r="X14" i="589" s="1"/>
  <c r="AF13" i="589"/>
  <c r="AF14" i="589" s="1"/>
  <c r="AN13" i="589"/>
  <c r="AN14" i="589" s="1"/>
  <c r="AV13" i="589"/>
  <c r="AV14" i="589" s="1"/>
  <c r="Y13" i="589"/>
  <c r="Y14" i="589" s="1"/>
  <c r="AG13" i="589"/>
  <c r="AG14" i="589" s="1"/>
  <c r="AO13" i="589"/>
  <c r="AO14" i="589" s="1"/>
  <c r="AW13" i="589"/>
  <c r="AW14" i="589" s="1"/>
  <c r="BE8" i="589"/>
  <c r="Z13" i="589"/>
  <c r="Z14" i="589" s="1"/>
  <c r="AH13" i="589"/>
  <c r="AH14" i="589" s="1"/>
  <c r="AP13" i="589"/>
  <c r="AP14" i="589" s="1"/>
  <c r="BB30" i="589" l="1"/>
  <c r="BD30" i="589" s="1"/>
  <c r="BB18" i="589"/>
  <c r="BD18" i="589" s="1"/>
  <c r="BB48" i="589"/>
  <c r="BD48" i="589" s="1"/>
  <c r="BB28" i="589"/>
  <c r="BD28" i="589" s="1"/>
</calcChain>
</file>

<file path=xl/sharedStrings.xml><?xml version="1.0" encoding="utf-8"?>
<sst xmlns="http://schemas.openxmlformats.org/spreadsheetml/2006/main" count="2908" uniqueCount="753">
  <si>
    <t>電話番号</t>
  </si>
  <si>
    <t>FAX番号</t>
  </si>
  <si>
    <t>代表者の職・氏名</t>
  </si>
  <si>
    <t>職名</t>
  </si>
  <si>
    <t>氏名</t>
  </si>
  <si>
    <t>代表者の住所</t>
  </si>
  <si>
    <t>管理者の氏名</t>
  </si>
  <si>
    <t>管理者の住所</t>
  </si>
  <si>
    <t>介護保険事業所番号</t>
  </si>
  <si>
    <t>別添のとおり</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</si>
  <si>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</si>
  <si>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</si>
  <si>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</si>
  <si>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</si>
  <si>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</si>
  <si>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</si>
  <si>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</si>
  <si>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</si>
  <si>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</si>
  <si>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</si>
  <si>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</si>
  <si>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</si>
  <si>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</si>
  <si>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</si>
  <si>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</si>
  <si>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</si>
  <si>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</si>
  <si>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</si>
  <si>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</si>
  <si>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</si>
  <si>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</si>
  <si>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</si>
  <si>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</si>
  <si>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24時間通報対応加算</t>
    <rPh sb="2" eb="4">
      <t>ジカン</t>
    </rPh>
    <rPh sb="4" eb="6">
      <t>ツウホウ</t>
    </rPh>
    <rPh sb="6" eb="8">
      <t>タイオウ</t>
    </rPh>
    <rPh sb="8" eb="10">
      <t>カサン</t>
    </rPh>
    <phoneticPr fontId="2"/>
  </si>
  <si>
    <t>１ 対応不可</t>
    <rPh sb="2" eb="4">
      <t>タイオウ</t>
    </rPh>
    <rPh sb="4" eb="6">
      <t>フカ</t>
    </rPh>
    <phoneticPr fontId="2"/>
  </si>
  <si>
    <t>２ 対応可</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</si>
  <si>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</si>
  <si>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</si>
  <si>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</si>
  <si>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</si>
  <si>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</si>
  <si>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</si>
  <si>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</si>
  <si>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夜間対応型訪問介護</t>
  </si>
  <si>
    <t>１　Ⅰ型</t>
  </si>
  <si>
    <t>認知症専門ケア加算</t>
    <rPh sb="0" eb="3">
      <t>ニンチショウ</t>
    </rPh>
    <rPh sb="3" eb="5">
      <t>センモン</t>
    </rPh>
    <rPh sb="7" eb="9">
      <t>カサン</t>
    </rPh>
    <phoneticPr fontId="2"/>
  </si>
  <si>
    <t>２ 加算Ⅰ</t>
    <phoneticPr fontId="2"/>
  </si>
  <si>
    <t>３ 加算Ⅱ</t>
    <phoneticPr fontId="2"/>
  </si>
  <si>
    <t>２　Ⅱ型</t>
  </si>
  <si>
    <t>サービス提供体制強化加算</t>
    <rPh sb="4" eb="6">
      <t>テイキョウ</t>
    </rPh>
    <rPh sb="6" eb="8">
      <t>タイセイ</t>
    </rPh>
    <rPh sb="8" eb="10">
      <t>キョウカ</t>
    </rPh>
    <rPh sb="10" eb="12">
      <t>カサン</t>
    </rPh>
    <phoneticPr fontId="2"/>
  </si>
  <si>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</si>
  <si>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</si>
  <si>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</si>
  <si>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</si>
  <si>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</si>
  <si>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</si>
  <si>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</si>
  <si>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</si>
  <si>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</si>
  <si>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</si>
  <si>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</si>
  <si>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</si>
  <si>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</si>
  <si>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</si>
  <si>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</si>
  <si>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</si>
  <si>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</si>
  <si>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</si>
  <si>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</si>
  <si>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</si>
  <si>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</si>
  <si>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</si>
  <si>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</si>
  <si>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</si>
  <si>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</si>
  <si>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</si>
  <si>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</si>
  <si>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</si>
  <si>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</si>
  <si>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</si>
  <si>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</si>
  <si>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</si>
  <si>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</si>
  <si>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</si>
  <si>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</si>
  <si>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</si>
  <si>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</si>
  <si>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</si>
  <si>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</si>
  <si>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</si>
  <si>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</si>
  <si>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</si>
  <si>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</si>
  <si>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</si>
  <si>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</si>
  <si>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</si>
  <si>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</si>
  <si>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</si>
  <si>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</si>
  <si>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</si>
  <si>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担当者名</t>
  </si>
  <si>
    <t>　</t>
  </si>
  <si>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2"/>
  </si>
  <si>
    <t>届出事項</t>
    <rPh sb="0" eb="2">
      <t>トドケデ</t>
    </rPh>
    <rPh sb="2" eb="4">
      <t>ジコウ</t>
    </rPh>
    <phoneticPr fontId="2"/>
  </si>
  <si>
    <t>開設
・
更新</t>
    <rPh sb="0" eb="2">
      <t>カイセツ</t>
    </rPh>
    <rPh sb="5" eb="7">
      <t>コウシン</t>
    </rPh>
    <phoneticPr fontId="2"/>
  </si>
  <si>
    <t>加算
追加
・
加算
削除</t>
    <rPh sb="0" eb="2">
      <t>カサン</t>
    </rPh>
    <rPh sb="3" eb="5">
      <t>ツイカ</t>
    </rPh>
    <rPh sb="8" eb="10">
      <t>カサン</t>
    </rPh>
    <rPh sb="11" eb="13">
      <t>サクジョ</t>
    </rPh>
    <phoneticPr fontId="2"/>
  </si>
  <si>
    <t>添　付　書　類</t>
    <rPh sb="0" eb="1">
      <t>ソウ</t>
    </rPh>
    <rPh sb="2" eb="3">
      <t>ヅケ</t>
    </rPh>
    <rPh sb="4" eb="5">
      <t>ショ</t>
    </rPh>
    <rPh sb="6" eb="7">
      <t>タグイ</t>
    </rPh>
    <phoneticPr fontId="2"/>
  </si>
  <si>
    <t>備　　考</t>
    <rPh sb="0" eb="1">
      <t>ソナエ</t>
    </rPh>
    <rPh sb="3" eb="4">
      <t>コウ</t>
    </rPh>
    <phoneticPr fontId="2"/>
  </si>
  <si>
    <t>共　通　事　項
（必ず必要な書類）</t>
    <rPh sb="0" eb="1">
      <t>トモ</t>
    </rPh>
    <rPh sb="2" eb="3">
      <t>ツウ</t>
    </rPh>
    <rPh sb="4" eb="5">
      <t>コト</t>
    </rPh>
    <rPh sb="6" eb="7">
      <t>コウ</t>
    </rPh>
    <rPh sb="9" eb="10">
      <t>カナラ</t>
    </rPh>
    <rPh sb="11" eb="13">
      <t>ヒツヨウ</t>
    </rPh>
    <rPh sb="14" eb="16">
      <t>ショルイ</t>
    </rPh>
    <phoneticPr fontId="2"/>
  </si>
  <si>
    <t>□</t>
    <phoneticPr fontId="2"/>
  </si>
  <si>
    <t>・</t>
    <phoneticPr fontId="2"/>
  </si>
  <si>
    <t>事業所番号ごとに提出すること。</t>
  </si>
  <si>
    <t>自主点検したもの（チェック済）を提出すること。</t>
    <rPh sb="0" eb="2">
      <t>ジシュ</t>
    </rPh>
    <rPh sb="2" eb="4">
      <t>テンケン</t>
    </rPh>
    <rPh sb="13" eb="14">
      <t>ズ</t>
    </rPh>
    <rPh sb="16" eb="18">
      <t>テイシュツ</t>
    </rPh>
    <phoneticPr fontId="2"/>
  </si>
  <si>
    <t>運営規程</t>
    <rPh sb="0" eb="2">
      <t>ウンエイ</t>
    </rPh>
    <rPh sb="2" eb="4">
      <t>キテイ</t>
    </rPh>
    <phoneticPr fontId="2"/>
  </si>
  <si>
    <t>※</t>
    <phoneticPr fontId="2"/>
  </si>
  <si>
    <t>変更後の運営規程又は新旧対照表</t>
    <rPh sb="0" eb="2">
      <t>ヘンコウ</t>
    </rPh>
    <rPh sb="2" eb="3">
      <t>ゴ</t>
    </rPh>
    <rPh sb="4" eb="6">
      <t>ウンエイ</t>
    </rPh>
    <rPh sb="6" eb="8">
      <t>キテイ</t>
    </rPh>
    <rPh sb="8" eb="9">
      <t>マタ</t>
    </rPh>
    <rPh sb="10" eb="12">
      <t>シンキュウ</t>
    </rPh>
    <rPh sb="12" eb="15">
      <t>タイショウヒョウ</t>
    </rPh>
    <phoneticPr fontId="2"/>
  </si>
  <si>
    <t>割引をする場合</t>
    <rPh sb="0" eb="2">
      <t>ワリビキ</t>
    </rPh>
    <rPh sb="5" eb="7">
      <t>バアイ</t>
    </rPh>
    <phoneticPr fontId="2"/>
  </si>
  <si>
    <t>施設等の区分</t>
    <rPh sb="0" eb="2">
      <t>シセツ</t>
    </rPh>
    <rPh sb="2" eb="3">
      <t>トウ</t>
    </rPh>
    <rPh sb="4" eb="6">
      <t>クブン</t>
    </rPh>
    <phoneticPr fontId="2"/>
  </si>
  <si>
    <t>高齢者虐待防止措置実施の有無</t>
    <rPh sb="0" eb="7">
      <t>コウレイシャギャクタイボウシ</t>
    </rPh>
    <rPh sb="7" eb="9">
      <t>ソチ</t>
    </rPh>
    <rPh sb="9" eb="11">
      <t>ジッシ</t>
    </rPh>
    <rPh sb="12" eb="14">
      <t>ウム</t>
    </rPh>
    <phoneticPr fontId="39"/>
  </si>
  <si>
    <t>２４時間通報対応加算</t>
    <rPh sb="2" eb="4">
      <t>ジカン</t>
    </rPh>
    <rPh sb="4" eb="6">
      <t>ツウホウ</t>
    </rPh>
    <rPh sb="6" eb="8">
      <t>タイオウ</t>
    </rPh>
    <rPh sb="8" eb="10">
      <t>カサン</t>
    </rPh>
    <phoneticPr fontId="2"/>
  </si>
  <si>
    <t>請求する月の分。</t>
    <rPh sb="0" eb="2">
      <t>セイキュウ</t>
    </rPh>
    <rPh sb="4" eb="5">
      <t>ツキ</t>
    </rPh>
    <rPh sb="6" eb="7">
      <t>ブン</t>
    </rPh>
    <phoneticPr fontId="2"/>
  </si>
  <si>
    <t>連携する指定訪問介護事業所との協定書等（写）</t>
    <rPh sb="4" eb="6">
      <t>シテイ</t>
    </rPh>
    <rPh sb="18" eb="19">
      <t>トウ</t>
    </rPh>
    <rPh sb="20" eb="21">
      <t>ウツ</t>
    </rPh>
    <phoneticPr fontId="2"/>
  </si>
  <si>
    <t>連携する指定訪問介護事業所がわかるもの。</t>
    <rPh sb="0" eb="2">
      <t>レンケイ</t>
    </rPh>
    <rPh sb="4" eb="6">
      <t>シテイ</t>
    </rPh>
    <rPh sb="6" eb="8">
      <t>ホウモン</t>
    </rPh>
    <rPh sb="8" eb="10">
      <t>カイゴ</t>
    </rPh>
    <rPh sb="10" eb="13">
      <t>ジギョウショ</t>
    </rPh>
    <phoneticPr fontId="2"/>
  </si>
  <si>
    <t>特別地域加算</t>
    <rPh sb="0" eb="6">
      <t>トクベツチイキカサン</t>
    </rPh>
    <phoneticPr fontId="39"/>
  </si>
  <si>
    <t>中山間地域における小規模事業所加算（地域に関する状況）</t>
    <rPh sb="0" eb="3">
      <t>ナカヤマアイダ</t>
    </rPh>
    <rPh sb="3" eb="5">
      <t>チイキ</t>
    </rPh>
    <rPh sb="9" eb="12">
      <t>ショウキボ</t>
    </rPh>
    <rPh sb="12" eb="15">
      <t>ジギョウショ</t>
    </rPh>
    <rPh sb="15" eb="17">
      <t>カサン</t>
    </rPh>
    <rPh sb="18" eb="20">
      <t>チイキ</t>
    </rPh>
    <rPh sb="21" eb="22">
      <t>カン</t>
    </rPh>
    <rPh sb="24" eb="26">
      <t>ジョウキョウ</t>
    </rPh>
    <phoneticPr fontId="39"/>
  </si>
  <si>
    <t xml:space="preserve">サービス提供体制強化加算
</t>
    <rPh sb="4" eb="6">
      <t>テイキョウ</t>
    </rPh>
    <rPh sb="6" eb="8">
      <t>タイセイ</t>
    </rPh>
    <rPh sb="8" eb="10">
      <t>キョウカ</t>
    </rPh>
    <rPh sb="10" eb="12">
      <t>カサン</t>
    </rPh>
    <phoneticPr fontId="2"/>
  </si>
  <si>
    <r>
      <t xml:space="preserve">□
</t>
    </r>
    <r>
      <rPr>
        <sz val="8"/>
        <rFont val="ＭＳ Ｐゴシック"/>
        <family val="3"/>
        <charset val="128"/>
      </rPr>
      <t>更新
のみ</t>
    </r>
    <rPh sb="2" eb="4">
      <t>コウシン</t>
    </rPh>
    <phoneticPr fontId="2"/>
  </si>
  <si>
    <t>サービス提供体制強化加算に関する確認書＜参考様式１＞</t>
    <rPh sb="4" eb="6">
      <t>テイキョウ</t>
    </rPh>
    <rPh sb="6" eb="8">
      <t>タイセイ</t>
    </rPh>
    <rPh sb="8" eb="10">
      <t>キョウカ</t>
    </rPh>
    <rPh sb="10" eb="12">
      <t>カサン</t>
    </rPh>
    <rPh sb="13" eb="14">
      <t>カン</t>
    </rPh>
    <rPh sb="16" eb="19">
      <t>カクニンショ</t>
    </rPh>
    <rPh sb="20" eb="22">
      <t>サンコウ</t>
    </rPh>
    <rPh sb="22" eb="24">
      <t>ヨウシキ</t>
    </rPh>
    <phoneticPr fontId="2"/>
  </si>
  <si>
    <t>認知症介護実践リーダー研修の修了証（写）</t>
    <phoneticPr fontId="2"/>
  </si>
  <si>
    <t>認知症介護指導者養成研修の修了証（写）</t>
    <phoneticPr fontId="2"/>
  </si>
  <si>
    <t>加算Ⅱを算定する場合。</t>
    <rPh sb="0" eb="2">
      <t>カサン</t>
    </rPh>
    <rPh sb="4" eb="6">
      <t>サンテイ</t>
    </rPh>
    <rPh sb="8" eb="10">
      <t>バアイ</t>
    </rPh>
    <phoneticPr fontId="2"/>
  </si>
  <si>
    <t>事業所・施設名</t>
    <rPh sb="0" eb="3">
      <t>ジギョウショ</t>
    </rPh>
    <rPh sb="4" eb="6">
      <t>シセツ</t>
    </rPh>
    <rPh sb="6" eb="7">
      <t>メイ</t>
    </rPh>
    <phoneticPr fontId="2"/>
  </si>
  <si>
    <t>事業所番号</t>
    <rPh sb="0" eb="3">
      <t>ジギョウショ</t>
    </rPh>
    <rPh sb="3" eb="5">
      <t>バンゴウ</t>
    </rPh>
    <phoneticPr fontId="2"/>
  </si>
  <si>
    <t>サービスの種類</t>
    <rPh sb="5" eb="7">
      <t>シュルイ</t>
    </rPh>
    <phoneticPr fontId="2"/>
  </si>
  <si>
    <t>適用条件</t>
    <rPh sb="0" eb="2">
      <t>テキヨウ</t>
    </rPh>
    <rPh sb="2" eb="4">
      <t>ジョウケン</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</si>
  <si>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</si>
  <si>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</si>
  <si>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</si>
  <si>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複合型サービス</t>
    <rPh sb="0" eb="3">
      <t>フクゴウガタ</t>
    </rPh>
    <phoneticPr fontId="2"/>
  </si>
  <si>
    <t>（別紙12）</t>
    <phoneticPr fontId="2"/>
  </si>
  <si>
    <t>令和</t>
    <rPh sb="0" eb="2">
      <t>レイワ</t>
    </rPh>
    <phoneticPr fontId="2"/>
  </si>
  <si>
    <t>年</t>
    <rPh sb="0" eb="1">
      <t>ネン</t>
    </rPh>
    <phoneticPr fontId="2"/>
  </si>
  <si>
    <t>月</t>
    <rPh sb="0" eb="1">
      <t>ガツ</t>
    </rPh>
    <phoneticPr fontId="2"/>
  </si>
  <si>
    <t>日</t>
    <rPh sb="0" eb="1">
      <t>ニチ</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</si>
  <si>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</si>
  <si>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</si>
  <si>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事 業 所 名</t>
    <phoneticPr fontId="2"/>
  </si>
  <si>
    <t>異動等区分</t>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</si>
  <si>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</si>
  <si>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</si>
  <si>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</si>
  <si>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</si>
  <si>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</si>
  <si>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</si>
  <si>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</si>
  <si>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</si>
  <si>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届 出 項 目</t>
    <phoneticPr fontId="2"/>
  </si>
  <si>
    <t>１　認知症専門ケア加算（Ⅰ）　　　</t>
    <phoneticPr fontId="2"/>
  </si>
  <si>
    <t>２　認知症専門ケア加算（Ⅱ）</t>
  </si>
  <si>
    <t>有</t>
    <rPh sb="0" eb="1">
      <t>ア</t>
    </rPh>
    <phoneticPr fontId="2"/>
  </si>
  <si>
    <t>無</t>
    <rPh sb="0" eb="1">
      <t>ナ</t>
    </rPh>
    <phoneticPr fontId="2"/>
  </si>
  <si>
    <t>１．認知症専門ケア加算（Ⅰ）に係る届出内容</t>
    <rPh sb="15" eb="16">
      <t>カカ</t>
    </rPh>
    <rPh sb="17" eb="18">
      <t>トド</t>
    </rPh>
    <rPh sb="18" eb="19">
      <t>デ</t>
    </rPh>
    <rPh sb="19" eb="21">
      <t>ナイヨウ</t>
    </rPh>
    <phoneticPr fontId="2"/>
  </si>
  <si>
    <t>(1)</t>
    <phoneticPr fontId="2"/>
  </si>
  <si>
    <t>利用者の総数のうち、日常生活自立度のランクⅡ、Ⅲ、Ⅳ又はＭに該当する者</t>
    <rPh sb="14" eb="17">
      <t>ジリツド</t>
    </rPh>
    <rPh sb="26" eb="27">
      <t>マタ</t>
    </rPh>
    <rPh sb="30" eb="32">
      <t>ガイトウ</t>
    </rPh>
    <rPh sb="34" eb="35">
      <t>シャ</t>
    </rPh>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</si>
  <si>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</si>
  <si>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</si>
  <si>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</si>
  <si>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</si>
  <si>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</si>
  <si>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t>
    <phoneticPr fontId="2"/>
  </si>
  <si>
    <t>(2)</t>
    <phoneticPr fontId="2"/>
  </si>
  <si>
    <t>認知症介護に係る専門的な研修を修了している者を、日常生活自立度のランクⅡ、Ⅲ、</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</si>
  <si>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</si>
  <si>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</si>
  <si>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</si>
  <si>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</si>
  <si>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</si>
  <si>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</si>
  <si>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</si>
  <si>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</si>
  <si>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</si>
  <si>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</si>
  <si>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</si>
  <si>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</si>
  <si>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</si>
  <si>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</si>
  <si>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</si>
  <si>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</si>
  <si>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</si>
  <si>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</si>
  <si>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</si>
  <si>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</si>
  <si>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</si>
  <si>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</si>
  <si>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</si>
  <si>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</si>
  <si>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</si>
  <si>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利用者の総数のうち、日常生活自立度のランクⅢ、Ⅳ又はＭに該当する者</t>
    <rPh sb="14" eb="17">
      <t>ジリツド</t>
    </rPh>
    <rPh sb="24" eb="25">
      <t>マタ</t>
    </rPh>
    <rPh sb="28" eb="30">
      <t>ガイトウ</t>
    </rPh>
    <rPh sb="32" eb="33">
      <t>シャ</t>
    </rPh>
    <phoneticPr fontId="2"/>
  </si>
  <si>
    <t>の割合が20％以上である</t>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</si>
  <si>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</si>
  <si>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</si>
  <si>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</si>
  <si>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</si>
  <si>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</si>
  <si>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</si>
  <si>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</si>
  <si>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</si>
  <si>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</si>
  <si>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</si>
  <si>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</si>
  <si>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</si>
  <si>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</si>
  <si>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</si>
  <si>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</si>
  <si>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</si>
  <si>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</si>
  <si>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</si>
  <si>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</si>
  <si>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</si>
  <si>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</si>
  <si>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（別紙14）</t>
    <phoneticPr fontId="2"/>
  </si>
  <si>
    <t>月</t>
    <rPh sb="0" eb="1">
      <t>ゲツ</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</si>
  <si>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</si>
  <si>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</si>
  <si>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</si>
  <si>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</si>
  <si>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1　新規</t>
    <phoneticPr fontId="2"/>
  </si>
  <si>
    <t>2　変更</t>
    <phoneticPr fontId="2"/>
  </si>
  <si>
    <t>3　終了</t>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</si>
  <si>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</si>
  <si>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</si>
  <si>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</si>
  <si>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</si>
  <si>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</si>
  <si>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</si>
  <si>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</si>
  <si>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</si>
  <si>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</si>
  <si>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</si>
  <si>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</si>
  <si>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</si>
  <si>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</si>
  <si>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</si>
  <si>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</si>
  <si>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</si>
  <si>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①</t>
    <phoneticPr fontId="2"/>
  </si>
  <si>
    <t>介護職員の総数（常勤換算）</t>
    <rPh sb="0" eb="2">
      <t>カイゴ</t>
    </rPh>
    <rPh sb="2" eb="4">
      <t>ショクイン</t>
    </rPh>
    <rPh sb="5" eb="7">
      <t>ソウスウ</t>
    </rPh>
    <rPh sb="8" eb="10">
      <t>ジョウキン</t>
    </rPh>
    <rPh sb="10" eb="12">
      <t>カンサン</t>
    </rPh>
    <phoneticPr fontId="2"/>
  </si>
  <si>
    <t>人</t>
    <rPh sb="0" eb="1">
      <t>ニン</t>
    </rPh>
    <phoneticPr fontId="2"/>
  </si>
  <si>
    <t>②</t>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</si>
  <si>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</si>
  <si>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</si>
  <si>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</si>
  <si>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③</t>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</si>
  <si>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</si>
  <si>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</si>
  <si>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</si>
  <si>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</si>
  <si>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</si>
  <si>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</si>
  <si>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</si>
  <si>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</si>
  <si>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</si>
  <si>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</si>
  <si>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</si>
  <si>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</si>
  <si>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</si>
  <si>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</si>
  <si>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</si>
  <si>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</si>
  <si>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</si>
  <si>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</si>
  <si>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</si>
  <si>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</si>
  <si>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（別紙43）</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</si>
  <si>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</si>
  <si>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事 業 所 名</t>
  </si>
  <si>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</si>
  <si>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</si>
  <si>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</si>
  <si>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</si>
  <si>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</si>
  <si>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④</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</si>
  <si>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</si>
  <si>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⑤</t>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</si>
  <si>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</si>
  <si>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⑥</t>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</si>
  <si>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</si>
  <si>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</si>
  <si>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</si>
  <si>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</si>
  <si>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</si>
  <si>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サービス提供体制強化加算に関する確認書　（夜間対応型訪問介護看護）</t>
    <rPh sb="4" eb="6">
      <t>テイキョウ</t>
    </rPh>
    <rPh sb="6" eb="8">
      <t>タイセイ</t>
    </rPh>
    <rPh sb="8" eb="10">
      <t>キョウカ</t>
    </rPh>
    <rPh sb="10" eb="12">
      <t>カサン</t>
    </rPh>
    <rPh sb="13" eb="14">
      <t>カン</t>
    </rPh>
    <rPh sb="16" eb="19">
      <t>カクニンショ</t>
    </rPh>
    <rPh sb="21" eb="23">
      <t>ヤカン</t>
    </rPh>
    <rPh sb="23" eb="26">
      <t>タイオウガタ</t>
    </rPh>
    <rPh sb="26" eb="28">
      <t>ホウモン</t>
    </rPh>
    <rPh sb="28" eb="30">
      <t>カイゴ</t>
    </rPh>
    <rPh sb="30" eb="32">
      <t>カンゴ</t>
    </rPh>
    <phoneticPr fontId="2"/>
  </si>
  <si>
    <t>〔前年度の実績が６月に満たない事業所用〕</t>
    <phoneticPr fontId="2"/>
  </si>
  <si>
    <t>事業所名</t>
    <rPh sb="0" eb="3">
      <t>ジギョウショ</t>
    </rPh>
    <rPh sb="3" eb="4">
      <t>メイ</t>
    </rPh>
    <phoneticPr fontId="2"/>
  </si>
  <si>
    <t>介護職員の常勤換算数　（届出月前３か月の平均）</t>
    <rPh sb="0" eb="2">
      <t>カイゴ</t>
    </rPh>
    <rPh sb="2" eb="4">
      <t>ショクイン</t>
    </rPh>
    <rPh sb="12" eb="14">
      <t>トドケデ</t>
    </rPh>
    <rPh sb="14" eb="15">
      <t>ツキ</t>
    </rPh>
    <rPh sb="15" eb="16">
      <t>マエ</t>
    </rPh>
    <rPh sb="18" eb="19">
      <t>ゲツ</t>
    </rPh>
    <rPh sb="20" eb="22">
      <t>ヘイキン</t>
    </rPh>
    <phoneticPr fontId="2"/>
  </si>
  <si>
    <t>換算月</t>
    <rPh sb="0" eb="2">
      <t>カンサン</t>
    </rPh>
    <rPh sb="2" eb="3">
      <t>ツキ</t>
    </rPh>
    <phoneticPr fontId="2"/>
  </si>
  <si>
    <t>月</t>
    <rPh sb="0" eb="1">
      <t>ツキ</t>
    </rPh>
    <phoneticPr fontId="2"/>
  </si>
  <si>
    <t>常勤換算平均【A】</t>
    <rPh sb="0" eb="2">
      <t>ジョウキン</t>
    </rPh>
    <rPh sb="2" eb="4">
      <t>カンサン</t>
    </rPh>
    <rPh sb="4" eb="6">
      <t>ヘイキン</t>
    </rPh>
    <phoneticPr fontId="2"/>
  </si>
  <si>
    <t>常勤換算数</t>
    <rPh sb="0" eb="2">
      <t>ジョウキン</t>
    </rPh>
    <rPh sb="2" eb="4">
      <t>カンサン</t>
    </rPh>
    <rPh sb="4" eb="5">
      <t>スウ</t>
    </rPh>
    <phoneticPr fontId="2"/>
  </si>
  <si>
    <t>介護福祉士・実務者研修修了者・介護職員基礎研修課程修了者の訪問介護員の氏名、常勤換算数</t>
    <rPh sb="0" eb="2">
      <t>カイゴ</t>
    </rPh>
    <rPh sb="2" eb="5">
      <t>フクシシ</t>
    </rPh>
    <rPh sb="6" eb="9">
      <t>ジツムシャ</t>
    </rPh>
    <rPh sb="9" eb="11">
      <t>ケンシュウ</t>
    </rPh>
    <rPh sb="11" eb="14">
      <t>シュウリョウシャ</t>
    </rPh>
    <rPh sb="15" eb="17">
      <t>カイゴ</t>
    </rPh>
    <rPh sb="17" eb="19">
      <t>ショクイン</t>
    </rPh>
    <rPh sb="19" eb="21">
      <t>キソ</t>
    </rPh>
    <rPh sb="21" eb="23">
      <t>ケンシュウ</t>
    </rPh>
    <rPh sb="23" eb="25">
      <t>カテイ</t>
    </rPh>
    <rPh sb="25" eb="28">
      <t>シュウリョウシャ</t>
    </rPh>
    <rPh sb="29" eb="34">
      <t>ホウモンカイゴイン</t>
    </rPh>
    <rPh sb="35" eb="37">
      <t>シメイ</t>
    </rPh>
    <rPh sb="38" eb="40">
      <t>ジョウキン</t>
    </rPh>
    <rPh sb="40" eb="42">
      <t>カンサン</t>
    </rPh>
    <rPh sb="42" eb="43">
      <t>カズ</t>
    </rPh>
    <phoneticPr fontId="2"/>
  </si>
  <si>
    <t>（届出月前３か月の平均）</t>
    <rPh sb="1" eb="3">
      <t>トドケデ</t>
    </rPh>
    <rPh sb="3" eb="4">
      <t>ツキ</t>
    </rPh>
    <rPh sb="4" eb="5">
      <t>マエ</t>
    </rPh>
    <rPh sb="7" eb="8">
      <t>ガツ</t>
    </rPh>
    <phoneticPr fontId="2"/>
  </si>
  <si>
    <t>資格の種類</t>
    <rPh sb="0" eb="2">
      <t>シカク</t>
    </rPh>
    <rPh sb="3" eb="5">
      <t>シュルイ</t>
    </rPh>
    <phoneticPr fontId="2"/>
  </si>
  <si>
    <t>氏　　　名</t>
  </si>
  <si>
    <t>登録証登録番号</t>
    <rPh sb="0" eb="3">
      <t>トウロクショウ</t>
    </rPh>
    <rPh sb="3" eb="5">
      <t>トウロク</t>
    </rPh>
    <rPh sb="5" eb="7">
      <t>バンゴウ</t>
    </rPh>
    <phoneticPr fontId="2"/>
  </si>
  <si>
    <t>登録年月日</t>
    <rPh sb="0" eb="2">
      <t>トウロク</t>
    </rPh>
    <rPh sb="2" eb="5">
      <t>ネンガッピ</t>
    </rPh>
    <phoneticPr fontId="2"/>
  </si>
  <si>
    <t>月の常勤換算数</t>
  </si>
  <si>
    <t>　　　　　常勤換算平均　【B】　　</t>
    <rPh sb="5" eb="7">
      <t>ジョウキン</t>
    </rPh>
    <rPh sb="7" eb="9">
      <t>カンサン</t>
    </rPh>
    <rPh sb="9" eb="11">
      <t>ヘイキン</t>
    </rPh>
    <phoneticPr fontId="2"/>
  </si>
  <si>
    <t>　介護職員基礎研修課程修了者等の場合は、登録年月日の欄は修了年月日と読み替えて記入してください。</t>
    <rPh sb="14" eb="15">
      <t>トウ</t>
    </rPh>
    <phoneticPr fontId="2"/>
  </si>
  <si>
    <t>　「×月の常勤換算数」の欄は、月ごとに小数点第２位以下を切り捨ててください。</t>
    <rPh sb="3" eb="4">
      <t>ツキ</t>
    </rPh>
    <rPh sb="5" eb="7">
      <t>ジョウキン</t>
    </rPh>
    <rPh sb="7" eb="9">
      <t>カンサン</t>
    </rPh>
    <rPh sb="9" eb="10">
      <t>スウ</t>
    </rPh>
    <rPh sb="12" eb="13">
      <t>ラン</t>
    </rPh>
    <rPh sb="15" eb="16">
      <t>ツキ</t>
    </rPh>
    <rPh sb="19" eb="22">
      <t>ショウスウテン</t>
    </rPh>
    <rPh sb="22" eb="23">
      <t>ダイ</t>
    </rPh>
    <rPh sb="24" eb="27">
      <t>イイカ</t>
    </rPh>
    <rPh sb="28" eb="29">
      <t>キ</t>
    </rPh>
    <rPh sb="30" eb="31">
      <t>ス</t>
    </rPh>
    <phoneticPr fontId="2"/>
  </si>
  <si>
    <t>　「常勤換算平均」の欄は、常勤換算方法により算出した届出日の属する月の前３か月の平均を記入してください。</t>
    <rPh sb="2" eb="4">
      <t>ジョウキン</t>
    </rPh>
    <rPh sb="4" eb="6">
      <t>カンサン</t>
    </rPh>
    <rPh sb="6" eb="8">
      <t>ヘイキン</t>
    </rPh>
    <rPh sb="10" eb="11">
      <t>ラン</t>
    </rPh>
    <rPh sb="13" eb="15">
      <t>ジョウキン</t>
    </rPh>
    <rPh sb="15" eb="17">
      <t>カンサン</t>
    </rPh>
    <rPh sb="17" eb="19">
      <t>ホウホウ</t>
    </rPh>
    <rPh sb="22" eb="24">
      <t>サンシュツ</t>
    </rPh>
    <rPh sb="40" eb="42">
      <t>ヘイキン</t>
    </rPh>
    <rPh sb="43" eb="45">
      <t>キニュウ</t>
    </rPh>
    <phoneticPr fontId="2"/>
  </si>
  <si>
    <t>介護福祉士の割合</t>
    <rPh sb="0" eb="2">
      <t>カイゴ</t>
    </rPh>
    <rPh sb="2" eb="5">
      <t>フクシシ</t>
    </rPh>
    <rPh sb="6" eb="8">
      <t>ワリアイ</t>
    </rPh>
    <phoneticPr fontId="2"/>
  </si>
  <si>
    <t>B ／ A × 100</t>
    <phoneticPr fontId="2"/>
  </si>
  <si>
    <t>適　・　否</t>
    <rPh sb="0" eb="1">
      <t>テキ</t>
    </rPh>
    <rPh sb="4" eb="5">
      <t>ヒ</t>
    </rPh>
    <phoneticPr fontId="2"/>
  </si>
  <si>
    <t>←</t>
    <phoneticPr fontId="2"/>
  </si>
  <si>
    <t>加算（Ⅰ）は60％以上，加算（Ⅱ）は40％以上，
加算（Ⅲ）は30％以上が適</t>
    <rPh sb="12" eb="14">
      <t>カサン</t>
    </rPh>
    <rPh sb="21" eb="23">
      <t>イジョウ</t>
    </rPh>
    <rPh sb="25" eb="27">
      <t>カサン</t>
    </rPh>
    <rPh sb="34" eb="36">
      <t>イジョウ</t>
    </rPh>
    <rPh sb="37" eb="38">
      <t>テキ</t>
    </rPh>
    <phoneticPr fontId="2"/>
  </si>
  <si>
    <t>介護福祉士・実務者研修修了者・介護職員基礎研修課程修了者の割合</t>
    <rPh sb="0" eb="2">
      <t>カイゴ</t>
    </rPh>
    <rPh sb="2" eb="5">
      <t>フクシシ</t>
    </rPh>
    <rPh sb="6" eb="9">
      <t>ジツムシャ</t>
    </rPh>
    <rPh sb="9" eb="11">
      <t>ケンシュウ</t>
    </rPh>
    <rPh sb="11" eb="14">
      <t>シュウリョウシャ</t>
    </rPh>
    <rPh sb="15" eb="17">
      <t>カイゴ</t>
    </rPh>
    <rPh sb="17" eb="19">
      <t>ショクイン</t>
    </rPh>
    <rPh sb="19" eb="21">
      <t>キソ</t>
    </rPh>
    <rPh sb="21" eb="23">
      <t>ケンシュウ</t>
    </rPh>
    <rPh sb="23" eb="25">
      <t>カテイ</t>
    </rPh>
    <rPh sb="25" eb="28">
      <t>シュウリョウシャ</t>
    </rPh>
    <rPh sb="29" eb="31">
      <t>ワリアイ</t>
    </rPh>
    <phoneticPr fontId="2"/>
  </si>
  <si>
    <t>加算（Ⅱ）は60％以上，加算（Ⅲ）は50％以上が適</t>
    <rPh sb="0" eb="2">
      <t>カサン</t>
    </rPh>
    <rPh sb="9" eb="11">
      <t>イジョウ</t>
    </rPh>
    <rPh sb="12" eb="14">
      <t>カサン</t>
    </rPh>
    <rPh sb="21" eb="23">
      <t>イジョウ</t>
    </rPh>
    <rPh sb="24" eb="25">
      <t>テキ</t>
    </rPh>
    <phoneticPr fontId="2"/>
  </si>
  <si>
    <t>（注意事項）</t>
    <rPh sb="1" eb="3">
      <t>チュウイ</t>
    </rPh>
    <rPh sb="3" eb="5">
      <t>ジコウ</t>
    </rPh>
    <phoneticPr fontId="2"/>
  </si>
  <si>
    <t>　前年度の実績が６月に満たない事業所は、届出月前３ヶ月間の平均の状況で作成すること。（４月１日から算定を行う場合は、１２月、１月、２月の平均）</t>
    <rPh sb="1" eb="4">
      <t>ゼンネンド</t>
    </rPh>
    <rPh sb="5" eb="7">
      <t>ジッセキ</t>
    </rPh>
    <rPh sb="9" eb="10">
      <t>ガツ</t>
    </rPh>
    <rPh sb="11" eb="12">
      <t>ミ</t>
    </rPh>
    <rPh sb="15" eb="18">
      <t>ジギョウショ</t>
    </rPh>
    <rPh sb="20" eb="22">
      <t>トドケデ</t>
    </rPh>
    <rPh sb="22" eb="23">
      <t>ツキ</t>
    </rPh>
    <rPh sb="23" eb="24">
      <t>ゼン</t>
    </rPh>
    <rPh sb="26" eb="28">
      <t>ゲツカン</t>
    </rPh>
    <rPh sb="29" eb="31">
      <t>ヘイキン</t>
    </rPh>
    <rPh sb="32" eb="34">
      <t>ジョウキョウ</t>
    </rPh>
    <rPh sb="35" eb="37">
      <t>サクセイ</t>
    </rPh>
    <phoneticPr fontId="2"/>
  </si>
  <si>
    <t>　３か月間の平均で届出を行った場合は、届出月以降においても直近３か月間の職員又の割合につき、毎月継続的に所定の割合を維持する必要がある。その割合については、毎月記録するとともに、所定の割合を下回った場合には、加算の取り下げを行うこと。</t>
    <phoneticPr fontId="2"/>
  </si>
  <si>
    <t>サービス提供体制強化加算に関する確認書　〔夜間対応型訪問介護看護〕</t>
    <rPh sb="4" eb="6">
      <t>テイキョウ</t>
    </rPh>
    <rPh sb="6" eb="8">
      <t>タイセイ</t>
    </rPh>
    <rPh sb="8" eb="10">
      <t>キョウカ</t>
    </rPh>
    <rPh sb="10" eb="12">
      <t>カサン</t>
    </rPh>
    <rPh sb="13" eb="14">
      <t>カン</t>
    </rPh>
    <rPh sb="16" eb="19">
      <t>カクニンショ</t>
    </rPh>
    <rPh sb="21" eb="23">
      <t>ヤカン</t>
    </rPh>
    <rPh sb="23" eb="26">
      <t>タイオウガタ</t>
    </rPh>
    <rPh sb="26" eb="28">
      <t>ホウモン</t>
    </rPh>
    <rPh sb="28" eb="30">
      <t>カイゴ</t>
    </rPh>
    <rPh sb="30" eb="32">
      <t>カンゴ</t>
    </rPh>
    <phoneticPr fontId="2"/>
  </si>
  <si>
    <t>介護職員の常勤換算数　（３月を除く前年度の平均）</t>
    <rPh sb="0" eb="2">
      <t>カイゴ</t>
    </rPh>
    <rPh sb="2" eb="4">
      <t>ショクイン</t>
    </rPh>
    <rPh sb="15" eb="16">
      <t>ノゾ</t>
    </rPh>
    <rPh sb="17" eb="18">
      <t>ゼン</t>
    </rPh>
    <rPh sb="18" eb="20">
      <t>ネンド</t>
    </rPh>
    <phoneticPr fontId="2"/>
  </si>
  <si>
    <t>４月</t>
    <rPh sb="1" eb="2">
      <t>ガツ</t>
    </rPh>
    <phoneticPr fontId="2"/>
  </si>
  <si>
    <t>５月</t>
  </si>
  <si>
    <t>６月</t>
  </si>
  <si>
    <t>７月</t>
  </si>
  <si>
    <t>８月</t>
  </si>
  <si>
    <t>９月</t>
  </si>
  <si>
    <t>１０月</t>
  </si>
  <si>
    <t>１１月</t>
  </si>
  <si>
    <t>１２月</t>
  </si>
  <si>
    <t>１月</t>
  </si>
  <si>
    <t>２月</t>
  </si>
  <si>
    <t>常勤換算平均 【A】</t>
    <rPh sb="0" eb="2">
      <t>ジョウキン</t>
    </rPh>
    <rPh sb="2" eb="4">
      <t>カンサン</t>
    </rPh>
    <rPh sb="4" eb="6">
      <t>ヘイキン</t>
    </rPh>
    <phoneticPr fontId="2"/>
  </si>
  <si>
    <t>（３月を除く前年度の平均）</t>
    <phoneticPr fontId="2"/>
  </si>
  <si>
    <t>４月の常勤換算数　①</t>
    <rPh sb="1" eb="2">
      <t>ガツ</t>
    </rPh>
    <rPh sb="3" eb="5">
      <t>ジョウキン</t>
    </rPh>
    <rPh sb="5" eb="7">
      <t>カンサン</t>
    </rPh>
    <rPh sb="7" eb="8">
      <t>スウ</t>
    </rPh>
    <phoneticPr fontId="2"/>
  </si>
  <si>
    <t>５月</t>
    <rPh sb="1" eb="2">
      <t>ガツ</t>
    </rPh>
    <phoneticPr fontId="2"/>
  </si>
  <si>
    <t>５月の常勤換算数　②</t>
    <rPh sb="1" eb="2">
      <t>ガツ</t>
    </rPh>
    <rPh sb="3" eb="5">
      <t>ジョウキン</t>
    </rPh>
    <rPh sb="5" eb="7">
      <t>カンサン</t>
    </rPh>
    <rPh sb="7" eb="8">
      <t>スウ</t>
    </rPh>
    <phoneticPr fontId="2"/>
  </si>
  <si>
    <t>６月</t>
    <rPh sb="1" eb="2">
      <t>ガツ</t>
    </rPh>
    <phoneticPr fontId="2"/>
  </si>
  <si>
    <t>６月の常勤換算数　③</t>
    <rPh sb="1" eb="2">
      <t>ガツ</t>
    </rPh>
    <rPh sb="3" eb="5">
      <t>ジョウキン</t>
    </rPh>
    <rPh sb="5" eb="7">
      <t>カンサン</t>
    </rPh>
    <rPh sb="7" eb="8">
      <t>スウ</t>
    </rPh>
    <phoneticPr fontId="2"/>
  </si>
  <si>
    <t>７月</t>
    <rPh sb="1" eb="2">
      <t>ガツ</t>
    </rPh>
    <phoneticPr fontId="2"/>
  </si>
  <si>
    <t>７月の常勤換算数　④</t>
    <rPh sb="1" eb="2">
      <t>ガツ</t>
    </rPh>
    <rPh sb="3" eb="5">
      <t>ジョウキン</t>
    </rPh>
    <rPh sb="5" eb="7">
      <t>カンサン</t>
    </rPh>
    <rPh sb="7" eb="8">
      <t>スウ</t>
    </rPh>
    <phoneticPr fontId="2"/>
  </si>
  <si>
    <t>８月</t>
    <rPh sb="1" eb="2">
      <t>ガツ</t>
    </rPh>
    <phoneticPr fontId="2"/>
  </si>
  <si>
    <t>８月の常勤換算数　⑤</t>
    <rPh sb="1" eb="2">
      <t>ガツ</t>
    </rPh>
    <rPh sb="3" eb="5">
      <t>ジョウキン</t>
    </rPh>
    <rPh sb="5" eb="7">
      <t>カンサン</t>
    </rPh>
    <rPh sb="7" eb="8">
      <t>スウ</t>
    </rPh>
    <phoneticPr fontId="2"/>
  </si>
  <si>
    <t>９月</t>
    <rPh sb="1" eb="2">
      <t>ガツ</t>
    </rPh>
    <phoneticPr fontId="2"/>
  </si>
  <si>
    <t>９月の常勤換算数　⑥</t>
    <rPh sb="1" eb="2">
      <t>ガツ</t>
    </rPh>
    <rPh sb="3" eb="5">
      <t>ジョウキン</t>
    </rPh>
    <rPh sb="5" eb="7">
      <t>カンサン</t>
    </rPh>
    <rPh sb="7" eb="8">
      <t>スウ</t>
    </rPh>
    <phoneticPr fontId="2"/>
  </si>
  <si>
    <t>10月</t>
    <rPh sb="2" eb="3">
      <t>ガツ</t>
    </rPh>
    <phoneticPr fontId="2"/>
  </si>
  <si>
    <t>10月の常勤換算数　⑦</t>
    <rPh sb="2" eb="3">
      <t>ガツ</t>
    </rPh>
    <rPh sb="4" eb="6">
      <t>ジョウキン</t>
    </rPh>
    <rPh sb="6" eb="8">
      <t>カンサン</t>
    </rPh>
    <rPh sb="8" eb="9">
      <t>スウ</t>
    </rPh>
    <phoneticPr fontId="2"/>
  </si>
  <si>
    <t>11月</t>
    <rPh sb="2" eb="3">
      <t>ガツ</t>
    </rPh>
    <phoneticPr fontId="2"/>
  </si>
  <si>
    <t>11月の常勤換算数　⑧</t>
    <rPh sb="2" eb="3">
      <t>ガツ</t>
    </rPh>
    <rPh sb="4" eb="6">
      <t>ジョウキン</t>
    </rPh>
    <rPh sb="6" eb="8">
      <t>カンサン</t>
    </rPh>
    <rPh sb="8" eb="9">
      <t>スウ</t>
    </rPh>
    <phoneticPr fontId="2"/>
  </si>
  <si>
    <t>12月</t>
    <rPh sb="2" eb="3">
      <t>ガツ</t>
    </rPh>
    <phoneticPr fontId="2"/>
  </si>
  <si>
    <t>12月の常勤換算数　⑨</t>
    <rPh sb="2" eb="3">
      <t>ガツ</t>
    </rPh>
    <rPh sb="4" eb="6">
      <t>ジョウキン</t>
    </rPh>
    <rPh sb="6" eb="8">
      <t>カンサン</t>
    </rPh>
    <rPh sb="8" eb="9">
      <t>スウ</t>
    </rPh>
    <phoneticPr fontId="2"/>
  </si>
  <si>
    <t>１月</t>
    <rPh sb="1" eb="2">
      <t>ガツ</t>
    </rPh>
    <phoneticPr fontId="2"/>
  </si>
  <si>
    <t>１月の常勤換算数　⑩</t>
    <rPh sb="1" eb="2">
      <t>ガツ</t>
    </rPh>
    <rPh sb="3" eb="5">
      <t>ジョウキン</t>
    </rPh>
    <rPh sb="5" eb="7">
      <t>カンサン</t>
    </rPh>
    <rPh sb="7" eb="8">
      <t>スウ</t>
    </rPh>
    <phoneticPr fontId="2"/>
  </si>
  <si>
    <t>２月</t>
    <rPh sb="1" eb="2">
      <t>ガツ</t>
    </rPh>
    <phoneticPr fontId="2"/>
  </si>
  <si>
    <t>２月の常勤換算数　⑪</t>
    <rPh sb="1" eb="2">
      <t>ガツ</t>
    </rPh>
    <rPh sb="3" eb="5">
      <t>ジョウキン</t>
    </rPh>
    <rPh sb="5" eb="7">
      <t>カンサン</t>
    </rPh>
    <rPh sb="7" eb="8">
      <t>スウ</t>
    </rPh>
    <phoneticPr fontId="2"/>
  </si>
  <si>
    <t>常勤換算平均　【B】</t>
    <rPh sb="0" eb="2">
      <t>ジョウキン</t>
    </rPh>
    <rPh sb="2" eb="4">
      <t>カンサン</t>
    </rPh>
    <rPh sb="4" eb="6">
      <t>ヘイキン</t>
    </rPh>
    <phoneticPr fontId="2"/>
  </si>
  <si>
    <t>　３月を除く前年度の平均の状況で作成すること。</t>
    <rPh sb="2" eb="3">
      <t>ガツ</t>
    </rPh>
    <rPh sb="4" eb="5">
      <t>ノゾ</t>
    </rPh>
    <rPh sb="6" eb="9">
      <t>ゼンネンド</t>
    </rPh>
    <rPh sb="10" eb="12">
      <t>ヘイキン</t>
    </rPh>
    <rPh sb="13" eb="15">
      <t>ジョウキョウ</t>
    </rPh>
    <rPh sb="16" eb="18">
      <t>サクセイ</t>
    </rPh>
    <phoneticPr fontId="2"/>
  </si>
  <si>
    <t>　届出を行った場合は、職員の割合につき、毎月継続的に記録をとっておくこと。</t>
    <rPh sb="1" eb="3">
      <t>トドケデ</t>
    </rPh>
    <rPh sb="4" eb="5">
      <t>オコナ</t>
    </rPh>
    <rPh sb="7" eb="9">
      <t>バアイ</t>
    </rPh>
    <rPh sb="11" eb="13">
      <t>ショクイン</t>
    </rPh>
    <rPh sb="14" eb="16">
      <t>ワリアイ</t>
    </rPh>
    <rPh sb="20" eb="22">
      <t>マイツキ</t>
    </rPh>
    <rPh sb="22" eb="24">
      <t>ケイゾク</t>
    </rPh>
    <rPh sb="24" eb="25">
      <t>テキ</t>
    </rPh>
    <rPh sb="26" eb="28">
      <t>キロク</t>
    </rPh>
    <phoneticPr fontId="2"/>
  </si>
  <si>
    <t>サービス提供体制強化加算に関する確認書　（勤続年数）　〔夜間対応型訪問介護看護〕</t>
    <rPh sb="28" eb="30">
      <t>ヤカン</t>
    </rPh>
    <phoneticPr fontId="2"/>
  </si>
  <si>
    <t>介護福祉士のうち勤続年数10年以上の者の氏名等　（届出月前３か月の平均）</t>
    <rPh sb="0" eb="5">
      <t>カイゴフクシシ</t>
    </rPh>
    <rPh sb="8" eb="10">
      <t>キンゾク</t>
    </rPh>
    <rPh sb="10" eb="12">
      <t>ネンスウ</t>
    </rPh>
    <rPh sb="20" eb="22">
      <t>シメイ</t>
    </rPh>
    <rPh sb="22" eb="23">
      <t>ナド</t>
    </rPh>
    <rPh sb="25" eb="27">
      <t>トドケデ</t>
    </rPh>
    <rPh sb="27" eb="28">
      <t>ツキ</t>
    </rPh>
    <rPh sb="28" eb="29">
      <t>ゼン</t>
    </rPh>
    <rPh sb="31" eb="32">
      <t>ゲツ</t>
    </rPh>
    <rPh sb="33" eb="35">
      <t>ヘイキン</t>
    </rPh>
    <phoneticPr fontId="2"/>
  </si>
  <si>
    <t>氏　　　名</t>
    <rPh sb="0" eb="1">
      <t>シ</t>
    </rPh>
    <rPh sb="4" eb="5">
      <t>メイ</t>
    </rPh>
    <phoneticPr fontId="2"/>
  </si>
  <si>
    <t>登録証登録番号</t>
    <phoneticPr fontId="39"/>
  </si>
  <si>
    <t>勤続期間</t>
    <rPh sb="0" eb="2">
      <t>キンゾク</t>
    </rPh>
    <rPh sb="2" eb="4">
      <t>キカン</t>
    </rPh>
    <phoneticPr fontId="2"/>
  </si>
  <si>
    <t>勤続年数</t>
    <rPh sb="0" eb="2">
      <t>キンゾク</t>
    </rPh>
    <rPh sb="2" eb="4">
      <t>ネンスウ</t>
    </rPh>
    <phoneticPr fontId="2"/>
  </si>
  <si>
    <t>常勤換算平均【B】</t>
    <rPh sb="0" eb="2">
      <t>ジョウキン</t>
    </rPh>
    <rPh sb="2" eb="4">
      <t>カンサン</t>
    </rPh>
    <rPh sb="4" eb="6">
      <t>ヘイキン</t>
    </rPh>
    <phoneticPr fontId="2"/>
  </si>
  <si>
    <t>勤続年数10年以上の者の割合</t>
    <rPh sb="0" eb="2">
      <t>キンゾク</t>
    </rPh>
    <rPh sb="2" eb="4">
      <t>ネンスウ</t>
    </rPh>
    <rPh sb="6" eb="9">
      <t>ネンイジョウ</t>
    </rPh>
    <rPh sb="10" eb="11">
      <t>モノ</t>
    </rPh>
    <rPh sb="12" eb="14">
      <t>ワリアイ</t>
    </rPh>
    <phoneticPr fontId="2"/>
  </si>
  <si>
    <t>25％以上が適</t>
    <rPh sb="3" eb="5">
      <t>イジョウ</t>
    </rPh>
    <rPh sb="6" eb="7">
      <t>テキ</t>
    </rPh>
    <phoneticPr fontId="2"/>
  </si>
  <si>
    <t>　届出月前３か月の平均の状況で作成すること。（４月１日から算定を行う場合は、１２月、１月、２月の平均）</t>
    <rPh sb="1" eb="3">
      <t>トドケデ</t>
    </rPh>
    <rPh sb="3" eb="4">
      <t>ガツ</t>
    </rPh>
    <rPh sb="4" eb="5">
      <t>マエ</t>
    </rPh>
    <rPh sb="7" eb="8">
      <t>ゲツ</t>
    </rPh>
    <rPh sb="9" eb="11">
      <t>ヘイキン</t>
    </rPh>
    <rPh sb="12" eb="14">
      <t>ジョウキョウ</t>
    </rPh>
    <rPh sb="15" eb="17">
      <t>サクセイ</t>
    </rPh>
    <phoneticPr fontId="2"/>
  </si>
  <si>
    <t>　３か月間の平均で届出を行った場合は、届出月以降においても直近３か月間の職員の割合につき、毎月継続的に所定の割合を維持する必要がある。その割合については、毎月記録するとともに、所定の割合を下回った場合には、加算の取り下げを行うこと。</t>
    <rPh sb="3" eb="4">
      <t>ゲツ</t>
    </rPh>
    <rPh sb="4" eb="5">
      <t>カン</t>
    </rPh>
    <rPh sb="6" eb="8">
      <t>ヘイキン</t>
    </rPh>
    <rPh sb="9" eb="11">
      <t>トドケデ</t>
    </rPh>
    <rPh sb="12" eb="13">
      <t>オコナ</t>
    </rPh>
    <rPh sb="15" eb="17">
      <t>バアイ</t>
    </rPh>
    <rPh sb="19" eb="21">
      <t>トドケデ</t>
    </rPh>
    <rPh sb="21" eb="22">
      <t>ツキ</t>
    </rPh>
    <rPh sb="22" eb="24">
      <t>イコウ</t>
    </rPh>
    <rPh sb="29" eb="31">
      <t>チョッキン</t>
    </rPh>
    <rPh sb="33" eb="34">
      <t>ゲツ</t>
    </rPh>
    <rPh sb="34" eb="35">
      <t>カン</t>
    </rPh>
    <rPh sb="36" eb="38">
      <t>ショクイン</t>
    </rPh>
    <rPh sb="39" eb="41">
      <t>ワリアイ</t>
    </rPh>
    <rPh sb="45" eb="47">
      <t>マイツキ</t>
    </rPh>
    <rPh sb="47" eb="50">
      <t>ケイゾクテキ</t>
    </rPh>
    <rPh sb="51" eb="53">
      <t>ショテイ</t>
    </rPh>
    <rPh sb="54" eb="56">
      <t>ワリアイ</t>
    </rPh>
    <rPh sb="57" eb="59">
      <t>イジ</t>
    </rPh>
    <rPh sb="61" eb="63">
      <t>ヒツヨウ</t>
    </rPh>
    <rPh sb="69" eb="71">
      <t>ワリアイ</t>
    </rPh>
    <rPh sb="77" eb="79">
      <t>マイツキ</t>
    </rPh>
    <rPh sb="79" eb="81">
      <t>キロク</t>
    </rPh>
    <rPh sb="88" eb="90">
      <t>ショテイ</t>
    </rPh>
    <rPh sb="91" eb="93">
      <t>ワリアイ</t>
    </rPh>
    <rPh sb="94" eb="96">
      <t>シタマワ</t>
    </rPh>
    <rPh sb="98" eb="100">
      <t>バアイ</t>
    </rPh>
    <rPh sb="103" eb="105">
      <t>カサン</t>
    </rPh>
    <rPh sb="106" eb="107">
      <t>ト</t>
    </rPh>
    <rPh sb="108" eb="109">
      <t>サ</t>
    </rPh>
    <rPh sb="111" eb="112">
      <t>オコナ</t>
    </rPh>
    <phoneticPr fontId="2"/>
  </si>
  <si>
    <t>　勤続年数とは、各月の前月の末日時点における勤続年数をいう。</t>
    <rPh sb="1" eb="3">
      <t>キンゾク</t>
    </rPh>
    <rPh sb="3" eb="5">
      <t>ネンスウ</t>
    </rPh>
    <rPh sb="8" eb="10">
      <t>カクツキ</t>
    </rPh>
    <rPh sb="11" eb="13">
      <t>ゼンゲツ</t>
    </rPh>
    <rPh sb="14" eb="16">
      <t>マツジツ</t>
    </rPh>
    <rPh sb="16" eb="18">
      <t>ジテン</t>
    </rPh>
    <rPh sb="22" eb="24">
      <t>キンゾク</t>
    </rPh>
    <rPh sb="24" eb="26">
      <t>ネンスウ</t>
    </rPh>
    <phoneticPr fontId="2"/>
  </si>
  <si>
    <r>
      <t>（例：</t>
    </r>
    <r>
      <rPr>
        <sz val="9"/>
        <color rgb="FFFF0000"/>
        <rFont val="ＭＳ Ｐゴシック"/>
        <family val="3"/>
        <charset val="128"/>
      </rPr>
      <t>令和６</t>
    </r>
    <r>
      <rPr>
        <sz val="9"/>
        <rFont val="ＭＳ Ｐゴシック"/>
        <family val="3"/>
        <charset val="128"/>
      </rPr>
      <t>年４月における勤続年数３年以上の者とは、</t>
    </r>
    <r>
      <rPr>
        <sz val="9"/>
        <color rgb="FFFF0000"/>
        <rFont val="ＭＳ Ｐゴシック"/>
        <family val="3"/>
        <charset val="128"/>
      </rPr>
      <t>令和６</t>
    </r>
    <r>
      <rPr>
        <sz val="9"/>
        <rFont val="ＭＳ Ｐゴシック"/>
        <family val="3"/>
        <charset val="128"/>
      </rPr>
      <t>年３月３１日時点で勤続年数３年以上の者。）</t>
    </r>
    <rPh sb="1" eb="2">
      <t>レイ</t>
    </rPh>
    <rPh sb="3" eb="5">
      <t>レイワ</t>
    </rPh>
    <rPh sb="6" eb="7">
      <t>ネン</t>
    </rPh>
    <rPh sb="8" eb="9">
      <t>ガツ</t>
    </rPh>
    <rPh sb="13" eb="15">
      <t>キンゾク</t>
    </rPh>
    <rPh sb="15" eb="17">
      <t>ネンスウ</t>
    </rPh>
    <rPh sb="18" eb="19">
      <t>ネン</t>
    </rPh>
    <rPh sb="19" eb="21">
      <t>イジョウ</t>
    </rPh>
    <rPh sb="22" eb="23">
      <t>モノ</t>
    </rPh>
    <rPh sb="26" eb="28">
      <t>レイワ</t>
    </rPh>
    <rPh sb="29" eb="30">
      <t>ネン</t>
    </rPh>
    <rPh sb="31" eb="32">
      <t>ガツ</t>
    </rPh>
    <rPh sb="34" eb="35">
      <t>ニチ</t>
    </rPh>
    <rPh sb="35" eb="37">
      <t>ジテン</t>
    </rPh>
    <rPh sb="38" eb="40">
      <t>キンゾク</t>
    </rPh>
    <rPh sb="40" eb="42">
      <t>ネンスウ</t>
    </rPh>
    <rPh sb="43" eb="44">
      <t>ネン</t>
    </rPh>
    <rPh sb="44" eb="46">
      <t>イジョウ</t>
    </rPh>
    <rPh sb="47" eb="48">
      <t>モノ</t>
    </rPh>
    <phoneticPr fontId="2"/>
  </si>
  <si>
    <t>　勤続年数の算定に当たっては、当該事業所の勤続年数に加え、同一法人の経営する他の介護サービス事業所、病院、社会福祉施設等においてサービスを利用者に直接提供する職員として勤務した年数を含めることができる。</t>
    <rPh sb="1" eb="3">
      <t>キンゾク</t>
    </rPh>
    <rPh sb="3" eb="5">
      <t>ネンスウ</t>
    </rPh>
    <rPh sb="6" eb="8">
      <t>サンテイ</t>
    </rPh>
    <rPh sb="9" eb="10">
      <t>ア</t>
    </rPh>
    <rPh sb="15" eb="17">
      <t>トウガイ</t>
    </rPh>
    <rPh sb="17" eb="20">
      <t>ジギョウショ</t>
    </rPh>
    <rPh sb="21" eb="23">
      <t>キンゾク</t>
    </rPh>
    <rPh sb="23" eb="25">
      <t>ネンスウ</t>
    </rPh>
    <rPh sb="26" eb="27">
      <t>クワ</t>
    </rPh>
    <rPh sb="29" eb="31">
      <t>ドウイツ</t>
    </rPh>
    <rPh sb="31" eb="33">
      <t>ホウジン</t>
    </rPh>
    <rPh sb="34" eb="36">
      <t>ケイエイ</t>
    </rPh>
    <rPh sb="38" eb="39">
      <t>タ</t>
    </rPh>
    <rPh sb="40" eb="42">
      <t>カイゴ</t>
    </rPh>
    <rPh sb="46" eb="49">
      <t>ジギョウショ</t>
    </rPh>
    <rPh sb="50" eb="52">
      <t>ビョウイン</t>
    </rPh>
    <rPh sb="53" eb="55">
      <t>シャカイ</t>
    </rPh>
    <rPh sb="55" eb="57">
      <t>フクシ</t>
    </rPh>
    <rPh sb="57" eb="59">
      <t>シセツ</t>
    </rPh>
    <rPh sb="59" eb="60">
      <t>トウ</t>
    </rPh>
    <rPh sb="69" eb="72">
      <t>リヨウシャ</t>
    </rPh>
    <rPh sb="73" eb="75">
      <t>チョクセツ</t>
    </rPh>
    <rPh sb="75" eb="77">
      <t>テイキョウ</t>
    </rPh>
    <rPh sb="79" eb="81">
      <t>ショクイン</t>
    </rPh>
    <rPh sb="84" eb="86">
      <t>キンム</t>
    </rPh>
    <rPh sb="88" eb="90">
      <t>ネンスウ</t>
    </rPh>
    <rPh sb="91" eb="92">
      <t>フク</t>
    </rPh>
    <phoneticPr fontId="2"/>
  </si>
  <si>
    <t>サービス提供体制強化加算に関する確認書　（勤続年数）</t>
    <phoneticPr fontId="2"/>
  </si>
  <si>
    <t>〔夜間対応型訪問介護看護〕</t>
    <rPh sb="1" eb="3">
      <t>ヤカン</t>
    </rPh>
    <phoneticPr fontId="2"/>
  </si>
  <si>
    <t>介護福祉士のうち勤続年数10年以上の者の氏名等　（３月を除く前年度の平均）</t>
    <rPh sb="0" eb="5">
      <t>カイゴフクシシ</t>
    </rPh>
    <rPh sb="8" eb="10">
      <t>キンゾク</t>
    </rPh>
    <rPh sb="10" eb="12">
      <t>ネンスウ</t>
    </rPh>
    <rPh sb="20" eb="22">
      <t>シメイ</t>
    </rPh>
    <rPh sb="22" eb="23">
      <t>ナド</t>
    </rPh>
    <phoneticPr fontId="2"/>
  </si>
  <si>
    <t>４月の常勤換算数</t>
    <rPh sb="1" eb="2">
      <t>ガツ</t>
    </rPh>
    <rPh sb="3" eb="5">
      <t>ジョウキン</t>
    </rPh>
    <rPh sb="5" eb="7">
      <t>カンサン</t>
    </rPh>
    <rPh sb="7" eb="8">
      <t>スウ</t>
    </rPh>
    <phoneticPr fontId="2"/>
  </si>
  <si>
    <t>５月の常勤換算数</t>
    <rPh sb="1" eb="2">
      <t>ガツ</t>
    </rPh>
    <rPh sb="3" eb="5">
      <t>ジョウキン</t>
    </rPh>
    <rPh sb="5" eb="7">
      <t>カンサン</t>
    </rPh>
    <rPh sb="7" eb="8">
      <t>スウ</t>
    </rPh>
    <phoneticPr fontId="2"/>
  </si>
  <si>
    <t>６月の常勤換算数</t>
    <rPh sb="1" eb="2">
      <t>ガツ</t>
    </rPh>
    <rPh sb="3" eb="5">
      <t>ジョウキン</t>
    </rPh>
    <rPh sb="5" eb="7">
      <t>カンサン</t>
    </rPh>
    <rPh sb="7" eb="8">
      <t>スウ</t>
    </rPh>
    <phoneticPr fontId="2"/>
  </si>
  <si>
    <t>７月の常勤換算数</t>
    <rPh sb="1" eb="2">
      <t>ガツ</t>
    </rPh>
    <rPh sb="3" eb="5">
      <t>ジョウキン</t>
    </rPh>
    <rPh sb="5" eb="7">
      <t>カンサン</t>
    </rPh>
    <rPh sb="7" eb="8">
      <t>スウ</t>
    </rPh>
    <phoneticPr fontId="2"/>
  </si>
  <si>
    <t>８月の常勤換算数</t>
    <rPh sb="1" eb="2">
      <t>ガツ</t>
    </rPh>
    <rPh sb="3" eb="5">
      <t>ジョウキン</t>
    </rPh>
    <rPh sb="5" eb="7">
      <t>カンサン</t>
    </rPh>
    <rPh sb="7" eb="8">
      <t>スウ</t>
    </rPh>
    <phoneticPr fontId="2"/>
  </si>
  <si>
    <t>９月の常勤換算数</t>
    <rPh sb="1" eb="2">
      <t>ガツ</t>
    </rPh>
    <rPh sb="3" eb="5">
      <t>ジョウキン</t>
    </rPh>
    <rPh sb="5" eb="7">
      <t>カンサン</t>
    </rPh>
    <rPh sb="7" eb="8">
      <t>スウ</t>
    </rPh>
    <phoneticPr fontId="2"/>
  </si>
  <si>
    <t>10月の常勤換算数</t>
    <rPh sb="2" eb="3">
      <t>ガツ</t>
    </rPh>
    <rPh sb="4" eb="6">
      <t>ジョウキン</t>
    </rPh>
    <rPh sb="6" eb="8">
      <t>カンサン</t>
    </rPh>
    <rPh sb="8" eb="9">
      <t>スウ</t>
    </rPh>
    <phoneticPr fontId="2"/>
  </si>
  <si>
    <t>11月の常勤換算数</t>
    <rPh sb="2" eb="3">
      <t>ガツ</t>
    </rPh>
    <rPh sb="4" eb="6">
      <t>ジョウキン</t>
    </rPh>
    <rPh sb="6" eb="8">
      <t>カンサン</t>
    </rPh>
    <rPh sb="8" eb="9">
      <t>スウ</t>
    </rPh>
    <phoneticPr fontId="2"/>
  </si>
  <si>
    <t>12月の常勤換算数</t>
    <rPh sb="2" eb="3">
      <t>ガツ</t>
    </rPh>
    <rPh sb="4" eb="6">
      <t>ジョウキン</t>
    </rPh>
    <rPh sb="6" eb="8">
      <t>カンサン</t>
    </rPh>
    <rPh sb="8" eb="9">
      <t>スウ</t>
    </rPh>
    <phoneticPr fontId="2"/>
  </si>
  <si>
    <t>１月の常勤換算数</t>
    <rPh sb="1" eb="2">
      <t>ガツ</t>
    </rPh>
    <rPh sb="3" eb="5">
      <t>ジョウキン</t>
    </rPh>
    <rPh sb="5" eb="7">
      <t>カンサン</t>
    </rPh>
    <rPh sb="7" eb="8">
      <t>スウ</t>
    </rPh>
    <phoneticPr fontId="2"/>
  </si>
  <si>
    <t>２月の常勤換算数</t>
    <rPh sb="1" eb="2">
      <t>ガツ</t>
    </rPh>
    <rPh sb="3" eb="5">
      <t>ジョウキン</t>
    </rPh>
    <rPh sb="5" eb="7">
      <t>カンサン</t>
    </rPh>
    <rPh sb="7" eb="8">
      <t>スウ</t>
    </rPh>
    <phoneticPr fontId="2"/>
  </si>
  <si>
    <t>常勤換算平均 【B】　（4月～2月の合計 ÷ １１）</t>
    <rPh sb="0" eb="2">
      <t>ジョウキン</t>
    </rPh>
    <rPh sb="2" eb="4">
      <t>カンサン</t>
    </rPh>
    <rPh sb="4" eb="6">
      <t>ヘイキン</t>
    </rPh>
    <rPh sb="13" eb="14">
      <t>ガツ</t>
    </rPh>
    <rPh sb="16" eb="17">
      <t>ガツ</t>
    </rPh>
    <rPh sb="18" eb="20">
      <t>ゴウケイ</t>
    </rPh>
    <phoneticPr fontId="2"/>
  </si>
  <si>
    <t>　「常勤換算平均」の欄は、常勤換算方法により算出した３月を除く前年度の平均を記入してください。</t>
    <rPh sb="2" eb="4">
      <t>ジョウキン</t>
    </rPh>
    <rPh sb="4" eb="6">
      <t>カンサン</t>
    </rPh>
    <rPh sb="6" eb="8">
      <t>ヘイキン</t>
    </rPh>
    <rPh sb="10" eb="11">
      <t>ラン</t>
    </rPh>
    <rPh sb="13" eb="15">
      <t>ジョウキン</t>
    </rPh>
    <rPh sb="15" eb="17">
      <t>カンサン</t>
    </rPh>
    <rPh sb="17" eb="19">
      <t>ホウホウ</t>
    </rPh>
    <rPh sb="22" eb="24">
      <t>サンシュツ</t>
    </rPh>
    <rPh sb="27" eb="28">
      <t>ガツ</t>
    </rPh>
    <rPh sb="29" eb="30">
      <t>ノゾ</t>
    </rPh>
    <rPh sb="31" eb="34">
      <t>ゼンネンド</t>
    </rPh>
    <rPh sb="35" eb="37">
      <t>ヘイキン</t>
    </rPh>
    <rPh sb="38" eb="40">
      <t>キニュウ</t>
    </rPh>
    <phoneticPr fontId="2"/>
  </si>
  <si>
    <t>利用者に直接サービスを提供する職員の常勤換算数　（届出月前３か月の平均）</t>
    <rPh sb="25" eb="27">
      <t>トドケデ</t>
    </rPh>
    <rPh sb="27" eb="28">
      <t>ツキ</t>
    </rPh>
    <rPh sb="28" eb="29">
      <t>マエ</t>
    </rPh>
    <rPh sb="31" eb="32">
      <t>ゲツ</t>
    </rPh>
    <rPh sb="33" eb="35">
      <t>ヘイキン</t>
    </rPh>
    <phoneticPr fontId="2"/>
  </si>
  <si>
    <t>利用者に直接サービスを提供する職員のうち、勤続年数７年以上の者の氏名等　（届出月前３か月の平均）</t>
    <rPh sb="21" eb="23">
      <t>キンゾク</t>
    </rPh>
    <rPh sb="23" eb="25">
      <t>ネンスウ</t>
    </rPh>
    <rPh sb="32" eb="34">
      <t>シメイ</t>
    </rPh>
    <rPh sb="34" eb="35">
      <t>ナド</t>
    </rPh>
    <rPh sb="37" eb="39">
      <t>トドケデ</t>
    </rPh>
    <rPh sb="39" eb="40">
      <t>ツキ</t>
    </rPh>
    <rPh sb="40" eb="41">
      <t>ゼン</t>
    </rPh>
    <rPh sb="43" eb="44">
      <t>ゲツ</t>
    </rPh>
    <rPh sb="45" eb="47">
      <t>ヘイキン</t>
    </rPh>
    <phoneticPr fontId="2"/>
  </si>
  <si>
    <t>勤続年数７年以上の者の割合</t>
    <rPh sb="0" eb="2">
      <t>キンゾク</t>
    </rPh>
    <rPh sb="2" eb="4">
      <t>ネンスウ</t>
    </rPh>
    <rPh sb="5" eb="8">
      <t>ネンイジョウ</t>
    </rPh>
    <rPh sb="9" eb="10">
      <t>モノ</t>
    </rPh>
    <rPh sb="11" eb="13">
      <t>ワリアイ</t>
    </rPh>
    <phoneticPr fontId="2"/>
  </si>
  <si>
    <t>30％以上が適</t>
    <rPh sb="3" eb="5">
      <t>イジョウ</t>
    </rPh>
    <rPh sb="6" eb="7">
      <t>テキ</t>
    </rPh>
    <phoneticPr fontId="2"/>
  </si>
  <si>
    <t>利用者に直接サービスを提供する職員の常勤換算数　（３月を除く前年度の平均）</t>
    <rPh sb="28" eb="29">
      <t>ノゾ</t>
    </rPh>
    <rPh sb="30" eb="31">
      <t>ゼン</t>
    </rPh>
    <rPh sb="31" eb="33">
      <t>ネンド</t>
    </rPh>
    <phoneticPr fontId="2"/>
  </si>
  <si>
    <t>利用者に直接サービスを提供する職員のうち、勤続年数７年以上の者の氏名等　（３月を除く前年度の平均）</t>
    <rPh sb="0" eb="3">
      <t>リヨウシャ</t>
    </rPh>
    <rPh sb="4" eb="6">
      <t>チョクセツ</t>
    </rPh>
    <rPh sb="11" eb="13">
      <t>テイキョウ</t>
    </rPh>
    <rPh sb="15" eb="17">
      <t>ショクイン</t>
    </rPh>
    <rPh sb="21" eb="23">
      <t>キンゾク</t>
    </rPh>
    <rPh sb="23" eb="25">
      <t>ネンスウ</t>
    </rPh>
    <rPh sb="32" eb="34">
      <t>シメイ</t>
    </rPh>
    <rPh sb="34" eb="35">
      <t>ナド</t>
    </rPh>
    <rPh sb="38" eb="39">
      <t>ガツ</t>
    </rPh>
    <rPh sb="40" eb="41">
      <t>ノゾ</t>
    </rPh>
    <rPh sb="42" eb="45">
      <t>ゼンネンド</t>
    </rPh>
    <rPh sb="46" eb="48">
      <t>ヘイキン</t>
    </rPh>
    <phoneticPr fontId="2"/>
  </si>
  <si>
    <t>（標準様式1）</t>
    <rPh sb="1" eb="3">
      <t>ヒョウジュン</t>
    </rPh>
    <rPh sb="3" eb="5">
      <t>ヨウシキ</t>
    </rPh>
    <phoneticPr fontId="2"/>
  </si>
  <si>
    <t>従業者の勤務の体制及び勤務形態一覧表　</t>
  </si>
  <si>
    <t>サービス種別（</t>
    <rPh sb="4" eb="6">
      <t>シュベツ</t>
    </rPh>
    <phoneticPr fontId="43"/>
  </si>
  <si>
    <t>夜間対応型訪問介護</t>
    <rPh sb="0" eb="2">
      <t>ヤカン</t>
    </rPh>
    <rPh sb="2" eb="5">
      <t>タイオウガタ</t>
    </rPh>
    <rPh sb="5" eb="7">
      <t>ホウモン</t>
    </rPh>
    <rPh sb="7" eb="9">
      <t>カイゴ</t>
    </rPh>
    <phoneticPr fontId="8"/>
  </si>
  <si>
    <t>）</t>
    <phoneticPr fontId="43"/>
  </si>
  <si>
    <t>令和</t>
    <rPh sb="0" eb="2">
      <t>レイワ</t>
    </rPh>
    <phoneticPr fontId="43"/>
  </si>
  <si>
    <t>(</t>
    <phoneticPr fontId="43"/>
  </si>
  <si>
    <t>)</t>
    <phoneticPr fontId="43"/>
  </si>
  <si>
    <t>年</t>
    <rPh sb="0" eb="1">
      <t>ネン</t>
    </rPh>
    <phoneticPr fontId="43"/>
  </si>
  <si>
    <t>月</t>
    <rPh sb="0" eb="1">
      <t>ゲツ</t>
    </rPh>
    <phoneticPr fontId="43"/>
  </si>
  <si>
    <t>事業所名（</t>
    <rPh sb="0" eb="3">
      <t>ジギョウショ</t>
    </rPh>
    <rPh sb="3" eb="4">
      <t>メイ</t>
    </rPh>
    <phoneticPr fontId="43"/>
  </si>
  <si>
    <t>○○○○</t>
    <phoneticPr fontId="43"/>
  </si>
  <si>
    <t>(1)</t>
    <phoneticPr fontId="43"/>
  </si>
  <si>
    <t>４週</t>
  </si>
  <si>
    <t>(2)</t>
    <phoneticPr fontId="43"/>
  </si>
  <si>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</si>
  <si>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43"/>
  </si>
  <si>
    <t>時間/週</t>
    <rPh sb="0" eb="2">
      <t>ジカン</t>
    </rPh>
    <rPh sb="3" eb="4">
      <t>シュウ</t>
    </rPh>
    <phoneticPr fontId="43"/>
  </si>
  <si>
    <t>時間/月</t>
    <rPh sb="0" eb="2">
      <t>ジカン</t>
    </rPh>
    <rPh sb="3" eb="4">
      <t>ツキ</t>
    </rPh>
    <phoneticPr fontId="43"/>
  </si>
  <si>
    <t>当月の日数</t>
    <rPh sb="0" eb="2">
      <t>トウゲツ</t>
    </rPh>
    <rPh sb="3" eb="5">
      <t>ニッスウ</t>
    </rPh>
    <phoneticPr fontId="43"/>
  </si>
  <si>
    <t>日</t>
    <rPh sb="0" eb="1">
      <t>ニチ</t>
    </rPh>
    <phoneticPr fontId="43"/>
  </si>
  <si>
    <t>No</t>
    <phoneticPr fontId="43"/>
  </si>
  <si>
    <t>(4) 
職種</t>
    <phoneticPr fontId="2"/>
  </si>
  <si>
    <t>(5)
勤務
形態</t>
    <phoneticPr fontId="2"/>
  </si>
  <si>
    <t>(6) 資格</t>
    <rPh sb="4" eb="6">
      <t>シカク</t>
    </rPh>
    <phoneticPr fontId="43"/>
  </si>
  <si>
    <t>(7) 氏　名</t>
    <phoneticPr fontId="2"/>
  </si>
  <si>
    <t>(8)</t>
    <phoneticPr fontId="43"/>
  </si>
  <si>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</si>
  <si>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</si>
  <si>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1週目</t>
    <rPh sb="1" eb="2">
      <t>シュウ</t>
    </rPh>
    <rPh sb="2" eb="3">
      <t>メ</t>
    </rPh>
    <phoneticPr fontId="43"/>
  </si>
  <si>
    <t>2週目</t>
    <rPh sb="1" eb="2">
      <t>シュウ</t>
    </rPh>
    <rPh sb="2" eb="3">
      <t>メ</t>
    </rPh>
    <phoneticPr fontId="43"/>
  </si>
  <si>
    <t>3週目</t>
    <rPh sb="1" eb="2">
      <t>シュウ</t>
    </rPh>
    <rPh sb="2" eb="3">
      <t>メ</t>
    </rPh>
    <phoneticPr fontId="43"/>
  </si>
  <si>
    <t>4週目</t>
    <rPh sb="1" eb="2">
      <t>シュウ</t>
    </rPh>
    <rPh sb="2" eb="3">
      <t>メ</t>
    </rPh>
    <phoneticPr fontId="43"/>
  </si>
  <si>
    <t>5週目</t>
    <rPh sb="1" eb="2">
      <t>シュウ</t>
    </rPh>
    <rPh sb="2" eb="3">
      <t>メ</t>
    </rPh>
    <phoneticPr fontId="43"/>
  </si>
  <si>
    <t>シフト記号</t>
    <rPh sb="3" eb="5">
      <t>キゴウ</t>
    </rPh>
    <phoneticPr fontId="45"/>
  </si>
  <si>
    <t>勤務時間数</t>
    <rPh sb="0" eb="2">
      <t>キンム</t>
    </rPh>
    <rPh sb="2" eb="5">
      <t>ジカンスウ</t>
    </rPh>
    <phoneticPr fontId="43"/>
  </si>
  <si>
    <t>≪要 提出≫</t>
    <rPh sb="1" eb="2">
      <t>ヨウ</t>
    </rPh>
    <rPh sb="3" eb="5">
      <t>テイシュツ</t>
    </rPh>
    <phoneticPr fontId="43"/>
  </si>
  <si>
    <t>■シフト記号表（勤務時間帯）</t>
    <rPh sb="4" eb="6">
      <t>キゴウ</t>
    </rPh>
    <rPh sb="6" eb="7">
      <t>ヒョウ</t>
    </rPh>
    <rPh sb="8" eb="10">
      <t>キンム</t>
    </rPh>
    <rPh sb="10" eb="13">
      <t>ジカンタイ</t>
    </rPh>
    <phoneticPr fontId="43"/>
  </si>
  <si>
    <t>※24時間表記</t>
    <rPh sb="3" eb="5">
      <t>ジカン</t>
    </rPh>
    <rPh sb="5" eb="7">
      <t>ヒョウキ</t>
    </rPh>
    <phoneticPr fontId="43"/>
  </si>
  <si>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43"/>
  </si>
  <si>
    <t>勤務時間</t>
    <rPh sb="0" eb="2">
      <t>キンム</t>
    </rPh>
    <rPh sb="2" eb="4">
      <t>ジカン</t>
    </rPh>
    <phoneticPr fontId="43"/>
  </si>
  <si>
    <t>自由記載欄</t>
    <rPh sb="0" eb="2">
      <t>ジユウ</t>
    </rPh>
    <rPh sb="2" eb="4">
      <t>キサイ</t>
    </rPh>
    <rPh sb="4" eb="5">
      <t>ラン</t>
    </rPh>
    <phoneticPr fontId="43"/>
  </si>
  <si>
    <t>記号</t>
    <rPh sb="0" eb="2">
      <t>キゴウ</t>
    </rPh>
    <phoneticPr fontId="43"/>
  </si>
  <si>
    <t>始業時刻</t>
    <rPh sb="0" eb="2">
      <t>シギョウ</t>
    </rPh>
    <rPh sb="2" eb="4">
      <t>ジコク</t>
    </rPh>
    <phoneticPr fontId="43"/>
  </si>
  <si>
    <t>終業時刻</t>
    <rPh sb="0" eb="2">
      <t>シュウギョウ</t>
    </rPh>
    <rPh sb="2" eb="4">
      <t>ジコク</t>
    </rPh>
    <phoneticPr fontId="43"/>
  </si>
  <si>
    <t>うち、休憩時間</t>
    <rPh sb="3" eb="5">
      <t>キュウケイ</t>
    </rPh>
    <rPh sb="5" eb="7">
      <t>ジカン</t>
    </rPh>
    <phoneticPr fontId="43"/>
  </si>
  <si>
    <t>a</t>
    <phoneticPr fontId="43"/>
  </si>
  <si>
    <t>：</t>
    <phoneticPr fontId="43"/>
  </si>
  <si>
    <t>～</t>
    <phoneticPr fontId="43"/>
  </si>
  <si>
    <t>（</t>
    <phoneticPr fontId="43"/>
  </si>
  <si>
    <t>b</t>
    <phoneticPr fontId="43"/>
  </si>
  <si>
    <t>c</t>
    <phoneticPr fontId="43"/>
  </si>
  <si>
    <t>d</t>
    <phoneticPr fontId="43"/>
  </si>
  <si>
    <t>e</t>
    <phoneticPr fontId="43"/>
  </si>
  <si>
    <t>f</t>
    <phoneticPr fontId="43"/>
  </si>
  <si>
    <t>g</t>
    <phoneticPr fontId="43"/>
  </si>
  <si>
    <t>h</t>
    <phoneticPr fontId="43"/>
  </si>
  <si>
    <t>i</t>
    <phoneticPr fontId="43"/>
  </si>
  <si>
    <t>j</t>
    <phoneticPr fontId="43"/>
  </si>
  <si>
    <t>k</t>
    <phoneticPr fontId="43"/>
  </si>
  <si>
    <t>l</t>
    <phoneticPr fontId="43"/>
  </si>
  <si>
    <t>m</t>
    <phoneticPr fontId="43"/>
  </si>
  <si>
    <t>n</t>
    <phoneticPr fontId="43"/>
  </si>
  <si>
    <t>o</t>
    <phoneticPr fontId="43"/>
  </si>
  <si>
    <t>p</t>
    <phoneticPr fontId="43"/>
  </si>
  <si>
    <t>q</t>
    <phoneticPr fontId="43"/>
  </si>
  <si>
    <t>r</t>
    <phoneticPr fontId="43"/>
  </si>
  <si>
    <t>s</t>
    <phoneticPr fontId="43"/>
  </si>
  <si>
    <t>t</t>
    <phoneticPr fontId="43"/>
  </si>
  <si>
    <t>u</t>
    <phoneticPr fontId="43"/>
  </si>
  <si>
    <t>v</t>
    <phoneticPr fontId="43"/>
  </si>
  <si>
    <t>w</t>
    <phoneticPr fontId="43"/>
  </si>
  <si>
    <t>x</t>
    <phoneticPr fontId="43"/>
  </si>
  <si>
    <t>y</t>
    <phoneticPr fontId="43"/>
  </si>
  <si>
    <t>z</t>
    <phoneticPr fontId="43"/>
  </si>
  <si>
    <t>aa</t>
    <phoneticPr fontId="43"/>
  </si>
  <si>
    <t>ab</t>
    <phoneticPr fontId="43"/>
  </si>
  <si>
    <t>ac</t>
    <phoneticPr fontId="43"/>
  </si>
  <si>
    <t>ad</t>
    <phoneticPr fontId="43"/>
  </si>
  <si>
    <t>ae</t>
    <phoneticPr fontId="43"/>
  </si>
  <si>
    <t>af</t>
    <phoneticPr fontId="43"/>
  </si>
  <si>
    <t>ag</t>
    <phoneticPr fontId="43"/>
  </si>
  <si>
    <t>-</t>
    <phoneticPr fontId="43"/>
  </si>
  <si>
    <t>1日に2回勤務する場合</t>
    <rPh sb="1" eb="2">
      <t>ニチ</t>
    </rPh>
    <rPh sb="4" eb="5">
      <t>カイ</t>
    </rPh>
    <rPh sb="5" eb="7">
      <t>キンム</t>
    </rPh>
    <rPh sb="9" eb="11">
      <t>バアイ</t>
    </rPh>
    <phoneticPr fontId="43"/>
  </si>
  <si>
    <t>ah</t>
    <phoneticPr fontId="43"/>
  </si>
  <si>
    <t>1日に2回勤務する場合</t>
    <phoneticPr fontId="43"/>
  </si>
  <si>
    <t>ai</t>
    <phoneticPr fontId="43"/>
  </si>
  <si>
    <t>・職種ごとの勤務時間を「○：○○～○：○○」と表記することが困難な場合は、No18～33を活用し、勤務時間数のみを入力してください。</t>
    <rPh sb="45" eb="47">
      <t>カツヨウ</t>
    </rPh>
    <phoneticPr fontId="43"/>
  </si>
  <si>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43"/>
  </si>
  <si>
    <t>・シフト記号が足りない場合は、適宜、行を追加してください。</t>
    <rPh sb="4" eb="6">
      <t>キゴウ</t>
    </rPh>
    <rPh sb="7" eb="8">
      <t>タ</t>
    </rPh>
    <rPh sb="11" eb="13">
      <t>バアイ</t>
    </rPh>
    <rPh sb="15" eb="17">
      <t>テキギ</t>
    </rPh>
    <rPh sb="18" eb="19">
      <t>ギョウ</t>
    </rPh>
    <rPh sb="20" eb="22">
      <t>ツイカ</t>
    </rPh>
    <phoneticPr fontId="4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</si>
  <si>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43"/>
  </si>
  <si>
    <t>管理者</t>
    <rPh sb="0" eb="3">
      <t>カンリシャ</t>
    </rPh>
    <phoneticPr fontId="43"/>
  </si>
  <si>
    <t>B</t>
  </si>
  <si>
    <t>ー</t>
  </si>
  <si>
    <t>厚労　太郎</t>
    <rPh sb="0" eb="2">
      <t>コウロウ</t>
    </rPh>
    <rPh sb="3" eb="5">
      <t>タロウ</t>
    </rPh>
    <phoneticPr fontId="43"/>
  </si>
  <si>
    <t>u</t>
  </si>
  <si>
    <t>面接相談員</t>
    <rPh sb="0" eb="2">
      <t>メンセツ</t>
    </rPh>
    <rPh sb="2" eb="5">
      <t>ソウダンイン</t>
    </rPh>
    <phoneticPr fontId="43"/>
  </si>
  <si>
    <t>オペレーター</t>
  </si>
  <si>
    <t>A</t>
  </si>
  <si>
    <t>看護師</t>
    <rPh sb="0" eb="3">
      <t>カンゴシ</t>
    </rPh>
    <phoneticPr fontId="8"/>
  </si>
  <si>
    <t>○○　A男</t>
    <rPh sb="4" eb="5">
      <t>オトコ</t>
    </rPh>
    <phoneticPr fontId="43"/>
  </si>
  <si>
    <t>准看護師</t>
    <rPh sb="0" eb="4">
      <t>ジュンカンゴシ</t>
    </rPh>
    <phoneticPr fontId="8"/>
  </si>
  <si>
    <t>○○　B子</t>
    <rPh sb="4" eb="5">
      <t>コ</t>
    </rPh>
    <phoneticPr fontId="43"/>
  </si>
  <si>
    <t>C</t>
  </si>
  <si>
    <t>○○　C太</t>
    <rPh sb="4" eb="5">
      <t>タ</t>
    </rPh>
    <phoneticPr fontId="43"/>
  </si>
  <si>
    <t>○○　D美</t>
    <rPh sb="4" eb="5">
      <t>ウツク</t>
    </rPh>
    <phoneticPr fontId="43"/>
  </si>
  <si>
    <t>介護支援専門員</t>
    <rPh sb="0" eb="2">
      <t>カイゴ</t>
    </rPh>
    <rPh sb="2" eb="4">
      <t>シエン</t>
    </rPh>
    <rPh sb="4" eb="7">
      <t>センモンイン</t>
    </rPh>
    <phoneticPr fontId="8"/>
  </si>
  <si>
    <t>厚労　太郎</t>
    <phoneticPr fontId="43"/>
  </si>
  <si>
    <t>○○　A男</t>
    <phoneticPr fontId="43"/>
  </si>
  <si>
    <t>○○　B子</t>
    <phoneticPr fontId="43"/>
  </si>
  <si>
    <t>訪問介護員</t>
    <rPh sb="0" eb="2">
      <t>ホウモン</t>
    </rPh>
    <rPh sb="2" eb="5">
      <t>カイゴイン</t>
    </rPh>
    <phoneticPr fontId="8"/>
  </si>
  <si>
    <t>介護福祉士</t>
    <rPh sb="0" eb="2">
      <t>カイゴ</t>
    </rPh>
    <rPh sb="2" eb="5">
      <t>フクシシ</t>
    </rPh>
    <phoneticPr fontId="8"/>
  </si>
  <si>
    <t>○○　E夫</t>
  </si>
  <si>
    <t>介護福祉士</t>
    <rPh sb="0" eb="2">
      <t>カイゴ</t>
    </rPh>
    <rPh sb="2" eb="5">
      <t>フクシシ</t>
    </rPh>
    <phoneticPr fontId="43"/>
  </si>
  <si>
    <t>○○　F子</t>
  </si>
  <si>
    <t>○○　G太</t>
  </si>
  <si>
    <t>○○　H美</t>
  </si>
  <si>
    <t>○○　J太郎</t>
    <rPh sb="4" eb="6">
      <t>タロウ</t>
    </rPh>
    <phoneticPr fontId="43"/>
  </si>
  <si>
    <t>○○　K子</t>
  </si>
  <si>
    <t>○○　L太</t>
    <rPh sb="4" eb="5">
      <t>ブト</t>
    </rPh>
    <phoneticPr fontId="43"/>
  </si>
  <si>
    <t>b</t>
  </si>
  <si>
    <t>○○　M子</t>
  </si>
  <si>
    <t>○○　N男</t>
  </si>
  <si>
    <t>≪提出不要≫</t>
    <rPh sb="1" eb="3">
      <t>テイシュツ</t>
    </rPh>
    <rPh sb="3" eb="5">
      <t>フヨウ</t>
    </rPh>
    <phoneticPr fontId="43"/>
  </si>
  <si>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2"/>
  </si>
  <si>
    <t>・・・直接入力する必要がある箇所です。</t>
    <rPh sb="3" eb="5">
      <t>チョクセツ</t>
    </rPh>
    <rPh sb="5" eb="7">
      <t>ニュウリョク</t>
    </rPh>
    <rPh sb="9" eb="11">
      <t>ヒツヨウ</t>
    </rPh>
    <rPh sb="14" eb="16">
      <t>カショ</t>
    </rPh>
    <phoneticPr fontId="43"/>
  </si>
  <si>
    <t>下記の記入方法に従って、入力してください。</t>
    <phoneticPr fontId="43"/>
  </si>
  <si>
    <t>・・・プルダウンから選択して入力する必要がある箇所です。</t>
    <rPh sb="10" eb="12">
      <t>センタク</t>
    </rPh>
    <rPh sb="14" eb="16">
      <t>ニュウリョク</t>
    </rPh>
    <rPh sb="18" eb="20">
      <t>ヒツヨウ</t>
    </rPh>
    <rPh sb="23" eb="25">
      <t>カショ</t>
    </rPh>
    <phoneticPr fontId="4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</si>
  <si>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4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</si>
  <si>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3"/>
  </si>
  <si>
    <t>　(1) 「４週」・「暦月」のいずれかを選択してください。</t>
    <rPh sb="7" eb="8">
      <t>シュウ</t>
    </rPh>
    <rPh sb="11" eb="12">
      <t>レキ</t>
    </rPh>
    <rPh sb="12" eb="13">
      <t>ツキ</t>
    </rPh>
    <rPh sb="20" eb="22">
      <t>センタク</t>
    </rPh>
    <phoneticPr fontId="4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</si>
  <si>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</si>
  <si>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3"/>
  </si>
  <si>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43"/>
  </si>
  <si>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43"/>
  </si>
  <si>
    <t>職種名</t>
    <rPh sb="0" eb="2">
      <t>ショクシュ</t>
    </rPh>
    <rPh sb="2" eb="3">
      <t>メイ</t>
    </rPh>
    <phoneticPr fontId="43"/>
  </si>
  <si>
    <t>オペレーター</t>
    <phoneticPr fontId="43"/>
  </si>
  <si>
    <t>訪問介護員</t>
    <rPh sb="0" eb="2">
      <t>ホウモン</t>
    </rPh>
    <rPh sb="2" eb="4">
      <t>カイゴ</t>
    </rPh>
    <rPh sb="4" eb="5">
      <t>イン</t>
    </rPh>
    <phoneticPr fontId="43"/>
  </si>
  <si>
    <t>　(5) 面接相談員に印（○）をつけてください。</t>
    <rPh sb="5" eb="7">
      <t>メンセツ</t>
    </rPh>
    <rPh sb="7" eb="10">
      <t>ソウダンイン</t>
    </rPh>
    <rPh sb="11" eb="12">
      <t>シルシ</t>
    </rPh>
    <phoneticPr fontId="43"/>
  </si>
  <si>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</si>
  <si>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3"/>
  </si>
  <si>
    <t>区分</t>
    <rPh sb="0" eb="2">
      <t>クブン</t>
    </rPh>
    <phoneticPr fontId="43"/>
  </si>
  <si>
    <t>A</t>
    <phoneticPr fontId="43"/>
  </si>
  <si>
    <t>常勤で専従</t>
    <rPh sb="0" eb="2">
      <t>ジョウキン</t>
    </rPh>
    <rPh sb="3" eb="5">
      <t>センジュウ</t>
    </rPh>
    <phoneticPr fontId="43"/>
  </si>
  <si>
    <t>B</t>
    <phoneticPr fontId="43"/>
  </si>
  <si>
    <t>常勤で兼務</t>
    <rPh sb="0" eb="2">
      <t>ジョウキン</t>
    </rPh>
    <rPh sb="3" eb="5">
      <t>ケンム</t>
    </rPh>
    <phoneticPr fontId="43"/>
  </si>
  <si>
    <t>C</t>
    <phoneticPr fontId="43"/>
  </si>
  <si>
    <t>非常勤で専従</t>
    <rPh sb="0" eb="3">
      <t>ヒジョウキン</t>
    </rPh>
    <rPh sb="4" eb="6">
      <t>センジュウ</t>
    </rPh>
    <phoneticPr fontId="43"/>
  </si>
  <si>
    <t>D</t>
    <phoneticPr fontId="43"/>
  </si>
  <si>
    <t>非常勤で兼務</t>
    <rPh sb="0" eb="1">
      <t>ヒ</t>
    </rPh>
    <rPh sb="1" eb="3">
      <t>ジョウキン</t>
    </rPh>
    <rPh sb="4" eb="6">
      <t>ケンム</t>
    </rPh>
    <phoneticPr fontId="43"/>
  </si>
  <si>
    <t>（注）常勤・非常勤の区分について</t>
    <rPh sb="1" eb="2">
      <t>チュウ</t>
    </rPh>
    <rPh sb="3" eb="5">
      <t>ジョウキン</t>
    </rPh>
    <rPh sb="6" eb="9">
      <t>ヒジョウキン</t>
    </rPh>
    <rPh sb="10" eb="12">
      <t>クブン</t>
    </rPh>
    <phoneticPr fontId="4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</si>
  <si>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</si>
  <si>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</si>
  <si>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43"/>
  </si>
  <si>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43"/>
  </si>
  <si>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43"/>
  </si>
  <si>
    <t>　(8) 従業者の氏名を記入してください。</t>
    <rPh sb="5" eb="8">
      <t>ジュウギョウシャ</t>
    </rPh>
    <rPh sb="9" eb="11">
      <t>シメイ</t>
    </rPh>
    <rPh sb="12" eb="14">
      <t>キニュウ</t>
    </rPh>
    <phoneticPr fontId="43"/>
  </si>
  <si>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43"/>
  </si>
  <si>
    <t>　　  ※ 指定基準の確認に際しては、４週分の入力で差し支えありません。</t>
  </si>
  <si>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4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</si>
  <si>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43"/>
  </si>
  <si>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3"/>
  </si>
  <si>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4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</si>
  <si>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3"/>
  </si>
  <si>
    <t>　　　 その他、特記事項欄としてもご活用ください。</t>
    <rPh sb="6" eb="7">
      <t>タ</t>
    </rPh>
    <rPh sb="8" eb="10">
      <t>トッキ</t>
    </rPh>
    <rPh sb="10" eb="12">
      <t>ジコウ</t>
    </rPh>
    <rPh sb="12" eb="13">
      <t>ラン</t>
    </rPh>
    <rPh sb="18" eb="20">
      <t>カツヨウ</t>
    </rPh>
    <phoneticPr fontId="43"/>
  </si>
  <si>
    <t>１．サービス種別</t>
    <rPh sb="6" eb="8">
      <t>シュベツ</t>
    </rPh>
    <phoneticPr fontId="43"/>
  </si>
  <si>
    <t>サービス種別</t>
    <rPh sb="4" eb="6">
      <t>シュベツ</t>
    </rPh>
    <phoneticPr fontId="43"/>
  </si>
  <si>
    <t>ー</t>
    <phoneticPr fontId="43"/>
  </si>
  <si>
    <t>２．職種名・資格名称</t>
    <rPh sb="2" eb="4">
      <t>ショクシュ</t>
    </rPh>
    <rPh sb="4" eb="5">
      <t>メイ</t>
    </rPh>
    <rPh sb="6" eb="8">
      <t>シカク</t>
    </rPh>
    <rPh sb="8" eb="10">
      <t>メイショウ</t>
    </rPh>
    <phoneticPr fontId="43"/>
  </si>
  <si>
    <t>管理者</t>
    <rPh sb="0" eb="3">
      <t>カンリシャ</t>
    </rPh>
    <phoneticPr fontId="8"/>
  </si>
  <si>
    <t>資格</t>
    <rPh sb="0" eb="2">
      <t>シカク</t>
    </rPh>
    <phoneticPr fontId="43"/>
  </si>
  <si>
    <t>医師</t>
    <rPh sb="0" eb="2">
      <t>イシ</t>
    </rPh>
    <phoneticPr fontId="8"/>
  </si>
  <si>
    <t>実務者研修修了者</t>
    <rPh sb="0" eb="3">
      <t>ジツムシャ</t>
    </rPh>
    <rPh sb="3" eb="5">
      <t>ケンシュウ</t>
    </rPh>
    <rPh sb="5" eb="8">
      <t>シュウリョウシャ</t>
    </rPh>
    <phoneticPr fontId="8"/>
  </si>
  <si>
    <t>保健師</t>
    <rPh sb="0" eb="3">
      <t>ホケンシ</t>
    </rPh>
    <phoneticPr fontId="8"/>
  </si>
  <si>
    <t>介護職員初任者研修修了者</t>
    <rPh sb="0" eb="2">
      <t>カイゴ</t>
    </rPh>
    <rPh sb="2" eb="4">
      <t>ショクイン</t>
    </rPh>
    <rPh sb="4" eb="7">
      <t>ショニンシャ</t>
    </rPh>
    <rPh sb="7" eb="9">
      <t>ケンシュウ</t>
    </rPh>
    <rPh sb="9" eb="12">
      <t>シュウリョウシャ</t>
    </rPh>
    <phoneticPr fontId="8"/>
  </si>
  <si>
    <t>社会福祉士</t>
    <rPh sb="0" eb="2">
      <t>シャカイ</t>
    </rPh>
    <rPh sb="2" eb="5">
      <t>フクシシ</t>
    </rPh>
    <phoneticPr fontId="8"/>
  </si>
  <si>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8"/>
  </si>
  <si>
    <t>旧ホームヘルパー1級課程修了者</t>
    <rPh sb="0" eb="1">
      <t>キュウ</t>
    </rPh>
    <rPh sb="9" eb="10">
      <t>キュウ</t>
    </rPh>
    <rPh sb="10" eb="12">
      <t>カテイ</t>
    </rPh>
    <rPh sb="12" eb="15">
      <t>シュウリョウシャ</t>
    </rPh>
    <phoneticPr fontId="8"/>
  </si>
  <si>
    <t>旧ホームヘルパー2級課程修了者</t>
    <rPh sb="0" eb="1">
      <t>キュウ</t>
    </rPh>
    <rPh sb="9" eb="10">
      <t>キュウ</t>
    </rPh>
    <rPh sb="10" eb="12">
      <t>カテイ</t>
    </rPh>
    <rPh sb="12" eb="15">
      <t>シュウリョウシャ</t>
    </rPh>
    <phoneticPr fontId="8"/>
  </si>
  <si>
    <t>【自治体の皆様へ】</t>
    <rPh sb="1" eb="4">
      <t>ジチタイ</t>
    </rPh>
    <rPh sb="5" eb="7">
      <t>ミナサマ</t>
    </rPh>
    <phoneticPr fontId="43"/>
  </si>
  <si>
    <t>※ INDIRECT関数使用のため、以下のとおりセルに「名前の定義」をしています。</t>
    <rPh sb="10" eb="12">
      <t>カンスウ</t>
    </rPh>
    <rPh sb="12" eb="14">
      <t>シヨウ</t>
    </rPh>
    <rPh sb="18" eb="20">
      <t>イカ</t>
    </rPh>
    <rPh sb="28" eb="30">
      <t>ナマエ</t>
    </rPh>
    <rPh sb="31" eb="33">
      <t>テイギ</t>
    </rPh>
    <phoneticPr fontId="43"/>
  </si>
  <si>
    <t>　17行目・・・「職種」</t>
    <rPh sb="3" eb="5">
      <t>ギョウメ</t>
    </rPh>
    <rPh sb="9" eb="11">
      <t>ショクシュ</t>
    </rPh>
    <phoneticPr fontId="43"/>
  </si>
  <si>
    <t>　C列・・・「管理者」</t>
    <rPh sb="2" eb="3">
      <t>レツ</t>
    </rPh>
    <rPh sb="7" eb="10">
      <t>カンリシャ</t>
    </rPh>
    <phoneticPr fontId="43"/>
  </si>
  <si>
    <t>　D列・・・「オペレーター」</t>
    <rPh sb="2" eb="3">
      <t>レツ</t>
    </rPh>
    <phoneticPr fontId="43"/>
  </si>
  <si>
    <t>　E列・・・「訪問介護員」</t>
    <rPh sb="2" eb="3">
      <t>レツ</t>
    </rPh>
    <rPh sb="7" eb="9">
      <t>ホウモン</t>
    </rPh>
    <rPh sb="9" eb="11">
      <t>カイゴ</t>
    </rPh>
    <rPh sb="11" eb="12">
      <t>イン</t>
    </rPh>
    <phoneticPr fontId="43"/>
  </si>
  <si>
    <t>　F列・・・「面接相談員」</t>
    <rPh sb="2" eb="3">
      <t>レツ</t>
    </rPh>
    <rPh sb="7" eb="9">
      <t>メンセツ</t>
    </rPh>
    <rPh sb="9" eb="12">
      <t>ソウダンイン</t>
    </rPh>
    <phoneticPr fontId="43"/>
  </si>
  <si>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3"/>
  </si>
  <si>
    <t>　行が足りない場合は、適宜追加してください。</t>
    <rPh sb="1" eb="2">
      <t>ギョウ</t>
    </rPh>
    <rPh sb="3" eb="4">
      <t>タ</t>
    </rPh>
    <rPh sb="7" eb="9">
      <t>バアイ</t>
    </rPh>
    <rPh sb="11" eb="13">
      <t>テキギ</t>
    </rPh>
    <rPh sb="13" eb="15">
      <t>ツイカ</t>
    </rPh>
    <phoneticPr fontId="43"/>
  </si>
  <si>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3"/>
  </si>
  <si>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3"/>
  </si>
  <si>
    <t>　・「数式」タブ　⇒　「名前の定義」を選択</t>
    <rPh sb="3" eb="5">
      <t>スウシキ</t>
    </rPh>
    <rPh sb="12" eb="14">
      <t>ナマエ</t>
    </rPh>
    <rPh sb="15" eb="17">
      <t>テイギ</t>
    </rPh>
    <rPh sb="19" eb="21">
      <t>センタク</t>
    </rPh>
    <phoneticPr fontId="43"/>
  </si>
  <si>
    <t>　・「名前」に職種名を入力</t>
    <rPh sb="3" eb="5">
      <t>ナマエ</t>
    </rPh>
    <rPh sb="7" eb="9">
      <t>ショクシュ</t>
    </rPh>
    <rPh sb="9" eb="10">
      <t>メイ</t>
    </rPh>
    <rPh sb="11" eb="13">
      <t>ニュウリョク</t>
    </rPh>
    <phoneticPr fontId="43"/>
  </si>
  <si>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3"/>
  </si>
  <si>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3"/>
  </si>
  <si>
    <t>（別紙●）</t>
    <rPh sb="1" eb="3">
      <t>ベッシ</t>
    </rPh>
    <phoneticPr fontId="2"/>
  </si>
  <si>
    <t>受付番号</t>
    <phoneticPr fontId="2"/>
  </si>
  <si>
    <t>介護給付費算定に係る体制等に関する進達書＜基準該当事業者用＞</t>
    <rPh sb="17" eb="19">
      <t>シンタツ</t>
    </rPh>
    <rPh sb="21" eb="23">
      <t>キジュン</t>
    </rPh>
    <rPh sb="23" eb="25">
      <t>ガイトウ</t>
    </rPh>
    <rPh sb="25" eb="28">
      <t>ジギョウシャ</t>
    </rPh>
    <phoneticPr fontId="2"/>
  </si>
  <si>
    <t>平成</t>
    <rPh sb="0" eb="2">
      <t>ヘイセイ</t>
    </rPh>
    <phoneticPr fontId="2"/>
  </si>
  <si>
    <t>日</t>
    <rPh sb="0" eb="1">
      <t>ヒ</t>
    </rPh>
    <phoneticPr fontId="2"/>
  </si>
  <si>
    <t>　　知事　　殿</t>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</si>
  <si>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</si>
  <si>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</si>
  <si>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　出　者</t>
    <phoneticPr fontId="2"/>
  </si>
  <si>
    <t>フリガナ</t>
  </si>
  <si>
    <t>名　　称</t>
    <phoneticPr fontId="2"/>
  </si>
  <si>
    <t>主たる事務所の所在地</t>
  </si>
  <si>
    <t>　(郵便番号　　―　　　)</t>
    <phoneticPr fontId="2"/>
  </si>
  <si>
    <t>　　　　　県　　　　郡市</t>
    <phoneticPr fontId="2"/>
  </si>
  <si>
    <t>　(ビルの名称等)</t>
    <phoneticPr fontId="2"/>
  </si>
  <si>
    <t>連 絡 先</t>
    <phoneticPr fontId="2"/>
  </si>
  <si>
    <t>法人である場合その種別</t>
    <rPh sb="5" eb="7">
      <t>バアイ</t>
    </rPh>
    <phoneticPr fontId="2"/>
  </si>
  <si>
    <t>法人所轄庁</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</si>
  <si>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</si>
  <si>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</si>
  <si>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</si>
  <si>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</si>
  <si>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同一所在地において行う　　　　　　　　　　　　　　　事業等の種類</t>
    <phoneticPr fontId="2"/>
  </si>
  <si>
    <t>実施事業</t>
  </si>
  <si>
    <t>登録年</t>
    <rPh sb="0" eb="2">
      <t>トウロク</t>
    </rPh>
    <rPh sb="2" eb="3">
      <t>ネン</t>
    </rPh>
    <phoneticPr fontId="2"/>
  </si>
  <si>
    <t>異動等の区分</t>
  </si>
  <si>
    <t>異動（予定）</t>
    <phoneticPr fontId="2"/>
  </si>
  <si>
    <t>異動項目</t>
    <phoneticPr fontId="2"/>
  </si>
  <si>
    <t>市町村が定める率</t>
    <rPh sb="0" eb="3">
      <t>シチョウソン</t>
    </rPh>
    <rPh sb="4" eb="5">
      <t>サダ</t>
    </rPh>
    <rPh sb="7" eb="8">
      <t>リツ</t>
    </rPh>
    <phoneticPr fontId="2"/>
  </si>
  <si>
    <t>月日</t>
    <rPh sb="0" eb="2">
      <t>ガッピ</t>
    </rPh>
    <phoneticPr fontId="2"/>
  </si>
  <si>
    <t>年月日</t>
    <rPh sb="0" eb="3">
      <t>ネンガッピ</t>
    </rPh>
    <phoneticPr fontId="2"/>
  </si>
  <si>
    <t>(※変更の場合)</t>
    <rPh sb="2" eb="4">
      <t>ヘンコウ</t>
    </rPh>
    <rPh sb="5" eb="7">
      <t>バアイ</t>
    </rPh>
    <phoneticPr fontId="2"/>
  </si>
  <si>
    <t>(市町村記載)</t>
    <rPh sb="1" eb="4">
      <t>シチョウソン</t>
    </rPh>
    <rPh sb="4" eb="6">
      <t>キサイ</t>
    </rPh>
    <phoneticPr fontId="2"/>
  </si>
  <si>
    <t>訪問介護</t>
  </si>
  <si>
    <t xml:space="preserve"> 1新規　2変更　3終了</t>
    <phoneticPr fontId="2"/>
  </si>
  <si>
    <t>訪問入浴介護</t>
  </si>
  <si>
    <t>通所介護</t>
  </si>
  <si>
    <t>短期入所生活介護</t>
  </si>
  <si>
    <t>福祉用具貸与</t>
  </si>
  <si>
    <t>居宅介護支援</t>
    <rPh sb="0" eb="2">
      <t>キョタク</t>
    </rPh>
    <rPh sb="2" eb="4">
      <t>カイゴ</t>
    </rPh>
    <rPh sb="4" eb="6">
      <t>シエン</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</si>
  <si>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</si>
  <si>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</si>
  <si>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</si>
  <si>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</si>
  <si>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</si>
  <si>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</si>
  <si>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</si>
  <si>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</si>
  <si>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</si>
  <si>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</si>
  <si>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</si>
  <si>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</si>
  <si>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</si>
  <si>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</si>
  <si>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</si>
  <si>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</si>
  <si>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</si>
  <si>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</si>
  <si>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</si>
  <si>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</si>
  <si>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</si>
  <si>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</si>
  <si>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</si>
  <si>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</si>
  <si>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</si>
  <si>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</si>
  <si>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</si>
  <si>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</si>
  <si>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</si>
  <si>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</si>
  <si>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</si>
  <si>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</si>
  <si>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</si>
  <si>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</si>
  <si>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介護給付費算定に係る体制等に関する変更に伴い、改正したもの。介護の内容・利用料金の変更等について記載が必要。</t>
    <rPh sb="0" eb="2">
      <t>カイゴ</t>
    </rPh>
    <rPh sb="2" eb="5">
      <t>キュウフヒ</t>
    </rPh>
    <rPh sb="5" eb="7">
      <t>サンテイ</t>
    </rPh>
    <rPh sb="8" eb="9">
      <t>カカ</t>
    </rPh>
    <rPh sb="10" eb="12">
      <t>タイセイ</t>
    </rPh>
    <rPh sb="12" eb="13">
      <t>トウ</t>
    </rPh>
    <rPh sb="14" eb="15">
      <t>カン</t>
    </rPh>
    <rPh sb="17" eb="19">
      <t>ヘンコウ</t>
    </rPh>
    <rPh sb="20" eb="21">
      <t>トモナ</t>
    </rPh>
    <rPh sb="23" eb="25">
      <t>カイセイ</t>
    </rPh>
    <rPh sb="30" eb="32">
      <t>カイゴ</t>
    </rPh>
    <rPh sb="33" eb="35">
      <t>ナイヨウ</t>
    </rPh>
    <rPh sb="36" eb="38">
      <t>リヨウ</t>
    </rPh>
    <rPh sb="38" eb="40">
      <t>リョウキン</t>
    </rPh>
    <rPh sb="41" eb="43">
      <t>ヘンコウ</t>
    </rPh>
    <rPh sb="43" eb="44">
      <t>トウ</t>
    </rPh>
    <rPh sb="48" eb="50">
      <t>キサイ</t>
    </rPh>
    <rPh sb="51" eb="53">
      <t>ヒツヨウ</t>
    </rPh>
    <phoneticPr fontId="2"/>
  </si>
  <si>
    <t>（別紙５ー２）</t>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</si>
  <si>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</si>
  <si>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　1　割引率等</t>
    <rPh sb="3" eb="6">
      <t>ワリビキリツ</t>
    </rPh>
    <rPh sb="6" eb="7">
      <t>トウ</t>
    </rPh>
    <phoneticPr fontId="2"/>
  </si>
  <si>
    <t>割引率</t>
    <rPh sb="0" eb="2">
      <t>ワリビキ</t>
    </rPh>
    <rPh sb="2" eb="3">
      <t>リツ</t>
    </rPh>
    <phoneticPr fontId="2"/>
  </si>
  <si>
    <t>夜間対応型訪問介護</t>
    <rPh sb="0" eb="2">
      <t>ヤカン</t>
    </rPh>
    <rPh sb="2" eb="5">
      <t>タイオウガタ</t>
    </rPh>
    <phoneticPr fontId="2"/>
  </si>
  <si>
    <t>％</t>
  </si>
  <si>
    <t>地域密着型通所介護</t>
    <rPh sb="0" eb="2">
      <t>チイキ</t>
    </rPh>
    <rPh sb="2" eb="4">
      <t>ミッチャク</t>
    </rPh>
    <rPh sb="4" eb="5">
      <t>ガタ</t>
    </rPh>
    <rPh sb="5" eb="7">
      <t>ツウショ</t>
    </rPh>
    <rPh sb="7" eb="9">
      <t>カイゴ</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</si>
  <si>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</si>
  <si>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</si>
  <si>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</si>
  <si>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</si>
  <si>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</si>
  <si>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</si>
  <si>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</si>
  <si>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</si>
  <si>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</si>
  <si>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（あて先）</t>
    <rPh sb="3" eb="4">
      <t>サキ</t>
    </rPh>
    <phoneticPr fontId="2"/>
  </si>
  <si>
    <t>福岡市長</t>
    <rPh sb="0" eb="4">
      <t>フクオカシチョウ</t>
    </rPh>
    <phoneticPr fontId="2"/>
  </si>
  <si>
    <t>地域密着型サービス事業者又は地域密着型介護予防サービス事業者による介護給付費の割引に係る割引率の設定について＜別紙５－２＞</t>
    <rPh sb="55" eb="57">
      <t>ベッシ</t>
    </rPh>
    <phoneticPr fontId="2"/>
  </si>
  <si>
    <t>前年度の実績が６月に満たない事業所は参考様式1-1・1-5・1-7、前年度の実績が６月以上の事業所は参考様式1-2・1-6・1-8を使用すること。</t>
    <phoneticPr fontId="2"/>
  </si>
  <si>
    <t>従業者の勤務の体制及び勤務形態一覧表＜標準様式１＞</t>
    <rPh sb="19" eb="21">
      <t>ヒョウジュン</t>
    </rPh>
    <rPh sb="21" eb="23">
      <t>ヨウシキ</t>
    </rPh>
    <phoneticPr fontId="2"/>
  </si>
  <si>
    <t>24時間通報対応加算に係る届出書＜別紙４３＞</t>
    <rPh sb="17" eb="19">
      <t>ベッシ</t>
    </rPh>
    <phoneticPr fontId="2"/>
  </si>
  <si>
    <t>サービス提供体制強化加算に関する届出書＜別紙14＞</t>
    <rPh sb="4" eb="6">
      <t>テイキョウ</t>
    </rPh>
    <rPh sb="6" eb="8">
      <t>タイセイ</t>
    </rPh>
    <rPh sb="8" eb="10">
      <t>キョウカ</t>
    </rPh>
    <rPh sb="10" eb="12">
      <t>カサン</t>
    </rPh>
    <rPh sb="13" eb="14">
      <t>カン</t>
    </rPh>
    <rPh sb="16" eb="19">
      <t>トドケデショ</t>
    </rPh>
    <rPh sb="20" eb="22">
      <t>ベッシ</t>
    </rPh>
    <phoneticPr fontId="2"/>
  </si>
  <si>
    <t>前年度４月～２月の分。なお、前年度実績が６月に満たない場合は届出前３か月分を提出すること。</t>
    <rPh sb="4" eb="5">
      <t>ガツ</t>
    </rPh>
    <rPh sb="7" eb="8">
      <t>ガツ</t>
    </rPh>
    <rPh sb="9" eb="10">
      <t>ブン</t>
    </rPh>
    <rPh sb="14" eb="17">
      <t>ゼンネンド</t>
    </rPh>
    <rPh sb="17" eb="19">
      <t>ジッセキ</t>
    </rPh>
    <rPh sb="21" eb="22">
      <t>ゲツ</t>
    </rPh>
    <rPh sb="23" eb="24">
      <t>ミ</t>
    </rPh>
    <rPh sb="27" eb="29">
      <t>バアイ</t>
    </rPh>
    <rPh sb="30" eb="32">
      <t>トドケデ</t>
    </rPh>
    <rPh sb="32" eb="33">
      <t>マエ</t>
    </rPh>
    <rPh sb="35" eb="36">
      <t>ゲツ</t>
    </rPh>
    <rPh sb="36" eb="37">
      <t>ブン</t>
    </rPh>
    <rPh sb="38" eb="40">
      <t>テイシュツ</t>
    </rPh>
    <phoneticPr fontId="2"/>
  </si>
  <si>
    <t>任意の様式で可。研修記録は既に実施している場合。
なお、研修計画又は研修記録は個人毎に研修の目標・内容・実施時期・研修期間がわかるものを提出すること。</t>
    <rPh sb="0" eb="2">
      <t>ニンイ</t>
    </rPh>
    <rPh sb="3" eb="5">
      <t>ヨウシキ</t>
    </rPh>
    <rPh sb="6" eb="7">
      <t>カ</t>
    </rPh>
    <rPh sb="28" eb="30">
      <t>ケンシュウ</t>
    </rPh>
    <rPh sb="30" eb="32">
      <t>ケイカク</t>
    </rPh>
    <rPh sb="32" eb="33">
      <t>マタ</t>
    </rPh>
    <rPh sb="34" eb="36">
      <t>ケンシュウ</t>
    </rPh>
    <rPh sb="36" eb="38">
      <t>キロク</t>
    </rPh>
    <rPh sb="39" eb="41">
      <t>コジン</t>
    </rPh>
    <rPh sb="41" eb="42">
      <t>ゴト</t>
    </rPh>
    <rPh sb="43" eb="45">
      <t>ケンシュウ</t>
    </rPh>
    <rPh sb="46" eb="48">
      <t>モクヒョウ</t>
    </rPh>
    <rPh sb="49" eb="51">
      <t>ナイヨウ</t>
    </rPh>
    <rPh sb="52" eb="54">
      <t>ジッシ</t>
    </rPh>
    <rPh sb="54" eb="56">
      <t>ジキ</t>
    </rPh>
    <rPh sb="57" eb="59">
      <t>ケンシュウ</t>
    </rPh>
    <rPh sb="59" eb="61">
      <t>キカン</t>
    </rPh>
    <rPh sb="68" eb="70">
      <t>テイシュツ</t>
    </rPh>
    <phoneticPr fontId="2"/>
  </si>
  <si>
    <t>認知症専門ケア加算に関する確認書＜別紙12＞</t>
    <rPh sb="17" eb="19">
      <t>ベッシ</t>
    </rPh>
    <phoneticPr fontId="2"/>
  </si>
  <si>
    <t>＜別紙12＞に記載した内容に準じた介護職員、看護職員ごとの認知症ケアに関する研修計画</t>
    <rPh sb="1" eb="3">
      <t>ベッシ</t>
    </rPh>
    <rPh sb="7" eb="9">
      <t>キサイ</t>
    </rPh>
    <rPh sb="11" eb="13">
      <t>ナイヨウ</t>
    </rPh>
    <rPh sb="14" eb="15">
      <t>ジュン</t>
    </rPh>
    <rPh sb="17" eb="19">
      <t>カイゴ</t>
    </rPh>
    <rPh sb="19" eb="21">
      <t>ショクイン</t>
    </rPh>
    <phoneticPr fontId="2"/>
  </si>
  <si>
    <t>健康診断を実施したことがわかる記録（予定でも可）</t>
    <rPh sb="0" eb="2">
      <t>ケンコウ</t>
    </rPh>
    <rPh sb="2" eb="4">
      <t>シンダン</t>
    </rPh>
    <rPh sb="5" eb="7">
      <t>ジッシ</t>
    </rPh>
    <rPh sb="15" eb="17">
      <t>キロク</t>
    </rPh>
    <rPh sb="18" eb="20">
      <t>ヨテイ</t>
    </rPh>
    <rPh sb="22" eb="23">
      <t>カ</t>
    </rPh>
    <phoneticPr fontId="39"/>
  </si>
  <si>
    <t>任意の様式で可。対象職員は常勤、非常勤問わず全員で、受診者および受診日がわかるもの。未実施の場合は、実施予定のものを提出すること。
※個人の健診結果を提出してはならない。</t>
    <phoneticPr fontId="2"/>
  </si>
  <si>
    <t>訪問介護印等に対するごとに作成した研修計画書（案でも可）、研修記録</t>
    <rPh sb="0" eb="2">
      <t>ホウモン</t>
    </rPh>
    <rPh sb="2" eb="4">
      <t>カイゴ</t>
    </rPh>
    <rPh sb="4" eb="5">
      <t>イン</t>
    </rPh>
    <rPh sb="5" eb="6">
      <t>トウ</t>
    </rPh>
    <rPh sb="7" eb="8">
      <t>タイ</t>
    </rPh>
    <rPh sb="13" eb="15">
      <t>サクセイ</t>
    </rPh>
    <rPh sb="17" eb="19">
      <t>ケンシュウ</t>
    </rPh>
    <rPh sb="19" eb="22">
      <t>ケイカクショ</t>
    </rPh>
    <rPh sb="23" eb="24">
      <t>アン</t>
    </rPh>
    <rPh sb="26" eb="27">
      <t>カ</t>
    </rPh>
    <phoneticPr fontId="2"/>
  </si>
  <si>
    <t>（別紙３－２）</t>
    <rPh sb="1" eb="3">
      <t>ベッシ</t>
    </rPh>
    <phoneticPr fontId="2"/>
  </si>
  <si>
    <t>介護給付費算定に係る体制等に関する届出書</t>
    <rPh sb="17" eb="20">
      <t>トドケデショ</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</si>
  <si>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</si>
  <si>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（あて先）福岡市長</t>
    <rPh sb="3" eb="4">
      <t>サキ</t>
    </rPh>
    <rPh sb="5" eb="9">
      <t>フクオカシチョウ</t>
    </rPh>
    <phoneticPr fontId="2"/>
  </si>
  <si>
    <t>所在地</t>
    <phoneticPr fontId="2"/>
  </si>
  <si>
    <t>名　称</t>
    <phoneticPr fontId="2"/>
  </si>
  <si>
    <t>このことについて、関係書類を添えて以下のとおり届け出ます。</t>
    <phoneticPr fontId="2"/>
  </si>
  <si>
    <t>事業所所在地市町村番号</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</si>
  <si>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</si>
  <si>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</si>
  <si>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</si>
  <si>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</si>
  <si>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</si>
  <si>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</si>
  <si>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</si>
  <si>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</si>
  <si>
    <t>フリガナ</t>
    <phoneticPr fontId="2"/>
  </si>
  <si>
    <t>事業所・施設の名称</t>
    <phoneticPr fontId="2"/>
  </si>
  <si>
    <t>指定</t>
    <rPh sb="0" eb="2">
      <t>シテイ</t>
    </rPh>
    <phoneticPr fontId="2"/>
  </si>
  <si>
    <t>年月日</t>
    <rPh sb="1" eb="3">
      <t>ガッピ</t>
    </rPh>
    <phoneticPr fontId="2"/>
  </si>
  <si>
    <t>地域密着型サービス</t>
    <phoneticPr fontId="2"/>
  </si>
  <si>
    <t>1新規</t>
  </si>
  <si>
    <t>2変更</t>
    <phoneticPr fontId="2"/>
  </si>
  <si>
    <t>3終了</t>
    <phoneticPr fontId="2"/>
  </si>
  <si>
    <t>療養通所介護</t>
    <rPh sb="0" eb="2">
      <t>リョウヨウ</t>
    </rPh>
    <rPh sb="2" eb="4">
      <t>ツウショ</t>
    </rPh>
    <rPh sb="4" eb="6">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</si>
  <si>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</si>
  <si>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</si>
  <si>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</si>
  <si>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</si>
  <si>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</si>
  <si>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</si>
  <si>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</si>
  <si>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</si>
  <si>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</si>
  <si>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</si>
  <si>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</si>
  <si>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</si>
  <si>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</si>
  <si>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</si>
  <si>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介護給付費算定に係る体制等に関する届出書　チェック表
（夜間対応型訪問介護）</t>
    <rPh sb="0" eb="2">
      <t>カイゴ</t>
    </rPh>
    <rPh sb="2" eb="4">
      <t>キュウフ</t>
    </rPh>
    <rPh sb="4" eb="5">
      <t>ヒ</t>
    </rPh>
    <rPh sb="5" eb="7">
      <t>サンテイ</t>
    </rPh>
    <rPh sb="8" eb="9">
      <t>カカ</t>
    </rPh>
    <rPh sb="10" eb="12">
      <t>タイセイ</t>
    </rPh>
    <rPh sb="12" eb="13">
      <t>トウ</t>
    </rPh>
    <rPh sb="14" eb="15">
      <t>カン</t>
    </rPh>
    <rPh sb="17" eb="20">
      <t>トドケデショ</t>
    </rPh>
    <rPh sb="25" eb="26">
      <t>ヒョウ</t>
    </rPh>
    <rPh sb="28" eb="30">
      <t>ヤカン</t>
    </rPh>
    <rPh sb="30" eb="33">
      <t>タイオウガタ</t>
    </rPh>
    <rPh sb="33" eb="35">
      <t>ホウモン</t>
    </rPh>
    <rPh sb="35" eb="37">
      <t>カイゴ</t>
    </rPh>
    <phoneticPr fontId="2"/>
  </si>
  <si>
    <t>本チェック表</t>
    <rPh sb="0" eb="1">
      <t>ホン</t>
    </rPh>
    <rPh sb="5" eb="6">
      <t>オモテ</t>
    </rPh>
    <phoneticPr fontId="2"/>
  </si>
  <si>
    <t>介護給付費算定に係る体制等に関する届出書届出書＜別紙3-2＞</t>
    <phoneticPr fontId="39"/>
  </si>
  <si>
    <t>介護職員等処遇改善加算</t>
    <phoneticPr fontId="3"/>
  </si>
  <si>
    <t>７ 加算Ⅰ</t>
    <phoneticPr fontId="2"/>
  </si>
  <si>
    <t>８ 加算Ⅱ</t>
    <rPh sb="2" eb="4">
      <t>カサン</t>
    </rPh>
    <phoneticPr fontId="2"/>
  </si>
  <si>
    <t>９ 加算Ⅲ</t>
    <phoneticPr fontId="2"/>
  </si>
  <si>
    <t>Ａ 加算Ⅳ</t>
    <phoneticPr fontId="2"/>
  </si>
  <si>
    <t>日</t>
    <rPh sb="0" eb="1">
      <t>ニチ</t>
    </rPh>
    <phoneticPr fontId="2"/>
  </si>
  <si>
    <t>令和</t>
    <rPh sb="0" eb="2">
      <t>レイワ</t>
    </rPh>
    <phoneticPr fontId="2"/>
  </si>
  <si>
    <t>注　届出日の属する月の前３月間のうち、いずれかの月の利用実人員数又は利用</t>
    <rPh sb="14" eb="15">
      <t>カン</t>
    </rPh>
    <rPh sb="24" eb="25">
      <t>ツキ</t>
    </rPh>
    <rPh sb="26" eb="28">
      <t>リヨウ</t>
    </rPh>
    <rPh sb="28" eb="29">
      <t>ジツ</t>
    </rPh>
    <rPh sb="29" eb="31">
      <t>ジンイン</t>
    </rPh>
    <rPh sb="31" eb="32">
      <t>スウ</t>
    </rPh>
    <rPh sb="32" eb="33">
      <t>マタ</t>
    </rPh>
    <phoneticPr fontId="2"/>
  </si>
  <si>
    <t>延人員数で算定。</t>
    <rPh sb="1" eb="3">
      <t>ジンイン</t>
    </rPh>
    <phoneticPr fontId="2"/>
  </si>
  <si>
    <t>電子申請届出システムによる届出ができない理由</t>
    <rPh sb="0" eb="2">
      <t>デンシ</t>
    </rPh>
    <rPh sb="2" eb="4">
      <t>シンセイ</t>
    </rPh>
    <rPh sb="4" eb="6">
      <t>トドケデ</t>
    </rPh>
    <rPh sb="13" eb="15">
      <t>トドケデ</t>
    </rPh>
    <rPh sb="20" eb="22">
      <t>リユウ</t>
    </rPh>
    <phoneticPr fontId="2"/>
  </si>
  <si>
    <t>ＧｂｉｚＩＤの取得等の事前準備が困難（困難である理由：　　　　　　　　　　　　）</t>
    <rPh sb="7" eb="9">
      <t>シュトク</t>
    </rPh>
    <rPh sb="9" eb="10">
      <t>トウ</t>
    </rPh>
    <rPh sb="11" eb="13">
      <t>ジゼン</t>
    </rPh>
    <rPh sb="13" eb="15">
      <t>ジュンビ</t>
    </rPh>
    <rPh sb="16" eb="18">
      <t>コンナン</t>
    </rPh>
    <rPh sb="19" eb="21">
      <t>コンナン</t>
    </rPh>
    <rPh sb="24" eb="26">
      <t>リユウ</t>
    </rPh>
    <phoneticPr fontId="2"/>
  </si>
  <si>
    <t>その他（　　　　　　　　　　　　　　　　　　　　　　　　　　　　　　　　　　　　　　　　　）</t>
    <rPh sb="2" eb="3">
      <t>タ</t>
    </rPh>
    <phoneticPr fontId="2"/>
  </si>
  <si>
    <t>介護給付費算定に係る体制等状況一覧表＜別紙1-3＞</t>
    <phoneticPr fontId="2"/>
  </si>
  <si>
    <t>（別紙１－３）</t>
    <phoneticPr fontId="2"/>
  </si>
  <si>
    <t>業務継続計画策定の有無</t>
    <phoneticPr fontId="2"/>
  </si>
  <si>
    <t>業務継続計画策定の有無</t>
    <rPh sb="0" eb="2">
      <t>ギョウム</t>
    </rPh>
    <rPh sb="2" eb="4">
      <t>ケイゾク</t>
    </rPh>
    <rPh sb="4" eb="6">
      <t>ケイカク</t>
    </rPh>
    <rPh sb="6" eb="8">
      <t>サクテイ</t>
    </rPh>
    <rPh sb="9" eb="11">
      <t>ウム</t>
    </rPh>
    <phoneticPr fontId="39"/>
  </si>
  <si>
    <t>※郵送により提出する場合のみ記載してください。
※電子申請届出システムで届出を行う場合は、審査状況をご確認いただけますが、郵送で提出の場合は、審査結果の通知等はありません。</t>
    <rPh sb="1" eb="3">
      <t>ユウソウ</t>
    </rPh>
    <rPh sb="6" eb="8">
      <t>テイシュツ</t>
    </rPh>
    <rPh sb="10" eb="12">
      <t>バアイ</t>
    </rPh>
    <rPh sb="14" eb="16">
      <t>キサイ</t>
    </rPh>
    <rPh sb="25" eb="27">
      <t>デンシ</t>
    </rPh>
    <rPh sb="27" eb="29">
      <t>シンセイ</t>
    </rPh>
    <rPh sb="29" eb="31">
      <t>トドケデ</t>
    </rPh>
    <rPh sb="36" eb="38">
      <t>トドケデ</t>
    </rPh>
    <rPh sb="39" eb="40">
      <t>オコナ</t>
    </rPh>
    <rPh sb="41" eb="43">
      <t>バアイ</t>
    </rPh>
    <rPh sb="45" eb="47">
      <t>シンサ</t>
    </rPh>
    <rPh sb="47" eb="49">
      <t>ジョウキョウ</t>
    </rPh>
    <rPh sb="51" eb="53">
      <t>カクニン</t>
    </rPh>
    <rPh sb="61" eb="63">
      <t>ユウソウ</t>
    </rPh>
    <rPh sb="64" eb="66">
      <t>テイシュツ</t>
    </rPh>
    <rPh sb="67" eb="69">
      <t>バアイ</t>
    </rPh>
    <rPh sb="71" eb="73">
      <t>シンサ</t>
    </rPh>
    <rPh sb="73" eb="75">
      <t>ケッカ</t>
    </rPh>
    <rPh sb="76" eb="78">
      <t>ツウチ</t>
    </rPh>
    <rPh sb="78" eb="79">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</si>
</sst>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
    <numFmt numFmtId="178" formatCode="#,##0.0#"/>
  </numFmts>
  <fonts count="66"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ＭＳ Ｐゴシック"/>
      <family val="3"/>
      <charset val="128"/>
    </font>
    <font>
      <sz val="12"/>
      <name val="ＭＳ Ｐゴシック"/>
      <family val="3"/>
      <charset val="128"/>
    </font>
    <font>
      <sz val="6"/>
      <name val="ＭＳ 明朝"/>
      <family val="1"/>
      <charset val="128"/>
    </font>
    <font>
      <sz val="8"/>
      <name val="ＭＳ 明朝"/>
      <family val="1"/>
      <charset val="128"/>
    </font>
    <font>
      <sz val="9"/>
      <name val="ＭＳ Ｐ明朝"/>
      <family val="1"/>
      <charset val="128"/>
    </font>
    <font>
      <b/>
      <sz val="16"/>
      <name val="HGSｺﾞｼｯｸM"/>
      <family val="3"/>
      <charset val="128"/>
    </font>
    <font>
      <sz val="6"/>
      <name val="ＭＳ Ｐゴシック"/>
      <family val="2"/>
      <charset val="128"/>
      <scheme val="minor"/>
    </font>
    <font>
      <sz val="12"/>
      <name val="HGSｺﾞｼｯｸM"/>
      <family val="3"/>
      <charset val="128"/>
    </font>
    <font>
      <b/>
      <sz val="16"/>
      <name val="ＭＳ Ｐゴシック"/>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name val="ＭＳ Ｐ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sz val="12"/>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8"/>
      <name val="ＭＳ Ｐゴシック"/>
      <family val="3"/>
      <charset val="128"/>
    </font>
    <font>
      <sz val="9"/>
      <color rgb="FFFF0000"/>
      <name val="ＭＳ Ｐゴシック"/>
      <family val="3"/>
      <charset val="128"/>
    </font>
    <font>
      <sz val="11"/>
      <name val="ＭＳ Ｐ明朝"/>
      <family val="1"/>
      <charset val="128"/>
    </font>
    <font>
      <sz val="10"/>
      <name val="ＭＳ Ｐゴシック"/>
      <family val="3"/>
      <charset val="128"/>
    </font>
    <font>
      <sz val="14"/>
      <name val="ＭＳ Ｐゴシック"/>
      <family val="3"/>
      <charset val="128"/>
    </font>
    <font>
      <u/>
      <sz val="11"/>
      <name val="HGSｺﾞｼｯｸM"/>
      <family val="3"/>
      <charset val="128"/>
    </font>
    <font>
      <strike/>
      <sz val="11"/>
      <name val="游ゴシック Light"/>
      <family val="3"/>
      <charset val="128"/>
    </font>
    <font>
      <sz val="9"/>
      <color rgb="FFFF0000"/>
      <name val="ＭＳ Ｐゴシック"/>
      <family val="3"/>
      <charset val="128"/>
      <scheme val="minor"/>
    </font>
    <font>
      <sz val="8"/>
      <color rgb="FFFF0000"/>
      <name val="ＭＳ Ｐゴシック"/>
      <family val="3"/>
      <charset val="128"/>
      <scheme val="minor"/>
    </font>
  </fonts>
  <fills count="41">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indexed="42"/>
        <bgColor indexed="64"/>
      </patternFill>
    </fill>
    <fill>
      <patternFill patternType="solid">
        <fgColor theme="0" tint="-4.9989318521683403E-2"/>
        <bgColor indexed="64"/>
      </patternFill>
    </fill>
  </fills>
  <borders count="23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right style="medium">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style="thin">
        <color indexed="64"/>
      </left>
      <right style="hair">
        <color indexed="64"/>
      </right>
      <top/>
      <bottom/>
      <diagonal/>
    </border>
    <border diagonalUp="1">
      <left style="thin">
        <color indexed="64"/>
      </left>
      <right style="thin">
        <color indexed="64"/>
      </right>
      <top style="hair">
        <color indexed="64"/>
      </top>
      <bottom style="hair">
        <color indexed="64"/>
      </bottom>
      <diagonal style="hair">
        <color indexed="64"/>
      </diagonal>
    </border>
    <border>
      <left/>
      <right style="thin">
        <color indexed="64"/>
      </right>
      <top style="hair">
        <color indexed="64"/>
      </top>
      <bottom/>
      <diagonal/>
    </border>
    <border>
      <left style="hair">
        <color indexed="64"/>
      </left>
      <right style="thin">
        <color indexed="64"/>
      </right>
      <top style="hair">
        <color indexed="64"/>
      </top>
      <bottom style="hair">
        <color indexed="64"/>
      </bottom>
      <diagonal/>
    </border>
    <border diagonalUp="1">
      <left/>
      <right style="thin">
        <color indexed="64"/>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style="hair">
        <color indexed="64"/>
      </top>
      <bottom/>
      <diagonal style="hair">
        <color indexed="64"/>
      </diagonal>
    </border>
    <border>
      <left/>
      <right/>
      <top style="hair">
        <color indexed="64"/>
      </top>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diagonalUp="1">
      <left/>
      <right style="thin">
        <color indexed="64"/>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left style="double">
        <color indexed="64"/>
      </left>
      <right style="thin">
        <color indexed="64"/>
      </right>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diagonal/>
    </border>
    <border>
      <left/>
      <right style="double">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diagonal/>
    </border>
    <border>
      <left/>
      <right style="thin">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style="double">
        <color indexed="64"/>
      </bottom>
      <diagonal/>
    </border>
    <border>
      <left/>
      <right style="double">
        <color indexed="64"/>
      </right>
      <top/>
      <bottom style="medium">
        <color indexed="64"/>
      </bottom>
      <diagonal/>
    </border>
    <border>
      <left/>
      <right style="double">
        <color indexed="64"/>
      </right>
      <top style="double">
        <color indexed="64"/>
      </top>
      <bottom/>
      <diagonal/>
    </border>
    <border>
      <left style="medium">
        <color indexed="64"/>
      </left>
      <right/>
      <top style="double">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top/>
      <bottom style="double">
        <color indexed="64"/>
      </bottom>
      <diagonal/>
    </border>
    <border>
      <left/>
      <right style="thin">
        <color rgb="FF000000"/>
      </right>
      <top style="dashed">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thin">
        <color indexed="64"/>
      </right>
      <top/>
      <bottom style="hair">
        <color indexed="64"/>
      </bottom>
      <diagonal/>
    </border>
    <border>
      <left/>
      <right/>
      <top style="dotted">
        <color indexed="64"/>
      </top>
      <bottom style="dashed">
        <color indexed="64"/>
      </bottom>
      <diagonal/>
    </border>
  </borders>
  <cellStyleXfs count="59">
    <xf numFmtId="0" fontId="0" fillId="0" borderId="0"/>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1" fillId="0" borderId="0" applyNumberFormat="0" applyFill="0" applyBorder="0" applyAlignment="0" applyProtection="0">
      <alignment vertical="center"/>
    </xf>
    <xf numFmtId="0" fontId="22" fillId="29" borderId="58" applyNumberFormat="0" applyAlignment="0" applyProtection="0">
      <alignment vertical="center"/>
    </xf>
    <xf numFmtId="0" fontId="23" fillId="30" borderId="0" applyNumberFormat="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9" fillId="3" borderId="59" applyNumberFormat="0" applyFont="0" applyAlignment="0" applyProtection="0">
      <alignment vertical="center"/>
    </xf>
    <xf numFmtId="0" fontId="25" fillId="0" borderId="60" applyNumberFormat="0" applyFill="0" applyAlignment="0" applyProtection="0">
      <alignment vertical="center"/>
    </xf>
    <xf numFmtId="0" fontId="26" fillId="31" borderId="0" applyNumberFormat="0" applyBorder="0" applyAlignment="0" applyProtection="0">
      <alignment vertical="center"/>
    </xf>
    <xf numFmtId="0" fontId="27" fillId="32" borderId="61" applyNumberFormat="0" applyAlignment="0" applyProtection="0">
      <alignment vertical="center"/>
    </xf>
    <xf numFmtId="0" fontId="28" fillId="0" borderId="0" applyNumberFormat="0" applyFill="0" applyBorder="0" applyAlignment="0" applyProtection="0">
      <alignment vertical="center"/>
    </xf>
    <xf numFmtId="38" fontId="24" fillId="0" borderId="0" applyFont="0" applyFill="0" applyBorder="0" applyAlignment="0" applyProtection="0">
      <alignment vertical="center"/>
    </xf>
    <xf numFmtId="0" fontId="29" fillId="0" borderId="62" applyNumberFormat="0" applyFill="0" applyAlignment="0" applyProtection="0">
      <alignment vertical="center"/>
    </xf>
    <xf numFmtId="0" fontId="30" fillId="0" borderId="63" applyNumberFormat="0" applyFill="0" applyAlignment="0" applyProtection="0">
      <alignment vertical="center"/>
    </xf>
    <xf numFmtId="0" fontId="31" fillId="0" borderId="64" applyNumberFormat="0" applyFill="0" applyAlignment="0" applyProtection="0">
      <alignment vertical="center"/>
    </xf>
    <xf numFmtId="0" fontId="31" fillId="0" borderId="0" applyNumberFormat="0" applyFill="0" applyBorder="0" applyAlignment="0" applyProtection="0">
      <alignment vertical="center"/>
    </xf>
    <xf numFmtId="0" fontId="32" fillId="0" borderId="65" applyNumberFormat="0" applyFill="0" applyAlignment="0" applyProtection="0">
      <alignment vertical="center"/>
    </xf>
    <xf numFmtId="0" fontId="33" fillId="32" borderId="66" applyNumberFormat="0" applyAlignment="0" applyProtection="0">
      <alignment vertical="center"/>
    </xf>
    <xf numFmtId="0" fontId="34" fillId="0" borderId="0" applyNumberFormat="0" applyFill="0" applyBorder="0" applyAlignment="0" applyProtection="0">
      <alignment vertical="center"/>
    </xf>
    <xf numFmtId="0" fontId="35" fillId="2" borderId="61" applyNumberFormat="0" applyAlignment="0" applyProtection="0">
      <alignment vertical="center"/>
    </xf>
    <xf numFmtId="0" fontId="9" fillId="0" borderId="0"/>
    <xf numFmtId="0" fontId="9" fillId="0" borderId="0">
      <alignment vertical="center"/>
    </xf>
    <xf numFmtId="0" fontId="24" fillId="0" borderId="0">
      <alignment vertical="center"/>
    </xf>
    <xf numFmtId="0" fontId="24" fillId="0" borderId="0">
      <alignment vertical="center"/>
    </xf>
    <xf numFmtId="0" fontId="24" fillId="0" borderId="0">
      <alignment vertical="center"/>
    </xf>
    <xf numFmtId="0" fontId="9" fillId="0" borderId="0"/>
    <xf numFmtId="0" fontId="36" fillId="33" borderId="0" applyNumberFormat="0" applyBorder="0" applyAlignment="0" applyProtection="0">
      <alignment vertical="center"/>
    </xf>
    <xf numFmtId="0" fontId="40"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cellStyleXfs>
  <cellXfs count="1240">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3" fillId="0" borderId="0" xfId="0" applyFont="1" applyAlignment="1">
      <alignment horizontal="left" vertical="center"/>
    </xf>
    <xf numFmtId="0" fontId="4" fillId="0" borderId="0" xfId="0" applyFont="1" applyAlignment="1">
      <alignment vertical="top"/>
    </xf>
    <xf numFmtId="0" fontId="0" fillId="0" borderId="0" xfId="0" applyAlignment="1">
      <alignment horizontal="left" vertical="center"/>
    </xf>
    <xf numFmtId="0" fontId="4" fillId="0" borderId="27" xfId="0" applyFont="1" applyBorder="1" applyAlignment="1">
      <alignment vertical="center"/>
    </xf>
    <xf numFmtId="0" fontId="4" fillId="0" borderId="0" xfId="0" applyFont="1" applyAlignment="1">
      <alignment horizontal="center"/>
    </xf>
    <xf numFmtId="0" fontId="4" fillId="0" borderId="16" xfId="0" applyFont="1" applyBorder="1" applyAlignment="1">
      <alignment vertical="top"/>
    </xf>
    <xf numFmtId="0" fontId="4" fillId="0" borderId="15" xfId="0" applyFont="1" applyBorder="1" applyAlignment="1">
      <alignment vertical="top"/>
    </xf>
    <xf numFmtId="0" fontId="4" fillId="0" borderId="17" xfId="0" applyFont="1" applyBorder="1" applyAlignment="1">
      <alignment vertical="center"/>
    </xf>
    <xf numFmtId="0" fontId="15" fillId="0" borderId="0" xfId="0" applyFont="1" applyAlignment="1">
      <alignment horizontal="center"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15" fillId="0" borderId="4" xfId="0" applyFont="1" applyBorder="1" applyAlignment="1">
      <alignment horizontal="center" vertical="center"/>
    </xf>
    <xf numFmtId="0" fontId="4" fillId="0" borderId="4" xfId="45" applyFont="1" applyBorder="1" applyAlignment="1">
      <alignment horizontal="center" vertical="center"/>
    </xf>
    <xf numFmtId="0" fontId="7" fillId="0" borderId="8" xfId="0" applyFont="1" applyBorder="1" applyAlignment="1">
      <alignment vertical="center"/>
    </xf>
    <xf numFmtId="0" fontId="4" fillId="0" borderId="3" xfId="45"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7" fillId="0" borderId="27" xfId="0" applyFont="1" applyBorder="1" applyAlignment="1">
      <alignment vertical="center" shrinkToFit="1"/>
    </xf>
    <xf numFmtId="176" fontId="4" fillId="0" borderId="17" xfId="0" applyNumberFormat="1" applyFont="1" applyBorder="1" applyAlignment="1">
      <alignment horizontal="center" vertical="center"/>
    </xf>
    <xf numFmtId="176" fontId="4" fillId="0" borderId="0" xfId="0" applyNumberFormat="1" applyFont="1" applyAlignment="1">
      <alignment horizontal="center" vertical="center"/>
    </xf>
    <xf numFmtId="176" fontId="4" fillId="0" borderId="0" xfId="0" applyNumberFormat="1" applyFont="1" applyAlignment="1">
      <alignment vertical="center"/>
    </xf>
    <xf numFmtId="176" fontId="4" fillId="0" borderId="5" xfId="0" applyNumberFormat="1" applyFont="1" applyBorder="1" applyAlignment="1">
      <alignment vertical="center"/>
    </xf>
    <xf numFmtId="176" fontId="4" fillId="0" borderId="5" xfId="0" applyNumberFormat="1" applyFont="1" applyBorder="1" applyAlignment="1">
      <alignment horizontal="center" vertical="center"/>
    </xf>
    <xf numFmtId="0" fontId="7" fillId="0" borderId="5" xfId="0" applyFont="1" applyBorder="1" applyAlignment="1">
      <alignment horizontal="left" vertical="center"/>
    </xf>
    <xf numFmtId="0" fontId="17" fillId="0" borderId="0" xfId="0" applyFont="1" applyAlignment="1">
      <alignment horizontal="left" vertical="center"/>
    </xf>
    <xf numFmtId="0" fontId="16" fillId="0" borderId="0" xfId="0" applyFont="1" applyAlignment="1">
      <alignment vertical="top"/>
    </xf>
    <xf numFmtId="0" fontId="16" fillId="0" borderId="0" xfId="0" applyFont="1" applyAlignment="1">
      <alignment horizontal="left" vertical="top"/>
    </xf>
    <xf numFmtId="0" fontId="5" fillId="0" borderId="27" xfId="0" applyFont="1" applyBorder="1" applyAlignment="1">
      <alignment vertical="center"/>
    </xf>
    <xf numFmtId="0" fontId="4" fillId="0" borderId="0" xfId="50" applyFont="1" applyAlignment="1">
      <alignment horizontal="left" vertical="center"/>
    </xf>
    <xf numFmtId="0" fontId="4" fillId="0" borderId="2" xfId="0" applyFont="1" applyBorder="1" applyAlignment="1">
      <alignment horizontal="centerContinuous"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1" fontId="4" fillId="0" borderId="7" xfId="0" applyNumberFormat="1" applyFont="1" applyBorder="1" applyAlignment="1">
      <alignment vertical="center"/>
    </xf>
    <xf numFmtId="49" fontId="4" fillId="0" borderId="5" xfId="0" applyNumberFormat="1" applyFont="1" applyBorder="1" applyAlignment="1">
      <alignment horizontal="left" vertical="center"/>
    </xf>
    <xf numFmtId="0" fontId="4" fillId="34" borderId="0" xfId="0" applyFont="1" applyFill="1" applyAlignment="1">
      <alignment horizontal="left" vertical="center"/>
    </xf>
    <xf numFmtId="0" fontId="4" fillId="35" borderId="0" xfId="0" applyFont="1" applyFill="1" applyAlignment="1">
      <alignment vertical="top"/>
    </xf>
    <xf numFmtId="0" fontId="4" fillId="35" borderId="0" xfId="0" applyFont="1" applyFill="1" applyAlignment="1">
      <alignment horizontal="left"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left"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4" fillId="34" borderId="0" xfId="0" applyFont="1" applyFill="1" applyAlignment="1">
      <alignment vertical="center"/>
    </xf>
    <xf numFmtId="0" fontId="4" fillId="34" borderId="27" xfId="0" applyFont="1" applyFill="1" applyBorder="1" applyAlignment="1">
      <alignment vertical="center" wrapText="1"/>
    </xf>
    <xf numFmtId="0" fontId="4" fillId="34" borderId="3" xfId="0" applyFont="1" applyFill="1" applyBorder="1" applyAlignment="1">
      <alignment horizontal="left" vertical="center"/>
    </xf>
    <xf numFmtId="0" fontId="4" fillId="34" borderId="1" xfId="0" applyFont="1" applyFill="1" applyBorder="1" applyAlignment="1">
      <alignment vertical="center"/>
    </xf>
    <xf numFmtId="0" fontId="4" fillId="34" borderId="17" xfId="0" applyFont="1" applyFill="1" applyBorder="1" applyAlignment="1">
      <alignment vertical="center"/>
    </xf>
    <xf numFmtId="0" fontId="4" fillId="34" borderId="27" xfId="0" applyFont="1" applyFill="1" applyBorder="1" applyAlignment="1">
      <alignment horizontal="center" vertical="center"/>
    </xf>
    <xf numFmtId="0" fontId="4" fillId="34" borderId="28" xfId="0" applyFont="1" applyFill="1" applyBorder="1" applyAlignment="1">
      <alignment vertical="center"/>
    </xf>
    <xf numFmtId="0" fontId="4" fillId="34" borderId="17" xfId="0" applyFont="1" applyFill="1" applyBorder="1" applyAlignment="1">
      <alignment horizontal="left" vertical="center"/>
    </xf>
    <xf numFmtId="0" fontId="4" fillId="34" borderId="17" xfId="0" applyFont="1" applyFill="1" applyBorder="1" applyAlignment="1">
      <alignment horizontal="left" vertical="center" wrapText="1"/>
    </xf>
    <xf numFmtId="0" fontId="4" fillId="34" borderId="27" xfId="0" applyFont="1" applyFill="1" applyBorder="1" applyAlignment="1">
      <alignment vertical="center"/>
    </xf>
    <xf numFmtId="0" fontId="4" fillId="34" borderId="0" xfId="0" applyFont="1" applyFill="1" applyAlignment="1">
      <alignment vertical="top"/>
    </xf>
    <xf numFmtId="0" fontId="4" fillId="34" borderId="30" xfId="0" applyFont="1" applyFill="1" applyBorder="1" applyAlignment="1">
      <alignment horizontal="left" vertical="center"/>
    </xf>
    <xf numFmtId="0" fontId="4" fillId="34" borderId="36" xfId="0" applyFont="1" applyFill="1" applyBorder="1" applyAlignment="1">
      <alignment vertical="center"/>
    </xf>
    <xf numFmtId="0" fontId="4" fillId="34" borderId="37" xfId="0" applyFont="1" applyFill="1" applyBorder="1" applyAlignment="1">
      <alignment vertical="center"/>
    </xf>
    <xf numFmtId="0" fontId="4" fillId="34" borderId="30" xfId="0" applyFont="1" applyFill="1" applyBorder="1" applyAlignment="1">
      <alignment vertical="center"/>
    </xf>
    <xf numFmtId="0" fontId="4" fillId="34" borderId="34" xfId="0" applyFont="1" applyFill="1" applyBorder="1" applyAlignment="1">
      <alignment vertical="center"/>
    </xf>
    <xf numFmtId="0" fontId="4" fillId="34" borderId="16" xfId="0" applyFont="1" applyFill="1" applyBorder="1" applyAlignment="1">
      <alignment vertical="center"/>
    </xf>
    <xf numFmtId="0" fontId="4" fillId="34" borderId="15" xfId="0" applyFont="1" applyFill="1" applyBorder="1" applyAlignment="1">
      <alignment horizontal="center"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wrapText="1"/>
    </xf>
    <xf numFmtId="0" fontId="4" fillId="34" borderId="16" xfId="0" applyFont="1" applyFill="1" applyBorder="1" applyAlignment="1">
      <alignment horizontal="left" vertical="center" wrapText="1"/>
    </xf>
    <xf numFmtId="0" fontId="4" fillId="34" borderId="13" xfId="0" applyFont="1" applyFill="1" applyBorder="1" applyAlignment="1">
      <alignment vertical="center"/>
    </xf>
    <xf numFmtId="0" fontId="4" fillId="34" borderId="14" xfId="0" applyFont="1" applyFill="1" applyBorder="1" applyAlignment="1">
      <alignment vertical="center"/>
    </xf>
    <xf numFmtId="0" fontId="4" fillId="34" borderId="36" xfId="0" applyFont="1" applyFill="1" applyBorder="1" applyAlignment="1">
      <alignment horizontal="left" vertical="center"/>
    </xf>
    <xf numFmtId="0" fontId="4" fillId="34" borderId="1" xfId="0" applyFont="1" applyFill="1" applyBorder="1" applyAlignment="1">
      <alignment horizontal="left" vertical="center"/>
    </xf>
    <xf numFmtId="0" fontId="4" fillId="34" borderId="15" xfId="0" applyFont="1" applyFill="1" applyBorder="1" applyAlignment="1">
      <alignment horizontal="left" vertical="center"/>
    </xf>
    <xf numFmtId="0" fontId="4" fillId="34" borderId="28" xfId="0" applyFont="1" applyFill="1" applyBorder="1" applyAlignment="1">
      <alignment vertical="center" wrapText="1"/>
    </xf>
    <xf numFmtId="0" fontId="0" fillId="34" borderId="0" xfId="0" applyFill="1" applyAlignment="1">
      <alignment horizontal="center" vertical="center"/>
    </xf>
    <xf numFmtId="0" fontId="0" fillId="34" borderId="17" xfId="0" applyFill="1" applyBorder="1" applyAlignment="1">
      <alignment horizontal="center" vertical="center"/>
    </xf>
    <xf numFmtId="0" fontId="0" fillId="34" borderId="4" xfId="0" applyFill="1" applyBorder="1" applyAlignment="1">
      <alignment horizontal="center" vertical="center"/>
    </xf>
    <xf numFmtId="0" fontId="0" fillId="34" borderId="0" xfId="0" applyFill="1" applyAlignment="1">
      <alignment horizontal="left" vertical="center"/>
    </xf>
    <xf numFmtId="0" fontId="0" fillId="34" borderId="33" xfId="0" applyFill="1" applyBorder="1" applyAlignment="1">
      <alignment horizontal="center" vertical="center"/>
    </xf>
    <xf numFmtId="0" fontId="0" fillId="34" borderId="30" xfId="0" applyFill="1" applyBorder="1" applyAlignment="1">
      <alignment horizontal="left" vertical="center"/>
    </xf>
    <xf numFmtId="0" fontId="0" fillId="34" borderId="34" xfId="0" applyFill="1" applyBorder="1" applyAlignment="1">
      <alignment horizontal="left" vertical="center"/>
    </xf>
    <xf numFmtId="0" fontId="0" fillId="34" borderId="35" xfId="0" applyFill="1" applyBorder="1" applyAlignment="1">
      <alignment horizontal="center" vertical="center"/>
    </xf>
    <xf numFmtId="0" fontId="0" fillId="34" borderId="36" xfId="0" applyFill="1" applyBorder="1" applyAlignment="1">
      <alignment vertical="center"/>
    </xf>
    <xf numFmtId="0" fontId="0" fillId="34" borderId="36" xfId="0" applyFill="1" applyBorder="1" applyAlignment="1">
      <alignment horizontal="center" vertical="center"/>
    </xf>
    <xf numFmtId="0" fontId="0" fillId="34" borderId="30" xfId="0" applyFill="1" applyBorder="1" applyAlignment="1">
      <alignment vertical="center"/>
    </xf>
    <xf numFmtId="0" fontId="0" fillId="34" borderId="12" xfId="0" applyFill="1" applyBorder="1" applyAlignment="1">
      <alignment horizontal="center" vertical="center"/>
    </xf>
    <xf numFmtId="0" fontId="0" fillId="34" borderId="13" xfId="0" applyFill="1" applyBorder="1" applyAlignment="1">
      <alignment horizontal="center" vertical="center"/>
    </xf>
    <xf numFmtId="0" fontId="0" fillId="34" borderId="30" xfId="0" applyFill="1" applyBorder="1" applyAlignment="1">
      <alignment horizontal="center" vertical="center"/>
    </xf>
    <xf numFmtId="0" fontId="0" fillId="34" borderId="3" xfId="0" applyFill="1" applyBorder="1" applyAlignment="1">
      <alignment horizontal="center" vertical="center"/>
    </xf>
    <xf numFmtId="0" fontId="0" fillId="34" borderId="5" xfId="0" applyFill="1" applyBorder="1" applyAlignment="1">
      <alignment horizontal="center"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0" fillId="34" borderId="39" xfId="0" applyFill="1" applyBorder="1" applyAlignment="1">
      <alignment horizontal="left" vertical="center"/>
    </xf>
    <xf numFmtId="0" fontId="0" fillId="34" borderId="40" xfId="0" applyFill="1" applyBorder="1" applyAlignment="1">
      <alignment horizontal="left" vertical="center"/>
    </xf>
    <xf numFmtId="0" fontId="13" fillId="34" borderId="0" xfId="0" applyFont="1" applyFill="1" applyAlignment="1">
      <alignment horizontal="center" vertical="center"/>
    </xf>
    <xf numFmtId="0" fontId="0" fillId="34" borderId="15" xfId="0" applyFill="1" applyBorder="1" applyAlignment="1">
      <alignment vertical="center"/>
    </xf>
    <xf numFmtId="0" fontId="0" fillId="34" borderId="27" xfId="0" applyFill="1" applyBorder="1" applyAlignment="1">
      <alignment vertical="center"/>
    </xf>
    <xf numFmtId="0" fontId="4" fillId="34" borderId="0" xfId="0" applyFont="1" applyFill="1" applyAlignment="1">
      <alignment horizontal="center" vertical="center"/>
    </xf>
    <xf numFmtId="0" fontId="4" fillId="34" borderId="3"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vertical="center"/>
    </xf>
    <xf numFmtId="0" fontId="4" fillId="34" borderId="5" xfId="0" applyFont="1" applyFill="1" applyBorder="1" applyAlignment="1">
      <alignment vertical="center" wrapText="1"/>
    </xf>
    <xf numFmtId="0" fontId="4" fillId="34" borderId="5" xfId="0" applyFont="1" applyFill="1" applyBorder="1" applyAlignment="1">
      <alignment horizontal="left" vertical="center"/>
    </xf>
    <xf numFmtId="0" fontId="4" fillId="34" borderId="0" xfId="0" applyFont="1" applyFill="1" applyAlignment="1">
      <alignment horizontal="center"/>
    </xf>
    <xf numFmtId="0" fontId="4" fillId="34" borderId="0" xfId="0" applyFont="1" applyFill="1"/>
    <xf numFmtId="0" fontId="0" fillId="34" borderId="16" xfId="0" applyFill="1" applyBorder="1" applyAlignment="1">
      <alignment horizontal="center" vertical="center"/>
    </xf>
    <xf numFmtId="0" fontId="0" fillId="34" borderId="1" xfId="0" applyFill="1" applyBorder="1" applyAlignment="1">
      <alignment horizontal="left" vertical="center"/>
    </xf>
    <xf numFmtId="0" fontId="4" fillId="34" borderId="0" xfId="0" applyFont="1" applyFill="1" applyAlignment="1">
      <alignment horizontal="left" vertical="center" wrapText="1"/>
    </xf>
    <xf numFmtId="0" fontId="4" fillId="34" borderId="13" xfId="0" applyFont="1" applyFill="1" applyBorder="1" applyAlignment="1">
      <alignment horizontal="left" vertical="center"/>
    </xf>
    <xf numFmtId="0" fontId="0" fillId="34" borderId="0" xfId="0" applyFill="1"/>
    <xf numFmtId="0" fontId="13" fillId="34" borderId="0" xfId="0" applyFont="1" applyFill="1" applyAlignment="1">
      <alignment horizontal="left" vertical="center"/>
    </xf>
    <xf numFmtId="0" fontId="12" fillId="34" borderId="0" xfId="0" applyFont="1" applyFill="1" applyAlignment="1">
      <alignment horizontal="left" vertical="center"/>
    </xf>
    <xf numFmtId="0" fontId="4" fillId="34" borderId="5" xfId="0" applyFont="1" applyFill="1" applyBorder="1" applyAlignment="1">
      <alignment horizontal="center" vertical="center"/>
    </xf>
    <xf numFmtId="0" fontId="4" fillId="34" borderId="32" xfId="0" applyFont="1" applyFill="1" applyBorder="1" applyAlignment="1">
      <alignment vertical="center" shrinkToFit="1"/>
    </xf>
    <xf numFmtId="0" fontId="4" fillId="34" borderId="38" xfId="0" applyFont="1" applyFill="1" applyBorder="1" applyAlignment="1">
      <alignment vertical="center" shrinkToFit="1"/>
    </xf>
    <xf numFmtId="0" fontId="4" fillId="34" borderId="42" xfId="0" applyFont="1" applyFill="1" applyBorder="1" applyAlignment="1">
      <alignment vertical="center" shrinkToFit="1"/>
    </xf>
    <xf numFmtId="0" fontId="10" fillId="34" borderId="0" xfId="0" applyFont="1" applyFill="1" applyAlignment="1">
      <alignment horizontal="left" vertical="center"/>
    </xf>
    <xf numFmtId="0" fontId="4" fillId="0" borderId="27"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top"/>
    </xf>
    <xf numFmtId="0" fontId="4" fillId="0" borderId="2" xfId="0" applyFont="1" applyBorder="1" applyAlignment="1">
      <alignment horizontal="center" vertical="center"/>
    </xf>
    <xf numFmtId="0" fontId="4" fillId="0" borderId="0" xfId="0" applyFont="1" applyAlignment="1">
      <alignment horizontal="center" vertical="center" wrapText="1"/>
    </xf>
    <xf numFmtId="0" fontId="4" fillId="0" borderId="27" xfId="0" applyFont="1" applyBorder="1" applyAlignment="1">
      <alignment horizontal="left" vertical="center"/>
    </xf>
    <xf numFmtId="0" fontId="4" fillId="0" borderId="17" xfId="0" applyFont="1" applyBorder="1" applyAlignment="1">
      <alignment horizontal="left" vertical="center"/>
    </xf>
    <xf numFmtId="0" fontId="4" fillId="0" borderId="16" xfId="0" applyFont="1" applyBorder="1" applyAlignment="1">
      <alignment horizontal="left" vertical="center"/>
    </xf>
    <xf numFmtId="0" fontId="16" fillId="0" borderId="0" xfId="0" applyFont="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16" fillId="0" borderId="0" xfId="0" applyFont="1" applyAlignment="1">
      <alignment horizontal="left" vertical="top" wrapText="1"/>
    </xf>
    <xf numFmtId="0" fontId="7" fillId="0" borderId="7"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29" xfId="0" applyFont="1" applyBorder="1" applyAlignment="1">
      <alignment horizontal="center" vertical="center"/>
    </xf>
    <xf numFmtId="0" fontId="4" fillId="0" borderId="15" xfId="0" applyFont="1" applyBorder="1" applyAlignment="1">
      <alignment vertical="center"/>
    </xf>
    <xf numFmtId="0" fontId="4" fillId="0" borderId="0" xfId="0" applyFont="1" applyAlignment="1">
      <alignment vertical="top" wrapText="1"/>
    </xf>
    <xf numFmtId="0" fontId="5" fillId="0" borderId="0" xfId="0" applyFont="1" applyAlignment="1">
      <alignment horizontal="center" vertical="center"/>
    </xf>
    <xf numFmtId="0" fontId="5" fillId="0" borderId="17" xfId="0" applyFont="1" applyBorder="1" applyAlignment="1">
      <alignment horizontal="center" vertical="center"/>
    </xf>
    <xf numFmtId="0" fontId="11" fillId="34" borderId="0" xfId="0" applyFont="1" applyFill="1" applyAlignment="1">
      <alignment horizontal="left" vertical="center"/>
    </xf>
    <xf numFmtId="0" fontId="10" fillId="0" borderId="0" xfId="53" applyFont="1">
      <alignment vertical="center"/>
    </xf>
    <xf numFmtId="0" fontId="10" fillId="0" borderId="0" xfId="53" applyFont="1" applyAlignment="1">
      <alignment horizontal="left" vertical="center"/>
    </xf>
    <xf numFmtId="0" fontId="42" fillId="0" borderId="0" xfId="53" applyFont="1" applyAlignment="1">
      <alignment horizontal="left" vertical="center"/>
    </xf>
    <xf numFmtId="0" fontId="42" fillId="0" borderId="0" xfId="53" applyFont="1" applyAlignment="1">
      <alignment horizontal="right" vertical="center"/>
    </xf>
    <xf numFmtId="0" fontId="42" fillId="0" borderId="0" xfId="53" applyFont="1">
      <alignment vertical="center"/>
    </xf>
    <xf numFmtId="0" fontId="42" fillId="0" borderId="0" xfId="53" applyFont="1" applyAlignment="1">
      <alignment horizontal="center" vertical="center"/>
    </xf>
    <xf numFmtId="0" fontId="42" fillId="34" borderId="0" xfId="53" applyFont="1" applyFill="1">
      <alignment vertical="center"/>
    </xf>
    <xf numFmtId="0" fontId="42" fillId="34" borderId="0" xfId="53" applyFont="1" applyFill="1" applyAlignment="1">
      <alignment horizontal="center" vertical="center"/>
    </xf>
    <xf numFmtId="0" fontId="10" fillId="34" borderId="0" xfId="53" quotePrefix="1" applyFont="1" applyFill="1">
      <alignment vertical="center"/>
    </xf>
    <xf numFmtId="0" fontId="10" fillId="0" borderId="0" xfId="53" applyFont="1" applyAlignment="1">
      <alignment horizontal="right" vertical="center"/>
    </xf>
    <xf numFmtId="20" fontId="10" fillId="34" borderId="0" xfId="53" applyNumberFormat="1" applyFont="1" applyFill="1">
      <alignment vertical="center"/>
    </xf>
    <xf numFmtId="0" fontId="10" fillId="34" borderId="0" xfId="53" applyFont="1" applyFill="1" applyAlignment="1">
      <alignment horizontal="center" vertical="center"/>
    </xf>
    <xf numFmtId="0" fontId="10" fillId="34" borderId="0" xfId="53" applyFont="1" applyFill="1">
      <alignment vertical="center"/>
    </xf>
    <xf numFmtId="0" fontId="8" fillId="0" borderId="0" xfId="53" applyFont="1">
      <alignment vertical="center"/>
    </xf>
    <xf numFmtId="0" fontId="10" fillId="0" borderId="0" xfId="53" applyFont="1" applyAlignment="1">
      <alignment horizontal="center" vertical="center"/>
    </xf>
    <xf numFmtId="0" fontId="10" fillId="34" borderId="0" xfId="53" applyFont="1" applyFill="1" applyAlignment="1">
      <alignment horizontal="left" vertical="center"/>
    </xf>
    <xf numFmtId="20" fontId="10" fillId="0" borderId="0" xfId="53" applyNumberFormat="1" applyFont="1">
      <alignment vertical="center"/>
    </xf>
    <xf numFmtId="177" fontId="10" fillId="0" borderId="0" xfId="53" applyNumberFormat="1" applyFont="1">
      <alignment vertical="center"/>
    </xf>
    <xf numFmtId="0" fontId="8" fillId="0" borderId="0" xfId="53" applyFont="1" applyAlignment="1">
      <alignment horizontal="left" vertical="center"/>
    </xf>
    <xf numFmtId="0" fontId="44" fillId="0" borderId="0" xfId="53" applyFont="1">
      <alignment vertical="center"/>
    </xf>
    <xf numFmtId="0" fontId="44" fillId="0" borderId="0" xfId="53" applyFont="1" applyAlignment="1">
      <alignment horizontal="left" vertical="center"/>
    </xf>
    <xf numFmtId="0" fontId="44" fillId="0" borderId="0" xfId="53" applyFont="1" applyAlignment="1">
      <alignment horizontal="right" vertical="center"/>
    </xf>
    <xf numFmtId="0" fontId="10" fillId="0" borderId="73" xfId="53" applyFont="1" applyBorder="1" applyAlignment="1">
      <alignment horizontal="center" vertical="center" wrapText="1"/>
    </xf>
    <xf numFmtId="0" fontId="10" fillId="0" borderId="74" xfId="53" applyFont="1" applyBorder="1" applyAlignment="1">
      <alignment horizontal="center" vertical="center" wrapText="1"/>
    </xf>
    <xf numFmtId="0" fontId="10" fillId="0" borderId="75" xfId="53" applyFont="1" applyBorder="1" applyAlignment="1">
      <alignment vertical="center" wrapText="1"/>
    </xf>
    <xf numFmtId="0" fontId="10" fillId="0" borderId="76" xfId="53" applyFont="1" applyBorder="1" applyAlignment="1">
      <alignment vertical="center" wrapText="1"/>
    </xf>
    <xf numFmtId="0" fontId="10" fillId="0" borderId="27" xfId="53" applyFont="1" applyBorder="1" applyAlignment="1">
      <alignment horizontal="center" vertical="center" wrapText="1"/>
    </xf>
    <xf numFmtId="0" fontId="10" fillId="0" borderId="17" xfId="53" applyFont="1" applyBorder="1" applyAlignment="1">
      <alignment horizontal="center" vertical="center" wrapText="1"/>
    </xf>
    <xf numFmtId="0" fontId="10" fillId="0" borderId="0" xfId="53" applyFont="1" applyAlignment="1">
      <alignment vertical="center" wrapText="1"/>
    </xf>
    <xf numFmtId="0" fontId="10" fillId="0" borderId="80" xfId="53" applyFont="1" applyBorder="1" applyAlignment="1">
      <alignment vertical="center" wrapText="1"/>
    </xf>
    <xf numFmtId="0" fontId="8" fillId="0" borderId="8" xfId="53" applyFont="1" applyBorder="1" applyAlignment="1">
      <alignment horizontal="center" vertical="center"/>
    </xf>
    <xf numFmtId="0" fontId="8" fillId="0" borderId="2" xfId="53" applyFont="1" applyBorder="1" applyAlignment="1">
      <alignment horizontal="center" vertical="center"/>
    </xf>
    <xf numFmtId="0" fontId="8" fillId="0" borderId="84" xfId="53" applyFont="1" applyBorder="1" applyAlignment="1">
      <alignment horizontal="center" vertical="center"/>
    </xf>
    <xf numFmtId="0" fontId="8" fillId="0" borderId="85" xfId="53" applyFont="1" applyBorder="1" applyAlignment="1">
      <alignment horizontal="center" vertical="center"/>
    </xf>
    <xf numFmtId="0" fontId="10" fillId="0" borderId="88" xfId="53" applyFont="1" applyBorder="1" applyAlignment="1">
      <alignment horizontal="center" vertical="center" wrapText="1"/>
    </xf>
    <xf numFmtId="0" fontId="10" fillId="0" borderId="89" xfId="53" applyFont="1" applyBorder="1" applyAlignment="1">
      <alignment horizontal="center" vertical="center" wrapText="1"/>
    </xf>
    <xf numFmtId="0" fontId="10" fillId="0" borderId="90" xfId="53" applyFont="1" applyBorder="1" applyAlignment="1">
      <alignment vertical="center" wrapText="1"/>
    </xf>
    <xf numFmtId="0" fontId="10" fillId="0" borderId="91" xfId="53" applyFont="1" applyBorder="1" applyAlignment="1">
      <alignment vertical="center" wrapText="1"/>
    </xf>
    <xf numFmtId="0" fontId="8" fillId="0" borderId="92" xfId="53" applyFont="1" applyBorder="1" applyAlignment="1">
      <alignment horizontal="center" vertical="center" wrapText="1"/>
    </xf>
    <xf numFmtId="0" fontId="8" fillId="0" borderId="93" xfId="53" applyFont="1" applyBorder="1" applyAlignment="1">
      <alignment horizontal="center" vertical="center" wrapText="1"/>
    </xf>
    <xf numFmtId="0" fontId="8" fillId="0" borderId="94" xfId="53" applyFont="1" applyBorder="1" applyAlignment="1">
      <alignment horizontal="center" vertical="center" wrapText="1"/>
    </xf>
    <xf numFmtId="0" fontId="8" fillId="0" borderId="95" xfId="53" applyFont="1" applyBorder="1" applyAlignment="1">
      <alignment horizontal="center" vertical="center" wrapText="1"/>
    </xf>
    <xf numFmtId="0" fontId="10" fillId="34" borderId="74" xfId="53" applyFont="1" applyFill="1" applyBorder="1" applyAlignment="1">
      <alignment horizontal="center" vertical="center" shrinkToFit="1"/>
    </xf>
    <xf numFmtId="0" fontId="10" fillId="34" borderId="73" xfId="53" applyFont="1" applyFill="1" applyBorder="1" applyAlignment="1">
      <alignment horizontal="center" vertical="center" shrinkToFit="1"/>
    </xf>
    <xf numFmtId="0" fontId="44" fillId="0" borderId="74" xfId="53" applyFont="1" applyBorder="1">
      <alignment vertical="center"/>
    </xf>
    <xf numFmtId="0" fontId="44" fillId="0" borderId="75" xfId="53" applyFont="1" applyBorder="1">
      <alignment vertical="center"/>
    </xf>
    <xf numFmtId="0" fontId="44" fillId="0" borderId="76" xfId="53" applyFont="1" applyBorder="1">
      <alignment vertical="center"/>
    </xf>
    <xf numFmtId="0" fontId="10" fillId="36" borderId="101" xfId="53" applyFont="1" applyFill="1" applyBorder="1" applyAlignment="1" applyProtection="1">
      <alignment horizontal="center" vertical="center" shrinkToFit="1"/>
      <protection locked="0"/>
    </xf>
    <xf numFmtId="0" fontId="10" fillId="36" borderId="102" xfId="53" applyFont="1" applyFill="1" applyBorder="1" applyAlignment="1" applyProtection="1">
      <alignment horizontal="center" vertical="center" shrinkToFit="1"/>
      <protection locked="0"/>
    </xf>
    <xf numFmtId="0" fontId="10" fillId="36" borderId="103" xfId="53" applyFont="1" applyFill="1" applyBorder="1" applyAlignment="1" applyProtection="1">
      <alignment horizontal="center" vertical="center" shrinkToFit="1"/>
      <protection locked="0"/>
    </xf>
    <xf numFmtId="0" fontId="10" fillId="34" borderId="17" xfId="53" applyFont="1" applyFill="1" applyBorder="1" applyAlignment="1">
      <alignment horizontal="center" vertical="center" shrinkToFit="1"/>
    </xf>
    <xf numFmtId="0" fontId="10" fillId="34" borderId="27" xfId="53" applyFont="1" applyFill="1" applyBorder="1" applyAlignment="1">
      <alignment horizontal="center" vertical="center" shrinkToFit="1"/>
    </xf>
    <xf numFmtId="0" fontId="44" fillId="0" borderId="108" xfId="53" applyFont="1" applyBorder="1">
      <alignment vertical="center"/>
    </xf>
    <xf numFmtId="0" fontId="44" fillId="0" borderId="109" xfId="53" applyFont="1" applyBorder="1">
      <alignment vertical="center"/>
    </xf>
    <xf numFmtId="0" fontId="44" fillId="0" borderId="110" xfId="53" applyFont="1" applyBorder="1">
      <alignment vertical="center"/>
    </xf>
    <xf numFmtId="178" fontId="10" fillId="0" borderId="111" xfId="53" applyNumberFormat="1" applyFont="1" applyBorder="1" applyAlignment="1">
      <alignment horizontal="center" vertical="center" shrinkToFit="1"/>
    </xf>
    <xf numFmtId="178" fontId="10" fillId="0" borderId="112" xfId="53" applyNumberFormat="1" applyFont="1" applyBorder="1" applyAlignment="1">
      <alignment horizontal="center" vertical="center" shrinkToFit="1"/>
    </xf>
    <xf numFmtId="178" fontId="10" fillId="0" borderId="113" xfId="53" applyNumberFormat="1" applyFont="1" applyBorder="1" applyAlignment="1">
      <alignment horizontal="center" vertical="center" shrinkToFit="1"/>
    </xf>
    <xf numFmtId="0" fontId="10" fillId="34" borderId="3" xfId="53" applyFont="1" applyFill="1" applyBorder="1" applyAlignment="1">
      <alignment horizontal="center" vertical="center" shrinkToFit="1"/>
    </xf>
    <xf numFmtId="0" fontId="10" fillId="34" borderId="1" xfId="53" applyFont="1" applyFill="1" applyBorder="1" applyAlignment="1">
      <alignment horizontal="center" vertical="center" shrinkToFit="1"/>
    </xf>
    <xf numFmtId="0" fontId="44" fillId="0" borderId="3" xfId="53" applyFont="1" applyBorder="1">
      <alignment vertical="center"/>
    </xf>
    <xf numFmtId="0" fontId="44" fillId="0" borderId="4" xfId="53" applyFont="1" applyBorder="1">
      <alignment vertical="center"/>
    </xf>
    <xf numFmtId="0" fontId="44" fillId="0" borderId="117" xfId="53" applyFont="1" applyBorder="1">
      <alignment vertical="center"/>
    </xf>
    <xf numFmtId="0" fontId="10" fillId="36" borderId="118" xfId="53" applyFont="1" applyFill="1" applyBorder="1" applyAlignment="1" applyProtection="1">
      <alignment horizontal="center" vertical="center" shrinkToFit="1"/>
      <protection locked="0"/>
    </xf>
    <xf numFmtId="0" fontId="10" fillId="36" borderId="119" xfId="53" applyFont="1" applyFill="1" applyBorder="1" applyAlignment="1" applyProtection="1">
      <alignment horizontal="center" vertical="center" shrinkToFit="1"/>
      <protection locked="0"/>
    </xf>
    <xf numFmtId="0" fontId="10" fillId="36" borderId="120" xfId="53" applyFont="1" applyFill="1" applyBorder="1" applyAlignment="1" applyProtection="1">
      <alignment horizontal="center" vertical="center" shrinkToFit="1"/>
      <protection locked="0"/>
    </xf>
    <xf numFmtId="0" fontId="10" fillId="36" borderId="121" xfId="53" applyFont="1" applyFill="1" applyBorder="1" applyAlignment="1" applyProtection="1">
      <alignment horizontal="center" vertical="center" shrinkToFit="1"/>
      <protection locked="0"/>
    </xf>
    <xf numFmtId="178" fontId="44" fillId="0" borderId="69" xfId="53" applyNumberFormat="1" applyFont="1" applyBorder="1">
      <alignment vertical="center"/>
    </xf>
    <xf numFmtId="0" fontId="44" fillId="0" borderId="70" xfId="53" applyFont="1" applyBorder="1">
      <alignment vertical="center"/>
    </xf>
    <xf numFmtId="0" fontId="44" fillId="0" borderId="125" xfId="53" applyFont="1" applyBorder="1">
      <alignment vertical="center"/>
    </xf>
    <xf numFmtId="0" fontId="44" fillId="0" borderId="17" xfId="53" applyFont="1" applyBorder="1">
      <alignment vertical="center"/>
    </xf>
    <xf numFmtId="0" fontId="44" fillId="0" borderId="80" xfId="53" applyFont="1" applyBorder="1">
      <alignment vertical="center"/>
    </xf>
    <xf numFmtId="0" fontId="44" fillId="0" borderId="69" xfId="53" applyFont="1" applyBorder="1">
      <alignment vertical="center"/>
    </xf>
    <xf numFmtId="0" fontId="10" fillId="34" borderId="16" xfId="53" applyFont="1" applyFill="1" applyBorder="1" applyAlignment="1">
      <alignment horizontal="center" vertical="center" shrinkToFit="1"/>
    </xf>
    <xf numFmtId="0" fontId="10" fillId="34" borderId="15" xfId="53" applyFont="1" applyFill="1" applyBorder="1" applyAlignment="1">
      <alignment horizontal="center" vertical="center" shrinkToFit="1"/>
    </xf>
    <xf numFmtId="0" fontId="10" fillId="34" borderId="89" xfId="53" applyFont="1" applyFill="1" applyBorder="1" applyAlignment="1">
      <alignment horizontal="center" vertical="center" shrinkToFit="1"/>
    </xf>
    <xf numFmtId="0" fontId="10" fillId="34" borderId="88" xfId="53" applyFont="1" applyFill="1" applyBorder="1" applyAlignment="1">
      <alignment horizontal="center" vertical="center" shrinkToFit="1"/>
    </xf>
    <xf numFmtId="0" fontId="44" fillId="0" borderId="133" xfId="53" applyFont="1" applyBorder="1">
      <alignment vertical="center"/>
    </xf>
    <xf numFmtId="0" fontId="44" fillId="0" borderId="134" xfId="53" applyFont="1" applyBorder="1">
      <alignment vertical="center"/>
    </xf>
    <xf numFmtId="0" fontId="44" fillId="0" borderId="135" xfId="53" applyFont="1" applyBorder="1">
      <alignment vertical="center"/>
    </xf>
    <xf numFmtId="178" fontId="10" fillId="0" borderId="136" xfId="53" applyNumberFormat="1" applyFont="1" applyBorder="1" applyAlignment="1">
      <alignment horizontal="center" vertical="center" shrinkToFit="1"/>
    </xf>
    <xf numFmtId="178" fontId="10" fillId="0" borderId="137" xfId="53" applyNumberFormat="1" applyFont="1" applyBorder="1" applyAlignment="1">
      <alignment horizontal="center" vertical="center" shrinkToFit="1"/>
    </xf>
    <xf numFmtId="178" fontId="10" fillId="0" borderId="138" xfId="53" applyNumberFormat="1" applyFont="1" applyBorder="1" applyAlignment="1">
      <alignment horizontal="center" vertical="center" shrinkToFit="1"/>
    </xf>
    <xf numFmtId="0" fontId="44" fillId="34" borderId="0" xfId="53" applyFont="1" applyFill="1" applyAlignment="1">
      <alignment horizontal="center" vertical="center"/>
    </xf>
    <xf numFmtId="0" fontId="44" fillId="34" borderId="0" xfId="53" applyFont="1" applyFill="1" applyAlignment="1" applyProtection="1">
      <alignment horizontal="center" vertical="center" shrinkToFit="1"/>
      <protection locked="0"/>
    </xf>
    <xf numFmtId="0" fontId="44" fillId="34" borderId="0" xfId="53" applyFont="1" applyFill="1" applyAlignment="1" applyProtection="1">
      <alignment horizontal="center" vertical="center" wrapText="1"/>
      <protection locked="0"/>
    </xf>
    <xf numFmtId="0" fontId="44" fillId="34" borderId="0" xfId="53" applyFont="1" applyFill="1" applyAlignment="1" applyProtection="1">
      <alignment horizontal="left" vertical="center" wrapText="1"/>
      <protection locked="0"/>
    </xf>
    <xf numFmtId="0" fontId="4" fillId="34" borderId="0" xfId="53" applyFont="1" applyFill="1">
      <alignment vertical="center"/>
    </xf>
    <xf numFmtId="0" fontId="5" fillId="34" borderId="0" xfId="53" applyFont="1" applyFill="1">
      <alignment vertical="center"/>
    </xf>
    <xf numFmtId="0" fontId="5" fillId="34" borderId="0" xfId="53" applyFont="1" applyFill="1" applyAlignment="1">
      <alignment horizontal="center" vertical="center"/>
    </xf>
    <xf numFmtId="0" fontId="44" fillId="34" borderId="0" xfId="53" applyFont="1" applyFill="1" applyAlignment="1">
      <alignment horizontal="center" vertical="center" wrapText="1"/>
    </xf>
    <xf numFmtId="1" fontId="44" fillId="34" borderId="0" xfId="53" applyNumberFormat="1" applyFont="1" applyFill="1" applyAlignment="1">
      <alignment horizontal="center" vertical="center" wrapText="1"/>
    </xf>
    <xf numFmtId="0" fontId="44" fillId="0" borderId="0" xfId="53" applyFont="1" applyAlignment="1">
      <alignment horizontal="left" vertical="center" wrapText="1"/>
    </xf>
    <xf numFmtId="0" fontId="44" fillId="0" borderId="0" xfId="53" applyFont="1" applyAlignment="1">
      <alignment vertical="center" textRotation="90"/>
    </xf>
    <xf numFmtId="0" fontId="46" fillId="34" borderId="0" xfId="53" applyFont="1" applyFill="1" applyAlignment="1">
      <alignment horizontal="left" vertical="center"/>
    </xf>
    <xf numFmtId="0" fontId="47" fillId="34" borderId="0" xfId="53" applyFont="1" applyFill="1" applyAlignment="1">
      <alignment horizontal="center" vertical="center"/>
    </xf>
    <xf numFmtId="0" fontId="47" fillId="34" borderId="0" xfId="53" applyFont="1" applyFill="1">
      <alignment vertical="center"/>
    </xf>
    <xf numFmtId="0" fontId="47" fillId="34" borderId="0" xfId="53" applyFont="1" applyFill="1" applyAlignment="1">
      <alignment horizontal="left" vertical="center"/>
    </xf>
    <xf numFmtId="0" fontId="48" fillId="34" borderId="0" xfId="53" applyFont="1" applyFill="1">
      <alignment vertical="center"/>
    </xf>
    <xf numFmtId="0" fontId="48" fillId="34" borderId="0" xfId="53" applyFont="1" applyFill="1" applyAlignment="1">
      <alignment horizontal="left" vertical="center"/>
    </xf>
    <xf numFmtId="0" fontId="47" fillId="34" borderId="2" xfId="53" applyFont="1" applyFill="1" applyBorder="1" applyAlignment="1">
      <alignment horizontal="center" vertical="center"/>
    </xf>
    <xf numFmtId="0" fontId="47" fillId="34" borderId="0" xfId="53" applyFont="1" applyFill="1" applyAlignment="1" applyProtection="1">
      <alignment horizontal="center" vertical="center"/>
      <protection locked="0"/>
    </xf>
    <xf numFmtId="0" fontId="47" fillId="38" borderId="2" xfId="53" applyFont="1" applyFill="1" applyBorder="1" applyAlignment="1" applyProtection="1">
      <alignment horizontal="center" vertical="center"/>
      <protection locked="0"/>
    </xf>
    <xf numFmtId="0" fontId="47" fillId="38" borderId="0" xfId="53" applyFont="1" applyFill="1" applyAlignment="1" applyProtection="1">
      <alignment horizontal="center" vertical="center"/>
      <protection locked="0"/>
    </xf>
    <xf numFmtId="20" fontId="47" fillId="38" borderId="2" xfId="53" applyNumberFormat="1" applyFont="1" applyFill="1" applyBorder="1" applyAlignment="1" applyProtection="1">
      <alignment horizontal="center" vertical="center"/>
      <protection locked="0"/>
    </xf>
    <xf numFmtId="0" fontId="47" fillId="34" borderId="0" xfId="53" applyFont="1" applyFill="1" applyAlignment="1" applyProtection="1">
      <alignment horizontal="right" vertical="center"/>
      <protection locked="0"/>
    </xf>
    <xf numFmtId="0" fontId="47" fillId="34" borderId="0" xfId="53" applyFont="1" applyFill="1" applyProtection="1">
      <alignment vertical="center"/>
      <protection locked="0"/>
    </xf>
    <xf numFmtId="0" fontId="47" fillId="38" borderId="2" xfId="53" applyFont="1" applyFill="1" applyBorder="1" applyAlignment="1" applyProtection="1">
      <alignment horizontal="left" vertical="center"/>
      <protection locked="0"/>
    </xf>
    <xf numFmtId="20" fontId="47" fillId="34" borderId="2" xfId="53" applyNumberFormat="1" applyFont="1" applyFill="1" applyBorder="1" applyAlignment="1" applyProtection="1">
      <alignment horizontal="center" vertical="center"/>
      <protection locked="0"/>
    </xf>
    <xf numFmtId="0" fontId="49" fillId="38" borderId="25" xfId="53" applyFont="1" applyFill="1" applyBorder="1" applyAlignment="1" applyProtection="1">
      <alignment horizontal="center" vertical="center"/>
      <protection locked="0"/>
    </xf>
    <xf numFmtId="0" fontId="49" fillId="38" borderId="28" xfId="53" applyFont="1" applyFill="1" applyBorder="1" applyAlignment="1" applyProtection="1">
      <alignment horizontal="center" vertical="center"/>
      <protection locked="0"/>
    </xf>
    <xf numFmtId="0" fontId="49" fillId="38" borderId="29" xfId="53" applyFont="1" applyFill="1" applyBorder="1" applyAlignment="1" applyProtection="1">
      <alignment horizontal="center" vertical="center"/>
      <protection locked="0"/>
    </xf>
    <xf numFmtId="0" fontId="44" fillId="0" borderId="67" xfId="53" applyFont="1" applyBorder="1">
      <alignment vertical="center"/>
    </xf>
    <xf numFmtId="0" fontId="44" fillId="0" borderId="68" xfId="53" applyFont="1" applyBorder="1">
      <alignment vertical="center"/>
    </xf>
    <xf numFmtId="0" fontId="44" fillId="0" borderId="141" xfId="53" applyFont="1" applyBorder="1">
      <alignment vertical="center"/>
    </xf>
    <xf numFmtId="178" fontId="10" fillId="0" borderId="142" xfId="53" applyNumberFormat="1" applyFont="1" applyBorder="1" applyAlignment="1">
      <alignment horizontal="center" vertical="center" shrinkToFit="1"/>
    </xf>
    <xf numFmtId="0" fontId="1" fillId="34" borderId="0" xfId="53" applyFill="1">
      <alignment vertical="center"/>
    </xf>
    <xf numFmtId="0" fontId="44" fillId="34" borderId="0" xfId="53" applyFont="1" applyFill="1" applyAlignment="1">
      <alignment horizontal="left" vertical="center"/>
    </xf>
    <xf numFmtId="0" fontId="50" fillId="34" borderId="0" xfId="53" applyFont="1" applyFill="1" applyAlignment="1">
      <alignment horizontal="left" vertical="center"/>
    </xf>
    <xf numFmtId="0" fontId="44" fillId="34" borderId="0" xfId="53" applyFont="1" applyFill="1">
      <alignment vertical="center"/>
    </xf>
    <xf numFmtId="0" fontId="44" fillId="38" borderId="2" xfId="53" applyFont="1" applyFill="1" applyBorder="1" applyAlignment="1">
      <alignment horizontal="left" vertical="center"/>
    </xf>
    <xf numFmtId="0" fontId="44" fillId="36" borderId="2" xfId="53" applyFont="1" applyFill="1" applyBorder="1" applyAlignment="1">
      <alignment horizontal="left" vertical="center"/>
    </xf>
    <xf numFmtId="0" fontId="51" fillId="34" borderId="0" xfId="53" applyFont="1" applyFill="1" applyAlignment="1">
      <alignment horizontal="left" vertical="center"/>
    </xf>
    <xf numFmtId="0" fontId="44" fillId="34" borderId="2" xfId="53" applyFont="1" applyFill="1" applyBorder="1" applyAlignment="1">
      <alignment horizontal="center" vertical="center"/>
    </xf>
    <xf numFmtId="0" fontId="44" fillId="34" borderId="2" xfId="53" applyFont="1" applyFill="1" applyBorder="1" applyAlignment="1">
      <alignment horizontal="left" vertical="center"/>
    </xf>
    <xf numFmtId="0" fontId="52" fillId="34" borderId="0" xfId="53" applyFont="1" applyFill="1">
      <alignment vertical="center"/>
    </xf>
    <xf numFmtId="0" fontId="52" fillId="34" borderId="0" xfId="53" applyFont="1" applyFill="1" applyAlignment="1">
      <alignment horizontal="left" vertical="center"/>
    </xf>
    <xf numFmtId="0" fontId="12" fillId="34" borderId="0" xfId="53" applyFont="1" applyFill="1">
      <alignment vertical="center"/>
    </xf>
    <xf numFmtId="0" fontId="52" fillId="34" borderId="0" xfId="53" applyFont="1" applyFill="1" applyAlignment="1">
      <alignment vertical="center" shrinkToFit="1"/>
    </xf>
    <xf numFmtId="0" fontId="44" fillId="34" borderId="2" xfId="53" applyFont="1" applyFill="1" applyBorder="1" applyAlignment="1">
      <alignment horizontal="right" vertical="center"/>
    </xf>
    <xf numFmtId="0" fontId="44" fillId="34" borderId="2" xfId="53" applyFont="1" applyFill="1" applyBorder="1" applyAlignment="1">
      <alignment vertical="center" shrinkToFit="1"/>
    </xf>
    <xf numFmtId="0" fontId="1" fillId="34" borderId="143" xfId="53" applyFill="1" applyBorder="1" applyAlignment="1">
      <alignment horizontal="center" vertical="center"/>
    </xf>
    <xf numFmtId="0" fontId="54" fillId="34" borderId="144" xfId="53" applyFont="1" applyFill="1" applyBorder="1" applyAlignment="1">
      <alignment horizontal="center" vertical="center"/>
    </xf>
    <xf numFmtId="0" fontId="54" fillId="34" borderId="145" xfId="53" applyFont="1" applyFill="1" applyBorder="1" applyAlignment="1">
      <alignment horizontal="center" vertical="center"/>
    </xf>
    <xf numFmtId="0" fontId="55" fillId="34" borderId="145" xfId="53" applyFont="1" applyFill="1" applyBorder="1" applyAlignment="1">
      <alignment horizontal="center" vertical="center"/>
    </xf>
    <xf numFmtId="0" fontId="56" fillId="34" borderId="146" xfId="53" applyFont="1" applyFill="1" applyBorder="1" applyAlignment="1">
      <alignment horizontal="center" vertical="center"/>
    </xf>
    <xf numFmtId="0" fontId="56" fillId="34" borderId="100" xfId="53" applyFont="1" applyFill="1" applyBorder="1" applyAlignment="1">
      <alignment vertical="center" shrinkToFit="1"/>
    </xf>
    <xf numFmtId="0" fontId="56" fillId="34" borderId="148" xfId="53" applyFont="1" applyFill="1" applyBorder="1" applyAlignment="1">
      <alignment vertical="center" shrinkToFit="1"/>
    </xf>
    <xf numFmtId="0" fontId="56" fillId="34" borderId="2" xfId="53" applyFont="1" applyFill="1" applyBorder="1" applyAlignment="1">
      <alignment vertical="center" shrinkToFit="1"/>
    </xf>
    <xf numFmtId="0" fontId="56" fillId="34" borderId="148" xfId="53" applyFont="1" applyFill="1" applyBorder="1">
      <alignment vertical="center"/>
    </xf>
    <xf numFmtId="0" fontId="56" fillId="34" borderId="149" xfId="53" applyFont="1" applyFill="1" applyBorder="1">
      <alignment vertical="center"/>
    </xf>
    <xf numFmtId="0" fontId="56" fillId="34" borderId="2" xfId="53" applyFont="1" applyFill="1" applyBorder="1">
      <alignment vertical="center"/>
    </xf>
    <xf numFmtId="0" fontId="56" fillId="34" borderId="84" xfId="53" applyFont="1" applyFill="1" applyBorder="1">
      <alignment vertical="center"/>
    </xf>
    <xf numFmtId="0" fontId="55" fillId="34" borderId="95" xfId="53" applyFont="1" applyFill="1" applyBorder="1">
      <alignment vertical="center"/>
    </xf>
    <xf numFmtId="0" fontId="56" fillId="34" borderId="93" xfId="53" applyFont="1" applyFill="1" applyBorder="1" applyAlignment="1">
      <alignment vertical="center" shrinkToFit="1"/>
    </xf>
    <xf numFmtId="0" fontId="56" fillId="34" borderId="93" xfId="53" applyFont="1" applyFill="1" applyBorder="1">
      <alignment vertical="center"/>
    </xf>
    <xf numFmtId="0" fontId="56" fillId="34" borderId="94" xfId="53" applyFont="1" applyFill="1" applyBorder="1">
      <alignment vertical="center"/>
    </xf>
    <xf numFmtId="0" fontId="37" fillId="0" borderId="0" xfId="54" applyFont="1">
      <alignment vertical="center"/>
    </xf>
    <xf numFmtId="0" fontId="37" fillId="0" borderId="0" xfId="54" applyFont="1" applyAlignment="1">
      <alignment vertical="center" wrapText="1"/>
    </xf>
    <xf numFmtId="0" fontId="37" fillId="0" borderId="0" xfId="54" applyFont="1" applyAlignment="1">
      <alignment horizontal="left" vertical="center"/>
    </xf>
    <xf numFmtId="0" fontId="37" fillId="0" borderId="0" xfId="54" applyFont="1" applyAlignment="1">
      <alignment horizontal="center" vertical="center"/>
    </xf>
    <xf numFmtId="0" fontId="37" fillId="0" borderId="16" xfId="52" applyFont="1" applyBorder="1" applyAlignment="1">
      <alignment horizontal="center" vertical="center"/>
    </xf>
    <xf numFmtId="0" fontId="37" fillId="0" borderId="151" xfId="55" applyFont="1" applyBorder="1" applyAlignment="1">
      <alignment horizontal="center" vertical="center" wrapText="1"/>
    </xf>
    <xf numFmtId="0" fontId="37" fillId="0" borderId="16" xfId="54" applyFont="1" applyBorder="1">
      <alignment vertical="center"/>
    </xf>
    <xf numFmtId="0" fontId="37" fillId="0" borderId="156" xfId="52" applyFont="1" applyBorder="1" applyAlignment="1">
      <alignment horizontal="center" vertical="center"/>
    </xf>
    <xf numFmtId="0" fontId="37" fillId="0" borderId="157" xfId="55" applyFont="1" applyBorder="1" applyAlignment="1">
      <alignment horizontal="center" vertical="center" wrapText="1"/>
    </xf>
    <xf numFmtId="0" fontId="37" fillId="0" borderId="17" xfId="54" applyFont="1" applyBorder="1">
      <alignment vertical="center"/>
    </xf>
    <xf numFmtId="0" fontId="37" fillId="0" borderId="159" xfId="52" applyFont="1" applyBorder="1" applyAlignment="1">
      <alignment horizontal="center" vertical="center"/>
    </xf>
    <xf numFmtId="0" fontId="37" fillId="0" borderId="153" xfId="55" applyFont="1" applyBorder="1" applyAlignment="1">
      <alignment horizontal="center" vertical="center" wrapText="1"/>
    </xf>
    <xf numFmtId="0" fontId="37" fillId="0" borderId="164" xfId="54" applyFont="1" applyBorder="1" applyAlignment="1">
      <alignment horizontal="center" vertical="center"/>
    </xf>
    <xf numFmtId="0" fontId="37" fillId="0" borderId="157" xfId="54" applyFont="1" applyBorder="1" applyAlignment="1">
      <alignment horizontal="center" vertical="center" wrapText="1"/>
    </xf>
    <xf numFmtId="0" fontId="37" fillId="0" borderId="157" xfId="52" applyFont="1" applyBorder="1" applyAlignment="1">
      <alignment horizontal="center" vertical="center" wrapText="1"/>
    </xf>
    <xf numFmtId="0" fontId="37" fillId="0" borderId="165" xfId="54" applyFont="1" applyBorder="1">
      <alignment vertical="center"/>
    </xf>
    <xf numFmtId="0" fontId="37" fillId="0" borderId="159" xfId="54" applyFont="1" applyBorder="1" applyAlignment="1">
      <alignment horizontal="center" vertical="center"/>
    </xf>
    <xf numFmtId="0" fontId="37" fillId="0" borderId="166" xfId="54" applyFont="1" applyBorder="1" applyAlignment="1">
      <alignment horizontal="center" vertical="center" wrapText="1"/>
    </xf>
    <xf numFmtId="0" fontId="37" fillId="0" borderId="156" xfId="54" applyFont="1" applyBorder="1" applyAlignment="1">
      <alignment horizontal="center" vertical="center"/>
    </xf>
    <xf numFmtId="0" fontId="37" fillId="0" borderId="155" xfId="54" applyFont="1" applyBorder="1" applyAlignment="1">
      <alignment horizontal="center" vertical="center" wrapText="1"/>
    </xf>
    <xf numFmtId="0" fontId="37" fillId="0" borderId="153" xfId="54" applyFont="1" applyBorder="1" applyAlignment="1">
      <alignment horizontal="center" vertical="center" wrapText="1"/>
    </xf>
    <xf numFmtId="0" fontId="37" fillId="0" borderId="162" xfId="54" applyFont="1" applyBorder="1" applyAlignment="1">
      <alignment horizontal="center" vertical="center"/>
    </xf>
    <xf numFmtId="0" fontId="37" fillId="0" borderId="157" xfId="54" applyFont="1" applyBorder="1" applyAlignment="1">
      <alignment horizontal="center" vertical="center"/>
    </xf>
    <xf numFmtId="0" fontId="37" fillId="0" borderId="162" xfId="54" applyFont="1" applyBorder="1" applyAlignment="1">
      <alignment vertical="center" wrapText="1"/>
    </xf>
    <xf numFmtId="0" fontId="37" fillId="0" borderId="17" xfId="54" applyFont="1" applyBorder="1" applyAlignment="1">
      <alignment horizontal="center" vertical="center"/>
    </xf>
    <xf numFmtId="0" fontId="37" fillId="0" borderId="154" xfId="54" applyFont="1" applyBorder="1" applyAlignment="1">
      <alignment horizontal="center" vertical="center"/>
    </xf>
    <xf numFmtId="0" fontId="37" fillId="39" borderId="2" xfId="54" applyFont="1" applyFill="1" applyBorder="1" applyAlignment="1">
      <alignment horizontal="center" vertical="center" wrapText="1"/>
    </xf>
    <xf numFmtId="0" fontId="57" fillId="39" borderId="6" xfId="54" applyFont="1" applyFill="1" applyBorder="1" applyAlignment="1">
      <alignment horizontal="center" vertical="center" wrapText="1"/>
    </xf>
    <xf numFmtId="0" fontId="37" fillId="0" borderId="0" xfId="52" applyFont="1">
      <alignment vertical="center"/>
    </xf>
    <xf numFmtId="0" fontId="9" fillId="0" borderId="0" xfId="56">
      <alignment vertical="center"/>
    </xf>
    <xf numFmtId="0" fontId="41" fillId="0" borderId="0" xfId="56" applyFont="1">
      <alignment vertical="center"/>
    </xf>
    <xf numFmtId="0" fontId="41" fillId="0" borderId="0" xfId="56" applyFont="1" applyAlignment="1">
      <alignment horizontal="right" vertical="center"/>
    </xf>
    <xf numFmtId="0" fontId="9" fillId="0" borderId="0" xfId="56" applyAlignment="1">
      <alignment horizontal="left" vertical="center"/>
    </xf>
    <xf numFmtId="0" fontId="9" fillId="0" borderId="0" xfId="56" applyAlignment="1">
      <alignment horizontal="center" vertical="center"/>
    </xf>
    <xf numFmtId="0" fontId="60" fillId="0" borderId="0" xfId="56" applyFont="1">
      <alignment vertical="center"/>
    </xf>
    <xf numFmtId="0" fontId="9" fillId="0" borderId="185" xfId="56" applyBorder="1">
      <alignment vertical="center"/>
    </xf>
    <xf numFmtId="0" fontId="9" fillId="0" borderId="187" xfId="56" applyBorder="1">
      <alignment vertical="center"/>
    </xf>
    <xf numFmtId="0" fontId="9" fillId="0" borderId="187" xfId="56" applyBorder="1" applyAlignment="1">
      <alignment horizontal="right" vertical="center"/>
    </xf>
    <xf numFmtId="0" fontId="9" fillId="0" borderId="190" xfId="56" applyBorder="1">
      <alignment vertical="center"/>
    </xf>
    <xf numFmtId="0" fontId="60" fillId="0" borderId="25" xfId="56" applyFont="1" applyBorder="1" applyAlignment="1">
      <alignment vertical="center" shrinkToFit="1"/>
    </xf>
    <xf numFmtId="0" fontId="9" fillId="0" borderId="195" xfId="56" applyBorder="1">
      <alignment vertical="center"/>
    </xf>
    <xf numFmtId="0" fontId="9" fillId="0" borderId="199" xfId="56" applyBorder="1">
      <alignment vertical="center"/>
    </xf>
    <xf numFmtId="0" fontId="41" fillId="0" borderId="0" xfId="57" applyFont="1">
      <alignment vertical="center"/>
    </xf>
    <xf numFmtId="0" fontId="41" fillId="0" borderId="0" xfId="57" applyFont="1" applyAlignment="1">
      <alignment horizontal="right" vertical="center"/>
    </xf>
    <xf numFmtId="0" fontId="59" fillId="0" borderId="0" xfId="56" applyFont="1">
      <alignment vertical="center"/>
    </xf>
    <xf numFmtId="0" fontId="9" fillId="0" borderId="177" xfId="56" applyBorder="1">
      <alignment vertical="center"/>
    </xf>
    <xf numFmtId="0" fontId="40" fillId="0" borderId="0" xfId="52">
      <alignment vertical="center"/>
    </xf>
    <xf numFmtId="0" fontId="60" fillId="0" borderId="25" xfId="52" applyFont="1" applyBorder="1" applyAlignment="1">
      <alignment vertical="center" shrinkToFit="1"/>
    </xf>
    <xf numFmtId="0" fontId="40" fillId="0" borderId="86" xfId="52" applyBorder="1" applyAlignment="1">
      <alignment horizontal="center" vertical="center"/>
    </xf>
    <xf numFmtId="0" fontId="40" fillId="0" borderId="6" xfId="52" applyBorder="1">
      <alignment vertical="center"/>
    </xf>
    <xf numFmtId="0" fontId="40" fillId="0" borderId="2" xfId="52" applyBorder="1">
      <alignment vertical="center"/>
    </xf>
    <xf numFmtId="0" fontId="60" fillId="0" borderId="2" xfId="52" applyFont="1" applyBorder="1" applyAlignment="1">
      <alignment horizontal="center" vertical="center"/>
    </xf>
    <xf numFmtId="0" fontId="60" fillId="0" borderId="71" xfId="52" applyFont="1" applyBorder="1" applyAlignment="1">
      <alignment horizontal="center" vertical="center" wrapText="1" shrinkToFit="1"/>
    </xf>
    <xf numFmtId="0" fontId="60" fillId="0" borderId="6" xfId="52" applyFont="1" applyBorder="1" applyAlignment="1">
      <alignment horizontal="center" vertical="center"/>
    </xf>
    <xf numFmtId="0" fontId="9" fillId="0" borderId="0" xfId="58">
      <alignment vertical="center"/>
    </xf>
    <xf numFmtId="0" fontId="9" fillId="0" borderId="0" xfId="58" applyAlignment="1">
      <alignment horizontal="center" vertical="center"/>
    </xf>
    <xf numFmtId="0" fontId="37" fillId="0" borderId="0" xfId="58" applyFont="1">
      <alignment vertical="center"/>
    </xf>
    <xf numFmtId="0" fontId="37" fillId="0" borderId="0" xfId="58" applyFont="1" applyAlignment="1">
      <alignment horizontal="right" vertical="center"/>
    </xf>
    <xf numFmtId="0" fontId="60" fillId="0" borderId="0" xfId="58" applyFont="1">
      <alignment vertical="center"/>
    </xf>
    <xf numFmtId="0" fontId="37" fillId="0" borderId="0" xfId="52" applyFont="1" applyAlignment="1">
      <alignment horizontal="right" vertical="center"/>
    </xf>
    <xf numFmtId="0" fontId="9" fillId="0" borderId="177" xfId="52" applyFont="1" applyBorder="1" applyAlignment="1">
      <alignment horizontal="center" vertical="center"/>
    </xf>
    <xf numFmtId="0" fontId="9" fillId="0" borderId="185" xfId="58" applyBorder="1">
      <alignment vertical="center"/>
    </xf>
    <xf numFmtId="0" fontId="9" fillId="0" borderId="7" xfId="58" applyBorder="1" applyAlignment="1">
      <alignment horizontal="center" vertical="center"/>
    </xf>
    <xf numFmtId="0" fontId="9" fillId="0" borderId="187" xfId="58" applyBorder="1">
      <alignment vertical="center"/>
    </xf>
    <xf numFmtId="0" fontId="9" fillId="0" borderId="187" xfId="58" applyBorder="1" applyAlignment="1">
      <alignment horizontal="right" vertical="center"/>
    </xf>
    <xf numFmtId="0" fontId="9" fillId="0" borderId="177" xfId="58" applyBorder="1" applyAlignment="1">
      <alignment horizontal="center" vertical="center"/>
    </xf>
    <xf numFmtId="0" fontId="9" fillId="0" borderId="190" xfId="58" applyBorder="1">
      <alignment vertical="center"/>
    </xf>
    <xf numFmtId="0" fontId="60" fillId="0" borderId="25" xfId="58" applyFont="1" applyBorder="1" applyAlignment="1">
      <alignment vertical="center" shrinkToFit="1"/>
    </xf>
    <xf numFmtId="0" fontId="61" fillId="0" borderId="0" xfId="58" applyFont="1">
      <alignment vertical="center"/>
    </xf>
    <xf numFmtId="0" fontId="9" fillId="0" borderId="0" xfId="58" applyAlignment="1">
      <alignment horizontal="right" vertical="center"/>
    </xf>
    <xf numFmtId="0" fontId="60" fillId="0" borderId="0" xfId="58" applyFont="1" applyAlignment="1">
      <alignment horizontal="right" vertical="center"/>
    </xf>
    <xf numFmtId="0" fontId="41" fillId="0" borderId="0" xfId="52" applyFont="1">
      <alignment vertical="center"/>
    </xf>
    <xf numFmtId="0" fontId="41" fillId="0" borderId="0" xfId="52" applyFont="1" applyAlignment="1">
      <alignment horizontal="right" vertical="center"/>
    </xf>
    <xf numFmtId="0" fontId="9" fillId="0" borderId="0" xfId="52" applyFont="1">
      <alignment vertical="center"/>
    </xf>
    <xf numFmtId="0" fontId="9" fillId="0" borderId="7" xfId="52" applyFont="1" applyBorder="1" applyAlignment="1">
      <alignment horizontal="center" vertical="center"/>
    </xf>
    <xf numFmtId="0" fontId="60" fillId="0" borderId="177" xfId="58" applyFont="1" applyBorder="1">
      <alignment vertical="center"/>
    </xf>
    <xf numFmtId="0" fontId="58" fillId="0" borderId="2" xfId="0" applyFont="1" applyBorder="1" applyAlignment="1">
      <alignment wrapText="1"/>
    </xf>
    <xf numFmtId="0" fontId="58" fillId="0" borderId="29" xfId="0" applyFont="1" applyBorder="1"/>
    <xf numFmtId="0" fontId="4" fillId="34" borderId="0" xfId="0" applyFont="1" applyFill="1" applyAlignment="1">
      <alignment vertical="center" wrapText="1"/>
    </xf>
    <xf numFmtId="0" fontId="9" fillId="0" borderId="0" xfId="52" applyFont="1" applyAlignment="1">
      <alignment horizontal="center" vertical="center"/>
    </xf>
    <xf numFmtId="0" fontId="60" fillId="0" borderId="214" xfId="58" applyFont="1" applyBorder="1" applyAlignment="1">
      <alignment vertical="center" shrinkToFit="1"/>
    </xf>
    <xf numFmtId="0" fontId="60" fillId="0" borderId="5" xfId="58" applyFont="1" applyBorder="1">
      <alignment vertical="center"/>
    </xf>
    <xf numFmtId="0" fontId="37" fillId="0" borderId="162" xfId="54" applyFont="1" applyBorder="1" applyAlignment="1">
      <alignment horizontal="center" vertical="center" wrapText="1"/>
    </xf>
    <xf numFmtId="0" fontId="37" fillId="0" borderId="153" xfId="54" applyFont="1" applyBorder="1" applyAlignment="1">
      <alignment horizontal="center" vertical="center"/>
    </xf>
    <xf numFmtId="0" fontId="37" fillId="0" borderId="27" xfId="54" applyFont="1" applyBorder="1" applyAlignment="1">
      <alignment vertical="center" wrapText="1"/>
    </xf>
    <xf numFmtId="0" fontId="37" fillId="0" borderId="0" xfId="54" applyFont="1" applyAlignment="1">
      <alignment horizontal="right" vertical="center"/>
    </xf>
    <xf numFmtId="0" fontId="37" fillId="0" borderId="157" xfId="54" applyFont="1" applyBorder="1" applyAlignment="1">
      <alignment vertical="center" wrapText="1"/>
    </xf>
    <xf numFmtId="0" fontId="37" fillId="0" borderId="153" xfId="54" applyFont="1" applyBorder="1" applyAlignment="1">
      <alignment vertical="center" wrapText="1"/>
    </xf>
    <xf numFmtId="0" fontId="37" fillId="4" borderId="157" xfId="52" applyFont="1" applyFill="1" applyBorder="1" applyAlignment="1">
      <alignment vertical="center" wrapText="1"/>
    </xf>
    <xf numFmtId="0" fontId="37" fillId="0" borderId="161" xfId="54" applyFont="1" applyBorder="1" applyAlignment="1">
      <alignment vertical="center" wrapText="1"/>
    </xf>
    <xf numFmtId="0" fontId="37" fillId="0" borderId="157" xfId="52" applyFont="1" applyBorder="1" applyAlignment="1">
      <alignment vertical="center" wrapText="1"/>
    </xf>
    <xf numFmtId="0" fontId="37" fillId="0" borderId="153" xfId="52" applyFont="1" applyBorder="1" applyAlignment="1">
      <alignment vertical="center" wrapText="1"/>
    </xf>
    <xf numFmtId="0" fontId="37" fillId="0" borderId="29" xfId="52" applyFont="1" applyBorder="1" applyAlignment="1">
      <alignment vertical="center" wrapText="1"/>
    </xf>
    <xf numFmtId="0" fontId="8" fillId="0" borderId="0" xfId="0" applyFont="1" applyAlignment="1">
      <alignment horizontal="left" vertical="top"/>
    </xf>
    <xf numFmtId="0" fontId="8" fillId="0" borderId="0" xfId="0" applyFont="1" applyAlignment="1">
      <alignment horizontal="right" vertical="center"/>
    </xf>
    <xf numFmtId="0" fontId="8" fillId="0" borderId="0" xfId="0" applyFont="1" applyAlignment="1">
      <alignment vertical="center"/>
    </xf>
    <xf numFmtId="0" fontId="8" fillId="0" borderId="0" xfId="0" applyFont="1" applyAlignment="1">
      <alignment horizontal="center" vertical="top"/>
    </xf>
    <xf numFmtId="0" fontId="8" fillId="0" borderId="0" xfId="0" applyFont="1" applyAlignment="1">
      <alignment horizontal="left"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6" xfId="0" applyFont="1" applyBorder="1" applyAlignment="1">
      <alignment horizontal="center" vertical="center"/>
    </xf>
    <xf numFmtId="0" fontId="8" fillId="0" borderId="8" xfId="0" applyFont="1" applyBorder="1" applyAlignment="1">
      <alignment horizontal="left" vertical="center"/>
    </xf>
    <xf numFmtId="0" fontId="8" fillId="0" borderId="7" xfId="0" applyFont="1" applyBorder="1" applyAlignment="1">
      <alignment horizontal="left" vertical="center"/>
    </xf>
    <xf numFmtId="0" fontId="8" fillId="0" borderId="0" xfId="0" applyFont="1" applyAlignment="1">
      <alignment horizontal="center" vertical="center"/>
    </xf>
    <xf numFmtId="0" fontId="8" fillId="0" borderId="4" xfId="0" applyFont="1" applyBorder="1" applyAlignment="1">
      <alignment horizontal="left" vertical="center"/>
    </xf>
    <xf numFmtId="0" fontId="8" fillId="0" borderId="27" xfId="0" applyFont="1" applyBorder="1" applyAlignment="1">
      <alignment horizontal="left" vertical="center"/>
    </xf>
    <xf numFmtId="0" fontId="8" fillId="0" borderId="16" xfId="0" applyFont="1" applyBorder="1" applyAlignment="1">
      <alignment horizontal="center" vertical="center"/>
    </xf>
    <xf numFmtId="0" fontId="8" fillId="0" borderId="5" xfId="0" applyFont="1" applyBorder="1" applyAlignment="1">
      <alignment horizontal="left" vertical="center"/>
    </xf>
    <xf numFmtId="0" fontId="8" fillId="0" borderId="181" xfId="0" applyFont="1" applyBorder="1" applyAlignment="1">
      <alignment horizontal="center" vertical="center"/>
    </xf>
    <xf numFmtId="0" fontId="8" fillId="0" borderId="180" xfId="0" applyFont="1" applyBorder="1" applyAlignment="1">
      <alignment horizontal="left" vertical="center"/>
    </xf>
    <xf numFmtId="0" fontId="8" fillId="0" borderId="21" xfId="0" applyFont="1" applyBorder="1" applyAlignment="1">
      <alignment horizontal="center" vertical="center"/>
    </xf>
    <xf numFmtId="0" fontId="8" fillId="0" borderId="23" xfId="0" applyFont="1" applyBorder="1" applyAlignment="1">
      <alignment horizontal="left" vertical="center"/>
    </xf>
    <xf numFmtId="0" fontId="8" fillId="0" borderId="155" xfId="0" applyFont="1" applyBorder="1" applyAlignment="1">
      <alignment horizontal="left" vertical="top"/>
    </xf>
    <xf numFmtId="0" fontId="8" fillId="0" borderId="30" xfId="0" applyFont="1" applyBorder="1" applyAlignment="1">
      <alignment horizontal="left" vertical="top"/>
    </xf>
    <xf numFmtId="0" fontId="8" fillId="0" borderId="5" xfId="0" applyFont="1" applyBorder="1" applyAlignment="1">
      <alignment horizontal="left" vertical="top"/>
    </xf>
    <xf numFmtId="0" fontId="8" fillId="0" borderId="4" xfId="0" applyFont="1" applyBorder="1" applyAlignment="1">
      <alignment horizontal="left" vertical="top"/>
    </xf>
    <xf numFmtId="0" fontId="8" fillId="0" borderId="16" xfId="0" applyFont="1" applyBorder="1" applyAlignment="1">
      <alignment horizontal="left" vertical="top"/>
    </xf>
    <xf numFmtId="0" fontId="2" fillId="0" borderId="71" xfId="52" applyFont="1" applyBorder="1" applyAlignment="1">
      <alignment horizontal="center" vertical="center" wrapText="1" shrinkToFit="1"/>
    </xf>
    <xf numFmtId="0" fontId="37" fillId="0" borderId="0" xfId="0" applyFont="1" applyAlignment="1">
      <alignment horizontal="right" vertical="center"/>
    </xf>
    <xf numFmtId="0" fontId="37" fillId="0" borderId="168" xfId="54" applyFont="1" applyBorder="1" applyAlignment="1">
      <alignment vertical="center" wrapText="1"/>
    </xf>
    <xf numFmtId="0" fontId="37" fillId="0" borderId="27" xfId="54" applyFont="1" applyBorder="1">
      <alignment vertical="center"/>
    </xf>
    <xf numFmtId="0" fontId="4" fillId="0" borderId="4" xfId="0" applyFont="1" applyBorder="1" applyAlignment="1">
      <alignment vertical="center" wrapText="1"/>
    </xf>
    <xf numFmtId="0" fontId="4" fillId="0" borderId="27" xfId="0" applyFont="1" applyBorder="1"/>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4" fillId="0" borderId="17" xfId="0" applyFont="1" applyBorder="1" applyAlignment="1">
      <alignment horizontal="center" vertical="center" textRotation="255" shrinkToFit="1"/>
    </xf>
    <xf numFmtId="0" fontId="4" fillId="0" borderId="16" xfId="0" applyFont="1" applyBorder="1"/>
    <xf numFmtId="0" fontId="4" fillId="34" borderId="46" xfId="0" applyFont="1" applyFill="1" applyBorder="1" applyAlignment="1">
      <alignment vertical="center"/>
    </xf>
    <xf numFmtId="0" fontId="0" fillId="34" borderId="43" xfId="0" applyFill="1" applyBorder="1" applyAlignment="1">
      <alignment horizontal="center" vertical="center"/>
    </xf>
    <xf numFmtId="0" fontId="4" fillId="34" borderId="44" xfId="0" applyFont="1" applyFill="1" applyBorder="1" applyAlignment="1">
      <alignment vertical="center"/>
    </xf>
    <xf numFmtId="0" fontId="0" fillId="34" borderId="44" xfId="0" applyFill="1" applyBorder="1" applyAlignment="1">
      <alignment vertical="center"/>
    </xf>
    <xf numFmtId="0" fontId="4" fillId="34" borderId="44" xfId="0" applyFont="1" applyFill="1" applyBorder="1" applyAlignment="1">
      <alignment horizontal="left" vertical="center" wrapText="1"/>
    </xf>
    <xf numFmtId="0" fontId="0" fillId="34" borderId="44" xfId="0" applyFill="1" applyBorder="1" applyAlignment="1">
      <alignment horizontal="center" vertical="center"/>
    </xf>
    <xf numFmtId="0" fontId="0" fillId="34" borderId="44" xfId="0" applyFill="1" applyBorder="1" applyAlignment="1">
      <alignment horizontal="left" vertical="center"/>
    </xf>
    <xf numFmtId="0" fontId="4" fillId="34" borderId="27" xfId="0" applyFont="1" applyFill="1" applyBorder="1" applyAlignment="1">
      <alignment horizontal="left" vertical="center"/>
    </xf>
    <xf numFmtId="0" fontId="4" fillId="34" borderId="45" xfId="0" applyFont="1" applyFill="1" applyBorder="1" applyAlignment="1">
      <alignment vertical="top"/>
    </xf>
    <xf numFmtId="0" fontId="4" fillId="34" borderId="17" xfId="0" applyFont="1" applyFill="1" applyBorder="1" applyAlignment="1">
      <alignment horizontal="center" vertical="center"/>
    </xf>
    <xf numFmtId="0" fontId="4" fillId="34" borderId="5" xfId="0" applyFont="1" applyFill="1" applyBorder="1" applyAlignment="1">
      <alignment horizontal="left" vertical="center" wrapText="1"/>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left" vertical="center" wrapText="1"/>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27" xfId="0" applyFont="1" applyBorder="1" applyAlignment="1">
      <alignment horizontal="left" vertical="center"/>
    </xf>
    <xf numFmtId="0" fontId="37" fillId="0" borderId="153" xfId="54" applyFont="1" applyBorder="1" applyAlignment="1">
      <alignment horizontal="center" vertical="center"/>
    </xf>
    <xf numFmtId="0" fontId="4" fillId="34" borderId="3"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223" xfId="0" applyFont="1" applyFill="1" applyBorder="1" applyAlignment="1">
      <alignment horizontal="left" vertical="center" wrapText="1"/>
    </xf>
    <xf numFmtId="0" fontId="4" fillId="0" borderId="0" xfId="0" applyFont="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center" vertical="center"/>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27" xfId="0" applyFont="1" applyBorder="1" applyAlignment="1">
      <alignment horizontal="center" vertical="center"/>
    </xf>
    <xf numFmtId="0" fontId="4" fillId="0" borderId="27" xfId="0" applyFont="1" applyBorder="1" applyAlignment="1">
      <alignment horizontal="left" vertical="center"/>
    </xf>
    <xf numFmtId="0" fontId="37" fillId="0" borderId="230" xfId="54" applyFont="1" applyBorder="1" applyAlignment="1">
      <alignment horizontal="left" vertical="center" wrapText="1"/>
    </xf>
    <xf numFmtId="0" fontId="0" fillId="34" borderId="0" xfId="0" applyFill="1" applyBorder="1" applyAlignment="1">
      <alignment horizontal="center" vertical="center"/>
    </xf>
    <xf numFmtId="0" fontId="4" fillId="0" borderId="28" xfId="0" applyFont="1" applyBorder="1" applyAlignment="1">
      <alignment vertical="center" wrapText="1"/>
    </xf>
    <xf numFmtId="0" fontId="4" fillId="0" borderId="27" xfId="0" applyFont="1" applyBorder="1" applyAlignment="1">
      <alignment vertical="center" wrapText="1"/>
    </xf>
    <xf numFmtId="0" fontId="4" fillId="0" borderId="46" xfId="0" applyFont="1" applyBorder="1" applyAlignment="1">
      <alignment vertical="center"/>
    </xf>
    <xf numFmtId="0" fontId="0" fillId="0" borderId="35" xfId="0" applyBorder="1" applyAlignment="1">
      <alignment horizontal="center" vertical="center"/>
    </xf>
    <xf numFmtId="0" fontId="4" fillId="0" borderId="36" xfId="0" applyFont="1" applyBorder="1" applyAlignment="1">
      <alignment vertical="center"/>
    </xf>
    <xf numFmtId="0" fontId="0" fillId="0" borderId="36" xfId="0" applyBorder="1" applyAlignment="1">
      <alignment vertical="center"/>
    </xf>
    <xf numFmtId="0" fontId="4" fillId="0" borderId="36" xfId="0" applyFont="1" applyBorder="1" applyAlignment="1">
      <alignment horizontal="left" vertical="center" wrapText="1"/>
    </xf>
    <xf numFmtId="0" fontId="0" fillId="0" borderId="36" xfId="0" applyBorder="1" applyAlignment="1">
      <alignment horizontal="center" vertical="center"/>
    </xf>
    <xf numFmtId="0" fontId="4" fillId="0" borderId="44" xfId="0" applyFont="1" applyBorder="1" applyAlignment="1">
      <alignment vertical="center"/>
    </xf>
    <xf numFmtId="0" fontId="0" fillId="0" borderId="44" xfId="0" applyBorder="1" applyAlignment="1">
      <alignment horizontal="left" vertical="center"/>
    </xf>
    <xf numFmtId="0" fontId="0" fillId="0" borderId="45" xfId="0" applyBorder="1" applyAlignment="1">
      <alignment horizontal="left" vertical="center"/>
    </xf>
    <xf numFmtId="0" fontId="0" fillId="0" borderId="0" xfId="0" applyBorder="1" applyAlignment="1">
      <alignment horizontal="center" vertical="center"/>
    </xf>
    <xf numFmtId="0" fontId="4" fillId="0" borderId="1" xfId="0" applyFont="1" applyBorder="1" applyAlignment="1">
      <alignment vertical="top"/>
    </xf>
    <xf numFmtId="0" fontId="4" fillId="0" borderId="28"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vertical="top"/>
    </xf>
    <xf numFmtId="0" fontId="4" fillId="0" borderId="27" xfId="0" applyFont="1" applyBorder="1" applyAlignment="1">
      <alignment vertical="top"/>
    </xf>
    <xf numFmtId="0" fontId="0" fillId="0" borderId="27" xfId="0" applyBorder="1" applyAlignment="1">
      <alignment vertical="center"/>
    </xf>
    <xf numFmtId="0" fontId="4" fillId="0" borderId="32" xfId="0" applyFont="1" applyBorder="1" applyAlignment="1">
      <alignment horizontal="left" vertical="center" shrinkToFit="1"/>
    </xf>
    <xf numFmtId="0" fontId="0" fillId="0" borderId="36" xfId="0" applyBorder="1" applyAlignment="1">
      <alignment horizontal="left" vertical="center"/>
    </xf>
    <xf numFmtId="0" fontId="4" fillId="0" borderId="30" xfId="0" applyFont="1" applyBorder="1" applyAlignment="1">
      <alignment vertical="center"/>
    </xf>
    <xf numFmtId="0" fontId="4" fillId="0" borderId="34" xfId="0" applyFont="1" applyBorder="1" applyAlignment="1">
      <alignment vertical="center"/>
    </xf>
    <xf numFmtId="14" fontId="4" fillId="0" borderId="0" xfId="0" applyNumberFormat="1" applyFont="1" applyAlignment="1">
      <alignment horizontal="left" vertical="center"/>
    </xf>
    <xf numFmtId="0" fontId="4" fillId="0" borderId="38" xfId="0" applyFont="1" applyBorder="1" applyAlignment="1">
      <alignment horizontal="left" vertical="center" shrinkToFit="1"/>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17" xfId="0" applyFont="1" applyBorder="1" applyAlignment="1">
      <alignment vertical="top"/>
    </xf>
    <xf numFmtId="0" fontId="0" fillId="0" borderId="39" xfId="0" applyBorder="1" applyAlignment="1">
      <alignment vertical="center"/>
    </xf>
    <xf numFmtId="0" fontId="0" fillId="0" borderId="40" xfId="0" applyBorder="1" applyAlignment="1">
      <alignment vertical="center"/>
    </xf>
    <xf numFmtId="0" fontId="0" fillId="0" borderId="30" xfId="0" applyBorder="1" applyAlignment="1">
      <alignment horizontal="left" vertical="center"/>
    </xf>
    <xf numFmtId="0" fontId="0" fillId="0" borderId="34" xfId="0" applyBorder="1" applyAlignment="1">
      <alignment horizontal="left" vertical="center"/>
    </xf>
    <xf numFmtId="0" fontId="0" fillId="0" borderId="17" xfId="0" applyBorder="1" applyAlignment="1">
      <alignment horizontal="center" vertical="center"/>
    </xf>
    <xf numFmtId="0" fontId="4" fillId="0" borderId="38" xfId="0" applyFont="1" applyBorder="1" applyAlignment="1">
      <alignment vertical="center"/>
    </xf>
    <xf numFmtId="0" fontId="0" fillId="0" borderId="47" xfId="0" applyBorder="1" applyAlignment="1">
      <alignment horizontal="center" vertical="center"/>
    </xf>
    <xf numFmtId="0" fontId="0" fillId="0" borderId="37" xfId="0" applyBorder="1" applyAlignment="1">
      <alignment vertical="center"/>
    </xf>
    <xf numFmtId="0" fontId="0" fillId="0" borderId="41" xfId="0" applyBorder="1" applyAlignment="1">
      <alignment horizontal="center" vertical="center"/>
    </xf>
    <xf numFmtId="0" fontId="4" fillId="0" borderId="39" xfId="0" applyFont="1" applyBorder="1" applyAlignment="1">
      <alignment vertical="center"/>
    </xf>
    <xf numFmtId="0" fontId="4" fillId="0" borderId="39" xfId="0" applyFont="1" applyBorder="1" applyAlignment="1">
      <alignment horizontal="left" vertical="center"/>
    </xf>
    <xf numFmtId="0" fontId="0" fillId="0" borderId="39" xfId="0" applyBorder="1" applyAlignment="1">
      <alignment horizontal="center" vertical="center"/>
    </xf>
    <xf numFmtId="0" fontId="4" fillId="0" borderId="40" xfId="0" applyFont="1" applyBorder="1" applyAlignment="1">
      <alignment horizontal="left" vertical="center"/>
    </xf>
    <xf numFmtId="0" fontId="4" fillId="0" borderId="0" xfId="0" applyFont="1" applyBorder="1" applyAlignment="1">
      <alignment horizontal="left" vertical="center"/>
    </xf>
    <xf numFmtId="0" fontId="0" fillId="0" borderId="0" xfId="0" applyBorder="1" applyAlignment="1">
      <alignment horizontal="left" vertical="center"/>
    </xf>
    <xf numFmtId="0" fontId="14" fillId="0" borderId="0" xfId="0" applyFont="1" applyBorder="1" applyAlignment="1">
      <alignment horizontal="left" vertical="center"/>
    </xf>
    <xf numFmtId="0" fontId="0" fillId="0" borderId="27" xfId="0" applyBorder="1" applyAlignment="1">
      <alignment horizontal="left" vertical="center"/>
    </xf>
    <xf numFmtId="0" fontId="4" fillId="0" borderId="28" xfId="0" applyFont="1" applyBorder="1" applyAlignment="1">
      <alignment horizontal="left" vertical="center"/>
    </xf>
    <xf numFmtId="0" fontId="14" fillId="0" borderId="30" xfId="0" applyFont="1" applyBorder="1" applyAlignment="1">
      <alignment horizontal="left" vertical="center"/>
    </xf>
    <xf numFmtId="0" fontId="4" fillId="0" borderId="16" xfId="0" applyFont="1" applyBorder="1" applyAlignment="1">
      <alignment vertical="center"/>
    </xf>
    <xf numFmtId="0" fontId="4" fillId="0" borderId="29" xfId="0" applyFont="1" applyBorder="1" applyAlignment="1">
      <alignment vertical="center"/>
    </xf>
    <xf numFmtId="0" fontId="4" fillId="0" borderId="15" xfId="0" applyFont="1" applyBorder="1" applyAlignment="1">
      <alignment vertical="center" wrapText="1"/>
    </xf>
    <xf numFmtId="0" fontId="4" fillId="0" borderId="5" xfId="0" applyFont="1" applyBorder="1" applyAlignment="1">
      <alignment vertical="top"/>
    </xf>
    <xf numFmtId="0" fontId="0" fillId="0" borderId="12" xfId="0" applyFill="1" applyBorder="1" applyAlignment="1">
      <alignment horizontal="center" vertical="center"/>
    </xf>
    <xf numFmtId="0" fontId="4" fillId="0" borderId="13" xfId="0" applyFont="1" applyFill="1" applyBorder="1" applyAlignment="1">
      <alignment vertical="center"/>
    </xf>
    <xf numFmtId="0" fontId="0" fillId="0" borderId="13" xfId="0" applyFont="1" applyFill="1" applyBorder="1" applyAlignment="1">
      <alignment horizontal="center" vertical="center"/>
    </xf>
    <xf numFmtId="0" fontId="11" fillId="0" borderId="13" xfId="0" applyFont="1" applyFill="1" applyBorder="1" applyAlignment="1">
      <alignment vertical="center"/>
    </xf>
    <xf numFmtId="0" fontId="4" fillId="0" borderId="5" xfId="0" applyFont="1" applyFill="1" applyBorder="1" applyAlignment="1">
      <alignment vertical="center"/>
    </xf>
    <xf numFmtId="0" fontId="63"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ill="1" applyBorder="1" applyAlignment="1">
      <alignment horizontal="left" vertical="center"/>
    </xf>
    <xf numFmtId="0" fontId="4" fillId="0" borderId="17" xfId="0" applyFont="1" applyBorder="1" applyAlignment="1">
      <alignment vertical="center" wrapText="1"/>
    </xf>
    <xf numFmtId="0" fontId="4" fillId="0" borderId="35" xfId="0" applyFont="1" applyFill="1" applyBorder="1" applyAlignment="1">
      <alignment vertical="center"/>
    </xf>
    <xf numFmtId="0" fontId="0" fillId="0" borderId="35" xfId="0" applyFont="1" applyFill="1" applyBorder="1" applyAlignment="1">
      <alignment horizontal="center" vertical="center"/>
    </xf>
    <xf numFmtId="0" fontId="4" fillId="0" borderId="36" xfId="0" applyFont="1" applyFill="1" applyBorder="1" applyAlignment="1">
      <alignment vertical="center"/>
    </xf>
    <xf numFmtId="0" fontId="0" fillId="0" borderId="36" xfId="0" applyFont="1" applyFill="1" applyBorder="1" applyAlignment="1">
      <alignment vertical="center"/>
    </xf>
    <xf numFmtId="0" fontId="4" fillId="0" borderId="36" xfId="0" applyFont="1" applyFill="1" applyBorder="1" applyAlignment="1">
      <alignment horizontal="left" vertical="center" wrapText="1"/>
    </xf>
    <xf numFmtId="0" fontId="0" fillId="0" borderId="36" xfId="0" applyFont="1" applyFill="1" applyBorder="1" applyAlignment="1">
      <alignment horizontal="center"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0" fillId="0" borderId="231" xfId="0" applyFont="1" applyFill="1" applyBorder="1" applyAlignment="1">
      <alignment horizontal="left" vertical="center"/>
    </xf>
    <xf numFmtId="0" fontId="0" fillId="0" borderId="30" xfId="0" applyFont="1" applyFill="1" applyBorder="1" applyAlignment="1">
      <alignment horizontal="left" vertical="center"/>
    </xf>
    <xf numFmtId="0" fontId="0" fillId="0" borderId="34" xfId="0" applyFont="1" applyFill="1" applyBorder="1" applyAlignment="1">
      <alignment horizontal="left" vertical="center"/>
    </xf>
    <xf numFmtId="0" fontId="37" fillId="0" borderId="173" xfId="54" applyFont="1" applyBorder="1" applyAlignment="1">
      <alignment horizontal="center" vertical="center"/>
    </xf>
    <xf numFmtId="0" fontId="37" fillId="0" borderId="172" xfId="54" applyFont="1" applyBorder="1" applyAlignment="1">
      <alignment horizontal="center" vertical="center"/>
    </xf>
    <xf numFmtId="0" fontId="37" fillId="0" borderId="155" xfId="54" applyFont="1" applyBorder="1" applyAlignment="1">
      <alignment horizontal="left" vertical="center" wrapText="1"/>
    </xf>
    <xf numFmtId="0" fontId="37" fillId="0" borderId="154" xfId="54" applyFont="1" applyBorder="1" applyAlignment="1">
      <alignment horizontal="left" vertical="center" wrapText="1"/>
    </xf>
    <xf numFmtId="0" fontId="38" fillId="0" borderId="0" xfId="54" applyFont="1" applyAlignment="1">
      <alignment horizontal="center" vertical="center" wrapText="1"/>
    </xf>
    <xf numFmtId="0" fontId="38" fillId="0" borderId="0" xfId="54" applyFont="1" applyAlignment="1">
      <alignment horizontal="center" vertical="center"/>
    </xf>
    <xf numFmtId="0" fontId="37" fillId="39" borderId="6" xfId="54" applyFont="1" applyFill="1" applyBorder="1" applyAlignment="1">
      <alignment horizontal="center" vertical="center"/>
    </xf>
    <xf numFmtId="0" fontId="37" fillId="39" borderId="8" xfId="54" applyFont="1" applyFill="1" applyBorder="1" applyAlignment="1">
      <alignment horizontal="center" vertical="center"/>
    </xf>
    <xf numFmtId="0" fontId="37" fillId="0" borderId="163" xfId="54" applyFont="1" applyBorder="1" applyAlignment="1">
      <alignment horizontal="left" vertical="center" wrapText="1"/>
    </xf>
    <xf numFmtId="0" fontId="37" fillId="0" borderId="162" xfId="54" applyFont="1" applyBorder="1" applyAlignment="1">
      <alignment horizontal="left" vertical="center" wrapText="1"/>
    </xf>
    <xf numFmtId="0" fontId="37" fillId="0" borderId="3" xfId="54" applyFont="1" applyBorder="1" applyAlignment="1">
      <alignment horizontal="center" vertical="center" wrapText="1"/>
    </xf>
    <xf numFmtId="0" fontId="37" fillId="0" borderId="1" xfId="54" applyFont="1" applyBorder="1" applyAlignment="1">
      <alignment horizontal="center" vertical="center" wrapText="1"/>
    </xf>
    <xf numFmtId="0" fontId="37" fillId="0" borderId="17" xfId="54" applyFont="1" applyBorder="1" applyAlignment="1">
      <alignment horizontal="center" vertical="center" wrapText="1"/>
    </xf>
    <xf numFmtId="0" fontId="37" fillId="0" borderId="27" xfId="54" applyFont="1" applyBorder="1" applyAlignment="1">
      <alignment horizontal="center" vertical="center" wrapText="1"/>
    </xf>
    <xf numFmtId="0" fontId="37" fillId="0" borderId="161" xfId="54" applyFont="1" applyBorder="1" applyAlignment="1">
      <alignment horizontal="center" vertical="center"/>
    </xf>
    <xf numFmtId="0" fontId="37" fillId="0" borderId="28" xfId="54" applyFont="1" applyBorder="1" applyAlignment="1">
      <alignment horizontal="center" vertical="center"/>
    </xf>
    <xf numFmtId="0" fontId="37" fillId="0" borderId="161" xfId="54" applyFont="1" applyBorder="1" applyAlignment="1">
      <alignment horizontal="left" vertical="center" wrapText="1"/>
    </xf>
    <xf numFmtId="0" fontId="37" fillId="0" borderId="28" xfId="54" applyFont="1" applyBorder="1" applyAlignment="1">
      <alignment horizontal="left" vertical="center" wrapText="1"/>
    </xf>
    <xf numFmtId="0" fontId="37" fillId="39" borderId="7" xfId="54" applyFont="1" applyFill="1" applyBorder="1" applyAlignment="1">
      <alignment horizontal="center" vertical="center"/>
    </xf>
    <xf numFmtId="0" fontId="37" fillId="0" borderId="174" xfId="54" applyFont="1" applyBorder="1" applyAlignment="1">
      <alignment horizontal="left" vertical="center"/>
    </xf>
    <xf numFmtId="0" fontId="37" fillId="0" borderId="167" xfId="54" applyFont="1" applyBorder="1" applyAlignment="1">
      <alignment horizontal="left" vertical="center"/>
    </xf>
    <xf numFmtId="0" fontId="65" fillId="40" borderId="25" xfId="54" applyFont="1" applyFill="1" applyBorder="1" applyAlignment="1">
      <alignment horizontal="left" vertical="center" wrapText="1"/>
    </xf>
    <xf numFmtId="0" fontId="65" fillId="40" borderId="29" xfId="54" applyFont="1" applyFill="1" applyBorder="1" applyAlignment="1">
      <alignment horizontal="left" vertical="center" wrapText="1"/>
    </xf>
    <xf numFmtId="0" fontId="64" fillId="40" borderId="228" xfId="54" applyFont="1" applyFill="1" applyBorder="1" applyAlignment="1">
      <alignment horizontal="left" vertical="center"/>
    </xf>
    <xf numFmtId="0" fontId="64" fillId="40" borderId="229" xfId="54" applyFont="1" applyFill="1" applyBorder="1" applyAlignment="1">
      <alignment horizontal="left" vertical="center"/>
    </xf>
    <xf numFmtId="0" fontId="64" fillId="40" borderId="227" xfId="54" applyFont="1" applyFill="1" applyBorder="1" applyAlignment="1">
      <alignment horizontal="left" vertical="center"/>
    </xf>
    <xf numFmtId="0" fontId="64" fillId="40" borderId="3" xfId="54" applyFont="1" applyFill="1" applyBorder="1" applyAlignment="1">
      <alignment horizontal="center" vertical="center" wrapText="1"/>
    </xf>
    <xf numFmtId="0" fontId="64" fillId="40" borderId="1" xfId="54" applyFont="1" applyFill="1" applyBorder="1" applyAlignment="1">
      <alignment horizontal="center" vertical="center" wrapText="1"/>
    </xf>
    <xf numFmtId="0" fontId="64" fillId="40" borderId="16" xfId="54" applyFont="1" applyFill="1" applyBorder="1" applyAlignment="1">
      <alignment horizontal="center" vertical="center" wrapText="1"/>
    </xf>
    <xf numFmtId="0" fontId="64" fillId="40" borderId="15" xfId="54" applyFont="1" applyFill="1" applyBorder="1" applyAlignment="1">
      <alignment horizontal="center" vertical="center" wrapText="1"/>
    </xf>
    <xf numFmtId="0" fontId="37" fillId="0" borderId="160" xfId="55" applyFont="1" applyBorder="1" applyAlignment="1">
      <alignment vertical="center" wrapText="1"/>
    </xf>
    <xf numFmtId="0" fontId="37" fillId="0" borderId="158" xfId="55" applyFont="1" applyBorder="1" applyAlignment="1">
      <alignment vertical="center" wrapText="1"/>
    </xf>
    <xf numFmtId="0" fontId="37" fillId="0" borderId="152" xfId="55" applyFont="1" applyBorder="1" applyAlignment="1">
      <alignment vertical="center" wrapText="1"/>
    </xf>
    <xf numFmtId="0" fontId="37" fillId="0" borderId="155" xfId="52" applyFont="1" applyBorder="1" applyAlignment="1">
      <alignment horizontal="left" vertical="center" wrapText="1"/>
    </xf>
    <xf numFmtId="0" fontId="37" fillId="0" borderId="154" xfId="52" applyFont="1" applyBorder="1" applyAlignment="1">
      <alignment horizontal="left" vertical="center" wrapText="1"/>
    </xf>
    <xf numFmtId="0" fontId="37" fillId="0" borderId="5" xfId="52" applyFont="1" applyBorder="1" applyAlignment="1">
      <alignment horizontal="left" vertical="center" wrapText="1"/>
    </xf>
    <xf numFmtId="0" fontId="37" fillId="0" borderId="15" xfId="52" applyFont="1" applyBorder="1" applyAlignment="1">
      <alignment horizontal="left" vertical="center" wrapText="1"/>
    </xf>
    <xf numFmtId="0" fontId="37" fillId="0" borderId="167" xfId="54" applyFont="1" applyBorder="1" applyAlignment="1">
      <alignment vertical="center" wrapText="1"/>
    </xf>
    <xf numFmtId="0" fontId="37" fillId="0" borderId="27" xfId="54" applyFont="1" applyBorder="1" applyAlignment="1">
      <alignment vertical="center" wrapText="1"/>
    </xf>
    <xf numFmtId="0" fontId="37" fillId="0" borderId="219" xfId="54" applyFont="1" applyBorder="1" applyAlignment="1">
      <alignment horizontal="center" vertical="center"/>
    </xf>
    <xf numFmtId="0" fontId="37" fillId="0" borderId="220" xfId="54" applyFont="1" applyBorder="1" applyAlignment="1">
      <alignment horizontal="center" vertical="center"/>
    </xf>
    <xf numFmtId="0" fontId="37" fillId="0" borderId="221" xfId="54" applyFont="1" applyBorder="1" applyAlignment="1">
      <alignment horizontal="center" vertical="center"/>
    </xf>
    <xf numFmtId="0" fontId="37" fillId="0" borderId="154" xfId="54" applyFont="1" applyBorder="1" applyAlignment="1">
      <alignment vertical="center" wrapText="1"/>
    </xf>
    <xf numFmtId="0" fontId="64" fillId="40" borderId="225" xfId="54" applyFont="1" applyFill="1" applyBorder="1" applyAlignment="1">
      <alignment horizontal="center" vertical="center"/>
    </xf>
    <xf numFmtId="0" fontId="64" fillId="40" borderId="224" xfId="54" applyFont="1" applyFill="1" applyBorder="1" applyAlignment="1">
      <alignment horizontal="center" vertical="center"/>
    </xf>
    <xf numFmtId="0" fontId="64" fillId="40" borderId="228" xfId="54" applyFont="1" applyFill="1" applyBorder="1" applyAlignment="1">
      <alignment horizontal="center" vertical="center"/>
    </xf>
    <xf numFmtId="0" fontId="64" fillId="40" borderId="227" xfId="54" applyFont="1" applyFill="1" applyBorder="1" applyAlignment="1">
      <alignment horizontal="center" vertical="center"/>
    </xf>
    <xf numFmtId="0" fontId="64" fillId="40" borderId="225" xfId="54" applyFont="1" applyFill="1" applyBorder="1" applyAlignment="1">
      <alignment horizontal="left" vertical="center"/>
    </xf>
    <xf numFmtId="0" fontId="64" fillId="40" borderId="226" xfId="54" applyFont="1" applyFill="1" applyBorder="1" applyAlignment="1">
      <alignment horizontal="left" vertical="center"/>
    </xf>
    <xf numFmtId="0" fontId="64" fillId="40" borderId="224" xfId="54" applyFont="1" applyFill="1" applyBorder="1" applyAlignment="1">
      <alignment horizontal="left" vertical="center"/>
    </xf>
    <xf numFmtId="0" fontId="37" fillId="0" borderId="171" xfId="54" applyFont="1" applyBorder="1" applyAlignment="1">
      <alignment horizontal="center" vertical="center"/>
    </xf>
    <xf numFmtId="0" fontId="37" fillId="0" borderId="170" xfId="54" applyFont="1" applyBorder="1" applyAlignment="1">
      <alignment horizontal="center" vertical="center"/>
    </xf>
    <xf numFmtId="0" fontId="37" fillId="0" borderId="169" xfId="54" applyFont="1" applyBorder="1" applyAlignment="1">
      <alignment horizontal="center" vertical="center"/>
    </xf>
    <xf numFmtId="0" fontId="10" fillId="34" borderId="0" xfId="0" applyFont="1" applyFill="1" applyAlignment="1">
      <alignment horizontal="center" vertical="center"/>
    </xf>
    <xf numFmtId="0" fontId="4" fillId="34" borderId="6" xfId="0" applyFont="1" applyFill="1" applyBorder="1" applyAlignment="1">
      <alignment horizontal="center" vertical="center"/>
    </xf>
    <xf numFmtId="0" fontId="4" fillId="34" borderId="7" xfId="0" applyFont="1" applyFill="1" applyBorder="1" applyAlignment="1">
      <alignment horizontal="center" vertical="center"/>
    </xf>
    <xf numFmtId="0" fontId="4" fillId="34" borderId="8" xfId="0" applyFont="1" applyFill="1" applyBorder="1" applyAlignment="1">
      <alignment horizontal="center" vertical="center"/>
    </xf>
    <xf numFmtId="0" fontId="0" fillId="34" borderId="6" xfId="0" applyFill="1" applyBorder="1" applyAlignment="1">
      <alignment horizontal="center" vertical="center"/>
    </xf>
    <xf numFmtId="0" fontId="0" fillId="34" borderId="8" xfId="0" applyFill="1" applyBorder="1" applyAlignment="1">
      <alignment horizontal="center" vertical="center"/>
    </xf>
    <xf numFmtId="0" fontId="4" fillId="34" borderId="3" xfId="0" applyFont="1" applyFill="1" applyBorder="1" applyAlignment="1">
      <alignment horizontal="center" vertical="center"/>
    </xf>
    <xf numFmtId="0" fontId="4" fillId="34" borderId="4" xfId="0" applyFont="1" applyFill="1" applyBorder="1" applyAlignment="1">
      <alignment horizontal="center" vertical="center"/>
    </xf>
    <xf numFmtId="0" fontId="4" fillId="34" borderId="1"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horizontal="center" vertical="center"/>
    </xf>
    <xf numFmtId="0" fontId="4" fillId="34" borderId="15"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29" xfId="0" applyFont="1" applyFill="1" applyBorder="1" applyAlignment="1">
      <alignment horizontal="left" vertical="center"/>
    </xf>
    <xf numFmtId="0" fontId="4" fillId="34" borderId="49" xfId="0" applyFont="1" applyFill="1" applyBorder="1" applyAlignment="1">
      <alignment horizontal="center" vertical="center"/>
    </xf>
    <xf numFmtId="0" fontId="4" fillId="34" borderId="50" xfId="0" applyFont="1" applyFill="1" applyBorder="1" applyAlignment="1">
      <alignment horizontal="center" vertical="center"/>
    </xf>
    <xf numFmtId="0" fontId="4" fillId="34" borderId="51" xfId="0" applyFont="1" applyFill="1" applyBorder="1" applyAlignment="1">
      <alignment horizontal="center" vertical="center"/>
    </xf>
    <xf numFmtId="0" fontId="4" fillId="34" borderId="52" xfId="0" applyFont="1" applyFill="1" applyBorder="1" applyAlignment="1">
      <alignment horizontal="center" vertical="center"/>
    </xf>
    <xf numFmtId="0" fontId="4" fillId="34" borderId="53" xfId="0" applyFont="1" applyFill="1" applyBorder="1" applyAlignment="1">
      <alignment horizontal="center" vertical="center"/>
    </xf>
    <xf numFmtId="0" fontId="4" fillId="34" borderId="54" xfId="0" applyFont="1" applyFill="1" applyBorder="1" applyAlignment="1">
      <alignment horizontal="center" vertical="center"/>
    </xf>
    <xf numFmtId="0" fontId="4" fillId="0" borderId="48" xfId="0" applyFont="1" applyBorder="1" applyAlignment="1">
      <alignment horizontal="left" vertical="center" wrapText="1"/>
    </xf>
    <xf numFmtId="0" fontId="4" fillId="0" borderId="32" xfId="0" applyFont="1" applyBorder="1" applyAlignment="1">
      <alignment horizontal="left" vertical="center" wrapText="1"/>
    </xf>
    <xf numFmtId="0" fontId="4" fillId="0" borderId="3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9" xfId="0" applyFont="1" applyBorder="1" applyAlignment="1">
      <alignment horizontal="left" vertical="center"/>
    </xf>
    <xf numFmtId="0" fontId="4" fillId="0" borderId="30" xfId="0" applyFont="1" applyBorder="1" applyAlignment="1">
      <alignment horizontal="left" vertical="center"/>
    </xf>
    <xf numFmtId="0" fontId="4" fillId="0" borderId="48" xfId="0" applyFont="1" applyBorder="1" applyAlignment="1">
      <alignment horizontal="left" vertical="center" shrinkToFit="1"/>
    </xf>
    <xf numFmtId="0" fontId="4" fillId="0" borderId="28" xfId="0" applyFont="1" applyBorder="1" applyAlignment="1">
      <alignment horizontal="left" vertical="center" shrinkToFit="1"/>
    </xf>
    <xf numFmtId="0" fontId="4" fillId="0" borderId="32" xfId="0" applyFont="1" applyBorder="1" applyAlignment="1">
      <alignment horizontal="left" vertical="center" shrinkToFit="1"/>
    </xf>
    <xf numFmtId="0" fontId="0" fillId="34" borderId="39" xfId="0" applyFill="1" applyBorder="1" applyAlignment="1">
      <alignment horizontal="center" vertical="center" wrapText="1"/>
    </xf>
    <xf numFmtId="0" fontId="4" fillId="34" borderId="39" xfId="0" applyFont="1" applyFill="1" applyBorder="1" applyAlignment="1">
      <alignment horizontal="left" vertical="center"/>
    </xf>
    <xf numFmtId="0" fontId="4" fillId="34" borderId="48" xfId="0" applyFont="1" applyFill="1" applyBorder="1" applyAlignment="1">
      <alignment vertical="center" wrapText="1"/>
    </xf>
    <xf numFmtId="0" fontId="4" fillId="34" borderId="0" xfId="0" applyFont="1" applyFill="1" applyAlignment="1">
      <alignment horizontal="left" vertical="center" wrapText="1"/>
    </xf>
    <xf numFmtId="0" fontId="4" fillId="34" borderId="0" xfId="0" applyFont="1" applyFill="1" applyAlignment="1">
      <alignment vertical="center" wrapText="1"/>
    </xf>
    <xf numFmtId="0" fontId="4" fillId="34" borderId="0" xfId="0" applyFont="1" applyFill="1" applyAlignment="1">
      <alignment horizontal="left" vertical="center"/>
    </xf>
    <xf numFmtId="0" fontId="4" fillId="0" borderId="0" xfId="0" applyFont="1" applyAlignment="1">
      <alignment horizontal="center" vertical="center"/>
    </xf>
    <xf numFmtId="0" fontId="4" fillId="0" borderId="0" xfId="0" applyFont="1" applyAlignment="1">
      <alignment horizontal="center" vertical="top"/>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justify" vertical="center" wrapText="1"/>
    </xf>
    <xf numFmtId="0" fontId="4" fillId="0" borderId="2" xfId="0" applyFont="1" applyBorder="1" applyAlignment="1">
      <alignment horizontal="center" vertical="center" wrapText="1"/>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29"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43" xfId="0" applyFont="1" applyBorder="1" applyAlignment="1">
      <alignment horizontal="left" vertical="center"/>
    </xf>
    <xf numFmtId="0" fontId="4" fillId="0" borderId="44" xfId="0" applyFont="1" applyBorder="1" applyAlignment="1">
      <alignment horizontal="left" vertical="center"/>
    </xf>
    <xf numFmtId="0" fontId="4" fillId="0" borderId="34" xfId="0" applyFont="1" applyBorder="1" applyAlignment="1">
      <alignment horizontal="left"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4"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center"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29" xfId="0" applyFont="1" applyBorder="1" applyAlignment="1">
      <alignment horizontal="center" vertical="center" textRotation="255" shrinkToFit="1"/>
    </xf>
    <xf numFmtId="0" fontId="4" fillId="0" borderId="45" xfId="0" applyFont="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4" fillId="0" borderId="2"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center" wrapText="1"/>
    </xf>
    <xf numFmtId="0" fontId="4" fillId="0" borderId="57"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5" fillId="0" borderId="7" xfId="0" applyFont="1" applyBorder="1" applyAlignment="1">
      <alignment horizontal="left" vertical="center" wrapText="1"/>
    </xf>
    <xf numFmtId="0" fontId="4" fillId="0" borderId="6" xfId="0" applyFont="1" applyBorder="1" applyAlignment="1">
      <alignment vertical="center" shrinkToFit="1"/>
    </xf>
    <xf numFmtId="0" fontId="4" fillId="0" borderId="7" xfId="0" applyFont="1" applyBorder="1" applyAlignment="1">
      <alignment vertical="center" shrinkToFit="1"/>
    </xf>
    <xf numFmtId="0" fontId="4" fillId="0" borderId="8" xfId="0" applyFont="1" applyBorder="1" applyAlignment="1">
      <alignment vertic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31" xfId="0" applyFont="1" applyBorder="1" applyAlignment="1">
      <alignment horizontal="center" wrapTex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4" fillId="0" borderId="7" xfId="0" applyFont="1" applyBorder="1" applyAlignment="1">
      <alignment horizontal="left" vertical="center" shrinkToFit="1"/>
    </xf>
    <xf numFmtId="0" fontId="0" fillId="0" borderId="7" xfId="0" applyBorder="1" applyAlignment="1">
      <alignment horizontal="left" vertical="center" shrinkToFi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4" fillId="0" borderId="23" xfId="0" applyFont="1" applyBorder="1" applyAlignment="1">
      <alignment horizontal="left" vertical="top" shrinkToFit="1"/>
    </xf>
    <xf numFmtId="0" fontId="4" fillId="0" borderId="222" xfId="0" applyFont="1" applyBorder="1" applyAlignment="1">
      <alignment horizontal="left" vertical="top" shrinkToFit="1"/>
    </xf>
    <xf numFmtId="0" fontId="0" fillId="0" borderId="222" xfId="0" applyBorder="1" applyAlignment="1">
      <alignment shrinkToFi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2" xfId="0" applyFont="1" applyBorder="1" applyAlignment="1">
      <alignment horizontal="left" wrapText="1"/>
    </xf>
    <xf numFmtId="0" fontId="4" fillId="0" borderId="29" xfId="0" applyFont="1" applyBorder="1" applyAlignment="1">
      <alignment horizontal="left"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left" vertical="top" wrapText="1"/>
    </xf>
    <xf numFmtId="0" fontId="8" fillId="0" borderId="17" xfId="0" applyFont="1" applyBorder="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181" xfId="0" applyFont="1" applyBorder="1" applyAlignment="1">
      <alignment horizontal="left" vertical="center"/>
    </xf>
    <xf numFmtId="0" fontId="8" fillId="0" borderId="180" xfId="0" applyFont="1" applyBorder="1" applyAlignment="1">
      <alignment horizontal="left" vertical="center"/>
    </xf>
    <xf numFmtId="0" fontId="8" fillId="0" borderId="191" xfId="0" applyFont="1" applyBorder="1" applyAlignment="1">
      <alignment horizontal="left" vertical="center"/>
    </xf>
    <xf numFmtId="0" fontId="8" fillId="0" borderId="178" xfId="0" applyFont="1" applyBorder="1" applyAlignment="1">
      <alignment horizontal="left" vertical="top" wrapText="1"/>
    </xf>
    <xf numFmtId="0" fontId="8" fillId="0" borderId="177" xfId="0" applyFont="1" applyBorder="1" applyAlignment="1">
      <alignment horizontal="left" vertical="top" wrapText="1"/>
    </xf>
    <xf numFmtId="0" fontId="8" fillId="0" borderId="176"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155" xfId="0" applyFont="1" applyBorder="1" applyAlignment="1">
      <alignment horizontal="center" vertical="top"/>
    </xf>
    <xf numFmtId="1" fontId="4" fillId="4" borderId="6"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0" fontId="4" fillId="0" borderId="0" xfId="0" applyFont="1" applyAlignment="1">
      <alignment vertical="center" wrapText="1"/>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7" fillId="0" borderId="29"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16" fillId="0" borderId="0" xfId="0" applyFont="1" applyAlignment="1">
      <alignment horizontal="center" vertical="top"/>
    </xf>
    <xf numFmtId="0" fontId="16" fillId="0" borderId="0" xfId="0" applyFont="1" applyAlignment="1">
      <alignment vertical="top"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4" fillId="0" borderId="2"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4" fillId="0" borderId="2" xfId="50" applyFont="1" applyBorder="1" applyAlignment="1">
      <alignment horizontal="center" vertical="center"/>
    </xf>
    <xf numFmtId="0" fontId="4" fillId="0" borderId="2" xfId="50" applyFont="1" applyBorder="1" applyAlignment="1">
      <alignment vertical="center"/>
    </xf>
    <xf numFmtId="0" fontId="16" fillId="0" borderId="0" xfId="0" applyFont="1" applyAlignment="1">
      <alignment horizontal="center" vertical="top" wrapText="1"/>
    </xf>
    <xf numFmtId="0" fontId="4" fillId="0" borderId="2" xfId="0" applyFont="1" applyBorder="1" applyAlignment="1">
      <alignment horizontal="center" vertical="center"/>
    </xf>
    <xf numFmtId="0" fontId="4" fillId="0" borderId="27" xfId="0" applyFont="1" applyBorder="1" applyAlignment="1">
      <alignment horizontal="left" vertical="center"/>
    </xf>
    <xf numFmtId="0" fontId="9" fillId="0" borderId="0" xfId="56" applyAlignment="1">
      <alignment horizontal="left" vertical="center"/>
    </xf>
    <xf numFmtId="0" fontId="9" fillId="0" borderId="202" xfId="56" applyBorder="1" applyAlignment="1">
      <alignment horizontal="center" vertical="center"/>
    </xf>
    <xf numFmtId="0" fontId="9" fillId="0" borderId="201" xfId="56" applyBorder="1" applyAlignment="1">
      <alignment horizontal="center" vertical="center"/>
    </xf>
    <xf numFmtId="0" fontId="9" fillId="0" borderId="200" xfId="56" applyBorder="1" applyAlignment="1">
      <alignment horizontal="center" vertical="center"/>
    </xf>
    <xf numFmtId="0" fontId="9" fillId="0" borderId="196" xfId="56" applyBorder="1" applyAlignment="1">
      <alignment horizontal="center" vertical="center"/>
    </xf>
    <xf numFmtId="0" fontId="9" fillId="0" borderId="197" xfId="56" applyBorder="1" applyAlignment="1">
      <alignment horizontal="center" vertical="center"/>
    </xf>
    <xf numFmtId="0" fontId="9" fillId="0" borderId="198" xfId="56" applyBorder="1" applyAlignment="1">
      <alignment horizontal="center" vertical="center"/>
    </xf>
    <xf numFmtId="0" fontId="60" fillId="0" borderId="196" xfId="56" applyFont="1" applyBorder="1" applyAlignment="1">
      <alignment horizontal="center" vertical="center" wrapText="1"/>
    </xf>
    <xf numFmtId="0" fontId="60" fillId="0" borderId="195" xfId="56" applyFont="1" applyBorder="1" applyAlignment="1">
      <alignment horizontal="center" vertical="center" wrapText="1"/>
    </xf>
    <xf numFmtId="0" fontId="60" fillId="0" borderId="181" xfId="56" applyFont="1" applyBorder="1" applyAlignment="1">
      <alignment horizontal="center" vertical="center"/>
    </xf>
    <xf numFmtId="0" fontId="60" fillId="0" borderId="180" xfId="56" applyFont="1" applyBorder="1" applyAlignment="1">
      <alignment horizontal="center" vertical="center"/>
    </xf>
    <xf numFmtId="0" fontId="60" fillId="0" borderId="191" xfId="56" applyFont="1" applyBorder="1" applyAlignment="1">
      <alignment horizontal="center" vertical="center"/>
    </xf>
    <xf numFmtId="0" fontId="60" fillId="0" borderId="25" xfId="56" applyFont="1" applyBorder="1" applyAlignment="1">
      <alignment horizontal="center" vertical="center"/>
    </xf>
    <xf numFmtId="0" fontId="9" fillId="0" borderId="0" xfId="56" applyAlignment="1">
      <alignment horizontal="center" vertical="center"/>
    </xf>
    <xf numFmtId="0" fontId="60" fillId="0" borderId="2" xfId="56" applyFont="1" applyBorder="1" applyAlignment="1">
      <alignment horizontal="center" vertical="center"/>
    </xf>
    <xf numFmtId="0" fontId="9" fillId="0" borderId="2" xfId="56" applyBorder="1" applyAlignment="1">
      <alignment horizontal="center" vertical="center"/>
    </xf>
    <xf numFmtId="0" fontId="60" fillId="0" borderId="6" xfId="56" applyFont="1" applyBorder="1" applyAlignment="1">
      <alignment horizontal="center" vertical="center"/>
    </xf>
    <xf numFmtId="0" fontId="60" fillId="0" borderId="8" xfId="56" applyFont="1" applyBorder="1" applyAlignment="1">
      <alignment horizontal="center" vertical="center"/>
    </xf>
    <xf numFmtId="0" fontId="9" fillId="0" borderId="186" xfId="56" applyBorder="1" applyAlignment="1">
      <alignment horizontal="center" vertical="center"/>
    </xf>
    <xf numFmtId="0" fontId="9" fillId="0" borderId="194" xfId="56" applyBorder="1" applyAlignment="1">
      <alignment horizontal="center" vertical="center"/>
    </xf>
    <xf numFmtId="0" fontId="9" fillId="0" borderId="193" xfId="56" applyBorder="1" applyAlignment="1">
      <alignment horizontal="center" vertical="center"/>
    </xf>
    <xf numFmtId="0" fontId="9" fillId="0" borderId="192" xfId="56" applyBorder="1" applyAlignment="1">
      <alignment horizontal="center" vertical="center"/>
    </xf>
    <xf numFmtId="0" fontId="9" fillId="0" borderId="87" xfId="56" applyBorder="1" applyAlignment="1">
      <alignment horizontal="center" vertical="center"/>
    </xf>
    <xf numFmtId="0" fontId="9" fillId="0" borderId="91" xfId="56" applyBorder="1" applyAlignment="1">
      <alignment horizontal="center" vertical="center"/>
    </xf>
    <xf numFmtId="0" fontId="9" fillId="0" borderId="0" xfId="56" applyAlignment="1">
      <alignment horizontal="left" vertical="center" shrinkToFit="1"/>
    </xf>
    <xf numFmtId="0" fontId="60" fillId="0" borderId="178" xfId="56" applyFont="1" applyBorder="1" applyAlignment="1">
      <alignment horizontal="center" vertical="center"/>
    </xf>
    <xf numFmtId="0" fontId="60" fillId="0" borderId="177" xfId="56" applyFont="1" applyBorder="1" applyAlignment="1">
      <alignment horizontal="center" vertical="center"/>
    </xf>
    <xf numFmtId="0" fontId="60" fillId="0" borderId="176" xfId="56" applyFont="1" applyBorder="1" applyAlignment="1">
      <alignment horizontal="center" vertical="center"/>
    </xf>
    <xf numFmtId="0" fontId="9" fillId="0" borderId="177" xfId="56" applyBorder="1" applyAlignment="1">
      <alignment horizontal="center" vertical="center"/>
    </xf>
    <xf numFmtId="0" fontId="9" fillId="0" borderId="176" xfId="56" applyBorder="1" applyAlignment="1">
      <alignment horizontal="center" vertical="center"/>
    </xf>
    <xf numFmtId="0" fontId="9" fillId="0" borderId="26" xfId="56" applyBorder="1" applyAlignment="1">
      <alignment horizontal="center" vertical="center"/>
    </xf>
    <xf numFmtId="0" fontId="9" fillId="0" borderId="189" xfId="56" applyBorder="1" applyAlignment="1">
      <alignment horizontal="center" vertical="center"/>
    </xf>
    <xf numFmtId="0" fontId="60" fillId="0" borderId="7" xfId="56" applyFont="1" applyBorder="1" applyAlignment="1">
      <alignment horizontal="center" vertical="center"/>
    </xf>
    <xf numFmtId="0" fontId="9" fillId="0" borderId="187" xfId="56" applyBorder="1" applyAlignment="1">
      <alignment horizontal="center" vertical="center"/>
    </xf>
    <xf numFmtId="0" fontId="9" fillId="0" borderId="6" xfId="56" applyBorder="1" applyAlignment="1">
      <alignment horizontal="center" vertical="center"/>
    </xf>
    <xf numFmtId="0" fontId="9" fillId="0" borderId="7" xfId="56" applyBorder="1" applyAlignment="1">
      <alignment horizontal="center" vertical="center"/>
    </xf>
    <xf numFmtId="0" fontId="9" fillId="0" borderId="8" xfId="56" applyBorder="1" applyAlignment="1">
      <alignment horizontal="center" vertical="center"/>
    </xf>
    <xf numFmtId="0" fontId="9" fillId="0" borderId="188" xfId="56" applyBorder="1" applyAlignment="1">
      <alignment horizontal="center" vertical="center"/>
    </xf>
    <xf numFmtId="0" fontId="9" fillId="0" borderId="184" xfId="56" applyBorder="1" applyAlignment="1">
      <alignment horizontal="center" vertical="center"/>
    </xf>
    <xf numFmtId="0" fontId="9" fillId="0" borderId="183" xfId="56" applyBorder="1" applyAlignment="1">
      <alignment horizontal="center" vertical="center"/>
    </xf>
    <xf numFmtId="0" fontId="9" fillId="0" borderId="182" xfId="56" applyBorder="1" applyAlignment="1">
      <alignment horizontal="center" vertical="center"/>
    </xf>
    <xf numFmtId="0" fontId="9" fillId="0" borderId="181" xfId="56" applyBorder="1" applyAlignment="1">
      <alignment horizontal="center" vertical="center"/>
    </xf>
    <xf numFmtId="0" fontId="9" fillId="0" borderId="180" xfId="56" applyBorder="1" applyAlignment="1">
      <alignment horizontal="center" vertical="center"/>
    </xf>
    <xf numFmtId="0" fontId="9" fillId="0" borderId="180" xfId="56" applyBorder="1" applyAlignment="1">
      <alignment horizontal="left" vertical="center"/>
    </xf>
    <xf numFmtId="0" fontId="9" fillId="0" borderId="179" xfId="56" applyBorder="1" applyAlignment="1">
      <alignment horizontal="left" vertical="center"/>
    </xf>
    <xf numFmtId="0" fontId="9" fillId="0" borderId="178" xfId="56" applyBorder="1" applyAlignment="1">
      <alignment horizontal="left" vertical="center"/>
    </xf>
    <xf numFmtId="0" fontId="9" fillId="0" borderId="177" xfId="56" applyBorder="1" applyAlignment="1">
      <alignment horizontal="left" vertical="center"/>
    </xf>
    <xf numFmtId="0" fontId="9" fillId="0" borderId="176" xfId="56" applyBorder="1" applyAlignment="1">
      <alignment horizontal="left" vertical="center"/>
    </xf>
    <xf numFmtId="0" fontId="9" fillId="0" borderId="16" xfId="56" applyBorder="1" applyAlignment="1">
      <alignment horizontal="left" vertical="center"/>
    </xf>
    <xf numFmtId="0" fontId="9" fillId="0" borderId="5" xfId="56" applyBorder="1" applyAlignment="1">
      <alignment horizontal="left" vertical="center"/>
    </xf>
    <xf numFmtId="0" fontId="9" fillId="0" borderId="15" xfId="56" applyBorder="1" applyAlignment="1">
      <alignment horizontal="left" vertical="center"/>
    </xf>
    <xf numFmtId="0" fontId="41" fillId="0" borderId="0" xfId="56" applyFont="1" applyAlignment="1">
      <alignment horizontal="left" vertical="center" shrinkToFit="1"/>
    </xf>
    <xf numFmtId="0" fontId="41" fillId="0" borderId="0" xfId="56" applyFont="1" applyAlignment="1">
      <alignment horizontal="left" vertical="center"/>
    </xf>
    <xf numFmtId="0" fontId="41" fillId="0" borderId="0" xfId="56" applyFont="1" applyAlignment="1">
      <alignment horizontal="left" vertical="center" wrapText="1"/>
    </xf>
    <xf numFmtId="0" fontId="9" fillId="0" borderId="72" xfId="56" applyBorder="1" applyAlignment="1">
      <alignment horizontal="center" vertical="center"/>
    </xf>
    <xf numFmtId="0" fontId="9" fillId="0" borderId="75" xfId="56" applyBorder="1" applyAlignment="1">
      <alignment horizontal="center" vertical="center"/>
    </xf>
    <xf numFmtId="0" fontId="9" fillId="0" borderId="76" xfId="56" applyBorder="1" applyAlignment="1">
      <alignment horizontal="center" vertical="center"/>
    </xf>
    <xf numFmtId="0" fontId="9" fillId="0" borderId="90" xfId="56" applyBorder="1" applyAlignment="1">
      <alignment horizontal="center" vertical="center"/>
    </xf>
    <xf numFmtId="0" fontId="9" fillId="0" borderId="79" xfId="56" applyBorder="1" applyAlignment="1">
      <alignment horizontal="center" vertical="center"/>
    </xf>
    <xf numFmtId="0" fontId="9" fillId="0" borderId="80" xfId="56" applyBorder="1" applyAlignment="1">
      <alignment horizontal="center" vertical="center"/>
    </xf>
    <xf numFmtId="0" fontId="37" fillId="0" borderId="0" xfId="56" applyFont="1">
      <alignment vertical="center"/>
    </xf>
    <xf numFmtId="0" fontId="37" fillId="0" borderId="0" xfId="56" applyFont="1" applyAlignment="1">
      <alignment vertical="center" wrapText="1"/>
    </xf>
    <xf numFmtId="0" fontId="60" fillId="0" borderId="2" xfId="52" applyFont="1" applyBorder="1" applyAlignment="1">
      <alignment horizontal="center" vertical="center"/>
    </xf>
    <xf numFmtId="0" fontId="9" fillId="0" borderId="2" xfId="52" applyFont="1" applyBorder="1" applyAlignment="1">
      <alignment horizontal="center" vertical="center"/>
    </xf>
    <xf numFmtId="0" fontId="9" fillId="0" borderId="26" xfId="52" applyFont="1" applyBorder="1" applyAlignment="1">
      <alignment horizontal="center" vertical="center"/>
    </xf>
    <xf numFmtId="0" fontId="9" fillId="0" borderId="25" xfId="56" applyBorder="1" applyAlignment="1">
      <alignment horizontal="center" vertical="center"/>
    </xf>
    <xf numFmtId="0" fontId="9" fillId="0" borderId="25" xfId="52" applyFont="1" applyBorder="1" applyAlignment="1">
      <alignment horizontal="center" vertical="center"/>
    </xf>
    <xf numFmtId="0" fontId="60" fillId="0" borderId="25" xfId="52" applyFont="1" applyBorder="1" applyAlignment="1">
      <alignment horizontal="center" vertical="center"/>
    </xf>
    <xf numFmtId="0" fontId="9" fillId="0" borderId="206" xfId="52" applyFont="1" applyBorder="1" applyAlignment="1">
      <alignment horizontal="center" vertical="center"/>
    </xf>
    <xf numFmtId="0" fontId="9" fillId="0" borderId="204" xfId="52" applyFont="1" applyBorder="1" applyAlignment="1">
      <alignment horizontal="center" vertical="center"/>
    </xf>
    <xf numFmtId="0" fontId="9" fillId="0" borderId="207" xfId="52" applyFont="1" applyBorder="1" applyAlignment="1">
      <alignment horizontal="center" vertical="center"/>
    </xf>
    <xf numFmtId="0" fontId="9" fillId="0" borderId="203" xfId="52" applyFont="1" applyBorder="1" applyAlignment="1">
      <alignment horizontal="center" vertical="center"/>
    </xf>
    <xf numFmtId="0" fontId="9" fillId="0" borderId="184" xfId="52" applyFont="1" applyBorder="1" applyAlignment="1">
      <alignment horizontal="center" vertical="center"/>
    </xf>
    <xf numFmtId="0" fontId="9" fillId="0" borderId="183" xfId="52" applyFont="1" applyBorder="1" applyAlignment="1">
      <alignment horizontal="center" vertical="center"/>
    </xf>
    <xf numFmtId="0" fontId="9" fillId="0" borderId="182" xfId="52" applyFont="1" applyBorder="1" applyAlignment="1">
      <alignment horizontal="center" vertical="center"/>
    </xf>
    <xf numFmtId="0" fontId="9" fillId="0" borderId="180" xfId="52" applyFont="1" applyBorder="1" applyAlignment="1">
      <alignment horizontal="center" vertical="center"/>
    </xf>
    <xf numFmtId="0" fontId="9" fillId="0" borderId="191" xfId="52" applyFont="1" applyBorder="1" applyAlignment="1">
      <alignment horizontal="center" vertical="center"/>
    </xf>
    <xf numFmtId="0" fontId="9" fillId="0" borderId="205" xfId="52" applyFont="1" applyBorder="1" applyAlignment="1">
      <alignment horizontal="center" vertical="center"/>
    </xf>
    <xf numFmtId="0" fontId="60" fillId="0" borderId="17" xfId="56" applyFont="1" applyBorder="1" applyAlignment="1">
      <alignment horizontal="center" vertical="center"/>
    </xf>
    <xf numFmtId="0" fontId="60" fillId="0" borderId="0" xfId="56" applyFont="1" applyAlignment="1">
      <alignment horizontal="center" vertical="center"/>
    </xf>
    <xf numFmtId="0" fontId="60" fillId="0" borderId="27" xfId="56" applyFont="1" applyBorder="1" applyAlignment="1">
      <alignment horizontal="center" vertical="center"/>
    </xf>
    <xf numFmtId="0" fontId="9" fillId="0" borderId="27" xfId="56" applyBorder="1" applyAlignment="1">
      <alignment horizontal="center" vertical="center"/>
    </xf>
    <xf numFmtId="0" fontId="9" fillId="0" borderId="29" xfId="52" applyFont="1" applyBorder="1" applyAlignment="1">
      <alignment horizontal="center" vertical="center"/>
    </xf>
    <xf numFmtId="0" fontId="9" fillId="0" borderId="181" xfId="52" applyFont="1" applyBorder="1" applyAlignment="1">
      <alignment horizontal="center" vertical="center"/>
    </xf>
    <xf numFmtId="0" fontId="9" fillId="0" borderId="50" xfId="52" applyFont="1" applyBorder="1" applyAlignment="1">
      <alignment horizontal="center" vertical="center"/>
    </xf>
    <xf numFmtId="0" fontId="9" fillId="0" borderId="51" xfId="52" applyFont="1" applyBorder="1" applyAlignment="1">
      <alignment horizontal="center" vertical="center"/>
    </xf>
    <xf numFmtId="0" fontId="9" fillId="0" borderId="29" xfId="56" applyBorder="1" applyAlignment="1">
      <alignment horizontal="center" vertical="center"/>
    </xf>
    <xf numFmtId="0" fontId="9" fillId="0" borderId="6" xfId="58" applyBorder="1" applyAlignment="1">
      <alignment horizontal="center" vertical="center"/>
    </xf>
    <xf numFmtId="0" fontId="9" fillId="0" borderId="7" xfId="58" applyBorder="1" applyAlignment="1">
      <alignment horizontal="center" vertical="center"/>
    </xf>
    <xf numFmtId="0" fontId="9" fillId="0" borderId="8" xfId="58" applyBorder="1" applyAlignment="1">
      <alignment horizontal="center" vertical="center"/>
    </xf>
    <xf numFmtId="0" fontId="9" fillId="0" borderId="0" xfId="58" applyAlignment="1">
      <alignment horizontal="left" vertical="center"/>
    </xf>
    <xf numFmtId="0" fontId="9" fillId="0" borderId="2" xfId="58" applyBorder="1" applyAlignment="1">
      <alignment horizontal="center" vertical="center"/>
    </xf>
    <xf numFmtId="0" fontId="9" fillId="0" borderId="186" xfId="58" applyBorder="1" applyAlignment="1">
      <alignment horizontal="center" vertical="center"/>
    </xf>
    <xf numFmtId="0" fontId="9" fillId="0" borderId="0" xfId="58" applyAlignment="1">
      <alignment horizontal="center" vertical="center"/>
    </xf>
    <xf numFmtId="0" fontId="60" fillId="0" borderId="2" xfId="58" applyFont="1" applyBorder="1" applyAlignment="1">
      <alignment horizontal="center" vertical="center"/>
    </xf>
    <xf numFmtId="0" fontId="60" fillId="0" borderId="6" xfId="58" applyFont="1" applyBorder="1" applyAlignment="1">
      <alignment horizontal="center" vertical="center"/>
    </xf>
    <xf numFmtId="0" fontId="60" fillId="0" borderId="7" xfId="58" applyFont="1" applyBorder="1" applyAlignment="1">
      <alignment horizontal="center" vertical="center"/>
    </xf>
    <xf numFmtId="0" fontId="60" fillId="0" borderId="8" xfId="58" applyFont="1" applyBorder="1" applyAlignment="1">
      <alignment horizontal="center" vertical="center"/>
    </xf>
    <xf numFmtId="0" fontId="9" fillId="0" borderId="26" xfId="58" applyBorder="1" applyAlignment="1">
      <alignment horizontal="center" vertical="center"/>
    </xf>
    <xf numFmtId="0" fontId="9" fillId="0" borderId="178" xfId="58" applyBorder="1" applyAlignment="1">
      <alignment horizontal="center" vertical="center"/>
    </xf>
    <xf numFmtId="0" fontId="9" fillId="0" borderId="177" xfId="58" applyBorder="1" applyAlignment="1">
      <alignment horizontal="center" vertical="center"/>
    </xf>
    <xf numFmtId="0" fontId="9" fillId="0" borderId="189" xfId="58" applyBorder="1" applyAlignment="1">
      <alignment horizontal="center" vertical="center"/>
    </xf>
    <xf numFmtId="0" fontId="60" fillId="0" borderId="215" xfId="58" applyFont="1" applyBorder="1" applyAlignment="1">
      <alignment horizontal="center" vertical="center"/>
    </xf>
    <xf numFmtId="0" fontId="60" fillId="0" borderId="216" xfId="58" applyFont="1" applyBorder="1" applyAlignment="1">
      <alignment horizontal="center" vertical="center"/>
    </xf>
    <xf numFmtId="0" fontId="60" fillId="0" borderId="217" xfId="58" applyFont="1" applyBorder="1" applyAlignment="1">
      <alignment horizontal="center" vertical="center"/>
    </xf>
    <xf numFmtId="0" fontId="60" fillId="0" borderId="218" xfId="58" applyFont="1" applyBorder="1" applyAlignment="1">
      <alignment horizontal="center" vertical="center"/>
    </xf>
    <xf numFmtId="0" fontId="9" fillId="0" borderId="187" xfId="58" applyBorder="1" applyAlignment="1">
      <alignment horizontal="center" vertical="center"/>
    </xf>
    <xf numFmtId="0" fontId="9" fillId="0" borderId="25" xfId="58" applyBorder="1" applyAlignment="1">
      <alignment horizontal="center" vertical="center"/>
    </xf>
    <xf numFmtId="0" fontId="9" fillId="0" borderId="184" xfId="58" applyBorder="1" applyAlignment="1">
      <alignment horizontal="center" vertical="center"/>
    </xf>
    <xf numFmtId="0" fontId="9" fillId="0" borderId="183" xfId="58" applyBorder="1" applyAlignment="1">
      <alignment horizontal="center" vertical="center"/>
    </xf>
    <xf numFmtId="0" fontId="9" fillId="0" borderId="182" xfId="58" applyBorder="1" applyAlignment="1">
      <alignment horizontal="center" vertical="center"/>
    </xf>
    <xf numFmtId="0" fontId="9" fillId="0" borderId="208" xfId="52" applyFont="1" applyBorder="1" applyAlignment="1">
      <alignment horizontal="center" vertical="center"/>
    </xf>
    <xf numFmtId="0" fontId="37" fillId="0" borderId="0" xfId="52" applyFont="1" applyAlignment="1">
      <alignment horizontal="left" vertical="center"/>
    </xf>
    <xf numFmtId="0" fontId="57" fillId="0" borderId="178" xfId="52" applyFont="1" applyBorder="1" applyAlignment="1">
      <alignment horizontal="center" vertical="center"/>
    </xf>
    <xf numFmtId="0" fontId="57" fillId="0" borderId="176" xfId="52" applyFont="1" applyBorder="1" applyAlignment="1">
      <alignment horizontal="center" vertical="center"/>
    </xf>
    <xf numFmtId="0" fontId="57" fillId="0" borderId="16" xfId="52" applyFont="1" applyBorder="1" applyAlignment="1">
      <alignment horizontal="center" vertical="center"/>
    </xf>
    <xf numFmtId="0" fontId="57" fillId="0" borderId="15" xfId="52" applyFont="1" applyBorder="1" applyAlignment="1">
      <alignment horizontal="center" vertical="center"/>
    </xf>
    <xf numFmtId="0" fontId="9" fillId="0" borderId="178" xfId="52" applyFont="1" applyBorder="1" applyAlignment="1">
      <alignment horizontal="center" vertical="center"/>
    </xf>
    <xf numFmtId="0" fontId="9" fillId="0" borderId="177" xfId="52" applyFont="1" applyBorder="1" applyAlignment="1">
      <alignment horizontal="center" vertical="center"/>
    </xf>
    <xf numFmtId="0" fontId="9" fillId="0" borderId="176" xfId="52" applyFont="1" applyBorder="1" applyAlignment="1">
      <alignment horizontal="center" vertical="center"/>
    </xf>
    <xf numFmtId="0" fontId="9" fillId="0" borderId="16" xfId="52" applyFont="1" applyBorder="1" applyAlignment="1">
      <alignment horizontal="center" vertical="center"/>
    </xf>
    <xf numFmtId="0" fontId="9" fillId="0" borderId="5" xfId="52" applyFont="1" applyBorder="1" applyAlignment="1">
      <alignment horizontal="center" vertical="center"/>
    </xf>
    <xf numFmtId="0" fontId="9" fillId="0" borderId="15" xfId="52" applyFont="1" applyBorder="1" applyAlignment="1">
      <alignment horizontal="center" vertical="center"/>
    </xf>
    <xf numFmtId="0" fontId="37" fillId="0" borderId="0" xfId="58" applyFont="1" applyAlignment="1">
      <alignment horizontal="left" vertical="top" wrapText="1"/>
    </xf>
    <xf numFmtId="0" fontId="37" fillId="0" borderId="0" xfId="58" applyFont="1" applyAlignment="1">
      <alignment horizontal="left" vertical="center" wrapText="1"/>
    </xf>
    <xf numFmtId="0" fontId="37" fillId="0" borderId="0" xfId="58" applyFont="1" applyAlignment="1">
      <alignment horizontal="left" vertical="center"/>
    </xf>
    <xf numFmtId="0" fontId="9" fillId="0" borderId="72" xfId="58" applyBorder="1" applyAlignment="1">
      <alignment horizontal="center" vertical="center"/>
    </xf>
    <xf numFmtId="0" fontId="9" fillId="0" borderId="75" xfId="58" applyBorder="1" applyAlignment="1">
      <alignment horizontal="center" vertical="center"/>
    </xf>
    <xf numFmtId="0" fontId="9" fillId="0" borderId="76" xfId="58" applyBorder="1" applyAlignment="1">
      <alignment horizontal="center" vertical="center"/>
    </xf>
    <xf numFmtId="0" fontId="9" fillId="0" borderId="87" xfId="58" applyBorder="1" applyAlignment="1">
      <alignment horizontal="center" vertical="center"/>
    </xf>
    <xf numFmtId="0" fontId="9" fillId="0" borderId="90" xfId="58" applyBorder="1" applyAlignment="1">
      <alignment horizontal="center" vertical="center"/>
    </xf>
    <xf numFmtId="0" fontId="9" fillId="0" borderId="91" xfId="58" applyBorder="1" applyAlignment="1">
      <alignment horizontal="center" vertical="center"/>
    </xf>
    <xf numFmtId="0" fontId="9" fillId="0" borderId="79" xfId="58" applyBorder="1" applyAlignment="1">
      <alignment horizontal="center" vertical="center"/>
    </xf>
    <xf numFmtId="0" fontId="9" fillId="0" borderId="80" xfId="58" applyBorder="1" applyAlignment="1">
      <alignment horizontal="center" vertical="center"/>
    </xf>
    <xf numFmtId="0" fontId="9" fillId="0" borderId="6" xfId="52" applyFont="1" applyBorder="1" applyAlignment="1">
      <alignment horizontal="center" vertical="center"/>
    </xf>
    <xf numFmtId="0" fontId="9" fillId="0" borderId="7" xfId="52" applyFont="1" applyBorder="1" applyAlignment="1">
      <alignment horizontal="center" vertical="center"/>
    </xf>
    <xf numFmtId="0" fontId="9" fillId="0" borderId="186" xfId="52" applyFont="1" applyBorder="1" applyAlignment="1">
      <alignment horizontal="center" vertical="center"/>
    </xf>
    <xf numFmtId="0" fontId="60" fillId="0" borderId="25" xfId="58" applyFont="1" applyBorder="1" applyAlignment="1">
      <alignment horizontal="center" vertical="center"/>
    </xf>
    <xf numFmtId="0" fontId="60" fillId="0" borderId="3" xfId="58" applyFont="1" applyBorder="1" applyAlignment="1">
      <alignment horizontal="center" vertical="center"/>
    </xf>
    <xf numFmtId="0" fontId="60" fillId="0" borderId="4" xfId="58" applyFont="1" applyBorder="1" applyAlignment="1">
      <alignment horizontal="center" vertical="center"/>
    </xf>
    <xf numFmtId="0" fontId="60" fillId="0" borderId="175" xfId="58" applyFont="1" applyBorder="1" applyAlignment="1">
      <alignment horizontal="center" vertical="center"/>
    </xf>
    <xf numFmtId="0" fontId="60" fillId="0" borderId="213" xfId="52" applyFont="1" applyBorder="1" applyAlignment="1">
      <alignment horizontal="center" vertical="center" wrapText="1" shrinkToFit="1"/>
    </xf>
    <xf numFmtId="0" fontId="60" fillId="0" borderId="212" xfId="52" applyFont="1" applyBorder="1" applyAlignment="1">
      <alignment horizontal="center" vertical="center" wrapText="1" shrinkToFit="1"/>
    </xf>
    <xf numFmtId="0" fontId="40" fillId="0" borderId="213" xfId="52" applyBorder="1" applyAlignment="1">
      <alignment horizontal="center" vertical="center"/>
    </xf>
    <xf numFmtId="0" fontId="40" fillId="0" borderId="212" xfId="52" applyBorder="1" applyAlignment="1">
      <alignment horizontal="center" vertical="center"/>
    </xf>
    <xf numFmtId="0" fontId="9" fillId="0" borderId="189" xfId="52" applyFont="1" applyBorder="1" applyAlignment="1">
      <alignment horizontal="center" vertical="center"/>
    </xf>
    <xf numFmtId="0" fontId="9" fillId="0" borderId="211" xfId="52" applyFont="1" applyBorder="1" applyAlignment="1">
      <alignment horizontal="center" vertical="center"/>
    </xf>
    <xf numFmtId="0" fontId="9" fillId="0" borderId="87" xfId="52" applyFont="1" applyBorder="1" applyAlignment="1">
      <alignment horizontal="center" vertical="center"/>
    </xf>
    <xf numFmtId="0" fontId="9" fillId="0" borderId="90" xfId="52" applyFont="1" applyBorder="1" applyAlignment="1">
      <alignment horizontal="center" vertical="center"/>
    </xf>
    <xf numFmtId="0" fontId="9" fillId="0" borderId="210" xfId="52" applyFont="1" applyBorder="1" applyAlignment="1">
      <alignment horizontal="center" vertical="center"/>
    </xf>
    <xf numFmtId="0" fontId="9" fillId="0" borderId="89" xfId="52" applyFont="1" applyBorder="1" applyAlignment="1">
      <alignment horizontal="center" vertical="center"/>
    </xf>
    <xf numFmtId="0" fontId="9" fillId="0" borderId="209" xfId="52" applyFont="1" applyBorder="1" applyAlignment="1">
      <alignment horizontal="center" vertical="center"/>
    </xf>
    <xf numFmtId="0" fontId="41" fillId="0" borderId="0" xfId="52" applyFont="1" applyAlignment="1">
      <alignment horizontal="left" vertical="center"/>
    </xf>
    <xf numFmtId="0" fontId="42" fillId="36" borderId="0" xfId="53" applyFont="1" applyFill="1" applyAlignment="1" applyProtection="1">
      <alignment horizontal="center" vertical="center" shrinkToFit="1"/>
      <protection locked="0"/>
    </xf>
    <xf numFmtId="0" fontId="42" fillId="37" borderId="0" xfId="53" applyFont="1" applyFill="1" applyAlignment="1" applyProtection="1">
      <alignment horizontal="center" vertical="center" shrinkToFit="1"/>
      <protection locked="0"/>
    </xf>
    <xf numFmtId="0" fontId="42" fillId="38" borderId="0" xfId="53" applyFont="1" applyFill="1" applyAlignment="1" applyProtection="1">
      <alignment horizontal="center" vertical="center"/>
      <protection locked="0"/>
    </xf>
    <xf numFmtId="0" fontId="42" fillId="0" borderId="0" xfId="53" applyFont="1" applyAlignment="1">
      <alignment horizontal="center" vertical="center"/>
    </xf>
    <xf numFmtId="0" fontId="10" fillId="36" borderId="6" xfId="53" applyFont="1" applyFill="1" applyBorder="1" applyAlignment="1" applyProtection="1">
      <alignment horizontal="center" vertical="center"/>
      <protection locked="0"/>
    </xf>
    <xf numFmtId="0" fontId="10" fillId="37" borderId="7" xfId="53" applyFont="1" applyFill="1" applyBorder="1" applyAlignment="1" applyProtection="1">
      <alignment horizontal="center" vertical="center"/>
      <protection locked="0"/>
    </xf>
    <xf numFmtId="0" fontId="10" fillId="37" borderId="8" xfId="53" applyFont="1" applyFill="1" applyBorder="1" applyAlignment="1" applyProtection="1">
      <alignment horizontal="center" vertical="center"/>
      <protection locked="0"/>
    </xf>
    <xf numFmtId="1" fontId="10" fillId="0" borderId="106" xfId="53" applyNumberFormat="1" applyFont="1" applyBorder="1" applyAlignment="1">
      <alignment horizontal="center" vertical="center" wrapText="1"/>
    </xf>
    <xf numFmtId="1" fontId="10" fillId="0" borderId="105" xfId="53" applyNumberFormat="1" applyFont="1" applyBorder="1" applyAlignment="1">
      <alignment horizontal="center" vertical="center" wrapText="1"/>
    </xf>
    <xf numFmtId="0" fontId="10" fillId="38" borderId="72" xfId="53" applyFont="1" applyFill="1" applyBorder="1" applyAlignment="1" applyProtection="1">
      <alignment horizontal="left" vertical="center" wrapText="1"/>
      <protection locked="0"/>
    </xf>
    <xf numFmtId="0" fontId="10" fillId="38" borderId="75" xfId="53" applyFont="1" applyFill="1" applyBorder="1" applyAlignment="1" applyProtection="1">
      <alignment horizontal="left" vertical="center" wrapText="1"/>
      <protection locked="0"/>
    </xf>
    <xf numFmtId="0" fontId="10" fillId="38" borderId="76" xfId="53" applyFont="1" applyFill="1" applyBorder="1" applyAlignment="1" applyProtection="1">
      <alignment horizontal="left" vertical="center" wrapText="1"/>
      <protection locked="0"/>
    </xf>
    <xf numFmtId="0" fontId="10" fillId="38" borderId="79" xfId="53" applyFont="1" applyFill="1" applyBorder="1" applyAlignment="1" applyProtection="1">
      <alignment horizontal="left" vertical="center" wrapText="1"/>
      <protection locked="0"/>
    </xf>
    <xf numFmtId="0" fontId="10" fillId="38" borderId="0" xfId="53" applyFont="1" applyFill="1" applyAlignment="1" applyProtection="1">
      <alignment horizontal="left" vertical="center" wrapText="1"/>
      <protection locked="0"/>
    </xf>
    <xf numFmtId="0" fontId="10" fillId="38" borderId="80" xfId="53" applyFont="1" applyFill="1" applyBorder="1" applyAlignment="1" applyProtection="1">
      <alignment horizontal="left" vertical="center" wrapText="1"/>
      <protection locked="0"/>
    </xf>
    <xf numFmtId="178" fontId="10" fillId="0" borderId="114" xfId="53" applyNumberFormat="1" applyFont="1" applyBorder="1" applyAlignment="1">
      <alignment horizontal="center" vertical="center" wrapText="1"/>
    </xf>
    <xf numFmtId="178" fontId="10" fillId="0" borderId="110" xfId="53" applyNumberFormat="1" applyFont="1" applyBorder="1" applyAlignment="1">
      <alignment horizontal="center" vertical="center" wrapText="1"/>
    </xf>
    <xf numFmtId="178" fontId="10" fillId="0" borderId="115" xfId="53" applyNumberFormat="1" applyFont="1" applyBorder="1" applyAlignment="1">
      <alignment horizontal="center" vertical="center" wrapText="1"/>
    </xf>
    <xf numFmtId="0" fontId="10" fillId="0" borderId="97" xfId="53" applyFont="1" applyBorder="1" applyAlignment="1">
      <alignment horizontal="center" vertical="center"/>
    </xf>
    <xf numFmtId="0" fontId="10" fillId="0" borderId="107" xfId="53" applyFont="1" applyBorder="1" applyAlignment="1">
      <alignment horizontal="center" vertical="center"/>
    </xf>
    <xf numFmtId="0" fontId="10" fillId="36" borderId="72" xfId="53" applyFont="1" applyFill="1" applyBorder="1" applyAlignment="1" applyProtection="1">
      <alignment horizontal="center" vertical="center" shrinkToFit="1"/>
      <protection locked="0"/>
    </xf>
    <xf numFmtId="0" fontId="10" fillId="36" borderId="73" xfId="53" applyFont="1" applyFill="1" applyBorder="1" applyAlignment="1" applyProtection="1">
      <alignment horizontal="center" vertical="center" shrinkToFit="1"/>
      <protection locked="0"/>
    </xf>
    <xf numFmtId="0" fontId="10" fillId="36" borderId="79" xfId="53" applyFont="1" applyFill="1" applyBorder="1" applyAlignment="1" applyProtection="1">
      <alignment horizontal="center" vertical="center" shrinkToFit="1"/>
      <protection locked="0"/>
    </xf>
    <xf numFmtId="0" fontId="10" fillId="36" borderId="27" xfId="53" applyFont="1" applyFill="1" applyBorder="1" applyAlignment="1" applyProtection="1">
      <alignment horizontal="center" vertical="center" shrinkToFit="1"/>
      <protection locked="0"/>
    </xf>
    <xf numFmtId="0" fontId="10" fillId="36" borderId="74" xfId="53" applyFont="1" applyFill="1" applyBorder="1" applyAlignment="1" applyProtection="1">
      <alignment horizontal="center" vertical="center" wrapText="1"/>
      <protection locked="0"/>
    </xf>
    <xf numFmtId="0" fontId="10" fillId="36" borderId="73" xfId="53" applyFont="1" applyFill="1" applyBorder="1" applyAlignment="1" applyProtection="1">
      <alignment horizontal="center" vertical="center" wrapText="1"/>
      <protection locked="0"/>
    </xf>
    <xf numFmtId="0" fontId="10" fillId="36" borderId="17" xfId="53" applyFont="1" applyFill="1" applyBorder="1" applyAlignment="1" applyProtection="1">
      <alignment horizontal="center" vertical="center" wrapText="1"/>
      <protection locked="0"/>
    </xf>
    <xf numFmtId="0" fontId="10" fillId="36" borderId="27" xfId="53" applyFont="1" applyFill="1" applyBorder="1" applyAlignment="1" applyProtection="1">
      <alignment horizontal="center" vertical="center" wrapText="1"/>
      <protection locked="0"/>
    </xf>
    <xf numFmtId="0" fontId="10" fillId="36" borderId="74" xfId="53" applyFont="1" applyFill="1" applyBorder="1" applyAlignment="1" applyProtection="1">
      <alignment horizontal="center" vertical="center" shrinkToFit="1"/>
      <protection locked="0"/>
    </xf>
    <xf numFmtId="0" fontId="10" fillId="36" borderId="75" xfId="53" applyFont="1" applyFill="1" applyBorder="1" applyAlignment="1" applyProtection="1">
      <alignment horizontal="center" vertical="center" shrinkToFit="1"/>
      <protection locked="0"/>
    </xf>
    <xf numFmtId="0" fontId="10" fillId="36" borderId="17" xfId="53" applyFont="1" applyFill="1" applyBorder="1" applyAlignment="1" applyProtection="1">
      <alignment horizontal="center" vertical="center" shrinkToFit="1"/>
      <protection locked="0"/>
    </xf>
    <xf numFmtId="0" fontId="10" fillId="36" borderId="0" xfId="53" applyFont="1" applyFill="1" applyAlignment="1" applyProtection="1">
      <alignment horizontal="center" vertical="center" shrinkToFit="1"/>
      <protection locked="0"/>
    </xf>
    <xf numFmtId="0" fontId="10" fillId="38" borderId="98" xfId="53" applyFont="1" applyFill="1" applyBorder="1" applyAlignment="1" applyProtection="1">
      <alignment horizontal="center" vertical="center" shrinkToFit="1"/>
      <protection locked="0"/>
    </xf>
    <xf numFmtId="0" fontId="10" fillId="38" borderId="99" xfId="53" applyFont="1" applyFill="1" applyBorder="1" applyAlignment="1" applyProtection="1">
      <alignment horizontal="center" vertical="center" shrinkToFit="1"/>
      <protection locked="0"/>
    </xf>
    <xf numFmtId="0" fontId="10" fillId="38" borderId="100" xfId="53" applyFont="1" applyFill="1" applyBorder="1" applyAlignment="1" applyProtection="1">
      <alignment horizontal="center" vertical="center" shrinkToFit="1"/>
      <protection locked="0"/>
    </xf>
    <xf numFmtId="0" fontId="10" fillId="38" borderId="6" xfId="53" applyFont="1" applyFill="1" applyBorder="1" applyAlignment="1" applyProtection="1">
      <alignment horizontal="center" vertical="center" shrinkToFit="1"/>
      <protection locked="0"/>
    </xf>
    <xf numFmtId="0" fontId="10" fillId="38" borderId="7" xfId="53" applyFont="1" applyFill="1" applyBorder="1" applyAlignment="1" applyProtection="1">
      <alignment horizontal="center" vertical="center" shrinkToFit="1"/>
      <protection locked="0"/>
    </xf>
    <xf numFmtId="0" fontId="10" fillId="38" borderId="8" xfId="53" applyFont="1" applyFill="1" applyBorder="1" applyAlignment="1" applyProtection="1">
      <alignment horizontal="center" vertical="center" shrinkToFit="1"/>
      <protection locked="0"/>
    </xf>
    <xf numFmtId="0" fontId="10" fillId="0" borderId="104" xfId="53" applyFont="1" applyBorder="1" applyAlignment="1">
      <alignment horizontal="center" vertical="center" wrapText="1"/>
    </xf>
    <xf numFmtId="0" fontId="10" fillId="0" borderId="105" xfId="53" applyFont="1" applyBorder="1" applyAlignment="1">
      <alignment horizontal="center" vertical="center" wrapText="1"/>
    </xf>
    <xf numFmtId="0" fontId="44" fillId="0" borderId="77" xfId="53" applyFont="1" applyBorder="1" applyAlignment="1">
      <alignment horizontal="center" vertical="center" wrapText="1"/>
    </xf>
    <xf numFmtId="0" fontId="44" fillId="0" borderId="76" xfId="53" applyFont="1" applyBorder="1" applyAlignment="1">
      <alignment horizontal="center" vertical="center" wrapText="1"/>
    </xf>
    <xf numFmtId="0" fontId="44" fillId="0" borderId="83" xfId="53" applyFont="1" applyBorder="1" applyAlignment="1">
      <alignment horizontal="center" vertical="center" wrapText="1"/>
    </xf>
    <xf numFmtId="0" fontId="44" fillId="0" borderId="80" xfId="53" applyFont="1" applyBorder="1" applyAlignment="1">
      <alignment horizontal="center" vertical="center" wrapText="1"/>
    </xf>
    <xf numFmtId="0" fontId="44" fillId="0" borderId="96" xfId="53" applyFont="1" applyBorder="1" applyAlignment="1">
      <alignment horizontal="center" vertical="center" wrapText="1"/>
    </xf>
    <xf numFmtId="0" fontId="44" fillId="0" borderId="91" xfId="53" applyFont="1" applyBorder="1" applyAlignment="1">
      <alignment horizontal="center" vertical="center" wrapText="1"/>
    </xf>
    <xf numFmtId="0" fontId="44" fillId="0" borderId="72" xfId="53" applyFont="1" applyBorder="1" applyAlignment="1">
      <alignment horizontal="center" vertical="center" wrapText="1"/>
    </xf>
    <xf numFmtId="0" fontId="44" fillId="0" borderId="79" xfId="53" applyFont="1" applyBorder="1" applyAlignment="1">
      <alignment horizontal="center" vertical="center" wrapText="1"/>
    </xf>
    <xf numFmtId="0" fontId="44" fillId="0" borderId="87" xfId="53" applyFont="1" applyBorder="1" applyAlignment="1">
      <alignment horizontal="center" vertical="center" wrapText="1"/>
    </xf>
    <xf numFmtId="0" fontId="10" fillId="0" borderId="72" xfId="53" applyFont="1" applyBorder="1" applyAlignment="1">
      <alignment horizontal="center" vertical="center" wrapText="1"/>
    </xf>
    <xf numFmtId="0" fontId="10" fillId="0" borderId="75" xfId="53" applyFont="1" applyBorder="1" applyAlignment="1">
      <alignment horizontal="center" vertical="center" wrapText="1"/>
    </xf>
    <xf numFmtId="0" fontId="10" fillId="0" borderId="76" xfId="53" applyFont="1" applyBorder="1" applyAlignment="1">
      <alignment horizontal="center" vertical="center" wrapText="1"/>
    </xf>
    <xf numFmtId="0" fontId="10" fillId="0" borderId="79" xfId="53" applyFont="1" applyBorder="1" applyAlignment="1">
      <alignment horizontal="center" vertical="center" wrapText="1"/>
    </xf>
    <xf numFmtId="0" fontId="10" fillId="0" borderId="0" xfId="53" applyFont="1" applyAlignment="1">
      <alignment horizontal="center" vertical="center" wrapText="1"/>
    </xf>
    <xf numFmtId="0" fontId="10" fillId="0" borderId="80" xfId="53" applyFont="1" applyBorder="1" applyAlignment="1">
      <alignment horizontal="center" vertical="center" wrapText="1"/>
    </xf>
    <xf numFmtId="0" fontId="10" fillId="0" borderId="87" xfId="53" applyFont="1" applyBorder="1" applyAlignment="1">
      <alignment horizontal="center" vertical="center" wrapText="1"/>
    </xf>
    <xf numFmtId="0" fontId="10" fillId="0" borderId="90" xfId="53" applyFont="1" applyBorder="1" applyAlignment="1">
      <alignment horizontal="center" vertical="center" wrapText="1"/>
    </xf>
    <xf numFmtId="0" fontId="10" fillId="0" borderId="91" xfId="53" applyFont="1" applyBorder="1" applyAlignment="1">
      <alignment horizontal="center" vertical="center" wrapText="1"/>
    </xf>
    <xf numFmtId="0" fontId="10" fillId="0" borderId="7" xfId="53" applyFont="1" applyBorder="1" applyAlignment="1">
      <alignment horizontal="center" vertical="center"/>
    </xf>
    <xf numFmtId="0" fontId="10" fillId="0" borderId="81" xfId="53" applyFont="1" applyBorder="1" applyAlignment="1">
      <alignment horizontal="center" vertical="center"/>
    </xf>
    <xf numFmtId="0" fontId="10" fillId="0" borderId="82" xfId="53" applyFont="1" applyBorder="1" applyAlignment="1">
      <alignment horizontal="center" vertical="center"/>
    </xf>
    <xf numFmtId="0" fontId="10" fillId="38" borderId="6" xfId="53" applyFont="1" applyFill="1" applyBorder="1" applyAlignment="1" applyProtection="1">
      <alignment horizontal="center" vertical="center"/>
      <protection locked="0"/>
    </xf>
    <xf numFmtId="0" fontId="10" fillId="38" borderId="8" xfId="53" applyFont="1" applyFill="1" applyBorder="1" applyAlignment="1" applyProtection="1">
      <alignment horizontal="center" vertical="center"/>
      <protection locked="0"/>
    </xf>
    <xf numFmtId="0" fontId="10" fillId="34" borderId="6" xfId="53" applyFont="1" applyFill="1" applyBorder="1" applyAlignment="1">
      <alignment horizontal="center" vertical="center"/>
    </xf>
    <xf numFmtId="0" fontId="10" fillId="34" borderId="8" xfId="53" applyFont="1" applyFill="1" applyBorder="1" applyAlignment="1">
      <alignment horizontal="center" vertical="center"/>
    </xf>
    <xf numFmtId="0" fontId="10" fillId="0" borderId="71" xfId="53" applyFont="1" applyBorder="1" applyAlignment="1">
      <alignment horizontal="center" vertical="center"/>
    </xf>
    <xf numFmtId="0" fontId="10" fillId="0" borderId="78" xfId="53" applyFont="1" applyBorder="1" applyAlignment="1">
      <alignment horizontal="center" vertical="center"/>
    </xf>
    <xf numFmtId="0" fontId="10" fillId="0" borderId="86" xfId="53" applyFont="1" applyBorder="1" applyAlignment="1">
      <alignment horizontal="center" vertical="center"/>
    </xf>
    <xf numFmtId="0" fontId="10" fillId="0" borderId="73" xfId="53" applyFont="1" applyBorder="1" applyAlignment="1">
      <alignment horizontal="center" vertical="center" wrapText="1"/>
    </xf>
    <xf numFmtId="0" fontId="10" fillId="0" borderId="27" xfId="53" applyFont="1" applyBorder="1" applyAlignment="1">
      <alignment horizontal="center" vertical="center" wrapText="1"/>
    </xf>
    <xf numFmtId="0" fontId="10" fillId="0" borderId="88" xfId="53" applyFont="1" applyBorder="1" applyAlignment="1">
      <alignment horizontal="center" vertical="center" wrapText="1"/>
    </xf>
    <xf numFmtId="0" fontId="8" fillId="0" borderId="74" xfId="53" applyFont="1" applyBorder="1" applyAlignment="1">
      <alignment horizontal="center" vertical="center" wrapText="1"/>
    </xf>
    <xf numFmtId="0" fontId="8" fillId="0" borderId="73" xfId="53" applyFont="1" applyBorder="1" applyAlignment="1">
      <alignment horizontal="center" vertical="center" wrapText="1"/>
    </xf>
    <xf numFmtId="0" fontId="8" fillId="0" borderId="17" xfId="53" applyFont="1" applyBorder="1" applyAlignment="1">
      <alignment horizontal="center" vertical="center" wrapText="1"/>
    </xf>
    <xf numFmtId="0" fontId="8" fillId="0" borderId="27" xfId="53" applyFont="1" applyBorder="1" applyAlignment="1">
      <alignment horizontal="center" vertical="center" wrapText="1"/>
    </xf>
    <xf numFmtId="0" fontId="8" fillId="0" borderId="89" xfId="53" applyFont="1" applyBorder="1" applyAlignment="1">
      <alignment horizontal="center" vertical="center" wrapText="1"/>
    </xf>
    <xf numFmtId="0" fontId="8" fillId="0" borderId="88" xfId="53" applyFont="1" applyBorder="1" applyAlignment="1">
      <alignment horizontal="center" vertical="center" wrapText="1"/>
    </xf>
    <xf numFmtId="0" fontId="10" fillId="0" borderId="74" xfId="53" applyFont="1" applyBorder="1" applyAlignment="1">
      <alignment horizontal="center" vertical="center" wrapText="1"/>
    </xf>
    <xf numFmtId="0" fontId="10" fillId="0" borderId="17" xfId="53" applyFont="1" applyBorder="1" applyAlignment="1">
      <alignment horizontal="center" vertical="center" wrapText="1"/>
    </xf>
    <xf numFmtId="0" fontId="10" fillId="0" borderId="89" xfId="53" applyFont="1" applyBorder="1" applyAlignment="1">
      <alignment horizontal="center" vertical="center" wrapText="1"/>
    </xf>
    <xf numFmtId="0" fontId="10" fillId="0" borderId="75" xfId="53" quotePrefix="1" applyFont="1" applyBorder="1" applyAlignment="1">
      <alignment horizontal="center" vertical="center"/>
    </xf>
    <xf numFmtId="0" fontId="10" fillId="0" borderId="75" xfId="53" applyFont="1" applyBorder="1" applyAlignment="1">
      <alignment horizontal="center" vertical="center"/>
    </xf>
    <xf numFmtId="1" fontId="10" fillId="0" borderId="124" xfId="53" applyNumberFormat="1" applyFont="1" applyBorder="1" applyAlignment="1">
      <alignment horizontal="center" vertical="center" wrapText="1"/>
    </xf>
    <xf numFmtId="1" fontId="10" fillId="0" borderId="123" xfId="53" applyNumberFormat="1" applyFont="1" applyBorder="1" applyAlignment="1">
      <alignment horizontal="center" vertical="center" wrapText="1"/>
    </xf>
    <xf numFmtId="0" fontId="10" fillId="38" borderId="116" xfId="53" applyFont="1" applyFill="1" applyBorder="1" applyAlignment="1" applyProtection="1">
      <alignment horizontal="left" vertical="center" wrapText="1"/>
      <protection locked="0"/>
    </xf>
    <xf numFmtId="0" fontId="10" fillId="38" borderId="4" xfId="53" applyFont="1" applyFill="1" applyBorder="1" applyAlignment="1" applyProtection="1">
      <alignment horizontal="left" vertical="center" wrapText="1"/>
      <protection locked="0"/>
    </xf>
    <xf numFmtId="0" fontId="10" fillId="38" borderId="117" xfId="53" applyFont="1" applyFill="1" applyBorder="1" applyAlignment="1" applyProtection="1">
      <alignment horizontal="left" vertical="center" wrapText="1"/>
      <protection locked="0"/>
    </xf>
    <xf numFmtId="0" fontId="10" fillId="36" borderId="116" xfId="53" applyFont="1" applyFill="1" applyBorder="1" applyAlignment="1" applyProtection="1">
      <alignment horizontal="center" vertical="center" shrinkToFit="1"/>
      <protection locked="0"/>
    </xf>
    <xf numFmtId="0" fontId="10" fillId="36" borderId="1" xfId="53" applyFont="1" applyFill="1" applyBorder="1" applyAlignment="1" applyProtection="1">
      <alignment horizontal="center" vertical="center" shrinkToFit="1"/>
      <protection locked="0"/>
    </xf>
    <xf numFmtId="0" fontId="10" fillId="36" borderId="3" xfId="53" applyFont="1" applyFill="1" applyBorder="1" applyAlignment="1" applyProtection="1">
      <alignment horizontal="center" vertical="center" wrapText="1"/>
      <protection locked="0"/>
    </xf>
    <xf numFmtId="0" fontId="10" fillId="36" borderId="1" xfId="53" applyFont="1" applyFill="1" applyBorder="1" applyAlignment="1" applyProtection="1">
      <alignment horizontal="center" vertical="center" wrapText="1"/>
      <protection locked="0"/>
    </xf>
    <xf numFmtId="0" fontId="10" fillId="36" borderId="3" xfId="53" applyFont="1" applyFill="1" applyBorder="1" applyAlignment="1" applyProtection="1">
      <alignment horizontal="center" vertical="center" shrinkToFit="1"/>
      <protection locked="0"/>
    </xf>
    <xf numFmtId="0" fontId="10" fillId="36" borderId="4" xfId="53" applyFont="1" applyFill="1" applyBorder="1" applyAlignment="1" applyProtection="1">
      <alignment horizontal="center" vertical="center" shrinkToFit="1"/>
      <protection locked="0"/>
    </xf>
    <xf numFmtId="0" fontId="10" fillId="0" borderId="122" xfId="53" applyFont="1" applyBorder="1" applyAlignment="1">
      <alignment horizontal="center" vertical="center" wrapText="1"/>
    </xf>
    <xf numFmtId="0" fontId="10" fillId="0" borderId="123" xfId="53" applyFont="1" applyBorder="1" applyAlignment="1">
      <alignment horizontal="center" vertical="center" wrapText="1"/>
    </xf>
    <xf numFmtId="0" fontId="10" fillId="38" borderId="126" xfId="53" applyFont="1" applyFill="1" applyBorder="1" applyAlignment="1" applyProtection="1">
      <alignment horizontal="left" vertical="center" wrapText="1"/>
      <protection locked="0"/>
    </xf>
    <xf numFmtId="0" fontId="10" fillId="38" borderId="5" xfId="53" applyFont="1" applyFill="1" applyBorder="1" applyAlignment="1" applyProtection="1">
      <alignment horizontal="left" vertical="center" wrapText="1"/>
      <protection locked="0"/>
    </xf>
    <xf numFmtId="0" fontId="10" fillId="38" borderId="129" xfId="53" applyFont="1" applyFill="1" applyBorder="1" applyAlignment="1" applyProtection="1">
      <alignment horizontal="left" vertical="center" wrapText="1"/>
      <protection locked="0"/>
    </xf>
    <xf numFmtId="178" fontId="10" fillId="0" borderId="127" xfId="53" applyNumberFormat="1" applyFont="1" applyBorder="1" applyAlignment="1">
      <alignment horizontal="center" vertical="center" wrapText="1"/>
    </xf>
    <xf numFmtId="178" fontId="10" fillId="0" borderId="125" xfId="53" applyNumberFormat="1" applyFont="1" applyBorder="1" applyAlignment="1">
      <alignment horizontal="center" vertical="center" wrapText="1"/>
    </xf>
    <xf numFmtId="178" fontId="10" fillId="0" borderId="128" xfId="53" applyNumberFormat="1" applyFont="1" applyBorder="1" applyAlignment="1">
      <alignment horizontal="center" vertical="center" wrapText="1"/>
    </xf>
    <xf numFmtId="0" fontId="10" fillId="36" borderId="126" xfId="53" applyFont="1" applyFill="1" applyBorder="1" applyAlignment="1" applyProtection="1">
      <alignment horizontal="center" vertical="center" shrinkToFit="1"/>
      <protection locked="0"/>
    </xf>
    <xf numFmtId="0" fontId="10" fillId="36" borderId="15" xfId="53" applyFont="1" applyFill="1" applyBorder="1" applyAlignment="1" applyProtection="1">
      <alignment horizontal="center" vertical="center" shrinkToFit="1"/>
      <protection locked="0"/>
    </xf>
    <xf numFmtId="0" fontId="10" fillId="36" borderId="16" xfId="53" applyFont="1" applyFill="1" applyBorder="1" applyAlignment="1" applyProtection="1">
      <alignment horizontal="center" vertical="center" wrapText="1"/>
      <protection locked="0"/>
    </xf>
    <xf numFmtId="0" fontId="10" fillId="36" borderId="15" xfId="53" applyFont="1" applyFill="1" applyBorder="1" applyAlignment="1" applyProtection="1">
      <alignment horizontal="center" vertical="center" wrapText="1"/>
      <protection locked="0"/>
    </xf>
    <xf numFmtId="0" fontId="10" fillId="36" borderId="16" xfId="53" applyFont="1" applyFill="1" applyBorder="1" applyAlignment="1" applyProtection="1">
      <alignment horizontal="center" vertical="center" shrinkToFit="1"/>
      <protection locked="0"/>
    </xf>
    <xf numFmtId="0" fontId="10" fillId="36" borderId="5" xfId="53" applyFont="1" applyFill="1" applyBorder="1" applyAlignment="1" applyProtection="1">
      <alignment horizontal="center" vertical="center" shrinkToFit="1"/>
      <protection locked="0"/>
    </xf>
    <xf numFmtId="0" fontId="10" fillId="38" borderId="87" xfId="53" applyFont="1" applyFill="1" applyBorder="1" applyAlignment="1" applyProtection="1">
      <alignment horizontal="left" vertical="center" wrapText="1"/>
      <protection locked="0"/>
    </xf>
    <xf numFmtId="0" fontId="10" fillId="38" borderId="90" xfId="53" applyFont="1" applyFill="1" applyBorder="1" applyAlignment="1" applyProtection="1">
      <alignment horizontal="left" vertical="center" wrapText="1"/>
      <protection locked="0"/>
    </xf>
    <xf numFmtId="0" fontId="10" fillId="38" borderId="91" xfId="53" applyFont="1" applyFill="1" applyBorder="1" applyAlignment="1" applyProtection="1">
      <alignment horizontal="left" vertical="center" wrapText="1"/>
      <protection locked="0"/>
    </xf>
    <xf numFmtId="178" fontId="10" fillId="0" borderId="139" xfId="53" applyNumberFormat="1" applyFont="1" applyBorder="1" applyAlignment="1">
      <alignment horizontal="center" vertical="center" wrapText="1"/>
    </xf>
    <xf numFmtId="178" fontId="10" fillId="0" borderId="135" xfId="53" applyNumberFormat="1" applyFont="1" applyBorder="1" applyAlignment="1">
      <alignment horizontal="center" vertical="center" wrapText="1"/>
    </xf>
    <xf numFmtId="178" fontId="10" fillId="0" borderId="140" xfId="53" applyNumberFormat="1" applyFont="1" applyBorder="1" applyAlignment="1">
      <alignment horizontal="center" vertical="center" wrapText="1"/>
    </xf>
    <xf numFmtId="0" fontId="10" fillId="0" borderId="130" xfId="53" applyFont="1" applyBorder="1" applyAlignment="1">
      <alignment horizontal="center" vertical="center"/>
    </xf>
    <xf numFmtId="0" fontId="10" fillId="36" borderId="87" xfId="53" applyFont="1" applyFill="1" applyBorder="1" applyAlignment="1" applyProtection="1">
      <alignment horizontal="center" vertical="center" shrinkToFit="1"/>
      <protection locked="0"/>
    </xf>
    <xf numFmtId="0" fontId="10" fillId="36" borderId="88" xfId="53" applyFont="1" applyFill="1" applyBorder="1" applyAlignment="1" applyProtection="1">
      <alignment horizontal="center" vertical="center" shrinkToFit="1"/>
      <protection locked="0"/>
    </xf>
    <xf numFmtId="0" fontId="10" fillId="36" borderId="89" xfId="53" applyFont="1" applyFill="1" applyBorder="1" applyAlignment="1" applyProtection="1">
      <alignment horizontal="center" vertical="center" wrapText="1"/>
      <protection locked="0"/>
    </xf>
    <xf numFmtId="0" fontId="10" fillId="36" borderId="88" xfId="53" applyFont="1" applyFill="1" applyBorder="1" applyAlignment="1" applyProtection="1">
      <alignment horizontal="center" vertical="center" wrapText="1"/>
      <protection locked="0"/>
    </xf>
    <xf numFmtId="0" fontId="10" fillId="36" borderId="89" xfId="53" applyFont="1" applyFill="1" applyBorder="1" applyAlignment="1" applyProtection="1">
      <alignment horizontal="center" vertical="center" shrinkToFit="1"/>
      <protection locked="0"/>
    </xf>
    <xf numFmtId="0" fontId="10" fillId="36" borderId="90" xfId="53" applyFont="1" applyFill="1" applyBorder="1" applyAlignment="1" applyProtection="1">
      <alignment horizontal="center" vertical="center" shrinkToFit="1"/>
      <protection locked="0"/>
    </xf>
    <xf numFmtId="0" fontId="10" fillId="38" borderId="131" xfId="53" applyFont="1" applyFill="1" applyBorder="1" applyAlignment="1" applyProtection="1">
      <alignment horizontal="center" vertical="center" shrinkToFit="1"/>
      <protection locked="0"/>
    </xf>
    <xf numFmtId="0" fontId="10" fillId="38" borderId="132" xfId="53" applyFont="1" applyFill="1" applyBorder="1" applyAlignment="1" applyProtection="1">
      <alignment horizontal="center" vertical="center" shrinkToFit="1"/>
      <protection locked="0"/>
    </xf>
    <xf numFmtId="0" fontId="10" fillId="38" borderId="92" xfId="53" applyFont="1" applyFill="1" applyBorder="1" applyAlignment="1" applyProtection="1">
      <alignment horizontal="center" vertical="center" shrinkToFit="1"/>
      <protection locked="0"/>
    </xf>
    <xf numFmtId="0" fontId="47" fillId="34" borderId="2" xfId="53" applyFont="1" applyFill="1" applyBorder="1" applyAlignment="1">
      <alignment horizontal="center" vertical="center"/>
    </xf>
    <xf numFmtId="0" fontId="47" fillId="34" borderId="0" xfId="53" applyFont="1" applyFill="1" applyAlignment="1">
      <alignment horizontal="left" vertical="center" wrapText="1"/>
    </xf>
    <xf numFmtId="0" fontId="44" fillId="34" borderId="0" xfId="53" applyFont="1" applyFill="1" applyAlignment="1">
      <alignment horizontal="left" vertical="center" indent="1"/>
    </xf>
    <xf numFmtId="0" fontId="1" fillId="34" borderId="147" xfId="53" applyFill="1" applyBorder="1" applyAlignment="1">
      <alignment horizontal="center" vertical="center"/>
    </xf>
    <xf numFmtId="0" fontId="1" fillId="34" borderId="150" xfId="53" applyFill="1" applyBorder="1" applyAlignment="1">
      <alignment horizontal="center" vertical="center"/>
    </xf>
    <xf numFmtId="0" fontId="1" fillId="34" borderId="130" xfId="53" applyFill="1" applyBorder="1" applyAlignment="1">
      <alignment horizontal="center" vertical="center"/>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0" fillId="0" borderId="31" xfId="0" applyBorder="1" applyAlignment="1">
      <alignment horizontal="left" vertical="top"/>
    </xf>
    <xf numFmtId="0" fontId="4" fillId="0" borderId="23" xfId="0" applyFont="1" applyBorder="1" applyAlignment="1">
      <alignment horizontal="left" vertical="top"/>
    </xf>
    <xf numFmtId="0" fontId="4" fillId="0" borderId="56"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31"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4" fillId="0" borderId="20"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39" xfId="0" applyFont="1" applyBorder="1" applyAlignment="1">
      <alignment horizontal="justify" vertical="center" wrapText="1"/>
    </xf>
    <xf numFmtId="0" fontId="4" fillId="0" borderId="40" xfId="0" applyFont="1" applyBorder="1" applyAlignment="1">
      <alignment horizontal="justify"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4" xfId="0" applyFont="1" applyBorder="1" applyAlignment="1">
      <alignment horizontal="justify" vertical="center" wrapText="1"/>
    </xf>
    <xf numFmtId="0" fontId="5" fillId="0" borderId="2" xfId="0" applyFont="1" applyBorder="1" applyAlignment="1">
      <alignment horizontal="left" vertical="center" wrapText="1"/>
    </xf>
    <xf numFmtId="0" fontId="4" fillId="0" borderId="7" xfId="0" applyFont="1" applyBorder="1" applyAlignment="1">
      <alignment horizontal="justify" wrapText="1"/>
    </xf>
    <xf numFmtId="0" fontId="4" fillId="0" borderId="41"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2 3" xfId="52"/>
    <cellStyle name="標準 3" xfId="47"/>
    <cellStyle name="標準 3 2" xfId="48"/>
    <cellStyle name="標準 3 2 2" xfId="49"/>
    <cellStyle name="標準 4" xfId="53"/>
    <cellStyle name="標準_21tokuyo2501" xfId="57"/>
    <cellStyle name="標準_介護老人福祉施設（加算届）" xfId="58"/>
    <cellStyle name="標準_資料２　介護給付費に係る体制等状況一覧" xfId="50"/>
    <cellStyle name="標準_特定施設（加算届）" xfId="55"/>
    <cellStyle name="標準_訪問介護（加算届）" xfId="54"/>
    <cellStyle name="標準_療養：短期入所療養（加算届）" xfId="56"/>
    <cellStyle name="良い" xfId="51" builtinId="26" customBuiltin="1"/>
  </cellStyles>
  <dxfs count="13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xdr:col>
      <xdr:colOff>276224</xdr:colOff>
      <xdr:row>2</xdr:row>
      <xdr:rowOff>114300</xdr:rowOff>
    </xdr:from>
    <xdr:to>
      <xdr:col>7</xdr:col>
      <xdr:colOff>2609849</xdr:colOff>
      <xdr:row>3</xdr:row>
      <xdr:rowOff>257175</xdr:rowOff>
    </xdr:to>
    <xdr:sp macro="" textlink="">
      <xdr:nvSpPr>
        <xdr:cNvPr id="2" name="正方形/長方形 1"/>
        <xdr:cNvSpPr/>
      </xdr:nvSpPr>
      <xdr:spPr>
        <a:xfrm>
          <a:off x="523874" y="638175"/>
          <a:ext cx="4638675" cy="523875"/>
        </a:xfrm>
        <a:prstGeom prst="rect">
          <a:avLst/>
        </a:prstGeom>
        <a:solidFill>
          <a:schemeClr val="bg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電子申請届出システムにより提出する際は、不要なシートは削除してご提出ください。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294409</xdr:colOff>
      <xdr:row>2</xdr:row>
      <xdr:rowOff>178954</xdr:rowOff>
    </xdr:from>
    <xdr:to>
      <xdr:col>4</xdr:col>
      <xdr:colOff>998064</xdr:colOff>
      <xdr:row>5</xdr:row>
      <xdr:rowOff>97105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94591" y="594590"/>
          <a:ext cx="3093564" cy="807151"/>
        </a:xfrm>
        <a:prstGeom prst="rect">
          <a:avLst/>
        </a:prstGeom>
        <a:solidFill>
          <a:schemeClr val="accent1">
            <a:lumMod val="20000"/>
            <a:lumOff val="80000"/>
          </a:schemeClr>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en-US" altLang="ja-JP" sz="1800" b="1" cap="none" spc="0">
              <a:ln w="0"/>
              <a:solidFill>
                <a:schemeClr val="tx1"/>
              </a:solidFill>
              <a:effectLst>
                <a:outerShdw blurRad="38100" dist="19050" dir="2700000" algn="tl" rotWithShape="0">
                  <a:schemeClr val="dk1">
                    <a:alpha val="40000"/>
                  </a:schemeClr>
                </a:outerShdw>
              </a:effectLst>
            </a:rPr>
            <a:t>※</a:t>
          </a:r>
          <a:r>
            <a:rPr kumimoji="1" lang="ja-JP" altLang="en-US" sz="1800" b="1" cap="none" spc="0">
              <a:ln w="0"/>
              <a:solidFill>
                <a:schemeClr val="tx1"/>
              </a:solidFill>
              <a:effectLst>
                <a:outerShdw blurRad="38100" dist="19050" dir="2700000" algn="tl" rotWithShape="0">
                  <a:schemeClr val="dk1">
                    <a:alpha val="40000"/>
                  </a:schemeClr>
                </a:outerShdw>
              </a:effectLst>
            </a:rPr>
            <a:t>今回届出時に変更がある加算のみ、■にしてください。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2" name="正方形/長方形 1">
          <a:extLst>
            <a:ext uri="{FF2B5EF4-FFF2-40B4-BE49-F238E27FC236}">
              <a16:creationId xmlns:a16="http://schemas.microsoft.com/office/drawing/2014/main" id="{98102D55-C4D2-4853-A068-A3ED6D1DCB63}"/>
            </a:ext>
          </a:extLst>
        </xdr:cNvPr>
        <xdr:cNvSpPr/>
      </xdr:nvSpPr>
      <xdr:spPr>
        <a:xfrm>
          <a:off x="0" y="327660"/>
          <a:ext cx="1348740"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7BAA0F9B-2815-4323-8E5D-BC9F350A10C6}"/>
            </a:ext>
          </a:extLst>
        </xdr:cNvPr>
        <xdr:cNvSpPr/>
      </xdr:nvSpPr>
      <xdr:spPr>
        <a:xfrm>
          <a:off x="5143500" y="79819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15</xdr:col>
      <xdr:colOff>457200</xdr:colOff>
      <xdr:row>62</xdr:row>
      <xdr:rowOff>88900</xdr:rowOff>
    </xdr:to>
    <xdr:sp macro="" textlink="">
      <xdr:nvSpPr>
        <xdr:cNvPr id="3" name="正方形/長方形 2">
          <a:extLst>
            <a:ext uri="{FF2B5EF4-FFF2-40B4-BE49-F238E27FC236}">
              <a16:creationId xmlns:a16="http://schemas.microsoft.com/office/drawing/2014/main" id="{33A23DE1-66FD-45BC-A638-2E941F90D705}"/>
            </a:ext>
          </a:extLst>
        </xdr:cNvPr>
        <xdr:cNvSpPr/>
      </xdr:nvSpPr>
      <xdr:spPr>
        <a:xfrm>
          <a:off x="282575" y="12842875"/>
          <a:ext cx="12290425" cy="13557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4;&#22312;&#23429;&#25351;&#23566;&#20418;/16_&#20196;&#21644;&#65302;&#24180;&#22577;&#37228;&#25913;&#23450;&#38306;&#20418;/04_&#21152;&#31639;&#23626;&#27096;&#24335;&#25913;&#23450;/R6.6&#25913;&#23450;/R6.6&#25913;&#23450;&#27096;&#24335;&#38598;&#20316;&#26989;&#29992;/&#12304;&#28168;&#12305;04houmonkan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ェック表"/>
      <sheetName val="別紙1-1-2"/>
      <sheetName val="別紙1-2-2"/>
      <sheetName val="備考（1）"/>
      <sheetName val="備考（1－2）"/>
      <sheetName val="別紙２"/>
      <sheetName val="別紙５"/>
      <sheetName val="別紙11"/>
      <sheetName val="別紙14－2"/>
      <sheetName val="別紙15"/>
      <sheetName val="別紙16"/>
      <sheetName val="別紙17"/>
      <sheetName val="別紙18"/>
      <sheetName val="別紙19"/>
      <sheetName val="参考様式１ー１"/>
      <sheetName val="参考様式１ー２"/>
      <sheetName val="参考様式１ー３"/>
      <sheetName val="参考様式１ー４"/>
      <sheetName val="参考様式２"/>
      <sheetName val="標準様式１（１枚版）"/>
      <sheetName val="標準様式１（100名）"/>
      <sheetName val="標準様式１【記載例】訪問看護"/>
      <sheetName val="標準様式１記入方法"/>
      <sheetName val="標準様式１プルダウン・リスト"/>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33"/>
  <sheetViews>
    <sheetView tabSelected="1" view="pageBreakPreview" zoomScaleNormal="100" zoomScaleSheetLayoutView="100" workbookViewId="0">
      <selection activeCell="I14" sqref="I14:I15"/>
    </sheetView>
  </sheetViews>
  <sheetFormatPr defaultColWidth="9.375" defaultRowHeight="11.25" x14ac:dyDescent="0.15"/>
  <cols>
    <col min="1" max="2" width="1.625" style="375" customWidth="1"/>
    <col min="3" max="3" width="16.25" style="375" customWidth="1"/>
    <col min="4" max="5" width="4.5" style="375" customWidth="1"/>
    <col min="6" max="6" width="2.5" style="378" customWidth="1"/>
    <col min="7" max="7" width="2.5" style="377" customWidth="1"/>
    <col min="8" max="8" width="43.75" style="375" customWidth="1"/>
    <col min="9" max="9" width="27.875" style="376" customWidth="1"/>
    <col min="10" max="10" width="2.5" style="375" customWidth="1"/>
    <col min="11" max="16384" width="9.375" style="375"/>
  </cols>
  <sheetData>
    <row r="2" spans="2:9" ht="30" customHeight="1" x14ac:dyDescent="0.15">
      <c r="B2" s="622" t="s">
        <v>733</v>
      </c>
      <c r="C2" s="623"/>
      <c r="D2" s="623"/>
      <c r="E2" s="623"/>
      <c r="F2" s="623"/>
      <c r="G2" s="623"/>
      <c r="H2" s="623"/>
      <c r="I2" s="623"/>
    </row>
    <row r="3" spans="2:9" ht="30" customHeight="1" x14ac:dyDescent="0.15">
      <c r="H3" s="493" t="s">
        <v>100</v>
      </c>
      <c r="I3" s="451" t="s">
        <v>101</v>
      </c>
    </row>
    <row r="4" spans="2:9" ht="30" customHeight="1" x14ac:dyDescent="0.15">
      <c r="H4" s="493" t="s">
        <v>0</v>
      </c>
      <c r="I4" s="452" t="s">
        <v>101</v>
      </c>
    </row>
    <row r="5" spans="2:9" ht="12" customHeight="1" x14ac:dyDescent="0.15">
      <c r="B5" s="403" t="s">
        <v>102</v>
      </c>
    </row>
    <row r="6" spans="2:9" ht="60" customHeight="1" x14ac:dyDescent="0.15">
      <c r="B6" s="624" t="s">
        <v>103</v>
      </c>
      <c r="C6" s="625"/>
      <c r="D6" s="402" t="s">
        <v>104</v>
      </c>
      <c r="E6" s="402" t="s">
        <v>105</v>
      </c>
      <c r="F6" s="624" t="s">
        <v>106</v>
      </c>
      <c r="G6" s="636"/>
      <c r="H6" s="625"/>
      <c r="I6" s="401" t="s">
        <v>107</v>
      </c>
    </row>
    <row r="7" spans="2:9" ht="24" customHeight="1" x14ac:dyDescent="0.15">
      <c r="B7" s="628" t="s">
        <v>108</v>
      </c>
      <c r="C7" s="629"/>
      <c r="D7" s="397" t="s">
        <v>109</v>
      </c>
      <c r="E7" s="396" t="s">
        <v>109</v>
      </c>
      <c r="F7" s="391" t="s">
        <v>110</v>
      </c>
      <c r="G7" s="637" t="s">
        <v>734</v>
      </c>
      <c r="H7" s="638"/>
      <c r="I7" s="461" t="s">
        <v>112</v>
      </c>
    </row>
    <row r="8" spans="2:9" ht="41.45" customHeight="1" x14ac:dyDescent="0.15">
      <c r="B8" s="630"/>
      <c r="C8" s="631"/>
      <c r="D8" s="397" t="s">
        <v>109</v>
      </c>
      <c r="E8" s="396" t="s">
        <v>109</v>
      </c>
      <c r="F8" s="391" t="s">
        <v>110</v>
      </c>
      <c r="G8" s="626" t="s">
        <v>735</v>
      </c>
      <c r="H8" s="627"/>
      <c r="I8" s="461" t="s">
        <v>111</v>
      </c>
    </row>
    <row r="9" spans="2:9" ht="22.5" customHeight="1" x14ac:dyDescent="0.15">
      <c r="B9" s="630"/>
      <c r="C9" s="631"/>
      <c r="D9" s="458" t="s">
        <v>109</v>
      </c>
      <c r="E9" s="400" t="s">
        <v>109</v>
      </c>
      <c r="F9" s="391" t="s">
        <v>110</v>
      </c>
      <c r="G9" s="626" t="s">
        <v>748</v>
      </c>
      <c r="H9" s="627"/>
      <c r="I9" s="461"/>
    </row>
    <row r="10" spans="2:9" ht="12" customHeight="1" x14ac:dyDescent="0.15">
      <c r="B10" s="630"/>
      <c r="C10" s="631"/>
      <c r="D10" s="618"/>
      <c r="E10" s="632" t="s">
        <v>109</v>
      </c>
      <c r="F10" s="399" t="s">
        <v>110</v>
      </c>
      <c r="G10" s="377" t="s">
        <v>113</v>
      </c>
      <c r="I10" s="634" t="s">
        <v>663</v>
      </c>
    </row>
    <row r="11" spans="2:9" ht="12" customHeight="1" x14ac:dyDescent="0.15">
      <c r="B11" s="630"/>
      <c r="C11" s="631"/>
      <c r="D11" s="619"/>
      <c r="E11" s="633"/>
      <c r="F11" s="399"/>
      <c r="G11" s="460" t="s">
        <v>114</v>
      </c>
      <c r="H11" s="375" t="s">
        <v>115</v>
      </c>
      <c r="I11" s="635"/>
    </row>
    <row r="12" spans="2:9" ht="12" customHeight="1" x14ac:dyDescent="0.15">
      <c r="B12" s="630"/>
      <c r="C12" s="631"/>
      <c r="D12" s="619"/>
      <c r="E12" s="633"/>
      <c r="F12" s="399"/>
      <c r="I12" s="635"/>
    </row>
    <row r="13" spans="2:9" ht="12" customHeight="1" x14ac:dyDescent="0.15">
      <c r="B13" s="630"/>
      <c r="C13" s="631"/>
      <c r="D13" s="619"/>
      <c r="E13" s="633"/>
      <c r="F13" s="399"/>
      <c r="I13" s="635"/>
    </row>
    <row r="14" spans="2:9" ht="34.5" customHeight="1" x14ac:dyDescent="0.15">
      <c r="B14" s="644" t="s">
        <v>745</v>
      </c>
      <c r="C14" s="645"/>
      <c r="D14" s="661" t="s">
        <v>109</v>
      </c>
      <c r="E14" s="662"/>
      <c r="F14" s="665" t="s">
        <v>746</v>
      </c>
      <c r="G14" s="666"/>
      <c r="H14" s="667"/>
      <c r="I14" s="639" t="s">
        <v>752</v>
      </c>
    </row>
    <row r="15" spans="2:9" ht="34.5" customHeight="1" x14ac:dyDescent="0.15">
      <c r="B15" s="646"/>
      <c r="C15" s="647"/>
      <c r="D15" s="663" t="s">
        <v>109</v>
      </c>
      <c r="E15" s="664"/>
      <c r="F15" s="641" t="s">
        <v>747</v>
      </c>
      <c r="G15" s="642"/>
      <c r="H15" s="643"/>
      <c r="I15" s="640"/>
    </row>
    <row r="16" spans="2:9" ht="53.25" customHeight="1" x14ac:dyDescent="0.15">
      <c r="B16" s="384"/>
      <c r="C16" s="546" t="s">
        <v>116</v>
      </c>
      <c r="D16" s="535" t="s">
        <v>109</v>
      </c>
      <c r="E16" s="400" t="s">
        <v>109</v>
      </c>
      <c r="F16" s="393" t="s">
        <v>110</v>
      </c>
      <c r="G16" s="620" t="s">
        <v>682</v>
      </c>
      <c r="H16" s="621"/>
      <c r="I16" s="462"/>
    </row>
    <row r="17" spans="1:9" ht="18" customHeight="1" x14ac:dyDescent="0.15">
      <c r="B17" s="390"/>
      <c r="C17" s="398" t="s">
        <v>117</v>
      </c>
      <c r="D17" s="392"/>
      <c r="E17" s="392"/>
      <c r="F17" s="668"/>
      <c r="G17" s="669"/>
      <c r="H17" s="670"/>
      <c r="I17" s="461"/>
    </row>
    <row r="18" spans="1:9" ht="30" customHeight="1" x14ac:dyDescent="0.15">
      <c r="B18" s="390"/>
      <c r="C18" s="494" t="s">
        <v>118</v>
      </c>
      <c r="D18" s="397" t="s">
        <v>109</v>
      </c>
      <c r="E18" s="396" t="s">
        <v>109</v>
      </c>
      <c r="F18" s="668"/>
      <c r="G18" s="669"/>
      <c r="H18" s="670"/>
      <c r="I18" s="461"/>
    </row>
    <row r="19" spans="1:9" ht="30" customHeight="1" x14ac:dyDescent="0.15">
      <c r="B19" s="390"/>
      <c r="C19" s="494" t="s">
        <v>751</v>
      </c>
      <c r="D19" s="397" t="s">
        <v>109</v>
      </c>
      <c r="E19" s="396" t="s">
        <v>109</v>
      </c>
      <c r="F19" s="668"/>
      <c r="G19" s="669"/>
      <c r="H19" s="670"/>
      <c r="I19" s="461"/>
    </row>
    <row r="20" spans="1:9" ht="23.25" customHeight="1" x14ac:dyDescent="0.15">
      <c r="B20" s="390"/>
      <c r="C20" s="656" t="s">
        <v>119</v>
      </c>
      <c r="D20" s="392"/>
      <c r="E20" s="457" t="s">
        <v>109</v>
      </c>
      <c r="F20" s="391" t="s">
        <v>110</v>
      </c>
      <c r="G20" s="626" t="s">
        <v>684</v>
      </c>
      <c r="H20" s="627"/>
      <c r="I20" s="461" t="s">
        <v>120</v>
      </c>
    </row>
    <row r="21" spans="1:9" ht="23.25" customHeight="1" x14ac:dyDescent="0.15">
      <c r="B21" s="390"/>
      <c r="C21" s="656"/>
      <c r="D21" s="395" t="s">
        <v>109</v>
      </c>
      <c r="E21" s="394" t="s">
        <v>109</v>
      </c>
      <c r="F21" s="393" t="s">
        <v>110</v>
      </c>
      <c r="G21" s="620" t="s">
        <v>121</v>
      </c>
      <c r="H21" s="621"/>
      <c r="I21" s="462" t="s">
        <v>122</v>
      </c>
    </row>
    <row r="22" spans="1:9" ht="22.5" customHeight="1" x14ac:dyDescent="0.15">
      <c r="B22" s="390"/>
      <c r="C22" s="660"/>
      <c r="D22" s="395" t="s">
        <v>109</v>
      </c>
      <c r="E22" s="394" t="s">
        <v>109</v>
      </c>
      <c r="F22" s="393" t="s">
        <v>110</v>
      </c>
      <c r="G22" s="620" t="s">
        <v>685</v>
      </c>
      <c r="H22" s="621"/>
      <c r="I22" s="462"/>
    </row>
    <row r="23" spans="1:9" ht="25.5" customHeight="1" x14ac:dyDescent="0.15">
      <c r="B23" s="390"/>
      <c r="C23" s="459" t="s">
        <v>123</v>
      </c>
      <c r="D23" s="395" t="s">
        <v>109</v>
      </c>
      <c r="E23" s="394" t="s">
        <v>109</v>
      </c>
      <c r="F23" s="657"/>
      <c r="G23" s="658"/>
      <c r="H23" s="659"/>
      <c r="I23" s="462"/>
    </row>
    <row r="24" spans="1:9" ht="35.25" customHeight="1" x14ac:dyDescent="0.15">
      <c r="B24" s="390"/>
      <c r="C24" s="494" t="s">
        <v>124</v>
      </c>
      <c r="D24" s="395" t="s">
        <v>109</v>
      </c>
      <c r="E24" s="394" t="s">
        <v>109</v>
      </c>
      <c r="F24" s="657"/>
      <c r="G24" s="658"/>
      <c r="H24" s="659"/>
      <c r="I24" s="462"/>
    </row>
    <row r="25" spans="1:9" ht="36" customHeight="1" x14ac:dyDescent="0.15">
      <c r="B25" s="390"/>
      <c r="C25" s="655" t="s">
        <v>125</v>
      </c>
      <c r="D25" s="389" t="s">
        <v>126</v>
      </c>
      <c r="E25" s="457" t="s">
        <v>109</v>
      </c>
      <c r="F25" s="391" t="s">
        <v>110</v>
      </c>
      <c r="G25" s="626" t="s">
        <v>686</v>
      </c>
      <c r="H25" s="627"/>
      <c r="I25" s="461"/>
    </row>
    <row r="26" spans="1:9" ht="45" customHeight="1" x14ac:dyDescent="0.15">
      <c r="B26" s="390"/>
      <c r="C26" s="656"/>
      <c r="D26" s="392"/>
      <c r="E26" s="457" t="s">
        <v>109</v>
      </c>
      <c r="F26" s="391" t="s">
        <v>110</v>
      </c>
      <c r="G26" s="626" t="s">
        <v>684</v>
      </c>
      <c r="H26" s="627"/>
      <c r="I26" s="463" t="s">
        <v>687</v>
      </c>
    </row>
    <row r="27" spans="1:9" ht="75" customHeight="1" x14ac:dyDescent="0.15">
      <c r="B27" s="390"/>
      <c r="C27" s="656"/>
      <c r="D27" s="389" t="s">
        <v>126</v>
      </c>
      <c r="E27" s="457" t="s">
        <v>109</v>
      </c>
      <c r="F27" s="391" t="s">
        <v>110</v>
      </c>
      <c r="G27" s="626" t="s">
        <v>127</v>
      </c>
      <c r="H27" s="627"/>
      <c r="I27" s="465" t="s">
        <v>683</v>
      </c>
    </row>
    <row r="28" spans="1:9" ht="75.75" customHeight="1" x14ac:dyDescent="0.15">
      <c r="A28" s="495"/>
      <c r="B28" s="390"/>
      <c r="C28" s="656"/>
      <c r="D28" s="392"/>
      <c r="E28" s="457" t="s">
        <v>109</v>
      </c>
      <c r="F28" s="375"/>
      <c r="G28" s="626" t="s">
        <v>691</v>
      </c>
      <c r="H28" s="627"/>
      <c r="I28" s="461" t="s">
        <v>692</v>
      </c>
    </row>
    <row r="29" spans="1:9" ht="75" customHeight="1" x14ac:dyDescent="0.15">
      <c r="B29" s="390"/>
      <c r="C29" s="656"/>
      <c r="D29" s="389" t="s">
        <v>126</v>
      </c>
      <c r="E29" s="388" t="s">
        <v>109</v>
      </c>
      <c r="F29" s="387" t="s">
        <v>110</v>
      </c>
      <c r="G29" s="626" t="s">
        <v>693</v>
      </c>
      <c r="H29" s="627"/>
      <c r="I29" s="464" t="s">
        <v>688</v>
      </c>
    </row>
    <row r="30" spans="1:9" ht="23.25" customHeight="1" x14ac:dyDescent="0.15">
      <c r="B30" s="384"/>
      <c r="C30" s="648" t="s">
        <v>45</v>
      </c>
      <c r="D30" s="386" t="s">
        <v>109</v>
      </c>
      <c r="E30" s="386" t="s">
        <v>109</v>
      </c>
      <c r="F30" s="385" t="s">
        <v>110</v>
      </c>
      <c r="G30" s="651" t="s">
        <v>689</v>
      </c>
      <c r="H30" s="652"/>
      <c r="I30" s="465"/>
    </row>
    <row r="31" spans="1:9" ht="23.25" customHeight="1" x14ac:dyDescent="0.15">
      <c r="B31" s="384"/>
      <c r="C31" s="649"/>
      <c r="D31" s="383" t="s">
        <v>109</v>
      </c>
      <c r="E31" s="383" t="s">
        <v>109</v>
      </c>
      <c r="F31" s="382" t="s">
        <v>110</v>
      </c>
      <c r="G31" s="651" t="s">
        <v>128</v>
      </c>
      <c r="H31" s="652"/>
      <c r="I31" s="466"/>
    </row>
    <row r="32" spans="1:9" ht="23.25" customHeight="1" x14ac:dyDescent="0.15">
      <c r="B32" s="384"/>
      <c r="C32" s="649"/>
      <c r="D32" s="383" t="s">
        <v>109</v>
      </c>
      <c r="E32" s="383" t="s">
        <v>109</v>
      </c>
      <c r="F32" s="382" t="s">
        <v>110</v>
      </c>
      <c r="G32" s="651" t="s">
        <v>129</v>
      </c>
      <c r="H32" s="652"/>
      <c r="I32" s="466" t="s">
        <v>130</v>
      </c>
    </row>
    <row r="33" spans="2:9" ht="29.25" customHeight="1" x14ac:dyDescent="0.15">
      <c r="B33" s="381"/>
      <c r="C33" s="650"/>
      <c r="D33" s="380" t="s">
        <v>109</v>
      </c>
      <c r="E33" s="380" t="s">
        <v>109</v>
      </c>
      <c r="F33" s="379" t="s">
        <v>110</v>
      </c>
      <c r="G33" s="653" t="s">
        <v>690</v>
      </c>
      <c r="H33" s="654"/>
      <c r="I33" s="467" t="s">
        <v>130</v>
      </c>
    </row>
  </sheetData>
  <mergeCells count="37">
    <mergeCell ref="F14:H14"/>
    <mergeCell ref="F19:H19"/>
    <mergeCell ref="F18:H18"/>
    <mergeCell ref="F17:H17"/>
    <mergeCell ref="C25:C29"/>
    <mergeCell ref="G25:H25"/>
    <mergeCell ref="G21:H21"/>
    <mergeCell ref="F23:H23"/>
    <mergeCell ref="F24:H24"/>
    <mergeCell ref="G28:H28"/>
    <mergeCell ref="G29:H29"/>
    <mergeCell ref="G26:H26"/>
    <mergeCell ref="C20:C22"/>
    <mergeCell ref="G20:H20"/>
    <mergeCell ref="G22:H22"/>
    <mergeCell ref="G27:H27"/>
    <mergeCell ref="C30:C33"/>
    <mergeCell ref="G30:H30"/>
    <mergeCell ref="G31:H31"/>
    <mergeCell ref="G32:H32"/>
    <mergeCell ref="G33:H33"/>
    <mergeCell ref="D10:D13"/>
    <mergeCell ref="G16:H16"/>
    <mergeCell ref="B2:I2"/>
    <mergeCell ref="B6:C6"/>
    <mergeCell ref="G9:H9"/>
    <mergeCell ref="B7:C13"/>
    <mergeCell ref="E10:E13"/>
    <mergeCell ref="I10:I13"/>
    <mergeCell ref="F6:H6"/>
    <mergeCell ref="G7:H7"/>
    <mergeCell ref="G8:H8"/>
    <mergeCell ref="I14:I15"/>
    <mergeCell ref="F15:H15"/>
    <mergeCell ref="B14:C15"/>
    <mergeCell ref="D14:E14"/>
    <mergeCell ref="D15:E15"/>
  </mergeCells>
  <phoneticPr fontId="2"/>
  <printOptions horizontalCentered="1" verticalCentered="1"/>
  <pageMargins left="0.39370078740157483" right="0.39370078740157483" top="0.59055118110236227" bottom="0.39370078740157483" header="0.27559055118110237" footer="0.43307086614173229"/>
  <pageSetup paperSize="9" scale="81" orientation="portrait" r:id="rId1"/>
  <headerFooter alignWithMargins="0">
    <oddHeader>&amp;R&amp;A</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30"/>
  <sheetViews>
    <sheetView view="pageBreakPreview" topLeftCell="A97" zoomScaleNormal="100" zoomScaleSheetLayoutView="100" workbookViewId="0">
      <selection activeCell="C19" sqref="C19:F19"/>
    </sheetView>
  </sheetViews>
  <sheetFormatPr defaultColWidth="9.375" defaultRowHeight="13.5" x14ac:dyDescent="0.15"/>
  <cols>
    <col min="1" max="1" width="1.75" style="404" customWidth="1"/>
    <col min="2" max="2" width="5.75" style="404" customWidth="1"/>
    <col min="3" max="3" width="6.5" style="404" customWidth="1"/>
    <col min="4" max="14" width="6" style="404" customWidth="1"/>
    <col min="15" max="15" width="15.875" style="404" customWidth="1"/>
    <col min="16" max="16" width="1.625" style="404" customWidth="1"/>
    <col min="17" max="16384" width="9.375" style="404"/>
  </cols>
  <sheetData>
    <row r="1" spans="2:16" ht="7.5" customHeight="1" x14ac:dyDescent="0.15"/>
    <row r="2" spans="2:16" x14ac:dyDescent="0.15">
      <c r="B2" s="928" t="s">
        <v>320</v>
      </c>
      <c r="C2" s="928"/>
      <c r="D2" s="928"/>
      <c r="E2" s="928"/>
      <c r="F2" s="928"/>
      <c r="G2" s="928"/>
      <c r="H2" s="928"/>
      <c r="I2" s="928"/>
      <c r="J2" s="928"/>
      <c r="K2" s="928"/>
      <c r="L2" s="928"/>
      <c r="M2" s="928"/>
      <c r="N2" s="928"/>
      <c r="O2" s="928"/>
    </row>
    <row r="3" spans="2:16" ht="7.5" customHeight="1" x14ac:dyDescent="0.15">
      <c r="P3" s="408"/>
    </row>
    <row r="4" spans="2:16" ht="22.5" customHeight="1" x14ac:dyDescent="0.15">
      <c r="B4" s="929" t="s">
        <v>132</v>
      </c>
      <c r="C4" s="929"/>
      <c r="D4" s="930"/>
      <c r="E4" s="930"/>
      <c r="F4" s="930"/>
      <c r="G4" s="930"/>
      <c r="H4" s="930"/>
      <c r="I4" s="408"/>
      <c r="J4" s="931" t="s">
        <v>293</v>
      </c>
      <c r="K4" s="932"/>
      <c r="L4" s="931"/>
      <c r="M4" s="947"/>
      <c r="N4" s="947"/>
      <c r="O4" s="932"/>
      <c r="P4" s="408"/>
    </row>
    <row r="5" spans="2:16" ht="7.5" customHeight="1" x14ac:dyDescent="0.15">
      <c r="B5" s="408"/>
      <c r="C5" s="408"/>
      <c r="D5" s="408"/>
      <c r="E5" s="408"/>
      <c r="F5" s="408"/>
      <c r="G5" s="408"/>
      <c r="H5" s="408"/>
      <c r="I5" s="408"/>
      <c r="J5" s="408"/>
      <c r="K5" s="408"/>
      <c r="L5" s="408"/>
      <c r="M5" s="408"/>
      <c r="N5" s="408"/>
      <c r="O5" s="408"/>
      <c r="P5" s="408"/>
    </row>
    <row r="6" spans="2:16" ht="16.5" customHeight="1" thickBot="1" x14ac:dyDescent="0.2">
      <c r="B6" s="915" t="s">
        <v>321</v>
      </c>
      <c r="C6" s="915"/>
      <c r="D6" s="915"/>
      <c r="E6" s="915"/>
      <c r="F6" s="915"/>
      <c r="G6" s="915"/>
      <c r="H6" s="915"/>
      <c r="I6" s="915"/>
      <c r="J6" s="915"/>
      <c r="K6" s="915"/>
      <c r="L6" s="915"/>
      <c r="M6" s="915"/>
      <c r="N6" s="915"/>
      <c r="O6" s="915"/>
    </row>
    <row r="7" spans="2:16" s="421" customFormat="1" ht="18" customHeight="1" x14ac:dyDescent="0.15">
      <c r="B7" s="977" t="s">
        <v>295</v>
      </c>
      <c r="C7" s="977"/>
      <c r="D7" s="426" t="s">
        <v>322</v>
      </c>
      <c r="E7" s="426" t="s">
        <v>323</v>
      </c>
      <c r="F7" s="426" t="s">
        <v>324</v>
      </c>
      <c r="G7" s="426" t="s">
        <v>325</v>
      </c>
      <c r="H7" s="426" t="s">
        <v>326</v>
      </c>
      <c r="I7" s="426" t="s">
        <v>327</v>
      </c>
      <c r="J7" s="426" t="s">
        <v>328</v>
      </c>
      <c r="K7" s="426" t="s">
        <v>329</v>
      </c>
      <c r="L7" s="426" t="s">
        <v>330</v>
      </c>
      <c r="M7" s="426" t="s">
        <v>331</v>
      </c>
      <c r="N7" s="428" t="s">
        <v>332</v>
      </c>
      <c r="O7" s="427" t="s">
        <v>333</v>
      </c>
    </row>
    <row r="8" spans="2:16" s="421" customFormat="1" ht="18" customHeight="1" thickBot="1" x14ac:dyDescent="0.2">
      <c r="B8" s="977" t="s">
        <v>298</v>
      </c>
      <c r="C8" s="977"/>
      <c r="D8" s="425"/>
      <c r="E8" s="425"/>
      <c r="F8" s="425"/>
      <c r="G8" s="425"/>
      <c r="H8" s="425"/>
      <c r="I8" s="425"/>
      <c r="J8" s="425"/>
      <c r="K8" s="425"/>
      <c r="L8" s="425"/>
      <c r="M8" s="425"/>
      <c r="N8" s="424"/>
      <c r="O8" s="423"/>
    </row>
    <row r="9" spans="2:16" ht="9" customHeight="1" x14ac:dyDescent="0.15"/>
    <row r="10" spans="2:16" ht="15.4" customHeight="1" x14ac:dyDescent="0.15">
      <c r="B10" s="939" t="s">
        <v>299</v>
      </c>
      <c r="C10" s="939"/>
      <c r="D10" s="939"/>
      <c r="E10" s="939"/>
      <c r="F10" s="939"/>
      <c r="G10" s="939"/>
      <c r="H10" s="939"/>
      <c r="I10" s="939"/>
      <c r="J10" s="939"/>
      <c r="K10" s="939"/>
      <c r="L10" s="939"/>
      <c r="M10" s="939"/>
      <c r="N10" s="939"/>
      <c r="O10" s="939"/>
    </row>
    <row r="11" spans="2:16" ht="15.4" customHeight="1" x14ac:dyDescent="0.15">
      <c r="B11" s="939" t="s">
        <v>334</v>
      </c>
      <c r="C11" s="939"/>
      <c r="D11" s="939"/>
      <c r="E11" s="939"/>
      <c r="F11" s="939"/>
      <c r="G11" s="939"/>
      <c r="H11" s="939"/>
      <c r="I11" s="939"/>
      <c r="J11" s="939"/>
      <c r="K11" s="939"/>
      <c r="L11" s="939"/>
      <c r="M11" s="939"/>
      <c r="N11" s="939"/>
      <c r="O11" s="939"/>
    </row>
    <row r="12" spans="2:16" s="421" customFormat="1" ht="15.4" customHeight="1" thickBot="1" x14ac:dyDescent="0.2">
      <c r="B12" s="422" t="s">
        <v>295</v>
      </c>
      <c r="C12" s="924" t="s">
        <v>301</v>
      </c>
      <c r="D12" s="925"/>
      <c r="E12" s="925"/>
      <c r="F12" s="926"/>
      <c r="G12" s="925" t="s">
        <v>302</v>
      </c>
      <c r="H12" s="925"/>
      <c r="I12" s="926"/>
      <c r="J12" s="982" t="s">
        <v>303</v>
      </c>
      <c r="K12" s="982"/>
      <c r="L12" s="982"/>
      <c r="M12" s="982" t="s">
        <v>304</v>
      </c>
      <c r="N12" s="982"/>
      <c r="O12" s="982"/>
    </row>
    <row r="13" spans="2:16" s="421" customFormat="1" ht="14.25" customHeight="1" thickTop="1" x14ac:dyDescent="0.15">
      <c r="B13" s="983" t="s">
        <v>322</v>
      </c>
      <c r="C13" s="940"/>
      <c r="D13" s="941"/>
      <c r="E13" s="941"/>
      <c r="F13" s="942"/>
      <c r="G13" s="943"/>
      <c r="H13" s="943"/>
      <c r="I13" s="944"/>
      <c r="J13" s="979"/>
      <c r="K13" s="979"/>
      <c r="L13" s="979"/>
      <c r="M13" s="979"/>
      <c r="N13" s="979"/>
      <c r="O13" s="979"/>
    </row>
    <row r="14" spans="2:16" s="421" customFormat="1" ht="14.25" customHeight="1" x14ac:dyDescent="0.15">
      <c r="B14" s="984"/>
      <c r="C14" s="929"/>
      <c r="D14" s="929"/>
      <c r="E14" s="929"/>
      <c r="F14" s="929"/>
      <c r="G14" s="930"/>
      <c r="H14" s="930"/>
      <c r="I14" s="930"/>
      <c r="J14" s="978"/>
      <c r="K14" s="978"/>
      <c r="L14" s="978"/>
      <c r="M14" s="978"/>
      <c r="N14" s="978"/>
      <c r="O14" s="978"/>
    </row>
    <row r="15" spans="2:16" s="421" customFormat="1" ht="14.25" customHeight="1" x14ac:dyDescent="0.15">
      <c r="B15" s="984"/>
      <c r="C15" s="929"/>
      <c r="D15" s="929"/>
      <c r="E15" s="929"/>
      <c r="F15" s="929"/>
      <c r="G15" s="930"/>
      <c r="H15" s="930"/>
      <c r="I15" s="930"/>
      <c r="J15" s="978"/>
      <c r="K15" s="978"/>
      <c r="L15" s="978"/>
      <c r="M15" s="978"/>
      <c r="N15" s="978"/>
      <c r="O15" s="978"/>
    </row>
    <row r="16" spans="2:16" s="421" customFormat="1" ht="14.25" customHeight="1" x14ac:dyDescent="0.15">
      <c r="B16" s="984"/>
      <c r="C16" s="929"/>
      <c r="D16" s="929"/>
      <c r="E16" s="929"/>
      <c r="F16" s="929"/>
      <c r="G16" s="930"/>
      <c r="H16" s="930"/>
      <c r="I16" s="930"/>
      <c r="J16" s="978"/>
      <c r="K16" s="978"/>
      <c r="L16" s="978"/>
      <c r="M16" s="978"/>
      <c r="N16" s="978"/>
      <c r="O16" s="978"/>
    </row>
    <row r="17" spans="2:15" s="421" customFormat="1" ht="14.25" customHeight="1" x14ac:dyDescent="0.15">
      <c r="B17" s="984"/>
      <c r="C17" s="929"/>
      <c r="D17" s="929"/>
      <c r="E17" s="929"/>
      <c r="F17" s="929"/>
      <c r="G17" s="930"/>
      <c r="H17" s="930"/>
      <c r="I17" s="930"/>
      <c r="J17" s="978"/>
      <c r="K17" s="978"/>
      <c r="L17" s="978"/>
      <c r="M17" s="978"/>
      <c r="N17" s="978"/>
      <c r="O17" s="978"/>
    </row>
    <row r="18" spans="2:15" s="421" customFormat="1" ht="14.25" customHeight="1" x14ac:dyDescent="0.15">
      <c r="B18" s="984"/>
      <c r="C18" s="929"/>
      <c r="D18" s="929"/>
      <c r="E18" s="929"/>
      <c r="F18" s="929"/>
      <c r="G18" s="930"/>
      <c r="H18" s="930"/>
      <c r="I18" s="930"/>
      <c r="J18" s="978"/>
      <c r="K18" s="978"/>
      <c r="L18" s="978"/>
      <c r="M18" s="978"/>
      <c r="N18" s="978"/>
      <c r="O18" s="978"/>
    </row>
    <row r="19" spans="2:15" s="421" customFormat="1" ht="14.25" customHeight="1" x14ac:dyDescent="0.15">
      <c r="B19" s="984"/>
      <c r="C19" s="927"/>
      <c r="D19" s="927"/>
      <c r="E19" s="927"/>
      <c r="F19" s="927"/>
      <c r="G19" s="980"/>
      <c r="H19" s="980"/>
      <c r="I19" s="980"/>
      <c r="J19" s="981"/>
      <c r="K19" s="981"/>
      <c r="L19" s="981"/>
      <c r="M19" s="981"/>
      <c r="N19" s="981"/>
      <c r="O19" s="981"/>
    </row>
    <row r="20" spans="2:15" s="421" customFormat="1" ht="14.25" customHeight="1" x14ac:dyDescent="0.15">
      <c r="B20" s="985"/>
      <c r="C20" s="929"/>
      <c r="D20" s="929"/>
      <c r="E20" s="929"/>
      <c r="F20" s="929"/>
      <c r="G20" s="930"/>
      <c r="H20" s="930"/>
      <c r="I20" s="930"/>
      <c r="J20" s="978"/>
      <c r="K20" s="978"/>
      <c r="L20" s="978"/>
      <c r="M20" s="978"/>
      <c r="N20" s="978"/>
      <c r="O20" s="978"/>
    </row>
    <row r="21" spans="2:15" s="421" customFormat="1" ht="14.25" customHeight="1" thickBot="1" x14ac:dyDescent="0.2">
      <c r="B21" s="986"/>
      <c r="C21" s="987"/>
      <c r="D21" s="988"/>
      <c r="E21" s="988"/>
      <c r="F21" s="988"/>
      <c r="G21" s="988"/>
      <c r="H21" s="988"/>
      <c r="I21" s="989"/>
      <c r="J21" s="990" t="s">
        <v>335</v>
      </c>
      <c r="K21" s="990"/>
      <c r="L21" s="990"/>
      <c r="M21" s="990"/>
      <c r="N21" s="990"/>
      <c r="O21" s="991"/>
    </row>
    <row r="22" spans="2:15" s="421" customFormat="1" ht="14.25" customHeight="1" thickTop="1" x14ac:dyDescent="0.15">
      <c r="B22" s="983" t="s">
        <v>336</v>
      </c>
      <c r="C22" s="993"/>
      <c r="D22" s="994"/>
      <c r="E22" s="994"/>
      <c r="F22" s="995"/>
      <c r="G22" s="928"/>
      <c r="H22" s="928"/>
      <c r="I22" s="996"/>
      <c r="J22" s="997"/>
      <c r="K22" s="997"/>
      <c r="L22" s="997"/>
      <c r="M22" s="997"/>
      <c r="N22" s="997"/>
      <c r="O22" s="997"/>
    </row>
    <row r="23" spans="2:15" s="421" customFormat="1" ht="14.25" customHeight="1" x14ac:dyDescent="0.15">
      <c r="B23" s="992"/>
      <c r="C23" s="929"/>
      <c r="D23" s="929"/>
      <c r="E23" s="929"/>
      <c r="F23" s="929"/>
      <c r="G23" s="930"/>
      <c r="H23" s="930"/>
      <c r="I23" s="930"/>
      <c r="J23" s="978"/>
      <c r="K23" s="978"/>
      <c r="L23" s="978"/>
      <c r="M23" s="978"/>
      <c r="N23" s="978"/>
      <c r="O23" s="978"/>
    </row>
    <row r="24" spans="2:15" s="421" customFormat="1" ht="14.25" customHeight="1" x14ac:dyDescent="0.15">
      <c r="B24" s="984"/>
      <c r="C24" s="929"/>
      <c r="D24" s="929"/>
      <c r="E24" s="929"/>
      <c r="F24" s="929"/>
      <c r="G24" s="930"/>
      <c r="H24" s="930"/>
      <c r="I24" s="930"/>
      <c r="J24" s="978"/>
      <c r="K24" s="978"/>
      <c r="L24" s="978"/>
      <c r="M24" s="978"/>
      <c r="N24" s="978"/>
      <c r="O24" s="978"/>
    </row>
    <row r="25" spans="2:15" s="421" customFormat="1" ht="14.25" customHeight="1" x14ac:dyDescent="0.15">
      <c r="B25" s="984"/>
      <c r="C25" s="929"/>
      <c r="D25" s="929"/>
      <c r="E25" s="929"/>
      <c r="F25" s="929"/>
      <c r="G25" s="930"/>
      <c r="H25" s="930"/>
      <c r="I25" s="930"/>
      <c r="J25" s="978"/>
      <c r="K25" s="978"/>
      <c r="L25" s="978"/>
      <c r="M25" s="978"/>
      <c r="N25" s="978"/>
      <c r="O25" s="978"/>
    </row>
    <row r="26" spans="2:15" s="421" customFormat="1" ht="14.25" customHeight="1" x14ac:dyDescent="0.15">
      <c r="B26" s="984"/>
      <c r="C26" s="929"/>
      <c r="D26" s="929"/>
      <c r="E26" s="929"/>
      <c r="F26" s="929"/>
      <c r="G26" s="930"/>
      <c r="H26" s="930"/>
      <c r="I26" s="930"/>
      <c r="J26" s="978"/>
      <c r="K26" s="978"/>
      <c r="L26" s="978"/>
      <c r="M26" s="978"/>
      <c r="N26" s="978"/>
      <c r="O26" s="978"/>
    </row>
    <row r="27" spans="2:15" s="421" customFormat="1" ht="14.25" customHeight="1" x14ac:dyDescent="0.15">
      <c r="B27" s="984"/>
      <c r="C27" s="929"/>
      <c r="D27" s="929"/>
      <c r="E27" s="929"/>
      <c r="F27" s="929"/>
      <c r="G27" s="930"/>
      <c r="H27" s="930"/>
      <c r="I27" s="930"/>
      <c r="J27" s="978"/>
      <c r="K27" s="978"/>
      <c r="L27" s="978"/>
      <c r="M27" s="978"/>
      <c r="N27" s="978"/>
      <c r="O27" s="978"/>
    </row>
    <row r="28" spans="2:15" s="421" customFormat="1" ht="14.25" customHeight="1" x14ac:dyDescent="0.15">
      <c r="B28" s="984"/>
      <c r="C28" s="929"/>
      <c r="D28" s="929"/>
      <c r="E28" s="929"/>
      <c r="F28" s="929"/>
      <c r="G28" s="930"/>
      <c r="H28" s="930"/>
      <c r="I28" s="930"/>
      <c r="J28" s="978"/>
      <c r="K28" s="978"/>
      <c r="L28" s="978"/>
      <c r="M28" s="978"/>
      <c r="N28" s="978"/>
      <c r="O28" s="978"/>
    </row>
    <row r="29" spans="2:15" s="421" customFormat="1" ht="14.25" customHeight="1" thickBot="1" x14ac:dyDescent="0.2">
      <c r="B29" s="986"/>
      <c r="C29" s="987"/>
      <c r="D29" s="988"/>
      <c r="E29" s="988"/>
      <c r="F29" s="988"/>
      <c r="G29" s="988"/>
      <c r="H29" s="988"/>
      <c r="I29" s="989"/>
      <c r="J29" s="990" t="s">
        <v>337</v>
      </c>
      <c r="K29" s="990"/>
      <c r="L29" s="990"/>
      <c r="M29" s="990"/>
      <c r="N29" s="990"/>
      <c r="O29" s="991"/>
    </row>
    <row r="30" spans="2:15" s="421" customFormat="1" ht="14.25" customHeight="1" thickTop="1" x14ac:dyDescent="0.15">
      <c r="B30" s="983" t="s">
        <v>338</v>
      </c>
      <c r="C30" s="940"/>
      <c r="D30" s="941"/>
      <c r="E30" s="941"/>
      <c r="F30" s="942"/>
      <c r="G30" s="943"/>
      <c r="H30" s="943"/>
      <c r="I30" s="944"/>
      <c r="J30" s="979"/>
      <c r="K30" s="979"/>
      <c r="L30" s="979"/>
      <c r="M30" s="979"/>
      <c r="N30" s="979"/>
      <c r="O30" s="979"/>
    </row>
    <row r="31" spans="2:15" s="421" customFormat="1" ht="14.25" customHeight="1" x14ac:dyDescent="0.15">
      <c r="B31" s="984"/>
      <c r="C31" s="929"/>
      <c r="D31" s="929"/>
      <c r="E31" s="929"/>
      <c r="F31" s="929"/>
      <c r="G31" s="930"/>
      <c r="H31" s="930"/>
      <c r="I31" s="930"/>
      <c r="J31" s="978"/>
      <c r="K31" s="978"/>
      <c r="L31" s="978"/>
      <c r="M31" s="978"/>
      <c r="N31" s="978"/>
      <c r="O31" s="978"/>
    </row>
    <row r="32" spans="2:15" s="421" customFormat="1" ht="14.25" customHeight="1" x14ac:dyDescent="0.15">
      <c r="B32" s="984"/>
      <c r="C32" s="929"/>
      <c r="D32" s="929"/>
      <c r="E32" s="929"/>
      <c r="F32" s="929"/>
      <c r="G32" s="930"/>
      <c r="H32" s="930"/>
      <c r="I32" s="930"/>
      <c r="J32" s="978"/>
      <c r="K32" s="978"/>
      <c r="L32" s="978"/>
      <c r="M32" s="978"/>
      <c r="N32" s="978"/>
      <c r="O32" s="978"/>
    </row>
    <row r="33" spans="2:15" s="421" customFormat="1" ht="14.25" customHeight="1" x14ac:dyDescent="0.15">
      <c r="B33" s="984"/>
      <c r="C33" s="929"/>
      <c r="D33" s="929"/>
      <c r="E33" s="929"/>
      <c r="F33" s="929"/>
      <c r="G33" s="930"/>
      <c r="H33" s="930"/>
      <c r="I33" s="930"/>
      <c r="J33" s="978"/>
      <c r="K33" s="978"/>
      <c r="L33" s="978"/>
      <c r="M33" s="978"/>
      <c r="N33" s="978"/>
      <c r="O33" s="978"/>
    </row>
    <row r="34" spans="2:15" s="421" customFormat="1" ht="14.25" customHeight="1" x14ac:dyDescent="0.15">
      <c r="B34" s="984"/>
      <c r="C34" s="929"/>
      <c r="D34" s="929"/>
      <c r="E34" s="929"/>
      <c r="F34" s="929"/>
      <c r="G34" s="930"/>
      <c r="H34" s="930"/>
      <c r="I34" s="930"/>
      <c r="J34" s="978"/>
      <c r="K34" s="978"/>
      <c r="L34" s="978"/>
      <c r="M34" s="978"/>
      <c r="N34" s="978"/>
      <c r="O34" s="978"/>
    </row>
    <row r="35" spans="2:15" s="421" customFormat="1" ht="14.25" customHeight="1" x14ac:dyDescent="0.15">
      <c r="B35" s="984"/>
      <c r="C35" s="929"/>
      <c r="D35" s="929"/>
      <c r="E35" s="929"/>
      <c r="F35" s="929"/>
      <c r="G35" s="930"/>
      <c r="H35" s="930"/>
      <c r="I35" s="930"/>
      <c r="J35" s="978"/>
      <c r="K35" s="978"/>
      <c r="L35" s="978"/>
      <c r="M35" s="978"/>
      <c r="N35" s="978"/>
      <c r="O35" s="978"/>
    </row>
    <row r="36" spans="2:15" s="421" customFormat="1" ht="14.25" customHeight="1" x14ac:dyDescent="0.15">
      <c r="B36" s="984"/>
      <c r="C36" s="929"/>
      <c r="D36" s="929"/>
      <c r="E36" s="929"/>
      <c r="F36" s="929"/>
      <c r="G36" s="930"/>
      <c r="H36" s="930"/>
      <c r="I36" s="930"/>
      <c r="J36" s="978"/>
      <c r="K36" s="978"/>
      <c r="L36" s="978"/>
      <c r="M36" s="978"/>
      <c r="N36" s="978"/>
      <c r="O36" s="978"/>
    </row>
    <row r="37" spans="2:15" s="421" customFormat="1" ht="14.25" customHeight="1" thickBot="1" x14ac:dyDescent="0.2">
      <c r="B37" s="986"/>
      <c r="C37" s="987"/>
      <c r="D37" s="988"/>
      <c r="E37" s="988"/>
      <c r="F37" s="988"/>
      <c r="G37" s="988"/>
      <c r="H37" s="988"/>
      <c r="I37" s="989"/>
      <c r="J37" s="990" t="s">
        <v>339</v>
      </c>
      <c r="K37" s="990"/>
      <c r="L37" s="990"/>
      <c r="M37" s="990"/>
      <c r="N37" s="990"/>
      <c r="O37" s="991"/>
    </row>
    <row r="38" spans="2:15" s="421" customFormat="1" ht="14.25" customHeight="1" thickTop="1" x14ac:dyDescent="0.15">
      <c r="B38" s="983" t="s">
        <v>340</v>
      </c>
      <c r="C38" s="940"/>
      <c r="D38" s="941"/>
      <c r="E38" s="941"/>
      <c r="F38" s="942"/>
      <c r="G38" s="943"/>
      <c r="H38" s="943"/>
      <c r="I38" s="944"/>
      <c r="J38" s="979"/>
      <c r="K38" s="979"/>
      <c r="L38" s="979"/>
      <c r="M38" s="979"/>
      <c r="N38" s="979"/>
      <c r="O38" s="979"/>
    </row>
    <row r="39" spans="2:15" s="421" customFormat="1" ht="14.25" customHeight="1" x14ac:dyDescent="0.15">
      <c r="B39" s="984"/>
      <c r="C39" s="929"/>
      <c r="D39" s="929"/>
      <c r="E39" s="929"/>
      <c r="F39" s="929"/>
      <c r="G39" s="930"/>
      <c r="H39" s="930"/>
      <c r="I39" s="930"/>
      <c r="J39" s="978"/>
      <c r="K39" s="978"/>
      <c r="L39" s="978"/>
      <c r="M39" s="978"/>
      <c r="N39" s="978"/>
      <c r="O39" s="978"/>
    </row>
    <row r="40" spans="2:15" s="421" customFormat="1" ht="14.25" customHeight="1" x14ac:dyDescent="0.15">
      <c r="B40" s="984"/>
      <c r="C40" s="929"/>
      <c r="D40" s="929"/>
      <c r="E40" s="929"/>
      <c r="F40" s="929"/>
      <c r="G40" s="930"/>
      <c r="H40" s="930"/>
      <c r="I40" s="930"/>
      <c r="J40" s="978"/>
      <c r="K40" s="978"/>
      <c r="L40" s="978"/>
      <c r="M40" s="978"/>
      <c r="N40" s="978"/>
      <c r="O40" s="978"/>
    </row>
    <row r="41" spans="2:15" s="421" customFormat="1" ht="14.25" customHeight="1" x14ac:dyDescent="0.15">
      <c r="B41" s="984"/>
      <c r="C41" s="929"/>
      <c r="D41" s="929"/>
      <c r="E41" s="929"/>
      <c r="F41" s="929"/>
      <c r="G41" s="930"/>
      <c r="H41" s="930"/>
      <c r="I41" s="930"/>
      <c r="J41" s="978"/>
      <c r="K41" s="978"/>
      <c r="L41" s="978"/>
      <c r="M41" s="978"/>
      <c r="N41" s="978"/>
      <c r="O41" s="978"/>
    </row>
    <row r="42" spans="2:15" s="421" customFormat="1" ht="14.25" customHeight="1" x14ac:dyDescent="0.15">
      <c r="B42" s="984"/>
      <c r="C42" s="929"/>
      <c r="D42" s="929"/>
      <c r="E42" s="929"/>
      <c r="F42" s="929"/>
      <c r="G42" s="930"/>
      <c r="H42" s="930"/>
      <c r="I42" s="930"/>
      <c r="J42" s="978"/>
      <c r="K42" s="978"/>
      <c r="L42" s="978"/>
      <c r="M42" s="978"/>
      <c r="N42" s="978"/>
      <c r="O42" s="978"/>
    </row>
    <row r="43" spans="2:15" s="421" customFormat="1" ht="14.25" customHeight="1" x14ac:dyDescent="0.15">
      <c r="B43" s="984"/>
      <c r="C43" s="929"/>
      <c r="D43" s="929"/>
      <c r="E43" s="929"/>
      <c r="F43" s="929"/>
      <c r="G43" s="930"/>
      <c r="H43" s="930"/>
      <c r="I43" s="930"/>
      <c r="J43" s="978"/>
      <c r="K43" s="978"/>
      <c r="L43" s="978"/>
      <c r="M43" s="978"/>
      <c r="N43" s="978"/>
      <c r="O43" s="978"/>
    </row>
    <row r="44" spans="2:15" s="421" customFormat="1" ht="14.25" customHeight="1" x14ac:dyDescent="0.15">
      <c r="B44" s="984"/>
      <c r="C44" s="929"/>
      <c r="D44" s="929"/>
      <c r="E44" s="929"/>
      <c r="F44" s="929"/>
      <c r="G44" s="930"/>
      <c r="H44" s="930"/>
      <c r="I44" s="930"/>
      <c r="J44" s="978"/>
      <c r="K44" s="978"/>
      <c r="L44" s="978"/>
      <c r="M44" s="978"/>
      <c r="N44" s="978"/>
      <c r="O44" s="978"/>
    </row>
    <row r="45" spans="2:15" s="421" customFormat="1" ht="14.25" customHeight="1" thickBot="1" x14ac:dyDescent="0.2">
      <c r="B45" s="986"/>
      <c r="C45" s="987"/>
      <c r="D45" s="988"/>
      <c r="E45" s="988"/>
      <c r="F45" s="988"/>
      <c r="G45" s="988"/>
      <c r="H45" s="988"/>
      <c r="I45" s="989"/>
      <c r="J45" s="990" t="s">
        <v>341</v>
      </c>
      <c r="K45" s="990"/>
      <c r="L45" s="990"/>
      <c r="M45" s="990"/>
      <c r="N45" s="990"/>
      <c r="O45" s="991"/>
    </row>
    <row r="46" spans="2:15" s="421" customFormat="1" ht="14.25" customHeight="1" thickTop="1" x14ac:dyDescent="0.15">
      <c r="B46" s="983" t="s">
        <v>342</v>
      </c>
      <c r="C46" s="940"/>
      <c r="D46" s="941"/>
      <c r="E46" s="941"/>
      <c r="F46" s="942"/>
      <c r="G46" s="943"/>
      <c r="H46" s="943"/>
      <c r="I46" s="944"/>
      <c r="J46" s="979"/>
      <c r="K46" s="979"/>
      <c r="L46" s="979"/>
      <c r="M46" s="979"/>
      <c r="N46" s="979"/>
      <c r="O46" s="979"/>
    </row>
    <row r="47" spans="2:15" s="421" customFormat="1" ht="14.25" customHeight="1" x14ac:dyDescent="0.15">
      <c r="B47" s="984"/>
      <c r="C47" s="929"/>
      <c r="D47" s="929"/>
      <c r="E47" s="929"/>
      <c r="F47" s="929"/>
      <c r="G47" s="930"/>
      <c r="H47" s="930"/>
      <c r="I47" s="930"/>
      <c r="J47" s="978"/>
      <c r="K47" s="978"/>
      <c r="L47" s="978"/>
      <c r="M47" s="978"/>
      <c r="N47" s="978"/>
      <c r="O47" s="978"/>
    </row>
    <row r="48" spans="2:15" s="421" customFormat="1" ht="14.25" customHeight="1" x14ac:dyDescent="0.15">
      <c r="B48" s="984"/>
      <c r="C48" s="929"/>
      <c r="D48" s="929"/>
      <c r="E48" s="929"/>
      <c r="F48" s="929"/>
      <c r="G48" s="930"/>
      <c r="H48" s="930"/>
      <c r="I48" s="930"/>
      <c r="J48" s="978"/>
      <c r="K48" s="978"/>
      <c r="L48" s="978"/>
      <c r="M48" s="978"/>
      <c r="N48" s="978"/>
      <c r="O48" s="978"/>
    </row>
    <row r="49" spans="2:15" s="421" customFormat="1" ht="14.25" customHeight="1" x14ac:dyDescent="0.15">
      <c r="B49" s="984"/>
      <c r="C49" s="929"/>
      <c r="D49" s="929"/>
      <c r="E49" s="929"/>
      <c r="F49" s="929"/>
      <c r="G49" s="930"/>
      <c r="H49" s="930"/>
      <c r="I49" s="930"/>
      <c r="J49" s="978"/>
      <c r="K49" s="978"/>
      <c r="L49" s="978"/>
      <c r="M49" s="978"/>
      <c r="N49" s="978"/>
      <c r="O49" s="978"/>
    </row>
    <row r="50" spans="2:15" s="421" customFormat="1" ht="14.25" customHeight="1" x14ac:dyDescent="0.15">
      <c r="B50" s="984"/>
      <c r="C50" s="929"/>
      <c r="D50" s="929"/>
      <c r="E50" s="929"/>
      <c r="F50" s="929"/>
      <c r="G50" s="930"/>
      <c r="H50" s="930"/>
      <c r="I50" s="930"/>
      <c r="J50" s="978"/>
      <c r="K50" s="978"/>
      <c r="L50" s="978"/>
      <c r="M50" s="978"/>
      <c r="N50" s="978"/>
      <c r="O50" s="978"/>
    </row>
    <row r="51" spans="2:15" s="421" customFormat="1" ht="14.25" customHeight="1" x14ac:dyDescent="0.15">
      <c r="B51" s="984"/>
      <c r="C51" s="929"/>
      <c r="D51" s="929"/>
      <c r="E51" s="929"/>
      <c r="F51" s="929"/>
      <c r="G51" s="930"/>
      <c r="H51" s="930"/>
      <c r="I51" s="930"/>
      <c r="J51" s="978"/>
      <c r="K51" s="978"/>
      <c r="L51" s="978"/>
      <c r="M51" s="978"/>
      <c r="N51" s="978"/>
      <c r="O51" s="978"/>
    </row>
    <row r="52" spans="2:15" s="421" customFormat="1" ht="14.25" customHeight="1" x14ac:dyDescent="0.15">
      <c r="B52" s="984"/>
      <c r="C52" s="929"/>
      <c r="D52" s="929"/>
      <c r="E52" s="929"/>
      <c r="F52" s="929"/>
      <c r="G52" s="930"/>
      <c r="H52" s="930"/>
      <c r="I52" s="930"/>
      <c r="J52" s="978"/>
      <c r="K52" s="978"/>
      <c r="L52" s="978"/>
      <c r="M52" s="978"/>
      <c r="N52" s="978"/>
      <c r="O52" s="978"/>
    </row>
    <row r="53" spans="2:15" s="421" customFormat="1" ht="14.25" customHeight="1" thickBot="1" x14ac:dyDescent="0.2">
      <c r="B53" s="986"/>
      <c r="C53" s="987"/>
      <c r="D53" s="988"/>
      <c r="E53" s="988"/>
      <c r="F53" s="988"/>
      <c r="G53" s="988"/>
      <c r="H53" s="988"/>
      <c r="I53" s="989"/>
      <c r="J53" s="990" t="s">
        <v>343</v>
      </c>
      <c r="K53" s="990"/>
      <c r="L53" s="990"/>
      <c r="M53" s="990"/>
      <c r="N53" s="990"/>
      <c r="O53" s="991"/>
    </row>
    <row r="54" spans="2:15" s="421" customFormat="1" ht="14.25" customHeight="1" thickTop="1" x14ac:dyDescent="0.15">
      <c r="B54" s="992" t="s">
        <v>344</v>
      </c>
      <c r="C54" s="940"/>
      <c r="D54" s="941"/>
      <c r="E54" s="941"/>
      <c r="F54" s="942"/>
      <c r="G54" s="943"/>
      <c r="H54" s="943"/>
      <c r="I54" s="944"/>
      <c r="J54" s="997"/>
      <c r="K54" s="997"/>
      <c r="L54" s="997"/>
      <c r="M54" s="997"/>
      <c r="N54" s="997"/>
      <c r="O54" s="997"/>
    </row>
    <row r="55" spans="2:15" s="421" customFormat="1" ht="14.25" customHeight="1" x14ac:dyDescent="0.15">
      <c r="B55" s="984"/>
      <c r="C55" s="929"/>
      <c r="D55" s="929"/>
      <c r="E55" s="929"/>
      <c r="F55" s="929"/>
      <c r="G55" s="930"/>
      <c r="H55" s="930"/>
      <c r="I55" s="930"/>
      <c r="J55" s="978"/>
      <c r="K55" s="978"/>
      <c r="L55" s="978"/>
      <c r="M55" s="978"/>
      <c r="N55" s="978"/>
      <c r="O55" s="978"/>
    </row>
    <row r="56" spans="2:15" s="421" customFormat="1" ht="14.25" customHeight="1" x14ac:dyDescent="0.15">
      <c r="B56" s="984"/>
      <c r="C56" s="929"/>
      <c r="D56" s="929"/>
      <c r="E56" s="929"/>
      <c r="F56" s="929"/>
      <c r="G56" s="930"/>
      <c r="H56" s="930"/>
      <c r="I56" s="930"/>
      <c r="J56" s="978"/>
      <c r="K56" s="978"/>
      <c r="L56" s="978"/>
      <c r="M56" s="978"/>
      <c r="N56" s="978"/>
      <c r="O56" s="978"/>
    </row>
    <row r="57" spans="2:15" s="421" customFormat="1" ht="14.25" customHeight="1" x14ac:dyDescent="0.15">
      <c r="B57" s="984"/>
      <c r="C57" s="929"/>
      <c r="D57" s="929"/>
      <c r="E57" s="929"/>
      <c r="F57" s="929"/>
      <c r="G57" s="930"/>
      <c r="H57" s="930"/>
      <c r="I57" s="930"/>
      <c r="J57" s="978"/>
      <c r="K57" s="978"/>
      <c r="L57" s="978"/>
      <c r="M57" s="978"/>
      <c r="N57" s="978"/>
      <c r="O57" s="978"/>
    </row>
    <row r="58" spans="2:15" s="421" customFormat="1" ht="14.25" customHeight="1" x14ac:dyDescent="0.15">
      <c r="B58" s="984"/>
      <c r="C58" s="929"/>
      <c r="D58" s="929"/>
      <c r="E58" s="929"/>
      <c r="F58" s="929"/>
      <c r="G58" s="930"/>
      <c r="H58" s="930"/>
      <c r="I58" s="930"/>
      <c r="J58" s="978"/>
      <c r="K58" s="978"/>
      <c r="L58" s="978"/>
      <c r="M58" s="978"/>
      <c r="N58" s="978"/>
      <c r="O58" s="978"/>
    </row>
    <row r="59" spans="2:15" s="421" customFormat="1" ht="14.25" customHeight="1" x14ac:dyDescent="0.15">
      <c r="B59" s="984"/>
      <c r="C59" s="929"/>
      <c r="D59" s="929"/>
      <c r="E59" s="929"/>
      <c r="F59" s="929"/>
      <c r="G59" s="930"/>
      <c r="H59" s="930"/>
      <c r="I59" s="930"/>
      <c r="J59" s="978"/>
      <c r="K59" s="978"/>
      <c r="L59" s="978"/>
      <c r="M59" s="978"/>
      <c r="N59" s="978"/>
      <c r="O59" s="978"/>
    </row>
    <row r="60" spans="2:15" s="421" customFormat="1" ht="14.25" customHeight="1" x14ac:dyDescent="0.15">
      <c r="B60" s="984"/>
      <c r="C60" s="929"/>
      <c r="D60" s="929"/>
      <c r="E60" s="929"/>
      <c r="F60" s="929"/>
      <c r="G60" s="930"/>
      <c r="H60" s="930"/>
      <c r="I60" s="930"/>
      <c r="J60" s="978"/>
      <c r="K60" s="978"/>
      <c r="L60" s="978"/>
      <c r="M60" s="978"/>
      <c r="N60" s="978"/>
      <c r="O60" s="978"/>
    </row>
    <row r="61" spans="2:15" s="421" customFormat="1" ht="14.25" customHeight="1" thickBot="1" x14ac:dyDescent="0.2">
      <c r="B61" s="986"/>
      <c r="C61" s="987"/>
      <c r="D61" s="988"/>
      <c r="E61" s="988"/>
      <c r="F61" s="988"/>
      <c r="G61" s="988"/>
      <c r="H61" s="988"/>
      <c r="I61" s="989"/>
      <c r="J61" s="990" t="s">
        <v>345</v>
      </c>
      <c r="K61" s="990"/>
      <c r="L61" s="990"/>
      <c r="M61" s="990"/>
      <c r="N61" s="990"/>
      <c r="O61" s="991"/>
    </row>
    <row r="62" spans="2:15" s="421" customFormat="1" ht="9.6" customHeight="1" thickTop="1" x14ac:dyDescent="0.15">
      <c r="B62" s="454"/>
      <c r="C62" s="454"/>
      <c r="D62" s="454"/>
      <c r="E62" s="454"/>
      <c r="F62" s="454"/>
      <c r="G62" s="454"/>
      <c r="H62" s="454"/>
      <c r="I62" s="454"/>
      <c r="J62" s="454"/>
      <c r="K62" s="454"/>
      <c r="L62" s="454"/>
      <c r="M62" s="454"/>
      <c r="N62" s="454"/>
      <c r="O62" s="454"/>
    </row>
    <row r="63" spans="2:15" ht="9.6" customHeight="1" x14ac:dyDescent="0.15">
      <c r="C63" s="408"/>
      <c r="D63" s="408"/>
      <c r="E63" s="408"/>
      <c r="F63" s="408"/>
      <c r="G63" s="408"/>
      <c r="H63" s="408"/>
      <c r="I63" s="408"/>
      <c r="J63" s="408"/>
      <c r="K63" s="408"/>
      <c r="L63" s="407"/>
      <c r="M63" s="407"/>
      <c r="N63" s="407"/>
      <c r="O63" s="407"/>
    </row>
    <row r="64" spans="2:15" s="421" customFormat="1" ht="15.4" customHeight="1" thickBot="1" x14ac:dyDescent="0.2">
      <c r="B64" s="422" t="s">
        <v>295</v>
      </c>
      <c r="C64" s="924" t="s">
        <v>301</v>
      </c>
      <c r="D64" s="925"/>
      <c r="E64" s="925"/>
      <c r="F64" s="926"/>
      <c r="G64" s="925" t="s">
        <v>302</v>
      </c>
      <c r="H64" s="925"/>
      <c r="I64" s="926"/>
      <c r="J64" s="982" t="s">
        <v>303</v>
      </c>
      <c r="K64" s="982"/>
      <c r="L64" s="982"/>
      <c r="M64" s="982" t="s">
        <v>304</v>
      </c>
      <c r="N64" s="982"/>
      <c r="O64" s="982"/>
    </row>
    <row r="65" spans="2:15" s="421" customFormat="1" ht="14.25" customHeight="1" thickTop="1" x14ac:dyDescent="0.15">
      <c r="B65" s="983" t="s">
        <v>346</v>
      </c>
      <c r="C65" s="940"/>
      <c r="D65" s="941"/>
      <c r="E65" s="941"/>
      <c r="F65" s="942"/>
      <c r="G65" s="943"/>
      <c r="H65" s="943"/>
      <c r="I65" s="944"/>
      <c r="J65" s="979"/>
      <c r="K65" s="979"/>
      <c r="L65" s="979"/>
      <c r="M65" s="979"/>
      <c r="N65" s="979"/>
      <c r="O65" s="979"/>
    </row>
    <row r="66" spans="2:15" s="421" customFormat="1" ht="14.25" customHeight="1" x14ac:dyDescent="0.15">
      <c r="B66" s="984"/>
      <c r="C66" s="929"/>
      <c r="D66" s="929"/>
      <c r="E66" s="929"/>
      <c r="F66" s="929"/>
      <c r="G66" s="930"/>
      <c r="H66" s="930"/>
      <c r="I66" s="930"/>
      <c r="J66" s="978"/>
      <c r="K66" s="978"/>
      <c r="L66" s="978"/>
      <c r="M66" s="978"/>
      <c r="N66" s="978"/>
      <c r="O66" s="978"/>
    </row>
    <row r="67" spans="2:15" s="421" customFormat="1" ht="14.25" customHeight="1" x14ac:dyDescent="0.15">
      <c r="B67" s="984"/>
      <c r="C67" s="929"/>
      <c r="D67" s="929"/>
      <c r="E67" s="929"/>
      <c r="F67" s="929"/>
      <c r="G67" s="930"/>
      <c r="H67" s="930"/>
      <c r="I67" s="930"/>
      <c r="J67" s="978"/>
      <c r="K67" s="978"/>
      <c r="L67" s="978"/>
      <c r="M67" s="978"/>
      <c r="N67" s="978"/>
      <c r="O67" s="978"/>
    </row>
    <row r="68" spans="2:15" s="421" customFormat="1" ht="14.25" customHeight="1" x14ac:dyDescent="0.15">
      <c r="B68" s="984"/>
      <c r="C68" s="929"/>
      <c r="D68" s="929"/>
      <c r="E68" s="929"/>
      <c r="F68" s="929"/>
      <c r="G68" s="930"/>
      <c r="H68" s="930"/>
      <c r="I68" s="930"/>
      <c r="J68" s="978"/>
      <c r="K68" s="978"/>
      <c r="L68" s="978"/>
      <c r="M68" s="978"/>
      <c r="N68" s="978"/>
      <c r="O68" s="978"/>
    </row>
    <row r="69" spans="2:15" s="421" customFormat="1" ht="14.25" customHeight="1" x14ac:dyDescent="0.15">
      <c r="B69" s="984"/>
      <c r="C69" s="929"/>
      <c r="D69" s="929"/>
      <c r="E69" s="929"/>
      <c r="F69" s="929"/>
      <c r="G69" s="930"/>
      <c r="H69" s="930"/>
      <c r="I69" s="930"/>
      <c r="J69" s="978"/>
      <c r="K69" s="978"/>
      <c r="L69" s="978"/>
      <c r="M69" s="978"/>
      <c r="N69" s="978"/>
      <c r="O69" s="978"/>
    </row>
    <row r="70" spans="2:15" s="421" customFormat="1" ht="14.25" customHeight="1" x14ac:dyDescent="0.15">
      <c r="B70" s="984"/>
      <c r="C70" s="929"/>
      <c r="D70" s="929"/>
      <c r="E70" s="929"/>
      <c r="F70" s="929"/>
      <c r="G70" s="930"/>
      <c r="H70" s="930"/>
      <c r="I70" s="930"/>
      <c r="J70" s="978"/>
      <c r="K70" s="978"/>
      <c r="L70" s="978"/>
      <c r="M70" s="978"/>
      <c r="N70" s="978"/>
      <c r="O70" s="978"/>
    </row>
    <row r="71" spans="2:15" s="421" customFormat="1" ht="14.25" customHeight="1" x14ac:dyDescent="0.15">
      <c r="B71" s="984"/>
      <c r="C71" s="929"/>
      <c r="D71" s="929"/>
      <c r="E71" s="929"/>
      <c r="F71" s="929"/>
      <c r="G71" s="930"/>
      <c r="H71" s="930"/>
      <c r="I71" s="930"/>
      <c r="J71" s="978"/>
      <c r="K71" s="978"/>
      <c r="L71" s="978"/>
      <c r="M71" s="978"/>
      <c r="N71" s="978"/>
      <c r="O71" s="978"/>
    </row>
    <row r="72" spans="2:15" s="421" customFormat="1" ht="14.25" customHeight="1" thickBot="1" x14ac:dyDescent="0.2">
      <c r="B72" s="986"/>
      <c r="C72" s="987"/>
      <c r="D72" s="988"/>
      <c r="E72" s="988"/>
      <c r="F72" s="988"/>
      <c r="G72" s="988"/>
      <c r="H72" s="988"/>
      <c r="I72" s="989"/>
      <c r="J72" s="998" t="s">
        <v>347</v>
      </c>
      <c r="K72" s="990"/>
      <c r="L72" s="990"/>
      <c r="M72" s="990"/>
      <c r="N72" s="990"/>
      <c r="O72" s="991"/>
    </row>
    <row r="73" spans="2:15" s="421" customFormat="1" ht="14.25" customHeight="1" thickTop="1" x14ac:dyDescent="0.15">
      <c r="B73" s="983" t="s">
        <v>348</v>
      </c>
      <c r="C73" s="940"/>
      <c r="D73" s="941"/>
      <c r="E73" s="941"/>
      <c r="F73" s="942"/>
      <c r="G73" s="943"/>
      <c r="H73" s="943"/>
      <c r="I73" s="944"/>
      <c r="J73" s="979"/>
      <c r="K73" s="979"/>
      <c r="L73" s="979"/>
      <c r="M73" s="979"/>
      <c r="N73" s="979"/>
      <c r="O73" s="979"/>
    </row>
    <row r="74" spans="2:15" s="421" customFormat="1" ht="14.25" customHeight="1" x14ac:dyDescent="0.15">
      <c r="B74" s="984"/>
      <c r="C74" s="929"/>
      <c r="D74" s="929"/>
      <c r="E74" s="929"/>
      <c r="F74" s="929"/>
      <c r="G74" s="930"/>
      <c r="H74" s="930"/>
      <c r="I74" s="930"/>
      <c r="J74" s="978"/>
      <c r="K74" s="978"/>
      <c r="L74" s="978"/>
      <c r="M74" s="978"/>
      <c r="N74" s="978"/>
      <c r="O74" s="978"/>
    </row>
    <row r="75" spans="2:15" s="421" customFormat="1" ht="14.25" customHeight="1" x14ac:dyDescent="0.15">
      <c r="B75" s="984"/>
      <c r="C75" s="929"/>
      <c r="D75" s="929"/>
      <c r="E75" s="929"/>
      <c r="F75" s="929"/>
      <c r="G75" s="930"/>
      <c r="H75" s="930"/>
      <c r="I75" s="930"/>
      <c r="J75" s="978"/>
      <c r="K75" s="978"/>
      <c r="L75" s="978"/>
      <c r="M75" s="978"/>
      <c r="N75" s="978"/>
      <c r="O75" s="978"/>
    </row>
    <row r="76" spans="2:15" s="421" customFormat="1" ht="14.25" customHeight="1" x14ac:dyDescent="0.15">
      <c r="B76" s="984"/>
      <c r="C76" s="929"/>
      <c r="D76" s="929"/>
      <c r="E76" s="929"/>
      <c r="F76" s="929"/>
      <c r="G76" s="930"/>
      <c r="H76" s="930"/>
      <c r="I76" s="930"/>
      <c r="J76" s="978"/>
      <c r="K76" s="978"/>
      <c r="L76" s="978"/>
      <c r="M76" s="978"/>
      <c r="N76" s="978"/>
      <c r="O76" s="978"/>
    </row>
    <row r="77" spans="2:15" s="421" customFormat="1" ht="14.25" customHeight="1" x14ac:dyDescent="0.15">
      <c r="B77" s="984"/>
      <c r="C77" s="929"/>
      <c r="D77" s="929"/>
      <c r="E77" s="929"/>
      <c r="F77" s="929"/>
      <c r="G77" s="930"/>
      <c r="H77" s="930"/>
      <c r="I77" s="930"/>
      <c r="J77" s="978"/>
      <c r="K77" s="978"/>
      <c r="L77" s="978"/>
      <c r="M77" s="978"/>
      <c r="N77" s="978"/>
      <c r="O77" s="978"/>
    </row>
    <row r="78" spans="2:15" s="421" customFormat="1" ht="14.25" customHeight="1" x14ac:dyDescent="0.15">
      <c r="B78" s="984"/>
      <c r="C78" s="929"/>
      <c r="D78" s="929"/>
      <c r="E78" s="929"/>
      <c r="F78" s="929"/>
      <c r="G78" s="930"/>
      <c r="H78" s="930"/>
      <c r="I78" s="930"/>
      <c r="J78" s="978"/>
      <c r="K78" s="978"/>
      <c r="L78" s="978"/>
      <c r="M78" s="978"/>
      <c r="N78" s="978"/>
      <c r="O78" s="978"/>
    </row>
    <row r="79" spans="2:15" s="421" customFormat="1" ht="14.25" customHeight="1" x14ac:dyDescent="0.15">
      <c r="B79" s="984"/>
      <c r="C79" s="929"/>
      <c r="D79" s="929"/>
      <c r="E79" s="929"/>
      <c r="F79" s="929"/>
      <c r="G79" s="930"/>
      <c r="H79" s="930"/>
      <c r="I79" s="930"/>
      <c r="J79" s="978"/>
      <c r="K79" s="978"/>
      <c r="L79" s="978"/>
      <c r="M79" s="978"/>
      <c r="N79" s="978"/>
      <c r="O79" s="978"/>
    </row>
    <row r="80" spans="2:15" s="421" customFormat="1" ht="14.25" customHeight="1" thickBot="1" x14ac:dyDescent="0.2">
      <c r="B80" s="986"/>
      <c r="C80" s="987"/>
      <c r="D80" s="988"/>
      <c r="E80" s="988"/>
      <c r="F80" s="988"/>
      <c r="G80" s="988"/>
      <c r="H80" s="988"/>
      <c r="I80" s="989"/>
      <c r="J80" s="998" t="s">
        <v>349</v>
      </c>
      <c r="K80" s="990"/>
      <c r="L80" s="990"/>
      <c r="M80" s="990"/>
      <c r="N80" s="990"/>
      <c r="O80" s="991"/>
    </row>
    <row r="81" spans="2:15" s="421" customFormat="1" ht="14.25" customHeight="1" thickTop="1" x14ac:dyDescent="0.15">
      <c r="B81" s="983" t="s">
        <v>350</v>
      </c>
      <c r="C81" s="940"/>
      <c r="D81" s="941"/>
      <c r="E81" s="941"/>
      <c r="F81" s="942"/>
      <c r="G81" s="943"/>
      <c r="H81" s="943"/>
      <c r="I81" s="944"/>
      <c r="J81" s="979"/>
      <c r="K81" s="979"/>
      <c r="L81" s="979"/>
      <c r="M81" s="979"/>
      <c r="N81" s="979"/>
      <c r="O81" s="979"/>
    </row>
    <row r="82" spans="2:15" s="421" customFormat="1" ht="14.25" customHeight="1" x14ac:dyDescent="0.15">
      <c r="B82" s="984"/>
      <c r="C82" s="929"/>
      <c r="D82" s="929"/>
      <c r="E82" s="929"/>
      <c r="F82" s="929"/>
      <c r="G82" s="930"/>
      <c r="H82" s="930"/>
      <c r="I82" s="930"/>
      <c r="J82" s="978"/>
      <c r="K82" s="978"/>
      <c r="L82" s="978"/>
      <c r="M82" s="978"/>
      <c r="N82" s="978"/>
      <c r="O82" s="978"/>
    </row>
    <row r="83" spans="2:15" s="421" customFormat="1" ht="14.25" customHeight="1" x14ac:dyDescent="0.15">
      <c r="B83" s="984"/>
      <c r="C83" s="929"/>
      <c r="D83" s="929"/>
      <c r="E83" s="929"/>
      <c r="F83" s="929"/>
      <c r="G83" s="930"/>
      <c r="H83" s="930"/>
      <c r="I83" s="930"/>
      <c r="J83" s="978"/>
      <c r="K83" s="978"/>
      <c r="L83" s="978"/>
      <c r="M83" s="978"/>
      <c r="N83" s="978"/>
      <c r="O83" s="978"/>
    </row>
    <row r="84" spans="2:15" s="421" customFormat="1" ht="14.25" customHeight="1" x14ac:dyDescent="0.15">
      <c r="B84" s="984"/>
      <c r="C84" s="929"/>
      <c r="D84" s="929"/>
      <c r="E84" s="929"/>
      <c r="F84" s="929"/>
      <c r="G84" s="930"/>
      <c r="H84" s="930"/>
      <c r="I84" s="930"/>
      <c r="J84" s="978"/>
      <c r="K84" s="978"/>
      <c r="L84" s="978"/>
      <c r="M84" s="978"/>
      <c r="N84" s="978"/>
      <c r="O84" s="978"/>
    </row>
    <row r="85" spans="2:15" s="421" customFormat="1" ht="14.25" customHeight="1" x14ac:dyDescent="0.15">
      <c r="B85" s="984"/>
      <c r="C85" s="929"/>
      <c r="D85" s="929"/>
      <c r="E85" s="929"/>
      <c r="F85" s="929"/>
      <c r="G85" s="930"/>
      <c r="H85" s="930"/>
      <c r="I85" s="930"/>
      <c r="J85" s="978"/>
      <c r="K85" s="978"/>
      <c r="L85" s="978"/>
      <c r="M85" s="978"/>
      <c r="N85" s="978"/>
      <c r="O85" s="978"/>
    </row>
    <row r="86" spans="2:15" s="421" customFormat="1" ht="14.25" customHeight="1" x14ac:dyDescent="0.15">
      <c r="B86" s="984"/>
      <c r="C86" s="929"/>
      <c r="D86" s="929"/>
      <c r="E86" s="929"/>
      <c r="F86" s="929"/>
      <c r="G86" s="930"/>
      <c r="H86" s="930"/>
      <c r="I86" s="930"/>
      <c r="J86" s="978"/>
      <c r="K86" s="978"/>
      <c r="L86" s="978"/>
      <c r="M86" s="978"/>
      <c r="N86" s="978"/>
      <c r="O86" s="978"/>
    </row>
    <row r="87" spans="2:15" s="421" customFormat="1" ht="14.25" customHeight="1" x14ac:dyDescent="0.15">
      <c r="B87" s="984"/>
      <c r="C87" s="929"/>
      <c r="D87" s="929"/>
      <c r="E87" s="929"/>
      <c r="F87" s="929"/>
      <c r="G87" s="930"/>
      <c r="H87" s="930"/>
      <c r="I87" s="930"/>
      <c r="J87" s="978"/>
      <c r="K87" s="978"/>
      <c r="L87" s="978"/>
      <c r="M87" s="978"/>
      <c r="N87" s="978"/>
      <c r="O87" s="978"/>
    </row>
    <row r="88" spans="2:15" s="421" customFormat="1" ht="14.25" customHeight="1" thickBot="1" x14ac:dyDescent="0.2">
      <c r="B88" s="986"/>
      <c r="C88" s="987"/>
      <c r="D88" s="988"/>
      <c r="E88" s="988"/>
      <c r="F88" s="988"/>
      <c r="G88" s="988"/>
      <c r="H88" s="988"/>
      <c r="I88" s="989"/>
      <c r="J88" s="998" t="s">
        <v>351</v>
      </c>
      <c r="K88" s="990"/>
      <c r="L88" s="990"/>
      <c r="M88" s="990"/>
      <c r="N88" s="990"/>
      <c r="O88" s="991"/>
    </row>
    <row r="89" spans="2:15" s="421" customFormat="1" ht="14.25" customHeight="1" thickTop="1" x14ac:dyDescent="0.15">
      <c r="B89" s="983" t="s">
        <v>352</v>
      </c>
      <c r="C89" s="940"/>
      <c r="D89" s="941"/>
      <c r="E89" s="941"/>
      <c r="F89" s="942"/>
      <c r="G89" s="943"/>
      <c r="H89" s="943"/>
      <c r="I89" s="944"/>
      <c r="J89" s="979"/>
      <c r="K89" s="979"/>
      <c r="L89" s="979"/>
      <c r="M89" s="979"/>
      <c r="N89" s="979"/>
      <c r="O89" s="979"/>
    </row>
    <row r="90" spans="2:15" s="421" customFormat="1" ht="14.25" customHeight="1" x14ac:dyDescent="0.15">
      <c r="B90" s="984"/>
      <c r="C90" s="929"/>
      <c r="D90" s="929"/>
      <c r="E90" s="929"/>
      <c r="F90" s="929"/>
      <c r="G90" s="930"/>
      <c r="H90" s="930"/>
      <c r="I90" s="930"/>
      <c r="J90" s="978"/>
      <c r="K90" s="978"/>
      <c r="L90" s="978"/>
      <c r="M90" s="978"/>
      <c r="N90" s="978"/>
      <c r="O90" s="978"/>
    </row>
    <row r="91" spans="2:15" s="421" customFormat="1" ht="14.25" customHeight="1" x14ac:dyDescent="0.15">
      <c r="B91" s="984"/>
      <c r="C91" s="929"/>
      <c r="D91" s="929"/>
      <c r="E91" s="929"/>
      <c r="F91" s="929"/>
      <c r="G91" s="930"/>
      <c r="H91" s="930"/>
      <c r="I91" s="930"/>
      <c r="J91" s="978"/>
      <c r="K91" s="978"/>
      <c r="L91" s="978"/>
      <c r="M91" s="978"/>
      <c r="N91" s="978"/>
      <c r="O91" s="978"/>
    </row>
    <row r="92" spans="2:15" s="421" customFormat="1" ht="14.25" customHeight="1" x14ac:dyDescent="0.15">
      <c r="B92" s="984"/>
      <c r="C92" s="929"/>
      <c r="D92" s="929"/>
      <c r="E92" s="929"/>
      <c r="F92" s="929"/>
      <c r="G92" s="930"/>
      <c r="H92" s="930"/>
      <c r="I92" s="930"/>
      <c r="J92" s="978"/>
      <c r="K92" s="978"/>
      <c r="L92" s="978"/>
      <c r="M92" s="978"/>
      <c r="N92" s="978"/>
      <c r="O92" s="978"/>
    </row>
    <row r="93" spans="2:15" s="421" customFormat="1" ht="14.25" customHeight="1" x14ac:dyDescent="0.15">
      <c r="B93" s="984"/>
      <c r="C93" s="929"/>
      <c r="D93" s="929"/>
      <c r="E93" s="929"/>
      <c r="F93" s="929"/>
      <c r="G93" s="930"/>
      <c r="H93" s="930"/>
      <c r="I93" s="930"/>
      <c r="J93" s="978"/>
      <c r="K93" s="978"/>
      <c r="L93" s="978"/>
      <c r="M93" s="978"/>
      <c r="N93" s="978"/>
      <c r="O93" s="978"/>
    </row>
    <row r="94" spans="2:15" s="421" customFormat="1" ht="14.25" customHeight="1" x14ac:dyDescent="0.15">
      <c r="B94" s="984"/>
      <c r="C94" s="929"/>
      <c r="D94" s="929"/>
      <c r="E94" s="929"/>
      <c r="F94" s="929"/>
      <c r="G94" s="930"/>
      <c r="H94" s="930"/>
      <c r="I94" s="930"/>
      <c r="J94" s="978"/>
      <c r="K94" s="978"/>
      <c r="L94" s="978"/>
      <c r="M94" s="978"/>
      <c r="N94" s="978"/>
      <c r="O94" s="978"/>
    </row>
    <row r="95" spans="2:15" s="421" customFormat="1" ht="14.25" customHeight="1" x14ac:dyDescent="0.15">
      <c r="B95" s="984"/>
      <c r="C95" s="929"/>
      <c r="D95" s="929"/>
      <c r="E95" s="929"/>
      <c r="F95" s="929"/>
      <c r="G95" s="930"/>
      <c r="H95" s="930"/>
      <c r="I95" s="930"/>
      <c r="J95" s="978"/>
      <c r="K95" s="978"/>
      <c r="L95" s="978"/>
      <c r="M95" s="978"/>
      <c r="N95" s="978"/>
      <c r="O95" s="978"/>
    </row>
    <row r="96" spans="2:15" s="421" customFormat="1" ht="14.25" customHeight="1" thickBot="1" x14ac:dyDescent="0.2">
      <c r="B96" s="986"/>
      <c r="C96" s="987"/>
      <c r="D96" s="988"/>
      <c r="E96" s="988"/>
      <c r="F96" s="988"/>
      <c r="G96" s="988"/>
      <c r="H96" s="988"/>
      <c r="I96" s="989"/>
      <c r="J96" s="998" t="s">
        <v>353</v>
      </c>
      <c r="K96" s="990"/>
      <c r="L96" s="990"/>
      <c r="M96" s="990"/>
      <c r="N96" s="990"/>
      <c r="O96" s="991"/>
    </row>
    <row r="97" spans="2:15" s="421" customFormat="1" ht="14.25" customHeight="1" thickTop="1" x14ac:dyDescent="0.15">
      <c r="B97" s="992" t="s">
        <v>354</v>
      </c>
      <c r="C97" s="940"/>
      <c r="D97" s="941"/>
      <c r="E97" s="941"/>
      <c r="F97" s="942"/>
      <c r="G97" s="943"/>
      <c r="H97" s="943"/>
      <c r="I97" s="944"/>
      <c r="J97" s="997"/>
      <c r="K97" s="997"/>
      <c r="L97" s="997"/>
      <c r="M97" s="997"/>
      <c r="N97" s="997"/>
      <c r="O97" s="997"/>
    </row>
    <row r="98" spans="2:15" s="421" customFormat="1" ht="14.25" customHeight="1" x14ac:dyDescent="0.15">
      <c r="B98" s="984"/>
      <c r="C98" s="929"/>
      <c r="D98" s="929"/>
      <c r="E98" s="929"/>
      <c r="F98" s="929"/>
      <c r="G98" s="930"/>
      <c r="H98" s="930"/>
      <c r="I98" s="930"/>
      <c r="J98" s="978"/>
      <c r="K98" s="978"/>
      <c r="L98" s="978"/>
      <c r="M98" s="978"/>
      <c r="N98" s="978"/>
      <c r="O98" s="978"/>
    </row>
    <row r="99" spans="2:15" s="421" customFormat="1" ht="14.25" customHeight="1" x14ac:dyDescent="0.15">
      <c r="B99" s="984"/>
      <c r="C99" s="929"/>
      <c r="D99" s="929"/>
      <c r="E99" s="929"/>
      <c r="F99" s="929"/>
      <c r="G99" s="930"/>
      <c r="H99" s="930"/>
      <c r="I99" s="930"/>
      <c r="J99" s="978"/>
      <c r="K99" s="978"/>
      <c r="L99" s="978"/>
      <c r="M99" s="978"/>
      <c r="N99" s="978"/>
      <c r="O99" s="978"/>
    </row>
    <row r="100" spans="2:15" s="421" customFormat="1" ht="14.25" customHeight="1" x14ac:dyDescent="0.15">
      <c r="B100" s="984"/>
      <c r="C100" s="929"/>
      <c r="D100" s="929"/>
      <c r="E100" s="929"/>
      <c r="F100" s="929"/>
      <c r="G100" s="930"/>
      <c r="H100" s="930"/>
      <c r="I100" s="930"/>
      <c r="J100" s="978"/>
      <c r="K100" s="978"/>
      <c r="L100" s="978"/>
      <c r="M100" s="978"/>
      <c r="N100" s="978"/>
      <c r="O100" s="978"/>
    </row>
    <row r="101" spans="2:15" s="421" customFormat="1" ht="14.25" customHeight="1" x14ac:dyDescent="0.15">
      <c r="B101" s="984"/>
      <c r="C101" s="929"/>
      <c r="D101" s="929"/>
      <c r="E101" s="929"/>
      <c r="F101" s="929"/>
      <c r="G101" s="930"/>
      <c r="H101" s="930"/>
      <c r="I101" s="930"/>
      <c r="J101" s="978"/>
      <c r="K101" s="978"/>
      <c r="L101" s="978"/>
      <c r="M101" s="978"/>
      <c r="N101" s="978"/>
      <c r="O101" s="978"/>
    </row>
    <row r="102" spans="2:15" s="421" customFormat="1" ht="14.25" customHeight="1" x14ac:dyDescent="0.15">
      <c r="B102" s="984"/>
      <c r="C102" s="929"/>
      <c r="D102" s="929"/>
      <c r="E102" s="929"/>
      <c r="F102" s="929"/>
      <c r="G102" s="930"/>
      <c r="H102" s="930"/>
      <c r="I102" s="930"/>
      <c r="J102" s="978"/>
      <c r="K102" s="978"/>
      <c r="L102" s="978"/>
      <c r="M102" s="978"/>
      <c r="N102" s="978"/>
      <c r="O102" s="978"/>
    </row>
    <row r="103" spans="2:15" s="421" customFormat="1" ht="14.25" customHeight="1" x14ac:dyDescent="0.15">
      <c r="B103" s="984"/>
      <c r="C103" s="929"/>
      <c r="D103" s="929"/>
      <c r="E103" s="929"/>
      <c r="F103" s="929"/>
      <c r="G103" s="930"/>
      <c r="H103" s="930"/>
      <c r="I103" s="930"/>
      <c r="J103" s="978"/>
      <c r="K103" s="978"/>
      <c r="L103" s="978"/>
      <c r="M103" s="978"/>
      <c r="N103" s="978"/>
      <c r="O103" s="978"/>
    </row>
    <row r="104" spans="2:15" s="421" customFormat="1" ht="14.25" customHeight="1" thickBot="1" x14ac:dyDescent="0.2">
      <c r="B104" s="986"/>
      <c r="C104" s="987"/>
      <c r="D104" s="988"/>
      <c r="E104" s="988"/>
      <c r="F104" s="988"/>
      <c r="G104" s="999"/>
      <c r="H104" s="999"/>
      <c r="I104" s="1000"/>
      <c r="J104" s="998" t="s">
        <v>355</v>
      </c>
      <c r="K104" s="990"/>
      <c r="L104" s="990"/>
      <c r="M104" s="990"/>
      <c r="N104" s="990"/>
      <c r="O104" s="991"/>
    </row>
    <row r="105" spans="2:15" ht="15.4" customHeight="1" thickTop="1" x14ac:dyDescent="0.15">
      <c r="G105" s="420"/>
      <c r="H105" s="420"/>
      <c r="I105" s="420"/>
      <c r="J105" s="1001" t="s">
        <v>356</v>
      </c>
      <c r="K105" s="1001"/>
      <c r="L105" s="1001"/>
      <c r="M105" s="1001"/>
      <c r="N105" s="1001"/>
      <c r="O105" s="1001"/>
    </row>
    <row r="106" spans="2:15" ht="15.4" customHeight="1" x14ac:dyDescent="0.15">
      <c r="J106" s="930"/>
      <c r="K106" s="930"/>
      <c r="L106" s="930"/>
      <c r="M106" s="930"/>
      <c r="N106" s="930"/>
      <c r="O106" s="930"/>
    </row>
    <row r="107" spans="2:15" s="405" customFormat="1" ht="12" customHeight="1" x14ac:dyDescent="0.15">
      <c r="B107" s="406" t="s">
        <v>114</v>
      </c>
      <c r="C107" s="966" t="s">
        <v>307</v>
      </c>
      <c r="D107" s="966"/>
      <c r="E107" s="966"/>
      <c r="F107" s="966"/>
      <c r="G107" s="966"/>
      <c r="H107" s="966"/>
      <c r="I107" s="966"/>
      <c r="J107" s="966"/>
      <c r="K107" s="966"/>
      <c r="L107" s="966"/>
      <c r="M107" s="966"/>
      <c r="N107" s="966"/>
      <c r="O107" s="966"/>
    </row>
    <row r="108" spans="2:15" s="405" customFormat="1" ht="12" customHeight="1" x14ac:dyDescent="0.15">
      <c r="B108" s="406" t="s">
        <v>114</v>
      </c>
      <c r="C108" s="967" t="s">
        <v>308</v>
      </c>
      <c r="D108" s="967"/>
      <c r="E108" s="967"/>
      <c r="F108" s="967"/>
      <c r="G108" s="967"/>
      <c r="H108" s="967"/>
      <c r="I108" s="967"/>
      <c r="J108" s="967"/>
      <c r="K108" s="967"/>
      <c r="L108" s="967"/>
      <c r="M108" s="967"/>
      <c r="N108" s="967"/>
      <c r="O108" s="967"/>
    </row>
    <row r="109" spans="2:15" s="405" customFormat="1" ht="12" customHeight="1" x14ac:dyDescent="0.15">
      <c r="B109" s="406" t="s">
        <v>114</v>
      </c>
      <c r="C109" s="967" t="s">
        <v>309</v>
      </c>
      <c r="D109" s="967"/>
      <c r="E109" s="967"/>
      <c r="F109" s="967"/>
      <c r="G109" s="967"/>
      <c r="H109" s="967"/>
      <c r="I109" s="967"/>
      <c r="J109" s="967"/>
      <c r="K109" s="967"/>
      <c r="L109" s="967"/>
      <c r="M109" s="967"/>
      <c r="N109" s="967"/>
      <c r="O109" s="967"/>
    </row>
    <row r="110" spans="2:15" s="419" customFormat="1" ht="10.15" customHeight="1" x14ac:dyDescent="0.15"/>
    <row r="111" spans="2:15" ht="15.4" customHeight="1" thickBot="1" x14ac:dyDescent="0.2">
      <c r="B111" s="404" t="s">
        <v>310</v>
      </c>
    </row>
    <row r="112" spans="2:15" ht="13.5" customHeight="1" x14ac:dyDescent="0.15">
      <c r="B112" s="969" t="s">
        <v>311</v>
      </c>
      <c r="C112" s="970"/>
      <c r="D112" s="970"/>
      <c r="E112" s="971"/>
    </row>
    <row r="113" spans="2:15" ht="13.5" customHeight="1" thickBot="1" x14ac:dyDescent="0.2">
      <c r="B113" s="937"/>
      <c r="C113" s="972"/>
      <c r="D113" s="972"/>
      <c r="E113" s="938"/>
    </row>
    <row r="114" spans="2:15" ht="13.5" customHeight="1" x14ac:dyDescent="0.15">
      <c r="B114" s="973"/>
      <c r="C114" s="928"/>
      <c r="D114" s="928"/>
      <c r="E114" s="974" t="s">
        <v>169</v>
      </c>
      <c r="F114" s="969" t="s">
        <v>312</v>
      </c>
      <c r="G114" s="970"/>
      <c r="H114" s="971"/>
      <c r="I114" s="973" t="s">
        <v>313</v>
      </c>
      <c r="J114" s="976" t="s">
        <v>314</v>
      </c>
      <c r="K114" s="975"/>
      <c r="L114" s="975"/>
      <c r="M114" s="975"/>
      <c r="N114" s="975"/>
      <c r="O114" s="975"/>
    </row>
    <row r="115" spans="2:15" ht="13.5" customHeight="1" thickBot="1" x14ac:dyDescent="0.2">
      <c r="B115" s="937"/>
      <c r="C115" s="972"/>
      <c r="D115" s="972"/>
      <c r="E115" s="938"/>
      <c r="F115" s="937"/>
      <c r="G115" s="972"/>
      <c r="H115" s="938"/>
      <c r="I115" s="973"/>
      <c r="J115" s="975"/>
      <c r="K115" s="975"/>
      <c r="L115" s="975"/>
      <c r="M115" s="975"/>
      <c r="N115" s="975"/>
      <c r="O115" s="975"/>
    </row>
    <row r="116" spans="2:15" s="409" customFormat="1" ht="7.5" customHeight="1" x14ac:dyDescent="0.15"/>
    <row r="117" spans="2:15" ht="15.4" customHeight="1" thickBot="1" x14ac:dyDescent="0.2">
      <c r="B117" s="404" t="s">
        <v>315</v>
      </c>
    </row>
    <row r="118" spans="2:15" ht="13.5" customHeight="1" x14ac:dyDescent="0.15">
      <c r="B118" s="969" t="s">
        <v>311</v>
      </c>
      <c r="C118" s="970"/>
      <c r="D118" s="970"/>
      <c r="E118" s="971"/>
    </row>
    <row r="119" spans="2:15" ht="13.5" customHeight="1" thickBot="1" x14ac:dyDescent="0.2">
      <c r="B119" s="937"/>
      <c r="C119" s="972"/>
      <c r="D119" s="972"/>
      <c r="E119" s="938"/>
    </row>
    <row r="120" spans="2:15" ht="13.5" customHeight="1" x14ac:dyDescent="0.15">
      <c r="B120" s="973"/>
      <c r="C120" s="928"/>
      <c r="D120" s="928"/>
      <c r="E120" s="974" t="s">
        <v>169</v>
      </c>
      <c r="F120" s="969" t="s">
        <v>312</v>
      </c>
      <c r="G120" s="970"/>
      <c r="H120" s="971"/>
      <c r="I120" s="973" t="s">
        <v>313</v>
      </c>
      <c r="J120" s="975" t="s">
        <v>316</v>
      </c>
      <c r="K120" s="975"/>
      <c r="L120" s="975"/>
      <c r="M120" s="975"/>
      <c r="N120" s="975"/>
      <c r="O120" s="975"/>
    </row>
    <row r="121" spans="2:15" ht="13.5" customHeight="1" thickBot="1" x14ac:dyDescent="0.2">
      <c r="B121" s="937"/>
      <c r="C121" s="972"/>
      <c r="D121" s="972"/>
      <c r="E121" s="938"/>
      <c r="F121" s="937"/>
      <c r="G121" s="972"/>
      <c r="H121" s="938"/>
      <c r="I121" s="973"/>
      <c r="J121" s="975"/>
      <c r="K121" s="975"/>
      <c r="L121" s="975"/>
      <c r="M121" s="975"/>
      <c r="N121" s="975"/>
      <c r="O121" s="975"/>
    </row>
    <row r="122" spans="2:15" ht="4.9000000000000004" customHeight="1" x14ac:dyDescent="0.15">
      <c r="B122" s="408"/>
      <c r="C122" s="408"/>
      <c r="D122" s="408"/>
      <c r="E122" s="408"/>
      <c r="F122" s="408"/>
      <c r="G122" s="408"/>
      <c r="H122" s="408"/>
      <c r="I122" s="408"/>
      <c r="J122" s="407"/>
      <c r="K122" s="407"/>
      <c r="L122" s="407"/>
    </row>
    <row r="123" spans="2:15" s="417" customFormat="1" ht="13.5" customHeight="1" x14ac:dyDescent="0.15">
      <c r="B123" s="417" t="s">
        <v>317</v>
      </c>
    </row>
    <row r="124" spans="2:15" s="417" customFormat="1" ht="13.5" customHeight="1" x14ac:dyDescent="0.15">
      <c r="B124" s="418">
        <v>1</v>
      </c>
      <c r="C124" s="417" t="s">
        <v>357</v>
      </c>
    </row>
    <row r="125" spans="2:15" s="417" customFormat="1" ht="13.5" customHeight="1" x14ac:dyDescent="0.15">
      <c r="B125" s="418">
        <v>2</v>
      </c>
      <c r="C125" s="417" t="s">
        <v>358</v>
      </c>
    </row>
    <row r="126" spans="2:15" ht="4.9000000000000004" customHeight="1" x14ac:dyDescent="0.15"/>
    <row r="127" spans="2:15" ht="15.4" customHeight="1" x14ac:dyDescent="0.15"/>
    <row r="128" spans="2:15" ht="15.4" customHeight="1" x14ac:dyDescent="0.15"/>
    <row r="129" ht="15.4" customHeight="1" x14ac:dyDescent="0.15"/>
    <row r="130" ht="15.4" customHeight="1" x14ac:dyDescent="0.15"/>
  </sheetData>
  <mergeCells count="379">
    <mergeCell ref="B118:E119"/>
    <mergeCell ref="B120:D121"/>
    <mergeCell ref="E120:E121"/>
    <mergeCell ref="F120:H121"/>
    <mergeCell ref="I120:I121"/>
    <mergeCell ref="J120:O121"/>
    <mergeCell ref="J105:O106"/>
    <mergeCell ref="C107:O107"/>
    <mergeCell ref="C108:O108"/>
    <mergeCell ref="C109:O109"/>
    <mergeCell ref="B112:E113"/>
    <mergeCell ref="B114:D115"/>
    <mergeCell ref="E114:E115"/>
    <mergeCell ref="F114:H115"/>
    <mergeCell ref="I114:I115"/>
    <mergeCell ref="J114:O115"/>
    <mergeCell ref="C104:I104"/>
    <mergeCell ref="J104:O104"/>
    <mergeCell ref="C96:I96"/>
    <mergeCell ref="J96:O96"/>
    <mergeCell ref="B97:B104"/>
    <mergeCell ref="C97:F97"/>
    <mergeCell ref="G97:I97"/>
    <mergeCell ref="J97:L97"/>
    <mergeCell ref="M97:O97"/>
    <mergeCell ref="C98:F98"/>
    <mergeCell ref="G102:I102"/>
    <mergeCell ref="J102:L102"/>
    <mergeCell ref="M102:O102"/>
    <mergeCell ref="C103:F103"/>
    <mergeCell ref="G103:I103"/>
    <mergeCell ref="J103:L103"/>
    <mergeCell ref="M103:O103"/>
    <mergeCell ref="C102:F102"/>
    <mergeCell ref="C100:F100"/>
    <mergeCell ref="G100:I100"/>
    <mergeCell ref="J100:L100"/>
    <mergeCell ref="M100:O100"/>
    <mergeCell ref="C101:F101"/>
    <mergeCell ref="G101:I101"/>
    <mergeCell ref="J101:L101"/>
    <mergeCell ref="M101:O101"/>
    <mergeCell ref="G98:I98"/>
    <mergeCell ref="J98:L98"/>
    <mergeCell ref="M98:O98"/>
    <mergeCell ref="C99:F99"/>
    <mergeCell ref="G99:I99"/>
    <mergeCell ref="J99:L99"/>
    <mergeCell ref="M99:O99"/>
    <mergeCell ref="B89:B96"/>
    <mergeCell ref="C89:F89"/>
    <mergeCell ref="G89:I89"/>
    <mergeCell ref="J89:L89"/>
    <mergeCell ref="M89:O89"/>
    <mergeCell ref="C90:F90"/>
    <mergeCell ref="G90:I90"/>
    <mergeCell ref="J90:L90"/>
    <mergeCell ref="M90:O90"/>
    <mergeCell ref="C95:F95"/>
    <mergeCell ref="G95:I95"/>
    <mergeCell ref="J95:L95"/>
    <mergeCell ref="M95:O95"/>
    <mergeCell ref="C93:F93"/>
    <mergeCell ref="G93:I93"/>
    <mergeCell ref="J93:L93"/>
    <mergeCell ref="M93:O93"/>
    <mergeCell ref="C94:F94"/>
    <mergeCell ref="G94:I94"/>
    <mergeCell ref="J94:L94"/>
    <mergeCell ref="M94:O94"/>
    <mergeCell ref="C91:F91"/>
    <mergeCell ref="G91:I91"/>
    <mergeCell ref="J91:L91"/>
    <mergeCell ref="M91:O91"/>
    <mergeCell ref="C92:F92"/>
    <mergeCell ref="G92:I92"/>
    <mergeCell ref="J92:L92"/>
    <mergeCell ref="M92:O92"/>
    <mergeCell ref="J88:O88"/>
    <mergeCell ref="C88:I88"/>
    <mergeCell ref="B81:B88"/>
    <mergeCell ref="C81:F81"/>
    <mergeCell ref="G81:I81"/>
    <mergeCell ref="J81:L81"/>
    <mergeCell ref="M81:O81"/>
    <mergeCell ref="C82:F82"/>
    <mergeCell ref="G82:I82"/>
    <mergeCell ref="J82:L82"/>
    <mergeCell ref="M82:O82"/>
    <mergeCell ref="C83:F83"/>
    <mergeCell ref="M86:O86"/>
    <mergeCell ref="C87:F87"/>
    <mergeCell ref="G87:I87"/>
    <mergeCell ref="J87:L87"/>
    <mergeCell ref="M87:O87"/>
    <mergeCell ref="C85:F85"/>
    <mergeCell ref="G85:I85"/>
    <mergeCell ref="J85:L85"/>
    <mergeCell ref="M85:O85"/>
    <mergeCell ref="C86:F86"/>
    <mergeCell ref="G86:I86"/>
    <mergeCell ref="J86:L86"/>
    <mergeCell ref="G83:I83"/>
    <mergeCell ref="J83:L83"/>
    <mergeCell ref="M83:O83"/>
    <mergeCell ref="C84:F84"/>
    <mergeCell ref="G84:I84"/>
    <mergeCell ref="J84:L84"/>
    <mergeCell ref="M84:O84"/>
    <mergeCell ref="C80:I80"/>
    <mergeCell ref="J80:O80"/>
    <mergeCell ref="C72:I72"/>
    <mergeCell ref="J72:O72"/>
    <mergeCell ref="B73:B80"/>
    <mergeCell ref="C73:F73"/>
    <mergeCell ref="G73:I73"/>
    <mergeCell ref="J73:L73"/>
    <mergeCell ref="M73:O73"/>
    <mergeCell ref="C74:F74"/>
    <mergeCell ref="G78:I78"/>
    <mergeCell ref="J78:L78"/>
    <mergeCell ref="M78:O78"/>
    <mergeCell ref="C79:F79"/>
    <mergeCell ref="G79:I79"/>
    <mergeCell ref="J79:L79"/>
    <mergeCell ref="M79:O79"/>
    <mergeCell ref="C78:F78"/>
    <mergeCell ref="C76:F76"/>
    <mergeCell ref="G76:I76"/>
    <mergeCell ref="J76:L76"/>
    <mergeCell ref="M76:O76"/>
    <mergeCell ref="C77:F77"/>
    <mergeCell ref="G77:I77"/>
    <mergeCell ref="J77:L77"/>
    <mergeCell ref="M77:O77"/>
    <mergeCell ref="G74:I74"/>
    <mergeCell ref="J74:L74"/>
    <mergeCell ref="M74:O74"/>
    <mergeCell ref="C75:F75"/>
    <mergeCell ref="G75:I75"/>
    <mergeCell ref="J75:L75"/>
    <mergeCell ref="M75:O75"/>
    <mergeCell ref="C64:F64"/>
    <mergeCell ref="G64:I64"/>
    <mergeCell ref="J64:L64"/>
    <mergeCell ref="M64:O64"/>
    <mergeCell ref="B65:B72"/>
    <mergeCell ref="C65:F65"/>
    <mergeCell ref="G65:I65"/>
    <mergeCell ref="J65:L65"/>
    <mergeCell ref="M65:O65"/>
    <mergeCell ref="C66:F66"/>
    <mergeCell ref="M69:O69"/>
    <mergeCell ref="C70:F70"/>
    <mergeCell ref="G70:I70"/>
    <mergeCell ref="J70:L70"/>
    <mergeCell ref="M70:O70"/>
    <mergeCell ref="C71:F71"/>
    <mergeCell ref="G71:I71"/>
    <mergeCell ref="J71:L71"/>
    <mergeCell ref="M71:O71"/>
    <mergeCell ref="C68:F68"/>
    <mergeCell ref="G68:I68"/>
    <mergeCell ref="J68:L68"/>
    <mergeCell ref="M68:O68"/>
    <mergeCell ref="C69:F69"/>
    <mergeCell ref="G69:I69"/>
    <mergeCell ref="J69:L69"/>
    <mergeCell ref="G66:I66"/>
    <mergeCell ref="J66:L66"/>
    <mergeCell ref="M66:O66"/>
    <mergeCell ref="C67:F67"/>
    <mergeCell ref="G67:I67"/>
    <mergeCell ref="J67:L67"/>
    <mergeCell ref="M67:O67"/>
    <mergeCell ref="C61:I61"/>
    <mergeCell ref="J61:O61"/>
    <mergeCell ref="C53:I53"/>
    <mergeCell ref="J53:O53"/>
    <mergeCell ref="B54:B61"/>
    <mergeCell ref="C54:F54"/>
    <mergeCell ref="G54:I54"/>
    <mergeCell ref="J54:L54"/>
    <mergeCell ref="M54:O54"/>
    <mergeCell ref="C55:F55"/>
    <mergeCell ref="G59:I59"/>
    <mergeCell ref="J59:L59"/>
    <mergeCell ref="M59:O59"/>
    <mergeCell ref="C60:F60"/>
    <mergeCell ref="G60:I60"/>
    <mergeCell ref="J60:L60"/>
    <mergeCell ref="M60:O60"/>
    <mergeCell ref="C59:F59"/>
    <mergeCell ref="C57:F57"/>
    <mergeCell ref="G57:I57"/>
    <mergeCell ref="J57:L57"/>
    <mergeCell ref="M57:O57"/>
    <mergeCell ref="C58:F58"/>
    <mergeCell ref="G58:I58"/>
    <mergeCell ref="J58:L58"/>
    <mergeCell ref="M58:O58"/>
    <mergeCell ref="G55:I55"/>
    <mergeCell ref="J55:L55"/>
    <mergeCell ref="M55:O55"/>
    <mergeCell ref="C56:F56"/>
    <mergeCell ref="G56:I56"/>
    <mergeCell ref="J56:L56"/>
    <mergeCell ref="M56:O56"/>
    <mergeCell ref="B46:B53"/>
    <mergeCell ref="C46:F46"/>
    <mergeCell ref="G46:I46"/>
    <mergeCell ref="J46:L46"/>
    <mergeCell ref="M46:O46"/>
    <mergeCell ref="C47:F47"/>
    <mergeCell ref="G47:I47"/>
    <mergeCell ref="J47:L47"/>
    <mergeCell ref="M47:O47"/>
    <mergeCell ref="C52:F52"/>
    <mergeCell ref="G52:I52"/>
    <mergeCell ref="J52:L52"/>
    <mergeCell ref="M52:O52"/>
    <mergeCell ref="C50:F50"/>
    <mergeCell ref="G50:I50"/>
    <mergeCell ref="J50:L50"/>
    <mergeCell ref="M50:O50"/>
    <mergeCell ref="C51:F51"/>
    <mergeCell ref="G51:I51"/>
    <mergeCell ref="J51:L51"/>
    <mergeCell ref="M51:O51"/>
    <mergeCell ref="C48:F48"/>
    <mergeCell ref="G48:I48"/>
    <mergeCell ref="J48:L48"/>
    <mergeCell ref="M48:O48"/>
    <mergeCell ref="C49:F49"/>
    <mergeCell ref="G49:I49"/>
    <mergeCell ref="J49:L49"/>
    <mergeCell ref="M49:O49"/>
    <mergeCell ref="J45:O45"/>
    <mergeCell ref="C45:I45"/>
    <mergeCell ref="B38:B45"/>
    <mergeCell ref="C38:F38"/>
    <mergeCell ref="G38:I38"/>
    <mergeCell ref="J38:L38"/>
    <mergeCell ref="M38:O38"/>
    <mergeCell ref="C39:F39"/>
    <mergeCell ref="G39:I39"/>
    <mergeCell ref="J39:L39"/>
    <mergeCell ref="M39:O39"/>
    <mergeCell ref="C40:F40"/>
    <mergeCell ref="M43:O43"/>
    <mergeCell ref="C44:F44"/>
    <mergeCell ref="G44:I44"/>
    <mergeCell ref="J44:L44"/>
    <mergeCell ref="M44:O44"/>
    <mergeCell ref="C42:F42"/>
    <mergeCell ref="G42:I42"/>
    <mergeCell ref="J42:L42"/>
    <mergeCell ref="M42:O42"/>
    <mergeCell ref="C43:F43"/>
    <mergeCell ref="G43:I43"/>
    <mergeCell ref="J43:L43"/>
    <mergeCell ref="G40:I40"/>
    <mergeCell ref="J40:L40"/>
    <mergeCell ref="M40:O40"/>
    <mergeCell ref="C41:F41"/>
    <mergeCell ref="G41:I41"/>
    <mergeCell ref="J41:L41"/>
    <mergeCell ref="M41:O41"/>
    <mergeCell ref="C37:I37"/>
    <mergeCell ref="J37:O37"/>
    <mergeCell ref="C29:I29"/>
    <mergeCell ref="J29:O29"/>
    <mergeCell ref="B30:B37"/>
    <mergeCell ref="C30:F30"/>
    <mergeCell ref="G30:I30"/>
    <mergeCell ref="J30:L30"/>
    <mergeCell ref="M30:O30"/>
    <mergeCell ref="C31:F31"/>
    <mergeCell ref="G35:I35"/>
    <mergeCell ref="J35:L35"/>
    <mergeCell ref="M35:O35"/>
    <mergeCell ref="C36:F36"/>
    <mergeCell ref="G36:I36"/>
    <mergeCell ref="J36:L36"/>
    <mergeCell ref="M36:O36"/>
    <mergeCell ref="C35:F35"/>
    <mergeCell ref="C34:F34"/>
    <mergeCell ref="G34:I34"/>
    <mergeCell ref="J34:L34"/>
    <mergeCell ref="M34:O34"/>
    <mergeCell ref="G31:I31"/>
    <mergeCell ref="J31:L31"/>
    <mergeCell ref="C33:F33"/>
    <mergeCell ref="G33:I33"/>
    <mergeCell ref="J33:L33"/>
    <mergeCell ref="M33:O33"/>
    <mergeCell ref="G24:I24"/>
    <mergeCell ref="J24:L24"/>
    <mergeCell ref="M24:O24"/>
    <mergeCell ref="C25:F25"/>
    <mergeCell ref="G25:I25"/>
    <mergeCell ref="J25:L25"/>
    <mergeCell ref="M25:O25"/>
    <mergeCell ref="M31:O31"/>
    <mergeCell ref="C32:F32"/>
    <mergeCell ref="G32:I32"/>
    <mergeCell ref="J32:L32"/>
    <mergeCell ref="M32:O32"/>
    <mergeCell ref="C27:F27"/>
    <mergeCell ref="G27:I27"/>
    <mergeCell ref="J27:L27"/>
    <mergeCell ref="M27:O27"/>
    <mergeCell ref="B22:B29"/>
    <mergeCell ref="C22:F22"/>
    <mergeCell ref="G22:I22"/>
    <mergeCell ref="J22:L22"/>
    <mergeCell ref="M22:O22"/>
    <mergeCell ref="C23:F23"/>
    <mergeCell ref="G23:I23"/>
    <mergeCell ref="J23:L23"/>
    <mergeCell ref="M23:O23"/>
    <mergeCell ref="C24:F24"/>
    <mergeCell ref="C28:F28"/>
    <mergeCell ref="G28:I28"/>
    <mergeCell ref="J28:L28"/>
    <mergeCell ref="M28:O28"/>
    <mergeCell ref="G26:I26"/>
    <mergeCell ref="J26:L26"/>
    <mergeCell ref="M26:O26"/>
    <mergeCell ref="C26:F26"/>
    <mergeCell ref="C19:F19"/>
    <mergeCell ref="G19:I19"/>
    <mergeCell ref="J19:L19"/>
    <mergeCell ref="M19:O19"/>
    <mergeCell ref="B11:O11"/>
    <mergeCell ref="C12:F12"/>
    <mergeCell ref="G12:I12"/>
    <mergeCell ref="J12:L12"/>
    <mergeCell ref="M12:O12"/>
    <mergeCell ref="B13:B21"/>
    <mergeCell ref="J17:L17"/>
    <mergeCell ref="M17:O17"/>
    <mergeCell ref="C18:F18"/>
    <mergeCell ref="G18:I18"/>
    <mergeCell ref="J18:L18"/>
    <mergeCell ref="M18:O18"/>
    <mergeCell ref="C17:F17"/>
    <mergeCell ref="G17:I17"/>
    <mergeCell ref="C20:F20"/>
    <mergeCell ref="G20:I20"/>
    <mergeCell ref="J20:L20"/>
    <mergeCell ref="M20:O20"/>
    <mergeCell ref="C21:I21"/>
    <mergeCell ref="J21:O21"/>
    <mergeCell ref="C15:F15"/>
    <mergeCell ref="G15:I15"/>
    <mergeCell ref="J15:L15"/>
    <mergeCell ref="M15:O15"/>
    <mergeCell ref="C16:F16"/>
    <mergeCell ref="G16:I16"/>
    <mergeCell ref="J16:L16"/>
    <mergeCell ref="M16:O16"/>
    <mergeCell ref="C13:F13"/>
    <mergeCell ref="G13:I13"/>
    <mergeCell ref="J13:L13"/>
    <mergeCell ref="M13:O13"/>
    <mergeCell ref="C14:F14"/>
    <mergeCell ref="G14:I14"/>
    <mergeCell ref="J14:L14"/>
    <mergeCell ref="M14:O14"/>
    <mergeCell ref="B7:C7"/>
    <mergeCell ref="B8:C8"/>
    <mergeCell ref="B10:O10"/>
    <mergeCell ref="B2:O2"/>
    <mergeCell ref="B4:C4"/>
    <mergeCell ref="D4:H4"/>
    <mergeCell ref="J4:K4"/>
    <mergeCell ref="L4:O4"/>
    <mergeCell ref="B6:O6"/>
  </mergeCells>
  <phoneticPr fontId="2"/>
  <printOptions horizontalCentered="1"/>
  <pageMargins left="0.39370078740157483" right="0.39370078740157483" top="0.59055118110236227" bottom="0.39370078740157483" header="0.27559055118110237" footer="0.43307086614173229"/>
  <pageSetup paperSize="9" scale="94" orientation="portrait" blackAndWhite="1" r:id="rId1"/>
  <headerFooter alignWithMargins="0">
    <oddHeader>&amp;R&amp;A</oddHeader>
  </headerFooter>
  <rowBreaks count="1" manualBreakCount="1">
    <brk id="6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02"/>
  <sheetViews>
    <sheetView view="pageBreakPreview" topLeftCell="A28" zoomScaleNormal="100" zoomScaleSheetLayoutView="100" workbookViewId="0">
      <selection activeCell="C51" sqref="C51:P51"/>
    </sheetView>
  </sheetViews>
  <sheetFormatPr defaultColWidth="9.375" defaultRowHeight="13.5" x14ac:dyDescent="0.15"/>
  <cols>
    <col min="1" max="1" width="1.375" style="429" customWidth="1"/>
    <col min="2" max="15" width="5.75" style="429" customWidth="1"/>
    <col min="16" max="16" width="9.625" style="429" customWidth="1"/>
    <col min="17" max="17" width="1.625" style="429" customWidth="1"/>
    <col min="18" max="16384" width="9.375" style="429"/>
  </cols>
  <sheetData>
    <row r="1" spans="2:21" ht="9" customHeight="1" x14ac:dyDescent="0.15">
      <c r="P1" s="445"/>
      <c r="Q1" s="444"/>
      <c r="R1" s="444"/>
      <c r="S1" s="444"/>
      <c r="T1" s="444"/>
      <c r="U1" s="444"/>
    </row>
    <row r="2" spans="2:21" ht="17.25" x14ac:dyDescent="0.15">
      <c r="B2" s="1008" t="s">
        <v>359</v>
      </c>
      <c r="C2" s="1008"/>
      <c r="D2" s="1008"/>
      <c r="E2" s="1008"/>
      <c r="F2" s="1008"/>
      <c r="G2" s="1008"/>
      <c r="H2" s="1008"/>
      <c r="I2" s="1008"/>
      <c r="J2" s="1008"/>
      <c r="K2" s="1008"/>
      <c r="L2" s="1008"/>
      <c r="M2" s="1008"/>
      <c r="N2" s="1008"/>
      <c r="O2" s="1008"/>
      <c r="P2" s="1008"/>
      <c r="Q2" s="443"/>
    </row>
    <row r="3" spans="2:21" ht="17.25" x14ac:dyDescent="0.15">
      <c r="B3" s="928" t="s">
        <v>292</v>
      </c>
      <c r="C3" s="928"/>
      <c r="D3" s="928"/>
      <c r="E3" s="928"/>
      <c r="F3" s="928"/>
      <c r="G3" s="928"/>
      <c r="H3" s="928"/>
      <c r="I3" s="928"/>
      <c r="J3" s="928"/>
      <c r="K3" s="928"/>
      <c r="L3" s="928"/>
      <c r="M3" s="928"/>
      <c r="N3" s="928"/>
      <c r="O3" s="928"/>
      <c r="P3" s="928"/>
      <c r="Q3" s="443"/>
    </row>
    <row r="4" spans="2:21" ht="7.5" customHeight="1" x14ac:dyDescent="0.15">
      <c r="Q4" s="430"/>
    </row>
    <row r="5" spans="2:21" ht="19.5" customHeight="1" x14ac:dyDescent="0.15">
      <c r="B5" s="1009" t="s">
        <v>132</v>
      </c>
      <c r="C5" s="1009"/>
      <c r="D5" s="1006"/>
      <c r="E5" s="1006"/>
      <c r="F5" s="1006"/>
      <c r="G5" s="1006"/>
      <c r="H5" s="1006"/>
      <c r="I5" s="430"/>
      <c r="J5" s="1010" t="s">
        <v>293</v>
      </c>
      <c r="K5" s="1011"/>
      <c r="L5" s="1012"/>
      <c r="M5" s="1002"/>
      <c r="N5" s="1003"/>
      <c r="O5" s="1003"/>
      <c r="P5" s="1004"/>
      <c r="Q5" s="430"/>
    </row>
    <row r="6" spans="2:21" ht="7.5" customHeight="1" x14ac:dyDescent="0.15">
      <c r="B6" s="430"/>
      <c r="C6" s="430"/>
      <c r="D6" s="430"/>
      <c r="E6" s="430"/>
      <c r="F6" s="430"/>
      <c r="G6" s="430"/>
      <c r="H6" s="430"/>
      <c r="I6" s="430"/>
      <c r="J6" s="430"/>
      <c r="K6" s="430"/>
      <c r="L6" s="430"/>
      <c r="M6" s="430"/>
      <c r="N6" s="430"/>
      <c r="O6" s="430"/>
      <c r="P6" s="430"/>
      <c r="Q6" s="430"/>
    </row>
    <row r="7" spans="2:21" s="407" customFormat="1" x14ac:dyDescent="0.15"/>
    <row r="8" spans="2:21" s="404" customFormat="1" ht="15.4" customHeight="1" thickBot="1" x14ac:dyDescent="0.2">
      <c r="B8" s="915" t="s">
        <v>294</v>
      </c>
      <c r="C8" s="915"/>
      <c r="D8" s="915"/>
      <c r="E8" s="915"/>
      <c r="F8" s="915"/>
      <c r="G8" s="915"/>
      <c r="H8" s="915"/>
      <c r="I8" s="915"/>
      <c r="J8" s="915"/>
      <c r="K8" s="915"/>
      <c r="L8" s="915"/>
      <c r="M8" s="915"/>
      <c r="N8" s="915"/>
      <c r="O8" s="915"/>
    </row>
    <row r="9" spans="2:21" s="404" customFormat="1" ht="22.5" customHeight="1" thickBot="1" x14ac:dyDescent="0.2">
      <c r="B9" s="916" t="s">
        <v>295</v>
      </c>
      <c r="C9" s="917"/>
      <c r="D9" s="918"/>
      <c r="E9" s="919"/>
      <c r="F9" s="920"/>
      <c r="G9" s="416" t="s">
        <v>296</v>
      </c>
      <c r="H9" s="921"/>
      <c r="I9" s="920"/>
      <c r="J9" s="416" t="s">
        <v>296</v>
      </c>
      <c r="K9" s="921"/>
      <c r="L9" s="920"/>
      <c r="M9" s="415" t="s">
        <v>296</v>
      </c>
      <c r="N9" s="922" t="s">
        <v>297</v>
      </c>
      <c r="O9" s="923"/>
    </row>
    <row r="10" spans="2:21" s="404" customFormat="1" ht="22.5" customHeight="1" thickTop="1" thickBot="1" x14ac:dyDescent="0.2">
      <c r="B10" s="934" t="s">
        <v>298</v>
      </c>
      <c r="C10" s="935"/>
      <c r="D10" s="936"/>
      <c r="E10" s="934"/>
      <c r="F10" s="935"/>
      <c r="G10" s="935"/>
      <c r="H10" s="935"/>
      <c r="I10" s="935"/>
      <c r="J10" s="935"/>
      <c r="K10" s="935"/>
      <c r="L10" s="935"/>
      <c r="M10" s="936"/>
      <c r="N10" s="937"/>
      <c r="O10" s="938"/>
    </row>
    <row r="11" spans="2:21" s="404" customFormat="1" x14ac:dyDescent="0.15"/>
    <row r="12" spans="2:21" ht="7.5" customHeight="1" x14ac:dyDescent="0.15"/>
    <row r="13" spans="2:21" ht="15.4" customHeight="1" thickBot="1" x14ac:dyDescent="0.2">
      <c r="B13" s="1005" t="s">
        <v>360</v>
      </c>
      <c r="C13" s="1005"/>
      <c r="D13" s="1005"/>
      <c r="E13" s="1005"/>
      <c r="F13" s="1005"/>
      <c r="G13" s="1005"/>
      <c r="H13" s="1005"/>
      <c r="I13" s="1005"/>
      <c r="J13" s="1005"/>
      <c r="K13" s="1005"/>
      <c r="L13" s="1005"/>
      <c r="M13" s="1005"/>
      <c r="N13" s="1005"/>
      <c r="O13" s="1005"/>
      <c r="P13" s="1005"/>
    </row>
    <row r="14" spans="2:21" ht="13.15" customHeight="1" thickTop="1" thickBot="1" x14ac:dyDescent="0.2">
      <c r="B14" s="455" t="s">
        <v>295</v>
      </c>
      <c r="C14" s="1017" t="s">
        <v>361</v>
      </c>
      <c r="D14" s="1017"/>
      <c r="E14" s="1017"/>
      <c r="F14" s="1017" t="s">
        <v>362</v>
      </c>
      <c r="G14" s="1017"/>
      <c r="H14" s="1017"/>
      <c r="I14" s="1017"/>
      <c r="J14" s="1018" t="s">
        <v>363</v>
      </c>
      <c r="K14" s="1019"/>
      <c r="L14" s="1019"/>
      <c r="M14" s="1019"/>
      <c r="N14" s="1019"/>
      <c r="O14" s="1017" t="s">
        <v>364</v>
      </c>
      <c r="P14" s="1020"/>
    </row>
    <row r="15" spans="2:21" ht="13.15" customHeight="1" thickTop="1" x14ac:dyDescent="0.15">
      <c r="B15" s="441"/>
      <c r="C15" s="1013"/>
      <c r="D15" s="1013"/>
      <c r="E15" s="1013"/>
      <c r="F15" s="1013"/>
      <c r="G15" s="1013"/>
      <c r="H15" s="1013"/>
      <c r="I15" s="1013"/>
      <c r="J15" s="1014"/>
      <c r="K15" s="1015"/>
      <c r="L15" s="440" t="s">
        <v>190</v>
      </c>
      <c r="M15" s="1015"/>
      <c r="N15" s="1015"/>
      <c r="O15" s="1013"/>
      <c r="P15" s="1016"/>
    </row>
    <row r="16" spans="2:21" ht="13.15" customHeight="1" x14ac:dyDescent="0.15">
      <c r="B16" s="438"/>
      <c r="C16" s="1006"/>
      <c r="D16" s="1006"/>
      <c r="E16" s="1006"/>
      <c r="F16" s="1006"/>
      <c r="G16" s="1006"/>
      <c r="H16" s="1006"/>
      <c r="I16" s="1006"/>
      <c r="J16" s="1002"/>
      <c r="K16" s="1003"/>
      <c r="L16" s="437" t="s">
        <v>190</v>
      </c>
      <c r="M16" s="1003"/>
      <c r="N16" s="1003"/>
      <c r="O16" s="1006"/>
      <c r="P16" s="1007"/>
    </row>
    <row r="17" spans="2:16" ht="13.15" customHeight="1" x14ac:dyDescent="0.15">
      <c r="B17" s="438"/>
      <c r="C17" s="1006"/>
      <c r="D17" s="1006"/>
      <c r="E17" s="1006"/>
      <c r="F17" s="1006"/>
      <c r="G17" s="1006"/>
      <c r="H17" s="1006"/>
      <c r="I17" s="1006"/>
      <c r="J17" s="1002"/>
      <c r="K17" s="1003"/>
      <c r="L17" s="437" t="s">
        <v>190</v>
      </c>
      <c r="M17" s="1003"/>
      <c r="N17" s="1003"/>
      <c r="O17" s="1006"/>
      <c r="P17" s="1007"/>
    </row>
    <row r="18" spans="2:16" ht="13.15" customHeight="1" x14ac:dyDescent="0.15">
      <c r="B18" s="438"/>
      <c r="C18" s="1006"/>
      <c r="D18" s="1006"/>
      <c r="E18" s="1006"/>
      <c r="F18" s="1006"/>
      <c r="G18" s="1006"/>
      <c r="H18" s="1006"/>
      <c r="I18" s="1006"/>
      <c r="J18" s="1002"/>
      <c r="K18" s="1003"/>
      <c r="L18" s="437" t="s">
        <v>190</v>
      </c>
      <c r="M18" s="1003"/>
      <c r="N18" s="1003"/>
      <c r="O18" s="1006"/>
      <c r="P18" s="1007"/>
    </row>
    <row r="19" spans="2:16" ht="13.15" customHeight="1" x14ac:dyDescent="0.15">
      <c r="B19" s="1021"/>
      <c r="C19" s="1006"/>
      <c r="D19" s="1006"/>
      <c r="E19" s="1006"/>
      <c r="F19" s="1006"/>
      <c r="G19" s="1006"/>
      <c r="H19" s="1006"/>
      <c r="I19" s="1006"/>
      <c r="J19" s="1002"/>
      <c r="K19" s="1003"/>
      <c r="L19" s="437" t="s">
        <v>190</v>
      </c>
      <c r="M19" s="1003"/>
      <c r="N19" s="1003"/>
      <c r="O19" s="1006"/>
      <c r="P19" s="1007"/>
    </row>
    <row r="20" spans="2:16" ht="13.15" customHeight="1" x14ac:dyDescent="0.15">
      <c r="B20" s="1021"/>
      <c r="C20" s="1006"/>
      <c r="D20" s="1006"/>
      <c r="E20" s="1006"/>
      <c r="F20" s="1006"/>
      <c r="G20" s="1006"/>
      <c r="H20" s="1006"/>
      <c r="I20" s="1006"/>
      <c r="J20" s="1002"/>
      <c r="K20" s="1003"/>
      <c r="L20" s="437" t="s">
        <v>190</v>
      </c>
      <c r="M20" s="1003"/>
      <c r="N20" s="1003"/>
      <c r="O20" s="1006"/>
      <c r="P20" s="1007"/>
    </row>
    <row r="21" spans="2:16" ht="13.15" customHeight="1" x14ac:dyDescent="0.15">
      <c r="B21" s="1021"/>
      <c r="C21" s="1006"/>
      <c r="D21" s="1006"/>
      <c r="E21" s="1006"/>
      <c r="F21" s="1006"/>
      <c r="G21" s="1006"/>
      <c r="H21" s="1006"/>
      <c r="I21" s="1006"/>
      <c r="J21" s="1002"/>
      <c r="K21" s="1003"/>
      <c r="L21" s="437" t="s">
        <v>190</v>
      </c>
      <c r="M21" s="1003"/>
      <c r="N21" s="1003"/>
      <c r="O21" s="1006"/>
      <c r="P21" s="1007"/>
    </row>
    <row r="22" spans="2:16" ht="13.15" customHeight="1" x14ac:dyDescent="0.15">
      <c r="B22" s="439" t="s">
        <v>296</v>
      </c>
      <c r="C22" s="1006"/>
      <c r="D22" s="1006"/>
      <c r="E22" s="1006"/>
      <c r="F22" s="1006"/>
      <c r="G22" s="1006"/>
      <c r="H22" s="1006"/>
      <c r="I22" s="1006"/>
      <c r="J22" s="1002"/>
      <c r="K22" s="1003"/>
      <c r="L22" s="437" t="s">
        <v>190</v>
      </c>
      <c r="M22" s="1003"/>
      <c r="N22" s="1003"/>
      <c r="O22" s="1006"/>
      <c r="P22" s="1007"/>
    </row>
    <row r="23" spans="2:16" ht="13.15" customHeight="1" x14ac:dyDescent="0.15">
      <c r="B23" s="438"/>
      <c r="C23" s="1006"/>
      <c r="D23" s="1006"/>
      <c r="E23" s="1006"/>
      <c r="F23" s="1006"/>
      <c r="G23" s="1006"/>
      <c r="H23" s="1006"/>
      <c r="I23" s="1006"/>
      <c r="J23" s="1002"/>
      <c r="K23" s="1003"/>
      <c r="L23" s="437" t="s">
        <v>190</v>
      </c>
      <c r="M23" s="1003"/>
      <c r="N23" s="1003"/>
      <c r="O23" s="1006"/>
      <c r="P23" s="1007"/>
    </row>
    <row r="24" spans="2:16" ht="13.15" customHeight="1" x14ac:dyDescent="0.15">
      <c r="B24" s="438"/>
      <c r="C24" s="1022"/>
      <c r="D24" s="1022"/>
      <c r="E24" s="1022"/>
      <c r="F24" s="1022"/>
      <c r="G24" s="1022"/>
      <c r="H24" s="1022"/>
      <c r="I24" s="1022"/>
      <c r="J24" s="1002"/>
      <c r="K24" s="1003"/>
      <c r="L24" s="437" t="s">
        <v>190</v>
      </c>
      <c r="M24" s="1003"/>
      <c r="N24" s="1003"/>
      <c r="O24" s="1006"/>
      <c r="P24" s="1007"/>
    </row>
    <row r="25" spans="2:16" ht="13.15" customHeight="1" thickBot="1" x14ac:dyDescent="0.2">
      <c r="B25" s="436"/>
      <c r="C25" s="1023"/>
      <c r="D25" s="1024"/>
      <c r="E25" s="1024"/>
      <c r="F25" s="1024"/>
      <c r="G25" s="1024"/>
      <c r="H25" s="1024"/>
      <c r="I25" s="1025"/>
      <c r="J25" s="998" t="s">
        <v>305</v>
      </c>
      <c r="K25" s="990"/>
      <c r="L25" s="990"/>
      <c r="M25" s="990"/>
      <c r="N25" s="991"/>
      <c r="O25" s="998"/>
      <c r="P25" s="1026"/>
    </row>
    <row r="26" spans="2:16" ht="13.15" customHeight="1" thickTop="1" x14ac:dyDescent="0.15">
      <c r="B26" s="441"/>
      <c r="C26" s="1013"/>
      <c r="D26" s="1013"/>
      <c r="E26" s="1013"/>
      <c r="F26" s="1013"/>
      <c r="G26" s="1013"/>
      <c r="H26" s="1013"/>
      <c r="I26" s="1013"/>
      <c r="J26" s="1014"/>
      <c r="K26" s="1015"/>
      <c r="L26" s="440" t="s">
        <v>190</v>
      </c>
      <c r="M26" s="1015"/>
      <c r="N26" s="1015"/>
      <c r="O26" s="1013"/>
      <c r="P26" s="1016"/>
    </row>
    <row r="27" spans="2:16" ht="13.15" customHeight="1" x14ac:dyDescent="0.15">
      <c r="B27" s="438"/>
      <c r="C27" s="1006"/>
      <c r="D27" s="1006"/>
      <c r="E27" s="1006"/>
      <c r="F27" s="1006"/>
      <c r="G27" s="1006"/>
      <c r="H27" s="1006"/>
      <c r="I27" s="1006"/>
      <c r="J27" s="1002"/>
      <c r="K27" s="1003"/>
      <c r="L27" s="437" t="s">
        <v>190</v>
      </c>
      <c r="M27" s="1003"/>
      <c r="N27" s="1003"/>
      <c r="O27" s="1006"/>
      <c r="P27" s="1007"/>
    </row>
    <row r="28" spans="2:16" ht="13.15" customHeight="1" x14ac:dyDescent="0.15">
      <c r="B28" s="438"/>
      <c r="C28" s="1006"/>
      <c r="D28" s="1006"/>
      <c r="E28" s="1006"/>
      <c r="F28" s="1006"/>
      <c r="G28" s="1006"/>
      <c r="H28" s="1006"/>
      <c r="I28" s="1006"/>
      <c r="J28" s="1002"/>
      <c r="K28" s="1003"/>
      <c r="L28" s="437" t="s">
        <v>190</v>
      </c>
      <c r="M28" s="1003"/>
      <c r="N28" s="1003"/>
      <c r="O28" s="1006"/>
      <c r="P28" s="1007"/>
    </row>
    <row r="29" spans="2:16" ht="13.15" customHeight="1" x14ac:dyDescent="0.15">
      <c r="B29" s="438"/>
      <c r="C29" s="1006"/>
      <c r="D29" s="1006"/>
      <c r="E29" s="1006"/>
      <c r="F29" s="1006"/>
      <c r="G29" s="1006"/>
      <c r="H29" s="1006"/>
      <c r="I29" s="1006"/>
      <c r="J29" s="1002"/>
      <c r="K29" s="1003"/>
      <c r="L29" s="437" t="s">
        <v>190</v>
      </c>
      <c r="M29" s="1003"/>
      <c r="N29" s="1003"/>
      <c r="O29" s="1006"/>
      <c r="P29" s="1007"/>
    </row>
    <row r="30" spans="2:16" ht="13.15" customHeight="1" x14ac:dyDescent="0.15">
      <c r="B30" s="1021"/>
      <c r="C30" s="1006"/>
      <c r="D30" s="1006"/>
      <c r="E30" s="1006"/>
      <c r="F30" s="1006"/>
      <c r="G30" s="1006"/>
      <c r="H30" s="1006"/>
      <c r="I30" s="1006"/>
      <c r="J30" s="1002"/>
      <c r="K30" s="1003"/>
      <c r="L30" s="437" t="s">
        <v>190</v>
      </c>
      <c r="M30" s="1003"/>
      <c r="N30" s="1003"/>
      <c r="O30" s="1006"/>
      <c r="P30" s="1007"/>
    </row>
    <row r="31" spans="2:16" ht="13.15" customHeight="1" x14ac:dyDescent="0.15">
      <c r="B31" s="1021"/>
      <c r="C31" s="1006"/>
      <c r="D31" s="1006"/>
      <c r="E31" s="1006"/>
      <c r="F31" s="1006"/>
      <c r="G31" s="1006"/>
      <c r="H31" s="1006"/>
      <c r="I31" s="1006"/>
      <c r="J31" s="1002"/>
      <c r="K31" s="1003"/>
      <c r="L31" s="437" t="s">
        <v>190</v>
      </c>
      <c r="M31" s="1003"/>
      <c r="N31" s="1003"/>
      <c r="O31" s="1006"/>
      <c r="P31" s="1007"/>
    </row>
    <row r="32" spans="2:16" ht="13.15" customHeight="1" x14ac:dyDescent="0.15">
      <c r="B32" s="1021"/>
      <c r="C32" s="1006"/>
      <c r="D32" s="1006"/>
      <c r="E32" s="1006"/>
      <c r="F32" s="1006"/>
      <c r="G32" s="1006"/>
      <c r="H32" s="1006"/>
      <c r="I32" s="1006"/>
      <c r="J32" s="1002"/>
      <c r="K32" s="1003"/>
      <c r="L32" s="437" t="s">
        <v>190</v>
      </c>
      <c r="M32" s="1003"/>
      <c r="N32" s="1003"/>
      <c r="O32" s="1006"/>
      <c r="P32" s="1007"/>
    </row>
    <row r="33" spans="2:16" ht="13.15" customHeight="1" x14ac:dyDescent="0.15">
      <c r="B33" s="439" t="s">
        <v>296</v>
      </c>
      <c r="C33" s="1006"/>
      <c r="D33" s="1006"/>
      <c r="E33" s="1006"/>
      <c r="F33" s="1006"/>
      <c r="G33" s="1006"/>
      <c r="H33" s="1006"/>
      <c r="I33" s="1006"/>
      <c r="J33" s="1002"/>
      <c r="K33" s="1003"/>
      <c r="L33" s="437" t="s">
        <v>190</v>
      </c>
      <c r="M33" s="1003"/>
      <c r="N33" s="1003"/>
      <c r="O33" s="1006"/>
      <c r="P33" s="1007"/>
    </row>
    <row r="34" spans="2:16" ht="13.15" customHeight="1" x14ac:dyDescent="0.15">
      <c r="B34" s="438"/>
      <c r="C34" s="1006"/>
      <c r="D34" s="1006"/>
      <c r="E34" s="1006"/>
      <c r="F34" s="1006"/>
      <c r="G34" s="1006"/>
      <c r="H34" s="1006"/>
      <c r="I34" s="1006"/>
      <c r="J34" s="1002"/>
      <c r="K34" s="1003"/>
      <c r="L34" s="437" t="s">
        <v>190</v>
      </c>
      <c r="M34" s="1003"/>
      <c r="N34" s="1003"/>
      <c r="O34" s="1006"/>
      <c r="P34" s="1007"/>
    </row>
    <row r="35" spans="2:16" ht="13.15" customHeight="1" x14ac:dyDescent="0.15">
      <c r="B35" s="438"/>
      <c r="C35" s="1022"/>
      <c r="D35" s="1022"/>
      <c r="E35" s="1022"/>
      <c r="F35" s="1022"/>
      <c r="G35" s="1022"/>
      <c r="H35" s="1022"/>
      <c r="I35" s="1022"/>
      <c r="J35" s="1002"/>
      <c r="K35" s="1003"/>
      <c r="L35" s="437" t="s">
        <v>190</v>
      </c>
      <c r="M35" s="1003"/>
      <c r="N35" s="1003"/>
      <c r="O35" s="1006"/>
      <c r="P35" s="1007"/>
    </row>
    <row r="36" spans="2:16" ht="13.15" customHeight="1" thickBot="1" x14ac:dyDescent="0.2">
      <c r="B36" s="436"/>
      <c r="C36" s="1023"/>
      <c r="D36" s="1024"/>
      <c r="E36" s="1024"/>
      <c r="F36" s="1024"/>
      <c r="G36" s="1024"/>
      <c r="H36" s="1024"/>
      <c r="I36" s="1025"/>
      <c r="J36" s="998" t="s">
        <v>305</v>
      </c>
      <c r="K36" s="990"/>
      <c r="L36" s="990"/>
      <c r="M36" s="990"/>
      <c r="N36" s="991"/>
      <c r="O36" s="998"/>
      <c r="P36" s="1026"/>
    </row>
    <row r="37" spans="2:16" ht="13.15" customHeight="1" thickTop="1" x14ac:dyDescent="0.15">
      <c r="B37" s="441"/>
      <c r="C37" s="1013"/>
      <c r="D37" s="1013"/>
      <c r="E37" s="1013"/>
      <c r="F37" s="1013"/>
      <c r="G37" s="1013"/>
      <c r="H37" s="1013"/>
      <c r="I37" s="1013"/>
      <c r="J37" s="1014"/>
      <c r="K37" s="1015"/>
      <c r="L37" s="440" t="s">
        <v>190</v>
      </c>
      <c r="M37" s="1015"/>
      <c r="N37" s="1015"/>
      <c r="O37" s="1013"/>
      <c r="P37" s="1016"/>
    </row>
    <row r="38" spans="2:16" ht="13.15" customHeight="1" x14ac:dyDescent="0.15">
      <c r="B38" s="438"/>
      <c r="C38" s="1006"/>
      <c r="D38" s="1006"/>
      <c r="E38" s="1006"/>
      <c r="F38" s="1006"/>
      <c r="G38" s="1006"/>
      <c r="H38" s="1006"/>
      <c r="I38" s="1006"/>
      <c r="J38" s="1002"/>
      <c r="K38" s="1003"/>
      <c r="L38" s="437" t="s">
        <v>190</v>
      </c>
      <c r="M38" s="1003"/>
      <c r="N38" s="1003"/>
      <c r="O38" s="1006"/>
      <c r="P38" s="1007"/>
    </row>
    <row r="39" spans="2:16" ht="13.15" customHeight="1" x14ac:dyDescent="0.15">
      <c r="B39" s="438"/>
      <c r="C39" s="1006"/>
      <c r="D39" s="1006"/>
      <c r="E39" s="1006"/>
      <c r="F39" s="1006"/>
      <c r="G39" s="1006"/>
      <c r="H39" s="1006"/>
      <c r="I39" s="1006"/>
      <c r="J39" s="1002"/>
      <c r="K39" s="1003"/>
      <c r="L39" s="437" t="s">
        <v>190</v>
      </c>
      <c r="M39" s="1003"/>
      <c r="N39" s="1003"/>
      <c r="O39" s="1006"/>
      <c r="P39" s="1007"/>
    </row>
    <row r="40" spans="2:16" ht="13.15" customHeight="1" x14ac:dyDescent="0.15">
      <c r="B40" s="438"/>
      <c r="C40" s="1006"/>
      <c r="D40" s="1006"/>
      <c r="E40" s="1006"/>
      <c r="F40" s="1006"/>
      <c r="G40" s="1006"/>
      <c r="H40" s="1006"/>
      <c r="I40" s="1006"/>
      <c r="J40" s="1002"/>
      <c r="K40" s="1003"/>
      <c r="L40" s="437" t="s">
        <v>190</v>
      </c>
      <c r="M40" s="1003"/>
      <c r="N40" s="1003"/>
      <c r="O40" s="1006"/>
      <c r="P40" s="1007"/>
    </row>
    <row r="41" spans="2:16" ht="13.15" customHeight="1" x14ac:dyDescent="0.15">
      <c r="B41" s="1021"/>
      <c r="C41" s="1006"/>
      <c r="D41" s="1006"/>
      <c r="E41" s="1006"/>
      <c r="F41" s="1006"/>
      <c r="G41" s="1006"/>
      <c r="H41" s="1006"/>
      <c r="I41" s="1006"/>
      <c r="J41" s="1002"/>
      <c r="K41" s="1003"/>
      <c r="L41" s="437" t="s">
        <v>190</v>
      </c>
      <c r="M41" s="1003"/>
      <c r="N41" s="1003"/>
      <c r="O41" s="1006"/>
      <c r="P41" s="1007"/>
    </row>
    <row r="42" spans="2:16" ht="13.15" customHeight="1" x14ac:dyDescent="0.15">
      <c r="B42" s="1021"/>
      <c r="C42" s="1006"/>
      <c r="D42" s="1006"/>
      <c r="E42" s="1006"/>
      <c r="F42" s="1006"/>
      <c r="G42" s="1006"/>
      <c r="H42" s="1006"/>
      <c r="I42" s="1006"/>
      <c r="J42" s="1002"/>
      <c r="K42" s="1003"/>
      <c r="L42" s="437" t="s">
        <v>190</v>
      </c>
      <c r="M42" s="1003"/>
      <c r="N42" s="1003"/>
      <c r="O42" s="1006"/>
      <c r="P42" s="1007"/>
    </row>
    <row r="43" spans="2:16" ht="13.15" customHeight="1" x14ac:dyDescent="0.15">
      <c r="B43" s="1021"/>
      <c r="C43" s="1006"/>
      <c r="D43" s="1006"/>
      <c r="E43" s="1006"/>
      <c r="F43" s="1006"/>
      <c r="G43" s="1006"/>
      <c r="H43" s="1006"/>
      <c r="I43" s="1006"/>
      <c r="J43" s="1002"/>
      <c r="K43" s="1003"/>
      <c r="L43" s="437" t="s">
        <v>190</v>
      </c>
      <c r="M43" s="1003"/>
      <c r="N43" s="1003"/>
      <c r="O43" s="1006"/>
      <c r="P43" s="1007"/>
    </row>
    <row r="44" spans="2:16" ht="13.15" customHeight="1" x14ac:dyDescent="0.15">
      <c r="B44" s="439" t="s">
        <v>296</v>
      </c>
      <c r="C44" s="1006"/>
      <c r="D44" s="1006"/>
      <c r="E44" s="1006"/>
      <c r="F44" s="1006"/>
      <c r="G44" s="1006"/>
      <c r="H44" s="1006"/>
      <c r="I44" s="1006"/>
      <c r="J44" s="1002"/>
      <c r="K44" s="1003"/>
      <c r="L44" s="437" t="s">
        <v>190</v>
      </c>
      <c r="M44" s="1003"/>
      <c r="N44" s="1003"/>
      <c r="O44" s="1006"/>
      <c r="P44" s="1007"/>
    </row>
    <row r="45" spans="2:16" ht="13.15" customHeight="1" x14ac:dyDescent="0.15">
      <c r="B45" s="438"/>
      <c r="C45" s="1006"/>
      <c r="D45" s="1006"/>
      <c r="E45" s="1006"/>
      <c r="F45" s="1006"/>
      <c r="G45" s="1006"/>
      <c r="H45" s="1006"/>
      <c r="I45" s="1006"/>
      <c r="J45" s="1002"/>
      <c r="K45" s="1003"/>
      <c r="L45" s="437" t="s">
        <v>190</v>
      </c>
      <c r="M45" s="1003"/>
      <c r="N45" s="1003"/>
      <c r="O45" s="1006"/>
      <c r="P45" s="1007"/>
    </row>
    <row r="46" spans="2:16" ht="13.15" customHeight="1" x14ac:dyDescent="0.15">
      <c r="B46" s="438"/>
      <c r="C46" s="1022"/>
      <c r="D46" s="1022"/>
      <c r="E46" s="1022"/>
      <c r="F46" s="1022"/>
      <c r="G46" s="1022"/>
      <c r="H46" s="1022"/>
      <c r="I46" s="1022"/>
      <c r="J46" s="1002"/>
      <c r="K46" s="1003"/>
      <c r="L46" s="437" t="s">
        <v>190</v>
      </c>
      <c r="M46" s="1003"/>
      <c r="N46" s="1003"/>
      <c r="O46" s="1006"/>
      <c r="P46" s="1007"/>
    </row>
    <row r="47" spans="2:16" ht="13.15" customHeight="1" thickBot="1" x14ac:dyDescent="0.2">
      <c r="B47" s="436"/>
      <c r="C47" s="1023"/>
      <c r="D47" s="1024"/>
      <c r="E47" s="1024"/>
      <c r="F47" s="1024"/>
      <c r="G47" s="1024"/>
      <c r="H47" s="1024"/>
      <c r="I47" s="1025"/>
      <c r="J47" s="998" t="s">
        <v>305</v>
      </c>
      <c r="K47" s="990"/>
      <c r="L47" s="990"/>
      <c r="M47" s="990"/>
      <c r="N47" s="991"/>
      <c r="O47" s="998"/>
      <c r="P47" s="1026"/>
    </row>
    <row r="48" spans="2:16" ht="13.15" customHeight="1" thickTop="1" x14ac:dyDescent="0.15">
      <c r="J48" s="1032" t="s">
        <v>365</v>
      </c>
      <c r="K48" s="1033"/>
      <c r="L48" s="1033"/>
      <c r="M48" s="1033"/>
      <c r="N48" s="1034"/>
      <c r="O48" s="1028"/>
      <c r="P48" s="1029"/>
    </row>
    <row r="49" spans="2:16" ht="13.15" customHeight="1" x14ac:dyDescent="0.15">
      <c r="J49" s="1035"/>
      <c r="K49" s="1036"/>
      <c r="L49" s="1036"/>
      <c r="M49" s="1036"/>
      <c r="N49" s="1037"/>
      <c r="O49" s="1030"/>
      <c r="P49" s="1031"/>
    </row>
    <row r="50" spans="2:16" s="403" customFormat="1" ht="12" customHeight="1" x14ac:dyDescent="0.15">
      <c r="B50" s="434" t="s">
        <v>114</v>
      </c>
      <c r="C50" s="1027" t="s">
        <v>308</v>
      </c>
      <c r="D50" s="1027"/>
      <c r="E50" s="1027"/>
      <c r="F50" s="1027"/>
      <c r="G50" s="1027"/>
      <c r="H50" s="1027"/>
      <c r="I50" s="1027"/>
      <c r="J50" s="1027"/>
      <c r="K50" s="1027"/>
      <c r="L50" s="1027"/>
      <c r="M50" s="1027"/>
      <c r="N50" s="1027"/>
      <c r="O50" s="1027"/>
      <c r="P50" s="1027"/>
    </row>
    <row r="51" spans="2:16" s="431" customFormat="1" ht="12" customHeight="1" x14ac:dyDescent="0.15">
      <c r="B51" s="432" t="s">
        <v>114</v>
      </c>
      <c r="C51" s="1040" t="s">
        <v>309</v>
      </c>
      <c r="D51" s="1040"/>
      <c r="E51" s="1040"/>
      <c r="F51" s="1040"/>
      <c r="G51" s="1040"/>
      <c r="H51" s="1040"/>
      <c r="I51" s="1040"/>
      <c r="J51" s="1040"/>
      <c r="K51" s="1040"/>
      <c r="L51" s="1040"/>
      <c r="M51" s="1040"/>
      <c r="N51" s="1040"/>
      <c r="O51" s="1040"/>
      <c r="P51" s="1040"/>
    </row>
    <row r="53" spans="2:16" ht="15.4" customHeight="1" thickBot="1" x14ac:dyDescent="0.2">
      <c r="B53" s="429" t="s">
        <v>366</v>
      </c>
    </row>
    <row r="54" spans="2:16" ht="11.25" customHeight="1" x14ac:dyDescent="0.15">
      <c r="B54" s="1041" t="s">
        <v>311</v>
      </c>
      <c r="C54" s="1042"/>
      <c r="D54" s="1042"/>
      <c r="E54" s="1043"/>
    </row>
    <row r="55" spans="2:16" ht="11.25" customHeight="1" thickBot="1" x14ac:dyDescent="0.2">
      <c r="B55" s="1044"/>
      <c r="C55" s="1045"/>
      <c r="D55" s="1045"/>
      <c r="E55" s="1046"/>
    </row>
    <row r="56" spans="2:16" ht="11.25" customHeight="1" x14ac:dyDescent="0.15">
      <c r="B56" s="1047"/>
      <c r="C56" s="1008"/>
      <c r="D56" s="1008"/>
      <c r="E56" s="1048" t="s">
        <v>169</v>
      </c>
      <c r="F56" s="1041" t="s">
        <v>312</v>
      </c>
      <c r="G56" s="1042"/>
      <c r="H56" s="1043"/>
      <c r="I56" s="1047" t="s">
        <v>313</v>
      </c>
      <c r="J56" s="1008" t="s">
        <v>367</v>
      </c>
      <c r="K56" s="1008"/>
      <c r="L56" s="1008"/>
      <c r="M56" s="1008"/>
      <c r="N56" s="1008"/>
    </row>
    <row r="57" spans="2:16" ht="11.25" customHeight="1" thickBot="1" x14ac:dyDescent="0.2">
      <c r="B57" s="1044"/>
      <c r="C57" s="1045"/>
      <c r="D57" s="1045"/>
      <c r="E57" s="1046"/>
      <c r="F57" s="1044"/>
      <c r="G57" s="1045"/>
      <c r="H57" s="1046"/>
      <c r="I57" s="1047"/>
      <c r="J57" s="1008"/>
      <c r="K57" s="1008"/>
      <c r="L57" s="1008"/>
      <c r="M57" s="1008"/>
      <c r="N57" s="1008"/>
    </row>
    <row r="58" spans="2:16" s="433" customFormat="1" ht="7.5" customHeight="1" x14ac:dyDescent="0.15"/>
    <row r="59" spans="2:16" s="431" customFormat="1" ht="12" customHeight="1" x14ac:dyDescent="0.15">
      <c r="B59" s="431" t="s">
        <v>317</v>
      </c>
    </row>
    <row r="60" spans="2:16" s="431" customFormat="1" ht="12" customHeight="1" x14ac:dyDescent="0.15">
      <c r="B60" s="432">
        <v>1</v>
      </c>
      <c r="C60" s="431" t="s">
        <v>368</v>
      </c>
    </row>
    <row r="61" spans="2:16" s="431" customFormat="1" ht="12" customHeight="1" x14ac:dyDescent="0.15">
      <c r="B61" s="432">
        <v>2</v>
      </c>
      <c r="C61" s="1038" t="s">
        <v>369</v>
      </c>
      <c r="D61" s="1038"/>
      <c r="E61" s="1038"/>
      <c r="F61" s="1038"/>
      <c r="G61" s="1038"/>
      <c r="H61" s="1038"/>
      <c r="I61" s="1038"/>
      <c r="J61" s="1038"/>
      <c r="K61" s="1038"/>
      <c r="L61" s="1038"/>
      <c r="M61" s="1038"/>
      <c r="N61" s="1038"/>
      <c r="O61" s="1038"/>
      <c r="P61" s="1038"/>
    </row>
    <row r="62" spans="2:16" s="431" customFormat="1" ht="21" customHeight="1" x14ac:dyDescent="0.15">
      <c r="C62" s="1038"/>
      <c r="D62" s="1038"/>
      <c r="E62" s="1038"/>
      <c r="F62" s="1038"/>
      <c r="G62" s="1038"/>
      <c r="H62" s="1038"/>
      <c r="I62" s="1038"/>
      <c r="J62" s="1038"/>
      <c r="K62" s="1038"/>
      <c r="L62" s="1038"/>
      <c r="M62" s="1038"/>
      <c r="N62" s="1038"/>
      <c r="O62" s="1038"/>
      <c r="P62" s="1038"/>
    </row>
    <row r="63" spans="2:16" s="431" customFormat="1" ht="12" customHeight="1" x14ac:dyDescent="0.15">
      <c r="B63" s="432">
        <v>3</v>
      </c>
      <c r="C63" s="431" t="s">
        <v>370</v>
      </c>
    </row>
    <row r="64" spans="2:16" s="431" customFormat="1" ht="12" customHeight="1" x14ac:dyDescent="0.15">
      <c r="C64" s="431" t="s">
        <v>371</v>
      </c>
    </row>
    <row r="65" spans="2:16" s="431" customFormat="1" ht="12" customHeight="1" x14ac:dyDescent="0.15">
      <c r="B65" s="432">
        <v>4</v>
      </c>
      <c r="C65" s="1039" t="s">
        <v>372</v>
      </c>
      <c r="D65" s="1039"/>
      <c r="E65" s="1039"/>
      <c r="F65" s="1039"/>
      <c r="G65" s="1039"/>
      <c r="H65" s="1039"/>
      <c r="I65" s="1039"/>
      <c r="J65" s="1039"/>
      <c r="K65" s="1039"/>
      <c r="L65" s="1039"/>
      <c r="M65" s="1039"/>
      <c r="N65" s="1039"/>
      <c r="O65" s="1039"/>
      <c r="P65" s="1039"/>
    </row>
    <row r="66" spans="2:16" s="431" customFormat="1" ht="12" customHeight="1" x14ac:dyDescent="0.15">
      <c r="C66" s="1039"/>
      <c r="D66" s="1039"/>
      <c r="E66" s="1039"/>
      <c r="F66" s="1039"/>
      <c r="G66" s="1039"/>
      <c r="H66" s="1039"/>
      <c r="I66" s="1039"/>
      <c r="J66" s="1039"/>
      <c r="K66" s="1039"/>
      <c r="L66" s="1039"/>
      <c r="M66" s="1039"/>
      <c r="N66" s="1039"/>
      <c r="O66" s="1039"/>
      <c r="P66" s="1039"/>
    </row>
    <row r="67" spans="2:16" ht="15.4" customHeight="1" x14ac:dyDescent="0.15"/>
    <row r="68" spans="2:16" ht="15.4" customHeight="1" x14ac:dyDescent="0.15"/>
    <row r="69" spans="2:16" ht="15.4" customHeight="1" x14ac:dyDescent="0.15"/>
    <row r="70" spans="2:16" ht="15.4" customHeight="1" x14ac:dyDescent="0.15"/>
    <row r="71" spans="2:16" ht="15.4" customHeight="1" x14ac:dyDescent="0.15"/>
    <row r="72" spans="2:16" ht="15.4" customHeight="1" x14ac:dyDescent="0.15"/>
    <row r="73" spans="2:16" ht="15.4" customHeight="1" x14ac:dyDescent="0.15"/>
    <row r="74" spans="2:16" ht="15.4" customHeight="1" x14ac:dyDescent="0.15"/>
    <row r="101" spans="10:12" x14ac:dyDescent="0.15">
      <c r="J101" s="1008"/>
      <c r="K101" s="1008"/>
      <c r="L101" s="1008"/>
    </row>
    <row r="102" spans="10:12" x14ac:dyDescent="0.15">
      <c r="J102" s="1008"/>
      <c r="K102" s="1008"/>
      <c r="L102" s="1008"/>
    </row>
  </sheetData>
  <mergeCells count="197">
    <mergeCell ref="C61:P62"/>
    <mergeCell ref="C65:P66"/>
    <mergeCell ref="J101:L102"/>
    <mergeCell ref="C51:P51"/>
    <mergeCell ref="B54:E55"/>
    <mergeCell ref="B56:D57"/>
    <mergeCell ref="E56:E57"/>
    <mergeCell ref="F56:H57"/>
    <mergeCell ref="I56:I57"/>
    <mergeCell ref="J56:N57"/>
    <mergeCell ref="C50:P50"/>
    <mergeCell ref="O48:P49"/>
    <mergeCell ref="C44:E44"/>
    <mergeCell ref="F44:I44"/>
    <mergeCell ref="J44:K44"/>
    <mergeCell ref="M44:N44"/>
    <mergeCell ref="O44:P44"/>
    <mergeCell ref="C45:E45"/>
    <mergeCell ref="F45:I45"/>
    <mergeCell ref="J45:K45"/>
    <mergeCell ref="M45:N45"/>
    <mergeCell ref="O45:P45"/>
    <mergeCell ref="C46:E46"/>
    <mergeCell ref="F46:I46"/>
    <mergeCell ref="J46:K46"/>
    <mergeCell ref="M46:N46"/>
    <mergeCell ref="O46:P46"/>
    <mergeCell ref="C47:I47"/>
    <mergeCell ref="J47:N47"/>
    <mergeCell ref="O47:P47"/>
    <mergeCell ref="J48:N49"/>
    <mergeCell ref="C40:E40"/>
    <mergeCell ref="F40:I40"/>
    <mergeCell ref="J40:K40"/>
    <mergeCell ref="M40:N40"/>
    <mergeCell ref="O40:P40"/>
    <mergeCell ref="O42:P42"/>
    <mergeCell ref="C43:E43"/>
    <mergeCell ref="F43:I43"/>
    <mergeCell ref="J43:K43"/>
    <mergeCell ref="B41:B43"/>
    <mergeCell ref="C41:E41"/>
    <mergeCell ref="F41:I41"/>
    <mergeCell ref="J41:K41"/>
    <mergeCell ref="M41:N41"/>
    <mergeCell ref="O41:P41"/>
    <mergeCell ref="C42:E42"/>
    <mergeCell ref="F42:I42"/>
    <mergeCell ref="J42:K42"/>
    <mergeCell ref="M42:N42"/>
    <mergeCell ref="M43:N43"/>
    <mergeCell ref="O43:P43"/>
    <mergeCell ref="C38:E38"/>
    <mergeCell ref="F38:I38"/>
    <mergeCell ref="J38:K38"/>
    <mergeCell ref="M38:N38"/>
    <mergeCell ref="O38:P38"/>
    <mergeCell ref="C39:E39"/>
    <mergeCell ref="F39:I39"/>
    <mergeCell ref="J39:K39"/>
    <mergeCell ref="M39:N39"/>
    <mergeCell ref="O39:P39"/>
    <mergeCell ref="C35:E35"/>
    <mergeCell ref="F35:I35"/>
    <mergeCell ref="J35:K35"/>
    <mergeCell ref="M35:N35"/>
    <mergeCell ref="O35:P35"/>
    <mergeCell ref="C36:I36"/>
    <mergeCell ref="J36:N36"/>
    <mergeCell ref="O36:P36"/>
    <mergeCell ref="C37:E37"/>
    <mergeCell ref="F37:I37"/>
    <mergeCell ref="J37:K37"/>
    <mergeCell ref="M37:N37"/>
    <mergeCell ref="O37:P37"/>
    <mergeCell ref="C33:E33"/>
    <mergeCell ref="F33:I33"/>
    <mergeCell ref="J33:K33"/>
    <mergeCell ref="M33:N33"/>
    <mergeCell ref="O33:P33"/>
    <mergeCell ref="C34:E34"/>
    <mergeCell ref="F34:I34"/>
    <mergeCell ref="J34:K34"/>
    <mergeCell ref="M34:N34"/>
    <mergeCell ref="O34:P34"/>
    <mergeCell ref="C29:E29"/>
    <mergeCell ref="F29:I29"/>
    <mergeCell ref="J29:K29"/>
    <mergeCell ref="M29:N29"/>
    <mergeCell ref="O29:P29"/>
    <mergeCell ref="O31:P31"/>
    <mergeCell ref="C32:E32"/>
    <mergeCell ref="F32:I32"/>
    <mergeCell ref="J32:K32"/>
    <mergeCell ref="M32:N32"/>
    <mergeCell ref="O32:P32"/>
    <mergeCell ref="B30:B32"/>
    <mergeCell ref="C30:E30"/>
    <mergeCell ref="F30:I30"/>
    <mergeCell ref="J30:K30"/>
    <mergeCell ref="M30:N30"/>
    <mergeCell ref="O30:P30"/>
    <mergeCell ref="C31:E31"/>
    <mergeCell ref="F31:I31"/>
    <mergeCell ref="J31:K31"/>
    <mergeCell ref="M31:N31"/>
    <mergeCell ref="C27:E27"/>
    <mergeCell ref="F27:I27"/>
    <mergeCell ref="J27:K27"/>
    <mergeCell ref="M27:N27"/>
    <mergeCell ref="O27:P27"/>
    <mergeCell ref="C28:E28"/>
    <mergeCell ref="F28:I28"/>
    <mergeCell ref="J28:K28"/>
    <mergeCell ref="M28:N28"/>
    <mergeCell ref="O28:P28"/>
    <mergeCell ref="C26:E26"/>
    <mergeCell ref="F26:I26"/>
    <mergeCell ref="J26:K26"/>
    <mergeCell ref="M26:N26"/>
    <mergeCell ref="O26:P26"/>
    <mergeCell ref="C22:E22"/>
    <mergeCell ref="F22:I22"/>
    <mergeCell ref="J22:K22"/>
    <mergeCell ref="M22:N22"/>
    <mergeCell ref="O22:P22"/>
    <mergeCell ref="C24:E24"/>
    <mergeCell ref="F24:I24"/>
    <mergeCell ref="J24:K24"/>
    <mergeCell ref="M24:N24"/>
    <mergeCell ref="O24:P24"/>
    <mergeCell ref="C25:I25"/>
    <mergeCell ref="J25:N25"/>
    <mergeCell ref="O25:P25"/>
    <mergeCell ref="C23:E23"/>
    <mergeCell ref="F23:I23"/>
    <mergeCell ref="J23:K23"/>
    <mergeCell ref="M23:N23"/>
    <mergeCell ref="O23:P23"/>
    <mergeCell ref="B19:B21"/>
    <mergeCell ref="C19:E19"/>
    <mergeCell ref="F19:I19"/>
    <mergeCell ref="J19:K19"/>
    <mergeCell ref="M19:N19"/>
    <mergeCell ref="C21:E21"/>
    <mergeCell ref="F21:I21"/>
    <mergeCell ref="J21:K21"/>
    <mergeCell ref="M21:N21"/>
    <mergeCell ref="O21:P21"/>
    <mergeCell ref="C17:E17"/>
    <mergeCell ref="F17:I17"/>
    <mergeCell ref="J17:K17"/>
    <mergeCell ref="M17:N17"/>
    <mergeCell ref="O17:P17"/>
    <mergeCell ref="O19:P19"/>
    <mergeCell ref="C20:E20"/>
    <mergeCell ref="F20:I20"/>
    <mergeCell ref="J20:K20"/>
    <mergeCell ref="M20:N20"/>
    <mergeCell ref="O20:P20"/>
    <mergeCell ref="B2:P2"/>
    <mergeCell ref="B3:P3"/>
    <mergeCell ref="B5:C5"/>
    <mergeCell ref="D5:H5"/>
    <mergeCell ref="J5:L5"/>
    <mergeCell ref="C18:E18"/>
    <mergeCell ref="F18:I18"/>
    <mergeCell ref="J18:K18"/>
    <mergeCell ref="M18:N18"/>
    <mergeCell ref="O18:P18"/>
    <mergeCell ref="C15:E15"/>
    <mergeCell ref="F15:I15"/>
    <mergeCell ref="J15:K15"/>
    <mergeCell ref="M15:N15"/>
    <mergeCell ref="O15:P15"/>
    <mergeCell ref="C14:E14"/>
    <mergeCell ref="F14:I14"/>
    <mergeCell ref="J14:N14"/>
    <mergeCell ref="O14:P14"/>
    <mergeCell ref="B8:O8"/>
    <mergeCell ref="B9:D9"/>
    <mergeCell ref="E9:F9"/>
    <mergeCell ref="H9:I9"/>
    <mergeCell ref="C16:E16"/>
    <mergeCell ref="M5:P5"/>
    <mergeCell ref="B13:P13"/>
    <mergeCell ref="F16:I16"/>
    <mergeCell ref="J16:K16"/>
    <mergeCell ref="M16:N16"/>
    <mergeCell ref="O16:P16"/>
    <mergeCell ref="K9:L9"/>
    <mergeCell ref="N9:O9"/>
    <mergeCell ref="B10:D10"/>
    <mergeCell ref="E10:G10"/>
    <mergeCell ref="H10:J10"/>
    <mergeCell ref="K10:M10"/>
    <mergeCell ref="N10:O10"/>
  </mergeCells>
  <phoneticPr fontId="2"/>
  <printOptions horizontalCentered="1"/>
  <pageMargins left="0.39370078740157483" right="0.39370078740157483" top="0.59055118110236227" bottom="0.39370078740157483" header="0.27559055118110237" footer="0.43307086614173229"/>
  <pageSetup paperSize="9" scale="95" orientation="portrait" blackAndWhite="1" r:id="rId1"/>
  <headerFooter alignWithMargins="0">
    <oddHeader>&amp;R&amp;A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13"/>
  <sheetViews>
    <sheetView view="pageBreakPreview" topLeftCell="A19" zoomScaleNormal="100" zoomScaleSheetLayoutView="100" workbookViewId="0">
      <selection activeCell="L90" sqref="L90"/>
    </sheetView>
  </sheetViews>
  <sheetFormatPr defaultColWidth="9.375" defaultRowHeight="13.5" x14ac:dyDescent="0.15"/>
  <cols>
    <col min="1" max="1" width="1.75" style="429" customWidth="1"/>
    <col min="2" max="14" width="6.875" style="429" customWidth="1"/>
    <col min="15" max="15" width="8.375" style="429" customWidth="1"/>
    <col min="16" max="16" width="11.125" style="429" customWidth="1"/>
    <col min="17" max="17" width="1.625" style="429" customWidth="1"/>
    <col min="18" max="16384" width="9.375" style="429"/>
  </cols>
  <sheetData>
    <row r="1" spans="2:17" ht="7.9" customHeight="1" x14ac:dyDescent="0.15">
      <c r="P1" s="445"/>
    </row>
    <row r="2" spans="2:17" ht="17.25" x14ac:dyDescent="0.15">
      <c r="B2" s="1008" t="s">
        <v>373</v>
      </c>
      <c r="C2" s="1008"/>
      <c r="D2" s="1008"/>
      <c r="E2" s="1008"/>
      <c r="F2" s="1008"/>
      <c r="G2" s="1008"/>
      <c r="H2" s="1008"/>
      <c r="I2" s="1008"/>
      <c r="J2" s="1008"/>
      <c r="K2" s="1008"/>
      <c r="L2" s="1008"/>
      <c r="M2" s="1008"/>
      <c r="N2" s="1008"/>
      <c r="O2" s="1008"/>
      <c r="P2" s="1008"/>
      <c r="Q2" s="443"/>
    </row>
    <row r="3" spans="2:17" ht="17.25" x14ac:dyDescent="0.15">
      <c r="B3" s="1008" t="s">
        <v>374</v>
      </c>
      <c r="C3" s="1008"/>
      <c r="D3" s="1008"/>
      <c r="E3" s="1008"/>
      <c r="F3" s="1008"/>
      <c r="G3" s="1008"/>
      <c r="H3" s="1008"/>
      <c r="I3" s="1008"/>
      <c r="J3" s="1008"/>
      <c r="K3" s="1008"/>
      <c r="L3" s="1008"/>
      <c r="M3" s="1008"/>
      <c r="N3" s="1008"/>
      <c r="O3" s="1008"/>
      <c r="P3" s="1008"/>
      <c r="Q3" s="443"/>
    </row>
    <row r="4" spans="2:17" ht="7.5" customHeight="1" x14ac:dyDescent="0.15">
      <c r="B4" s="430"/>
      <c r="C4" s="430"/>
      <c r="D4" s="430"/>
      <c r="E4" s="430"/>
      <c r="F4" s="430"/>
      <c r="G4" s="430"/>
      <c r="H4" s="430"/>
      <c r="I4" s="430"/>
      <c r="J4" s="430"/>
      <c r="K4" s="430"/>
      <c r="L4" s="430"/>
      <c r="M4" s="430"/>
      <c r="N4" s="430"/>
      <c r="O4" s="430"/>
      <c r="P4" s="430"/>
      <c r="Q4" s="430"/>
    </row>
    <row r="5" spans="2:17" ht="22.5" customHeight="1" x14ac:dyDescent="0.15">
      <c r="B5" s="1009" t="s">
        <v>132</v>
      </c>
      <c r="C5" s="1009"/>
      <c r="D5" s="1006"/>
      <c r="E5" s="1006"/>
      <c r="F5" s="1006"/>
      <c r="G5" s="1006"/>
      <c r="H5" s="1006"/>
      <c r="I5" s="430"/>
      <c r="J5" s="1010" t="s">
        <v>293</v>
      </c>
      <c r="K5" s="1011"/>
      <c r="L5" s="1012"/>
      <c r="M5" s="1002"/>
      <c r="N5" s="1003"/>
      <c r="O5" s="1003"/>
      <c r="P5" s="1004"/>
      <c r="Q5" s="430"/>
    </row>
    <row r="6" spans="2:17" ht="7.5" customHeight="1" x14ac:dyDescent="0.15">
      <c r="B6" s="430"/>
      <c r="C6" s="430"/>
      <c r="D6" s="430"/>
      <c r="E6" s="430"/>
      <c r="F6" s="430"/>
      <c r="G6" s="430"/>
      <c r="H6" s="430"/>
      <c r="I6" s="430"/>
      <c r="J6" s="430"/>
      <c r="K6" s="430"/>
      <c r="L6" s="430"/>
      <c r="M6" s="430"/>
      <c r="N6" s="430"/>
      <c r="O6" s="430"/>
      <c r="P6" s="430"/>
      <c r="Q6" s="430"/>
    </row>
    <row r="7" spans="2:17" s="404" customFormat="1" ht="16.5" customHeight="1" thickBot="1" x14ac:dyDescent="0.2">
      <c r="B7" s="915" t="s">
        <v>321</v>
      </c>
      <c r="C7" s="915"/>
      <c r="D7" s="915"/>
      <c r="E7" s="915"/>
      <c r="F7" s="915"/>
      <c r="G7" s="915"/>
      <c r="H7" s="915"/>
      <c r="I7" s="915"/>
      <c r="J7" s="915"/>
      <c r="K7" s="915"/>
      <c r="L7" s="915"/>
      <c r="M7" s="915"/>
      <c r="N7" s="915"/>
      <c r="O7" s="915"/>
    </row>
    <row r="8" spans="2:17" s="421" customFormat="1" ht="18" customHeight="1" thickBot="1" x14ac:dyDescent="0.2">
      <c r="B8" s="977" t="s">
        <v>295</v>
      </c>
      <c r="C8" s="977"/>
      <c r="D8" s="426" t="s">
        <v>322</v>
      </c>
      <c r="E8" s="426" t="s">
        <v>323</v>
      </c>
      <c r="F8" s="426" t="s">
        <v>324</v>
      </c>
      <c r="G8" s="426" t="s">
        <v>325</v>
      </c>
      <c r="H8" s="426" t="s">
        <v>326</v>
      </c>
      <c r="I8" s="426" t="s">
        <v>327</v>
      </c>
      <c r="J8" s="426" t="s">
        <v>328</v>
      </c>
      <c r="K8" s="426" t="s">
        <v>329</v>
      </c>
      <c r="L8" s="426" t="s">
        <v>330</v>
      </c>
      <c r="M8" s="426" t="s">
        <v>331</v>
      </c>
      <c r="N8" s="428" t="s">
        <v>332</v>
      </c>
      <c r="O8" s="1056" t="s">
        <v>333</v>
      </c>
      <c r="P8" s="1057"/>
    </row>
    <row r="9" spans="2:17" s="421" customFormat="1" ht="18" customHeight="1" thickBot="1" x14ac:dyDescent="0.2">
      <c r="B9" s="977" t="s">
        <v>298</v>
      </c>
      <c r="C9" s="977"/>
      <c r="D9" s="425"/>
      <c r="E9" s="425"/>
      <c r="F9" s="425"/>
      <c r="G9" s="425"/>
      <c r="H9" s="425"/>
      <c r="I9" s="425"/>
      <c r="J9" s="425"/>
      <c r="K9" s="425"/>
      <c r="L9" s="425"/>
      <c r="M9" s="425"/>
      <c r="N9" s="424"/>
      <c r="O9" s="1058"/>
      <c r="P9" s="1059"/>
    </row>
    <row r="10" spans="2:17" ht="7.5" customHeight="1" x14ac:dyDescent="0.15"/>
    <row r="11" spans="2:17" ht="15.4" customHeight="1" x14ac:dyDescent="0.15">
      <c r="B11" s="1005" t="s">
        <v>375</v>
      </c>
      <c r="C11" s="1005"/>
      <c r="D11" s="1005"/>
      <c r="E11" s="1005"/>
      <c r="F11" s="1005"/>
      <c r="G11" s="1005"/>
      <c r="H11" s="1005"/>
      <c r="I11" s="1005"/>
      <c r="J11" s="1005"/>
      <c r="K11" s="1005"/>
      <c r="L11" s="1005"/>
      <c r="M11" s="1005"/>
      <c r="N11" s="1005"/>
      <c r="O11" s="1005"/>
      <c r="P11" s="1005"/>
    </row>
    <row r="12" spans="2:17" ht="13.15" customHeight="1" thickBot="1" x14ac:dyDescent="0.2">
      <c r="B12" s="442" t="s">
        <v>295</v>
      </c>
      <c r="C12" s="1052" t="s">
        <v>361</v>
      </c>
      <c r="D12" s="1052"/>
      <c r="E12" s="1052"/>
      <c r="F12" s="1052" t="s">
        <v>362</v>
      </c>
      <c r="G12" s="1052"/>
      <c r="H12" s="1052"/>
      <c r="I12" s="1052"/>
      <c r="J12" s="1053" t="s">
        <v>363</v>
      </c>
      <c r="K12" s="1054"/>
      <c r="L12" s="1054"/>
      <c r="M12" s="1054"/>
      <c r="N12" s="1054"/>
      <c r="O12" s="1055" t="s">
        <v>364</v>
      </c>
      <c r="P12" s="1055"/>
    </row>
    <row r="13" spans="2:17" ht="13.15" customHeight="1" thickTop="1" x14ac:dyDescent="0.15">
      <c r="B13" s="983" t="s">
        <v>322</v>
      </c>
      <c r="C13" s="979"/>
      <c r="D13" s="979"/>
      <c r="E13" s="979"/>
      <c r="F13" s="979"/>
      <c r="G13" s="979"/>
      <c r="H13" s="979"/>
      <c r="I13" s="979"/>
      <c r="J13" s="1032"/>
      <c r="K13" s="1033"/>
      <c r="L13" s="435" t="s">
        <v>190</v>
      </c>
      <c r="M13" s="1033"/>
      <c r="N13" s="1033"/>
      <c r="O13" s="979"/>
      <c r="P13" s="1060"/>
    </row>
    <row r="14" spans="2:17" ht="13.15" customHeight="1" x14ac:dyDescent="0.15">
      <c r="B14" s="984"/>
      <c r="C14" s="978"/>
      <c r="D14" s="978"/>
      <c r="E14" s="978"/>
      <c r="F14" s="978"/>
      <c r="G14" s="978"/>
      <c r="H14" s="978"/>
      <c r="I14" s="978"/>
      <c r="J14" s="1049"/>
      <c r="K14" s="1050"/>
      <c r="L14" s="449" t="s">
        <v>190</v>
      </c>
      <c r="M14" s="1050"/>
      <c r="N14" s="1050"/>
      <c r="O14" s="978"/>
      <c r="P14" s="1051"/>
    </row>
    <row r="15" spans="2:17" ht="13.15" customHeight="1" x14ac:dyDescent="0.15">
      <c r="B15" s="984"/>
      <c r="C15" s="978"/>
      <c r="D15" s="978"/>
      <c r="E15" s="978"/>
      <c r="F15" s="978"/>
      <c r="G15" s="978"/>
      <c r="H15" s="978"/>
      <c r="I15" s="978"/>
      <c r="J15" s="1049"/>
      <c r="K15" s="1050"/>
      <c r="L15" s="449" t="s">
        <v>190</v>
      </c>
      <c r="M15" s="1050"/>
      <c r="N15" s="1050"/>
      <c r="O15" s="978"/>
      <c r="P15" s="1051"/>
    </row>
    <row r="16" spans="2:17" ht="13.15" customHeight="1" x14ac:dyDescent="0.15">
      <c r="B16" s="984"/>
      <c r="C16" s="978"/>
      <c r="D16" s="978"/>
      <c r="E16" s="978"/>
      <c r="F16" s="978"/>
      <c r="G16" s="978"/>
      <c r="H16" s="978"/>
      <c r="I16" s="978"/>
      <c r="J16" s="1049"/>
      <c r="K16" s="1050"/>
      <c r="L16" s="449" t="s">
        <v>190</v>
      </c>
      <c r="M16" s="1050"/>
      <c r="N16" s="1050"/>
      <c r="O16" s="978"/>
      <c r="P16" s="1051"/>
    </row>
    <row r="17" spans="2:16" ht="13.15" customHeight="1" x14ac:dyDescent="0.15">
      <c r="B17" s="984"/>
      <c r="C17" s="978"/>
      <c r="D17" s="978"/>
      <c r="E17" s="978"/>
      <c r="F17" s="978"/>
      <c r="G17" s="978"/>
      <c r="H17" s="978"/>
      <c r="I17" s="978"/>
      <c r="J17" s="1049"/>
      <c r="K17" s="1050"/>
      <c r="L17" s="449" t="s">
        <v>190</v>
      </c>
      <c r="M17" s="1050"/>
      <c r="N17" s="1050"/>
      <c r="O17" s="978"/>
      <c r="P17" s="1051"/>
    </row>
    <row r="18" spans="2:16" ht="13.15" customHeight="1" x14ac:dyDescent="0.15">
      <c r="B18" s="984"/>
      <c r="C18" s="981"/>
      <c r="D18" s="981"/>
      <c r="E18" s="981"/>
      <c r="F18" s="981"/>
      <c r="G18" s="981"/>
      <c r="H18" s="981"/>
      <c r="I18" s="981"/>
      <c r="J18" s="1049"/>
      <c r="K18" s="1050"/>
      <c r="L18" s="449" t="s">
        <v>190</v>
      </c>
      <c r="M18" s="1050"/>
      <c r="N18" s="1050"/>
      <c r="O18" s="978"/>
      <c r="P18" s="1051"/>
    </row>
    <row r="19" spans="2:16" ht="13.15" customHeight="1" thickBot="1" x14ac:dyDescent="0.2">
      <c r="B19" s="986"/>
      <c r="C19" s="987"/>
      <c r="D19" s="988"/>
      <c r="E19" s="988"/>
      <c r="F19" s="988"/>
      <c r="G19" s="988"/>
      <c r="H19" s="988"/>
      <c r="I19" s="989"/>
      <c r="J19" s="998" t="s">
        <v>376</v>
      </c>
      <c r="K19" s="990"/>
      <c r="L19" s="990"/>
      <c r="M19" s="990"/>
      <c r="N19" s="990"/>
      <c r="O19" s="998"/>
      <c r="P19" s="1026"/>
    </row>
    <row r="20" spans="2:16" ht="13.15" customHeight="1" thickTop="1" x14ac:dyDescent="0.15">
      <c r="B20" s="983" t="s">
        <v>336</v>
      </c>
      <c r="C20" s="979"/>
      <c r="D20" s="979"/>
      <c r="E20" s="979"/>
      <c r="F20" s="979"/>
      <c r="G20" s="979"/>
      <c r="H20" s="979"/>
      <c r="I20" s="979"/>
      <c r="J20" s="1032"/>
      <c r="K20" s="1033"/>
      <c r="L20" s="435" t="s">
        <v>190</v>
      </c>
      <c r="M20" s="1033"/>
      <c r="N20" s="1033"/>
      <c r="O20" s="979"/>
      <c r="P20" s="1060"/>
    </row>
    <row r="21" spans="2:16" ht="13.15" customHeight="1" x14ac:dyDescent="0.15">
      <c r="B21" s="984"/>
      <c r="C21" s="978"/>
      <c r="D21" s="978"/>
      <c r="E21" s="978"/>
      <c r="F21" s="978"/>
      <c r="G21" s="978"/>
      <c r="H21" s="978"/>
      <c r="I21" s="978"/>
      <c r="J21" s="1049"/>
      <c r="K21" s="1050"/>
      <c r="L21" s="449" t="s">
        <v>190</v>
      </c>
      <c r="M21" s="1050"/>
      <c r="N21" s="1050"/>
      <c r="O21" s="978"/>
      <c r="P21" s="1051"/>
    </row>
    <row r="22" spans="2:16" ht="13.15" customHeight="1" x14ac:dyDescent="0.15">
      <c r="B22" s="984"/>
      <c r="C22" s="978"/>
      <c r="D22" s="978"/>
      <c r="E22" s="978"/>
      <c r="F22" s="978"/>
      <c r="G22" s="978"/>
      <c r="H22" s="978"/>
      <c r="I22" s="978"/>
      <c r="J22" s="1049"/>
      <c r="K22" s="1050"/>
      <c r="L22" s="449" t="s">
        <v>190</v>
      </c>
      <c r="M22" s="1050"/>
      <c r="N22" s="1050"/>
      <c r="O22" s="978"/>
      <c r="P22" s="1051"/>
    </row>
    <row r="23" spans="2:16" ht="13.15" customHeight="1" x14ac:dyDescent="0.15">
      <c r="B23" s="984"/>
      <c r="C23" s="978"/>
      <c r="D23" s="978"/>
      <c r="E23" s="978"/>
      <c r="F23" s="978"/>
      <c r="G23" s="978"/>
      <c r="H23" s="978"/>
      <c r="I23" s="978"/>
      <c r="J23" s="1049"/>
      <c r="K23" s="1050"/>
      <c r="L23" s="449" t="s">
        <v>190</v>
      </c>
      <c r="M23" s="1050"/>
      <c r="N23" s="1050"/>
      <c r="O23" s="978"/>
      <c r="P23" s="1051"/>
    </row>
    <row r="24" spans="2:16" ht="13.15" customHeight="1" x14ac:dyDescent="0.15">
      <c r="B24" s="984"/>
      <c r="C24" s="978"/>
      <c r="D24" s="978"/>
      <c r="E24" s="978"/>
      <c r="F24" s="978"/>
      <c r="G24" s="978"/>
      <c r="H24" s="978"/>
      <c r="I24" s="978"/>
      <c r="J24" s="1049"/>
      <c r="K24" s="1050"/>
      <c r="L24" s="449" t="s">
        <v>190</v>
      </c>
      <c r="M24" s="1050"/>
      <c r="N24" s="1050"/>
      <c r="O24" s="978"/>
      <c r="P24" s="1051"/>
    </row>
    <row r="25" spans="2:16" ht="13.15" customHeight="1" x14ac:dyDescent="0.15">
      <c r="B25" s="984"/>
      <c r="C25" s="981"/>
      <c r="D25" s="981"/>
      <c r="E25" s="981"/>
      <c r="F25" s="981"/>
      <c r="G25" s="981"/>
      <c r="H25" s="981"/>
      <c r="I25" s="981"/>
      <c r="J25" s="1049"/>
      <c r="K25" s="1050"/>
      <c r="L25" s="449" t="s">
        <v>190</v>
      </c>
      <c r="M25" s="1050"/>
      <c r="N25" s="1050"/>
      <c r="O25" s="978"/>
      <c r="P25" s="1051"/>
    </row>
    <row r="26" spans="2:16" ht="13.15" customHeight="1" thickBot="1" x14ac:dyDescent="0.2">
      <c r="B26" s="986"/>
      <c r="C26" s="987"/>
      <c r="D26" s="988"/>
      <c r="E26" s="988"/>
      <c r="F26" s="988"/>
      <c r="G26" s="988"/>
      <c r="H26" s="988"/>
      <c r="I26" s="989"/>
      <c r="J26" s="998" t="s">
        <v>377</v>
      </c>
      <c r="K26" s="990"/>
      <c r="L26" s="990"/>
      <c r="M26" s="990"/>
      <c r="N26" s="990"/>
      <c r="O26" s="998"/>
      <c r="P26" s="1026"/>
    </row>
    <row r="27" spans="2:16" ht="13.15" customHeight="1" thickTop="1" x14ac:dyDescent="0.15">
      <c r="B27" s="983" t="s">
        <v>338</v>
      </c>
      <c r="C27" s="979"/>
      <c r="D27" s="979"/>
      <c r="E27" s="979"/>
      <c r="F27" s="979"/>
      <c r="G27" s="979"/>
      <c r="H27" s="979"/>
      <c r="I27" s="979"/>
      <c r="J27" s="1032"/>
      <c r="K27" s="1033"/>
      <c r="L27" s="435" t="s">
        <v>190</v>
      </c>
      <c r="M27" s="1033"/>
      <c r="N27" s="1033"/>
      <c r="O27" s="979"/>
      <c r="P27" s="1060"/>
    </row>
    <row r="28" spans="2:16" ht="13.15" customHeight="1" x14ac:dyDescent="0.15">
      <c r="B28" s="984"/>
      <c r="C28" s="978"/>
      <c r="D28" s="978"/>
      <c r="E28" s="978"/>
      <c r="F28" s="978"/>
      <c r="G28" s="978"/>
      <c r="H28" s="978"/>
      <c r="I28" s="978"/>
      <c r="J28" s="1049"/>
      <c r="K28" s="1050"/>
      <c r="L28" s="449" t="s">
        <v>190</v>
      </c>
      <c r="M28" s="1050"/>
      <c r="N28" s="1050"/>
      <c r="O28" s="978"/>
      <c r="P28" s="1051"/>
    </row>
    <row r="29" spans="2:16" ht="13.15" customHeight="1" x14ac:dyDescent="0.15">
      <c r="B29" s="984"/>
      <c r="C29" s="978"/>
      <c r="D29" s="978"/>
      <c r="E29" s="978"/>
      <c r="F29" s="978"/>
      <c r="G29" s="978"/>
      <c r="H29" s="978"/>
      <c r="I29" s="978"/>
      <c r="J29" s="1049"/>
      <c r="K29" s="1050"/>
      <c r="L29" s="449" t="s">
        <v>190</v>
      </c>
      <c r="M29" s="1050"/>
      <c r="N29" s="1050"/>
      <c r="O29" s="978"/>
      <c r="P29" s="1051"/>
    </row>
    <row r="30" spans="2:16" ht="13.15" customHeight="1" x14ac:dyDescent="0.15">
      <c r="B30" s="984"/>
      <c r="C30" s="978"/>
      <c r="D30" s="978"/>
      <c r="E30" s="978"/>
      <c r="F30" s="978"/>
      <c r="G30" s="978"/>
      <c r="H30" s="978"/>
      <c r="I30" s="978"/>
      <c r="J30" s="1049"/>
      <c r="K30" s="1050"/>
      <c r="L30" s="449" t="s">
        <v>190</v>
      </c>
      <c r="M30" s="1050"/>
      <c r="N30" s="1050"/>
      <c r="O30" s="978"/>
      <c r="P30" s="1051"/>
    </row>
    <row r="31" spans="2:16" ht="13.15" customHeight="1" x14ac:dyDescent="0.15">
      <c r="B31" s="984"/>
      <c r="C31" s="978"/>
      <c r="D31" s="978"/>
      <c r="E31" s="978"/>
      <c r="F31" s="978"/>
      <c r="G31" s="978"/>
      <c r="H31" s="978"/>
      <c r="I31" s="978"/>
      <c r="J31" s="1049"/>
      <c r="K31" s="1050"/>
      <c r="L31" s="449" t="s">
        <v>190</v>
      </c>
      <c r="M31" s="1050"/>
      <c r="N31" s="1050"/>
      <c r="O31" s="978"/>
      <c r="P31" s="1051"/>
    </row>
    <row r="32" spans="2:16" ht="13.15" customHeight="1" x14ac:dyDescent="0.15">
      <c r="B32" s="984"/>
      <c r="C32" s="981"/>
      <c r="D32" s="981"/>
      <c r="E32" s="981"/>
      <c r="F32" s="981"/>
      <c r="G32" s="981"/>
      <c r="H32" s="981"/>
      <c r="I32" s="981"/>
      <c r="J32" s="1049"/>
      <c r="K32" s="1050"/>
      <c r="L32" s="449" t="s">
        <v>190</v>
      </c>
      <c r="M32" s="1050"/>
      <c r="N32" s="1050"/>
      <c r="O32" s="978"/>
      <c r="P32" s="1051"/>
    </row>
    <row r="33" spans="2:16" ht="13.15" customHeight="1" thickBot="1" x14ac:dyDescent="0.2">
      <c r="B33" s="986"/>
      <c r="C33" s="987"/>
      <c r="D33" s="988"/>
      <c r="E33" s="988"/>
      <c r="F33" s="988"/>
      <c r="G33" s="988"/>
      <c r="H33" s="988"/>
      <c r="I33" s="989"/>
      <c r="J33" s="998" t="s">
        <v>378</v>
      </c>
      <c r="K33" s="990"/>
      <c r="L33" s="990"/>
      <c r="M33" s="990"/>
      <c r="N33" s="990"/>
      <c r="O33" s="998"/>
      <c r="P33" s="1026"/>
    </row>
    <row r="34" spans="2:16" ht="13.15" customHeight="1" thickTop="1" x14ac:dyDescent="0.15">
      <c r="B34" s="983" t="s">
        <v>340</v>
      </c>
      <c r="C34" s="979"/>
      <c r="D34" s="979"/>
      <c r="E34" s="979"/>
      <c r="F34" s="979"/>
      <c r="G34" s="979"/>
      <c r="H34" s="979"/>
      <c r="I34" s="979"/>
      <c r="J34" s="1032"/>
      <c r="K34" s="1033"/>
      <c r="L34" s="435" t="s">
        <v>190</v>
      </c>
      <c r="M34" s="1033"/>
      <c r="N34" s="1033"/>
      <c r="O34" s="979"/>
      <c r="P34" s="1060"/>
    </row>
    <row r="35" spans="2:16" ht="13.15" customHeight="1" x14ac:dyDescent="0.15">
      <c r="B35" s="984"/>
      <c r="C35" s="978"/>
      <c r="D35" s="978"/>
      <c r="E35" s="978"/>
      <c r="F35" s="978"/>
      <c r="G35" s="978"/>
      <c r="H35" s="978"/>
      <c r="I35" s="978"/>
      <c r="J35" s="1049"/>
      <c r="K35" s="1050"/>
      <c r="L35" s="449" t="s">
        <v>190</v>
      </c>
      <c r="M35" s="1050"/>
      <c r="N35" s="1050"/>
      <c r="O35" s="978"/>
      <c r="P35" s="1051"/>
    </row>
    <row r="36" spans="2:16" ht="13.15" customHeight="1" x14ac:dyDescent="0.15">
      <c r="B36" s="984"/>
      <c r="C36" s="978"/>
      <c r="D36" s="978"/>
      <c r="E36" s="978"/>
      <c r="F36" s="978"/>
      <c r="G36" s="978"/>
      <c r="H36" s="978"/>
      <c r="I36" s="978"/>
      <c r="J36" s="1049"/>
      <c r="K36" s="1050"/>
      <c r="L36" s="449" t="s">
        <v>190</v>
      </c>
      <c r="M36" s="1050"/>
      <c r="N36" s="1050"/>
      <c r="O36" s="978"/>
      <c r="P36" s="1051"/>
    </row>
    <row r="37" spans="2:16" ht="13.15" customHeight="1" x14ac:dyDescent="0.15">
      <c r="B37" s="984"/>
      <c r="C37" s="978"/>
      <c r="D37" s="978"/>
      <c r="E37" s="978"/>
      <c r="F37" s="978"/>
      <c r="G37" s="978"/>
      <c r="H37" s="978"/>
      <c r="I37" s="978"/>
      <c r="J37" s="1049"/>
      <c r="K37" s="1050"/>
      <c r="L37" s="449" t="s">
        <v>190</v>
      </c>
      <c r="M37" s="1050"/>
      <c r="N37" s="1050"/>
      <c r="O37" s="978"/>
      <c r="P37" s="1051"/>
    </row>
    <row r="38" spans="2:16" ht="13.15" customHeight="1" x14ac:dyDescent="0.15">
      <c r="B38" s="984"/>
      <c r="C38" s="978"/>
      <c r="D38" s="978"/>
      <c r="E38" s="978"/>
      <c r="F38" s="978"/>
      <c r="G38" s="978"/>
      <c r="H38" s="978"/>
      <c r="I38" s="978"/>
      <c r="J38" s="1049"/>
      <c r="K38" s="1050"/>
      <c r="L38" s="449" t="s">
        <v>190</v>
      </c>
      <c r="M38" s="1050"/>
      <c r="N38" s="1050"/>
      <c r="O38" s="978"/>
      <c r="P38" s="1051"/>
    </row>
    <row r="39" spans="2:16" ht="13.15" customHeight="1" x14ac:dyDescent="0.15">
      <c r="B39" s="984"/>
      <c r="C39" s="981"/>
      <c r="D39" s="981"/>
      <c r="E39" s="981"/>
      <c r="F39" s="981"/>
      <c r="G39" s="981"/>
      <c r="H39" s="981"/>
      <c r="I39" s="981"/>
      <c r="J39" s="1049"/>
      <c r="K39" s="1050"/>
      <c r="L39" s="449" t="s">
        <v>190</v>
      </c>
      <c r="M39" s="1050"/>
      <c r="N39" s="1050"/>
      <c r="O39" s="978"/>
      <c r="P39" s="1051"/>
    </row>
    <row r="40" spans="2:16" ht="13.15" customHeight="1" thickBot="1" x14ac:dyDescent="0.2">
      <c r="B40" s="986"/>
      <c r="C40" s="987"/>
      <c r="D40" s="988"/>
      <c r="E40" s="988"/>
      <c r="F40" s="988"/>
      <c r="G40" s="988"/>
      <c r="H40" s="988"/>
      <c r="I40" s="989"/>
      <c r="J40" s="998" t="s">
        <v>379</v>
      </c>
      <c r="K40" s="990"/>
      <c r="L40" s="990"/>
      <c r="M40" s="990"/>
      <c r="N40" s="990"/>
      <c r="O40" s="998"/>
      <c r="P40" s="1026"/>
    </row>
    <row r="41" spans="2:16" ht="13.15" customHeight="1" thickTop="1" x14ac:dyDescent="0.15">
      <c r="B41" s="983" t="s">
        <v>342</v>
      </c>
      <c r="C41" s="979"/>
      <c r="D41" s="979"/>
      <c r="E41" s="979"/>
      <c r="F41" s="979"/>
      <c r="G41" s="979"/>
      <c r="H41" s="979"/>
      <c r="I41" s="979"/>
      <c r="J41" s="1032"/>
      <c r="K41" s="1033"/>
      <c r="L41" s="435" t="s">
        <v>190</v>
      </c>
      <c r="M41" s="1033"/>
      <c r="N41" s="1033"/>
      <c r="O41" s="979"/>
      <c r="P41" s="1060"/>
    </row>
    <row r="42" spans="2:16" ht="13.15" customHeight="1" x14ac:dyDescent="0.15">
      <c r="B42" s="984"/>
      <c r="C42" s="978"/>
      <c r="D42" s="978"/>
      <c r="E42" s="978"/>
      <c r="F42" s="978"/>
      <c r="G42" s="978"/>
      <c r="H42" s="978"/>
      <c r="I42" s="978"/>
      <c r="J42" s="1049"/>
      <c r="K42" s="1050"/>
      <c r="L42" s="449" t="s">
        <v>190</v>
      </c>
      <c r="M42" s="1050"/>
      <c r="N42" s="1050"/>
      <c r="O42" s="978"/>
      <c r="P42" s="1051"/>
    </row>
    <row r="43" spans="2:16" ht="13.15" customHeight="1" x14ac:dyDescent="0.15">
      <c r="B43" s="984"/>
      <c r="C43" s="978"/>
      <c r="D43" s="978"/>
      <c r="E43" s="978"/>
      <c r="F43" s="978"/>
      <c r="G43" s="978"/>
      <c r="H43" s="978"/>
      <c r="I43" s="978"/>
      <c r="J43" s="1049"/>
      <c r="K43" s="1050"/>
      <c r="L43" s="449" t="s">
        <v>190</v>
      </c>
      <c r="M43" s="1050"/>
      <c r="N43" s="1050"/>
      <c r="O43" s="978"/>
      <c r="P43" s="1051"/>
    </row>
    <row r="44" spans="2:16" ht="13.15" customHeight="1" x14ac:dyDescent="0.15">
      <c r="B44" s="984"/>
      <c r="C44" s="978"/>
      <c r="D44" s="978"/>
      <c r="E44" s="978"/>
      <c r="F44" s="978"/>
      <c r="G44" s="978"/>
      <c r="H44" s="978"/>
      <c r="I44" s="978"/>
      <c r="J44" s="1049"/>
      <c r="K44" s="1050"/>
      <c r="L44" s="449" t="s">
        <v>190</v>
      </c>
      <c r="M44" s="1050"/>
      <c r="N44" s="1050"/>
      <c r="O44" s="978"/>
      <c r="P44" s="1051"/>
    </row>
    <row r="45" spans="2:16" ht="13.15" customHeight="1" x14ac:dyDescent="0.15">
      <c r="B45" s="984"/>
      <c r="C45" s="978"/>
      <c r="D45" s="978"/>
      <c r="E45" s="978"/>
      <c r="F45" s="978"/>
      <c r="G45" s="978"/>
      <c r="H45" s="978"/>
      <c r="I45" s="978"/>
      <c r="J45" s="1049"/>
      <c r="K45" s="1050"/>
      <c r="L45" s="449" t="s">
        <v>190</v>
      </c>
      <c r="M45" s="1050"/>
      <c r="N45" s="1050"/>
      <c r="O45" s="978"/>
      <c r="P45" s="1051"/>
    </row>
    <row r="46" spans="2:16" ht="13.15" customHeight="1" x14ac:dyDescent="0.15">
      <c r="B46" s="984"/>
      <c r="C46" s="981"/>
      <c r="D46" s="981"/>
      <c r="E46" s="981"/>
      <c r="F46" s="981"/>
      <c r="G46" s="981"/>
      <c r="H46" s="981"/>
      <c r="I46" s="981"/>
      <c r="J46" s="1049"/>
      <c r="K46" s="1050"/>
      <c r="L46" s="449" t="s">
        <v>190</v>
      </c>
      <c r="M46" s="1050"/>
      <c r="N46" s="1050"/>
      <c r="O46" s="978"/>
      <c r="P46" s="1051"/>
    </row>
    <row r="47" spans="2:16" ht="13.15" customHeight="1" thickBot="1" x14ac:dyDescent="0.2">
      <c r="B47" s="986"/>
      <c r="C47" s="987"/>
      <c r="D47" s="988"/>
      <c r="E47" s="988"/>
      <c r="F47" s="988"/>
      <c r="G47" s="988"/>
      <c r="H47" s="988"/>
      <c r="I47" s="989"/>
      <c r="J47" s="998" t="s">
        <v>380</v>
      </c>
      <c r="K47" s="990"/>
      <c r="L47" s="990"/>
      <c r="M47" s="990"/>
      <c r="N47" s="990"/>
      <c r="O47" s="998"/>
      <c r="P47" s="1026"/>
    </row>
    <row r="48" spans="2:16" ht="13.15" customHeight="1" thickTop="1" x14ac:dyDescent="0.15">
      <c r="B48" s="983" t="s">
        <v>344</v>
      </c>
      <c r="C48" s="979"/>
      <c r="D48" s="979"/>
      <c r="E48" s="979"/>
      <c r="F48" s="979"/>
      <c r="G48" s="979"/>
      <c r="H48" s="979"/>
      <c r="I48" s="979"/>
      <c r="J48" s="1032"/>
      <c r="K48" s="1033"/>
      <c r="L48" s="435" t="s">
        <v>190</v>
      </c>
      <c r="M48" s="1033"/>
      <c r="N48" s="1033"/>
      <c r="O48" s="979"/>
      <c r="P48" s="1060"/>
    </row>
    <row r="49" spans="2:16" ht="13.15" customHeight="1" x14ac:dyDescent="0.15">
      <c r="B49" s="984"/>
      <c r="C49" s="978"/>
      <c r="D49" s="978"/>
      <c r="E49" s="978"/>
      <c r="F49" s="978"/>
      <c r="G49" s="978"/>
      <c r="H49" s="978"/>
      <c r="I49" s="978"/>
      <c r="J49" s="1049"/>
      <c r="K49" s="1050"/>
      <c r="L49" s="449" t="s">
        <v>190</v>
      </c>
      <c r="M49" s="1050"/>
      <c r="N49" s="1050"/>
      <c r="O49" s="978"/>
      <c r="P49" s="1051"/>
    </row>
    <row r="50" spans="2:16" ht="13.15" customHeight="1" x14ac:dyDescent="0.15">
      <c r="B50" s="984"/>
      <c r="C50" s="978"/>
      <c r="D50" s="978"/>
      <c r="E50" s="978"/>
      <c r="F50" s="978"/>
      <c r="G50" s="978"/>
      <c r="H50" s="978"/>
      <c r="I50" s="978"/>
      <c r="J50" s="1049"/>
      <c r="K50" s="1050"/>
      <c r="L50" s="449" t="s">
        <v>190</v>
      </c>
      <c r="M50" s="1050"/>
      <c r="N50" s="1050"/>
      <c r="O50" s="978"/>
      <c r="P50" s="1051"/>
    </row>
    <row r="51" spans="2:16" ht="13.15" customHeight="1" x14ac:dyDescent="0.15">
      <c r="B51" s="984"/>
      <c r="C51" s="978"/>
      <c r="D51" s="978"/>
      <c r="E51" s="978"/>
      <c r="F51" s="978"/>
      <c r="G51" s="978"/>
      <c r="H51" s="978"/>
      <c r="I51" s="978"/>
      <c r="J51" s="1049"/>
      <c r="K51" s="1050"/>
      <c r="L51" s="449" t="s">
        <v>190</v>
      </c>
      <c r="M51" s="1050"/>
      <c r="N51" s="1050"/>
      <c r="O51" s="978"/>
      <c r="P51" s="1051"/>
    </row>
    <row r="52" spans="2:16" ht="13.15" customHeight="1" x14ac:dyDescent="0.15">
      <c r="B52" s="984"/>
      <c r="C52" s="978"/>
      <c r="D52" s="978"/>
      <c r="E52" s="978"/>
      <c r="F52" s="978"/>
      <c r="G52" s="978"/>
      <c r="H52" s="978"/>
      <c r="I52" s="978"/>
      <c r="J52" s="1049"/>
      <c r="K52" s="1050"/>
      <c r="L52" s="449" t="s">
        <v>190</v>
      </c>
      <c r="M52" s="1050"/>
      <c r="N52" s="1050"/>
      <c r="O52" s="978"/>
      <c r="P52" s="1051"/>
    </row>
    <row r="53" spans="2:16" ht="13.15" customHeight="1" x14ac:dyDescent="0.15">
      <c r="B53" s="984"/>
      <c r="C53" s="981"/>
      <c r="D53" s="981"/>
      <c r="E53" s="981"/>
      <c r="F53" s="981"/>
      <c r="G53" s="981"/>
      <c r="H53" s="981"/>
      <c r="I53" s="981"/>
      <c r="J53" s="1049"/>
      <c r="K53" s="1050"/>
      <c r="L53" s="449" t="s">
        <v>190</v>
      </c>
      <c r="M53" s="1050"/>
      <c r="N53" s="1050"/>
      <c r="O53" s="978"/>
      <c r="P53" s="1051"/>
    </row>
    <row r="54" spans="2:16" ht="13.15" customHeight="1" thickBot="1" x14ac:dyDescent="0.2">
      <c r="B54" s="986"/>
      <c r="C54" s="987"/>
      <c r="D54" s="988"/>
      <c r="E54" s="988"/>
      <c r="F54" s="988"/>
      <c r="G54" s="988"/>
      <c r="H54" s="988"/>
      <c r="I54" s="989"/>
      <c r="J54" s="998" t="s">
        <v>381</v>
      </c>
      <c r="K54" s="990"/>
      <c r="L54" s="990"/>
      <c r="M54" s="990"/>
      <c r="N54" s="990"/>
      <c r="O54" s="998"/>
      <c r="P54" s="1026"/>
    </row>
    <row r="55" spans="2:16" ht="13.15" customHeight="1" thickTop="1" x14ac:dyDescent="0.15">
      <c r="B55" s="454"/>
      <c r="C55" s="454"/>
      <c r="D55" s="454"/>
      <c r="E55" s="454"/>
      <c r="F55" s="454"/>
      <c r="G55" s="454"/>
      <c r="H55" s="454"/>
      <c r="I55" s="454"/>
      <c r="J55" s="454"/>
      <c r="K55" s="454"/>
      <c r="L55" s="454"/>
      <c r="M55" s="454"/>
      <c r="N55" s="454"/>
      <c r="O55" s="454"/>
      <c r="P55" s="454"/>
    </row>
    <row r="56" spans="2:16" ht="15.4" customHeight="1" x14ac:dyDescent="0.15">
      <c r="J56" s="456"/>
      <c r="K56" s="456"/>
      <c r="L56" s="456"/>
      <c r="M56" s="456"/>
      <c r="N56" s="456"/>
    </row>
    <row r="57" spans="2:16" ht="12.6" customHeight="1" thickBot="1" x14ac:dyDescent="0.2">
      <c r="B57" s="442" t="s">
        <v>295</v>
      </c>
      <c r="C57" s="1052" t="s">
        <v>361</v>
      </c>
      <c r="D57" s="1052"/>
      <c r="E57" s="1052"/>
      <c r="F57" s="1052" t="s">
        <v>362</v>
      </c>
      <c r="G57" s="1052"/>
      <c r="H57" s="1052"/>
      <c r="I57" s="1052"/>
      <c r="J57" s="1053" t="s">
        <v>363</v>
      </c>
      <c r="K57" s="1054"/>
      <c r="L57" s="1054"/>
      <c r="M57" s="1054"/>
      <c r="N57" s="1054"/>
      <c r="O57" s="1055" t="s">
        <v>364</v>
      </c>
      <c r="P57" s="1055"/>
    </row>
    <row r="58" spans="2:16" ht="12.6" customHeight="1" thickTop="1" x14ac:dyDescent="0.15">
      <c r="B58" s="983" t="s">
        <v>346</v>
      </c>
      <c r="C58" s="979"/>
      <c r="D58" s="979"/>
      <c r="E58" s="979"/>
      <c r="F58" s="979"/>
      <c r="G58" s="979"/>
      <c r="H58" s="979"/>
      <c r="I58" s="979"/>
      <c r="J58" s="1032"/>
      <c r="K58" s="1033"/>
      <c r="L58" s="435" t="s">
        <v>190</v>
      </c>
      <c r="M58" s="1033"/>
      <c r="N58" s="1033"/>
      <c r="O58" s="979"/>
      <c r="P58" s="1060"/>
    </row>
    <row r="59" spans="2:16" ht="12.6" customHeight="1" x14ac:dyDescent="0.15">
      <c r="B59" s="984"/>
      <c r="C59" s="978"/>
      <c r="D59" s="978"/>
      <c r="E59" s="978"/>
      <c r="F59" s="978"/>
      <c r="G59" s="978"/>
      <c r="H59" s="978"/>
      <c r="I59" s="978"/>
      <c r="J59" s="1049"/>
      <c r="K59" s="1050"/>
      <c r="L59" s="449" t="s">
        <v>190</v>
      </c>
      <c r="M59" s="1050"/>
      <c r="N59" s="1050"/>
      <c r="O59" s="978"/>
      <c r="P59" s="1051"/>
    </row>
    <row r="60" spans="2:16" ht="12.6" customHeight="1" x14ac:dyDescent="0.15">
      <c r="B60" s="984"/>
      <c r="C60" s="978"/>
      <c r="D60" s="978"/>
      <c r="E60" s="978"/>
      <c r="F60" s="978"/>
      <c r="G60" s="978"/>
      <c r="H60" s="978"/>
      <c r="I60" s="978"/>
      <c r="J60" s="1049"/>
      <c r="K60" s="1050"/>
      <c r="L60" s="449" t="s">
        <v>190</v>
      </c>
      <c r="M60" s="1050"/>
      <c r="N60" s="1050"/>
      <c r="O60" s="978"/>
      <c r="P60" s="1051"/>
    </row>
    <row r="61" spans="2:16" ht="12.6" customHeight="1" x14ac:dyDescent="0.15">
      <c r="B61" s="984"/>
      <c r="C61" s="978"/>
      <c r="D61" s="978"/>
      <c r="E61" s="978"/>
      <c r="F61" s="978"/>
      <c r="G61" s="978"/>
      <c r="H61" s="978"/>
      <c r="I61" s="978"/>
      <c r="J61" s="1049"/>
      <c r="K61" s="1050"/>
      <c r="L61" s="449" t="s">
        <v>190</v>
      </c>
      <c r="M61" s="1050"/>
      <c r="N61" s="1050"/>
      <c r="O61" s="978"/>
      <c r="P61" s="1051"/>
    </row>
    <row r="62" spans="2:16" ht="12.6" customHeight="1" x14ac:dyDescent="0.15">
      <c r="B62" s="984"/>
      <c r="C62" s="978"/>
      <c r="D62" s="978"/>
      <c r="E62" s="978"/>
      <c r="F62" s="978"/>
      <c r="G62" s="978"/>
      <c r="H62" s="978"/>
      <c r="I62" s="978"/>
      <c r="J62" s="1049"/>
      <c r="K62" s="1050"/>
      <c r="L62" s="449" t="s">
        <v>190</v>
      </c>
      <c r="M62" s="1050"/>
      <c r="N62" s="1050"/>
      <c r="O62" s="978"/>
      <c r="P62" s="1051"/>
    </row>
    <row r="63" spans="2:16" ht="12.6" customHeight="1" x14ac:dyDescent="0.15">
      <c r="B63" s="984"/>
      <c r="C63" s="981"/>
      <c r="D63" s="981"/>
      <c r="E63" s="981"/>
      <c r="F63" s="981"/>
      <c r="G63" s="981"/>
      <c r="H63" s="981"/>
      <c r="I63" s="981"/>
      <c r="J63" s="1049"/>
      <c r="K63" s="1050"/>
      <c r="L63" s="449" t="s">
        <v>190</v>
      </c>
      <c r="M63" s="1050"/>
      <c r="N63" s="1050"/>
      <c r="O63" s="978"/>
      <c r="P63" s="1051"/>
    </row>
    <row r="64" spans="2:16" ht="12.6" customHeight="1" thickBot="1" x14ac:dyDescent="0.2">
      <c r="B64" s="986"/>
      <c r="C64" s="987"/>
      <c r="D64" s="988"/>
      <c r="E64" s="988"/>
      <c r="F64" s="988"/>
      <c r="G64" s="988"/>
      <c r="H64" s="988"/>
      <c r="I64" s="989"/>
      <c r="J64" s="998" t="s">
        <v>382</v>
      </c>
      <c r="K64" s="990"/>
      <c r="L64" s="990"/>
      <c r="M64" s="990"/>
      <c r="N64" s="990"/>
      <c r="O64" s="998"/>
      <c r="P64" s="1026"/>
    </row>
    <row r="65" spans="2:16" ht="12.6" customHeight="1" thickTop="1" x14ac:dyDescent="0.15">
      <c r="B65" s="983" t="s">
        <v>348</v>
      </c>
      <c r="C65" s="979"/>
      <c r="D65" s="979"/>
      <c r="E65" s="979"/>
      <c r="F65" s="979"/>
      <c r="G65" s="979"/>
      <c r="H65" s="979"/>
      <c r="I65" s="979"/>
      <c r="J65" s="1032"/>
      <c r="K65" s="1033"/>
      <c r="L65" s="435" t="s">
        <v>190</v>
      </c>
      <c r="M65" s="1033"/>
      <c r="N65" s="1033"/>
      <c r="O65" s="979"/>
      <c r="P65" s="1060"/>
    </row>
    <row r="66" spans="2:16" ht="12.6" customHeight="1" x14ac:dyDescent="0.15">
      <c r="B66" s="984"/>
      <c r="C66" s="978"/>
      <c r="D66" s="978"/>
      <c r="E66" s="978"/>
      <c r="F66" s="978"/>
      <c r="G66" s="978"/>
      <c r="H66" s="978"/>
      <c r="I66" s="978"/>
      <c r="J66" s="1049"/>
      <c r="K66" s="1050"/>
      <c r="L66" s="449" t="s">
        <v>190</v>
      </c>
      <c r="M66" s="1050"/>
      <c r="N66" s="1050"/>
      <c r="O66" s="978"/>
      <c r="P66" s="1051"/>
    </row>
    <row r="67" spans="2:16" ht="12.6" customHeight="1" x14ac:dyDescent="0.15">
      <c r="B67" s="984"/>
      <c r="C67" s="978"/>
      <c r="D67" s="978"/>
      <c r="E67" s="978"/>
      <c r="F67" s="978"/>
      <c r="G67" s="978"/>
      <c r="H67" s="978"/>
      <c r="I67" s="978"/>
      <c r="J67" s="1049"/>
      <c r="K67" s="1050"/>
      <c r="L67" s="449" t="s">
        <v>190</v>
      </c>
      <c r="M67" s="1050"/>
      <c r="N67" s="1050"/>
      <c r="O67" s="978"/>
      <c r="P67" s="1051"/>
    </row>
    <row r="68" spans="2:16" ht="12.6" customHeight="1" x14ac:dyDescent="0.15">
      <c r="B68" s="984"/>
      <c r="C68" s="978"/>
      <c r="D68" s="978"/>
      <c r="E68" s="978"/>
      <c r="F68" s="978"/>
      <c r="G68" s="978"/>
      <c r="H68" s="978"/>
      <c r="I68" s="978"/>
      <c r="J68" s="1049"/>
      <c r="K68" s="1050"/>
      <c r="L68" s="449" t="s">
        <v>190</v>
      </c>
      <c r="M68" s="1050"/>
      <c r="N68" s="1050"/>
      <c r="O68" s="978"/>
      <c r="P68" s="1051"/>
    </row>
    <row r="69" spans="2:16" ht="12.6" customHeight="1" x14ac:dyDescent="0.15">
      <c r="B69" s="984"/>
      <c r="C69" s="978"/>
      <c r="D69" s="978"/>
      <c r="E69" s="978"/>
      <c r="F69" s="978"/>
      <c r="G69" s="978"/>
      <c r="H69" s="978"/>
      <c r="I69" s="978"/>
      <c r="J69" s="1049"/>
      <c r="K69" s="1050"/>
      <c r="L69" s="449" t="s">
        <v>190</v>
      </c>
      <c r="M69" s="1050"/>
      <c r="N69" s="1050"/>
      <c r="O69" s="978"/>
      <c r="P69" s="1051"/>
    </row>
    <row r="70" spans="2:16" ht="12.6" customHeight="1" x14ac:dyDescent="0.15">
      <c r="B70" s="984"/>
      <c r="C70" s="981"/>
      <c r="D70" s="981"/>
      <c r="E70" s="981"/>
      <c r="F70" s="981"/>
      <c r="G70" s="981"/>
      <c r="H70" s="981"/>
      <c r="I70" s="981"/>
      <c r="J70" s="1049"/>
      <c r="K70" s="1050"/>
      <c r="L70" s="449" t="s">
        <v>190</v>
      </c>
      <c r="M70" s="1050"/>
      <c r="N70" s="1050"/>
      <c r="O70" s="978"/>
      <c r="P70" s="1051"/>
    </row>
    <row r="71" spans="2:16" ht="12.6" customHeight="1" thickBot="1" x14ac:dyDescent="0.2">
      <c r="B71" s="986"/>
      <c r="C71" s="987"/>
      <c r="D71" s="988"/>
      <c r="E71" s="988"/>
      <c r="F71" s="988"/>
      <c r="G71" s="988"/>
      <c r="H71" s="988"/>
      <c r="I71" s="989"/>
      <c r="J71" s="998" t="s">
        <v>383</v>
      </c>
      <c r="K71" s="990"/>
      <c r="L71" s="990"/>
      <c r="M71" s="990"/>
      <c r="N71" s="990"/>
      <c r="O71" s="998"/>
      <c r="P71" s="1026"/>
    </row>
    <row r="72" spans="2:16" ht="12.6" customHeight="1" thickTop="1" x14ac:dyDescent="0.15">
      <c r="B72" s="983" t="s">
        <v>350</v>
      </c>
      <c r="C72" s="979"/>
      <c r="D72" s="979"/>
      <c r="E72" s="979"/>
      <c r="F72" s="979"/>
      <c r="G72" s="979"/>
      <c r="H72" s="979"/>
      <c r="I72" s="979"/>
      <c r="J72" s="1032"/>
      <c r="K72" s="1033"/>
      <c r="L72" s="435" t="s">
        <v>190</v>
      </c>
      <c r="M72" s="1033"/>
      <c r="N72" s="1033"/>
      <c r="O72" s="979"/>
      <c r="P72" s="1060"/>
    </row>
    <row r="73" spans="2:16" ht="12.6" customHeight="1" x14ac:dyDescent="0.15">
      <c r="B73" s="984"/>
      <c r="C73" s="978"/>
      <c r="D73" s="978"/>
      <c r="E73" s="978"/>
      <c r="F73" s="978"/>
      <c r="G73" s="978"/>
      <c r="H73" s="978"/>
      <c r="I73" s="978"/>
      <c r="J73" s="1049"/>
      <c r="K73" s="1050"/>
      <c r="L73" s="449" t="s">
        <v>190</v>
      </c>
      <c r="M73" s="1050"/>
      <c r="N73" s="1050"/>
      <c r="O73" s="978"/>
      <c r="P73" s="1051"/>
    </row>
    <row r="74" spans="2:16" ht="12.6" customHeight="1" x14ac:dyDescent="0.15">
      <c r="B74" s="984"/>
      <c r="C74" s="978"/>
      <c r="D74" s="978"/>
      <c r="E74" s="978"/>
      <c r="F74" s="978"/>
      <c r="G74" s="978"/>
      <c r="H74" s="978"/>
      <c r="I74" s="978"/>
      <c r="J74" s="1049"/>
      <c r="K74" s="1050"/>
      <c r="L74" s="449" t="s">
        <v>190</v>
      </c>
      <c r="M74" s="1050"/>
      <c r="N74" s="1050"/>
      <c r="O74" s="978"/>
      <c r="P74" s="1051"/>
    </row>
    <row r="75" spans="2:16" ht="12.6" customHeight="1" x14ac:dyDescent="0.15">
      <c r="B75" s="984"/>
      <c r="C75" s="978"/>
      <c r="D75" s="978"/>
      <c r="E75" s="978"/>
      <c r="F75" s="978"/>
      <c r="G75" s="978"/>
      <c r="H75" s="978"/>
      <c r="I75" s="978"/>
      <c r="J75" s="1049"/>
      <c r="K75" s="1050"/>
      <c r="L75" s="449" t="s">
        <v>190</v>
      </c>
      <c r="M75" s="1050"/>
      <c r="N75" s="1050"/>
      <c r="O75" s="978"/>
      <c r="P75" s="1051"/>
    </row>
    <row r="76" spans="2:16" ht="12.6" customHeight="1" x14ac:dyDescent="0.15">
      <c r="B76" s="984"/>
      <c r="C76" s="978"/>
      <c r="D76" s="978"/>
      <c r="E76" s="978"/>
      <c r="F76" s="978"/>
      <c r="G76" s="978"/>
      <c r="H76" s="978"/>
      <c r="I76" s="978"/>
      <c r="J76" s="1049"/>
      <c r="K76" s="1050"/>
      <c r="L76" s="449" t="s">
        <v>190</v>
      </c>
      <c r="M76" s="1050"/>
      <c r="N76" s="1050"/>
      <c r="O76" s="978"/>
      <c r="P76" s="1051"/>
    </row>
    <row r="77" spans="2:16" ht="12.6" customHeight="1" x14ac:dyDescent="0.15">
      <c r="B77" s="984"/>
      <c r="C77" s="981"/>
      <c r="D77" s="981"/>
      <c r="E77" s="981"/>
      <c r="F77" s="981"/>
      <c r="G77" s="981"/>
      <c r="H77" s="981"/>
      <c r="I77" s="981"/>
      <c r="J77" s="1049"/>
      <c r="K77" s="1050"/>
      <c r="L77" s="449" t="s">
        <v>190</v>
      </c>
      <c r="M77" s="1050"/>
      <c r="N77" s="1050"/>
      <c r="O77" s="978"/>
      <c r="P77" s="1051"/>
    </row>
    <row r="78" spans="2:16" ht="12.6" customHeight="1" thickBot="1" x14ac:dyDescent="0.2">
      <c r="B78" s="986"/>
      <c r="C78" s="987"/>
      <c r="D78" s="988"/>
      <c r="E78" s="988"/>
      <c r="F78" s="988"/>
      <c r="G78" s="988"/>
      <c r="H78" s="988"/>
      <c r="I78" s="989"/>
      <c r="J78" s="998" t="s">
        <v>384</v>
      </c>
      <c r="K78" s="990"/>
      <c r="L78" s="990"/>
      <c r="M78" s="990"/>
      <c r="N78" s="990"/>
      <c r="O78" s="998"/>
      <c r="P78" s="1026"/>
    </row>
    <row r="79" spans="2:16" ht="12.6" customHeight="1" thickTop="1" x14ac:dyDescent="0.15">
      <c r="B79" s="983" t="s">
        <v>352</v>
      </c>
      <c r="C79" s="979"/>
      <c r="D79" s="979"/>
      <c r="E79" s="979"/>
      <c r="F79" s="979"/>
      <c r="G79" s="979"/>
      <c r="H79" s="979"/>
      <c r="I79" s="979"/>
      <c r="J79" s="1032"/>
      <c r="K79" s="1033"/>
      <c r="L79" s="435" t="s">
        <v>190</v>
      </c>
      <c r="M79" s="1033"/>
      <c r="N79" s="1033"/>
      <c r="O79" s="979"/>
      <c r="P79" s="1060"/>
    </row>
    <row r="80" spans="2:16" ht="12.6" customHeight="1" x14ac:dyDescent="0.15">
      <c r="B80" s="984"/>
      <c r="C80" s="978"/>
      <c r="D80" s="978"/>
      <c r="E80" s="978"/>
      <c r="F80" s="978"/>
      <c r="G80" s="978"/>
      <c r="H80" s="978"/>
      <c r="I80" s="978"/>
      <c r="J80" s="1049"/>
      <c r="K80" s="1050"/>
      <c r="L80" s="449" t="s">
        <v>190</v>
      </c>
      <c r="M80" s="1050"/>
      <c r="N80" s="1050"/>
      <c r="O80" s="978"/>
      <c r="P80" s="1051"/>
    </row>
    <row r="81" spans="2:16" ht="12.6" customHeight="1" x14ac:dyDescent="0.15">
      <c r="B81" s="984"/>
      <c r="C81" s="978"/>
      <c r="D81" s="978"/>
      <c r="E81" s="978"/>
      <c r="F81" s="978"/>
      <c r="G81" s="978"/>
      <c r="H81" s="978"/>
      <c r="I81" s="978"/>
      <c r="J81" s="1049"/>
      <c r="K81" s="1050"/>
      <c r="L81" s="449" t="s">
        <v>190</v>
      </c>
      <c r="M81" s="1050"/>
      <c r="N81" s="1050"/>
      <c r="O81" s="978"/>
      <c r="P81" s="1051"/>
    </row>
    <row r="82" spans="2:16" ht="12.6" customHeight="1" x14ac:dyDescent="0.15">
      <c r="B82" s="984"/>
      <c r="C82" s="978"/>
      <c r="D82" s="978"/>
      <c r="E82" s="978"/>
      <c r="F82" s="978"/>
      <c r="G82" s="978"/>
      <c r="H82" s="978"/>
      <c r="I82" s="978"/>
      <c r="J82" s="1049"/>
      <c r="K82" s="1050"/>
      <c r="L82" s="449" t="s">
        <v>190</v>
      </c>
      <c r="M82" s="1050"/>
      <c r="N82" s="1050"/>
      <c r="O82" s="978"/>
      <c r="P82" s="1051"/>
    </row>
    <row r="83" spans="2:16" ht="12.6" customHeight="1" x14ac:dyDescent="0.15">
      <c r="B83" s="984"/>
      <c r="C83" s="978"/>
      <c r="D83" s="978"/>
      <c r="E83" s="978"/>
      <c r="F83" s="978"/>
      <c r="G83" s="978"/>
      <c r="H83" s="978"/>
      <c r="I83" s="978"/>
      <c r="J83" s="1049"/>
      <c r="K83" s="1050"/>
      <c r="L83" s="449" t="s">
        <v>190</v>
      </c>
      <c r="M83" s="1050"/>
      <c r="N83" s="1050"/>
      <c r="O83" s="978"/>
      <c r="P83" s="1051"/>
    </row>
    <row r="84" spans="2:16" ht="12.6" customHeight="1" x14ac:dyDescent="0.15">
      <c r="B84" s="984"/>
      <c r="C84" s="981"/>
      <c r="D84" s="981"/>
      <c r="E84" s="981"/>
      <c r="F84" s="981"/>
      <c r="G84" s="981"/>
      <c r="H84" s="981"/>
      <c r="I84" s="981"/>
      <c r="J84" s="1049"/>
      <c r="K84" s="1050"/>
      <c r="L84" s="449" t="s">
        <v>190</v>
      </c>
      <c r="M84" s="1050"/>
      <c r="N84" s="1050"/>
      <c r="O84" s="978"/>
      <c r="P84" s="1051"/>
    </row>
    <row r="85" spans="2:16" ht="12.6" customHeight="1" thickBot="1" x14ac:dyDescent="0.2">
      <c r="B85" s="986"/>
      <c r="C85" s="987"/>
      <c r="D85" s="988"/>
      <c r="E85" s="988"/>
      <c r="F85" s="988"/>
      <c r="G85" s="988"/>
      <c r="H85" s="988"/>
      <c r="I85" s="989"/>
      <c r="J85" s="998" t="s">
        <v>385</v>
      </c>
      <c r="K85" s="990"/>
      <c r="L85" s="990"/>
      <c r="M85" s="990"/>
      <c r="N85" s="990"/>
      <c r="O85" s="998"/>
      <c r="P85" s="1026"/>
    </row>
    <row r="86" spans="2:16" ht="12.6" customHeight="1" thickTop="1" x14ac:dyDescent="0.15">
      <c r="B86" s="983" t="s">
        <v>354</v>
      </c>
      <c r="C86" s="979"/>
      <c r="D86" s="979"/>
      <c r="E86" s="979"/>
      <c r="F86" s="979"/>
      <c r="G86" s="979"/>
      <c r="H86" s="979"/>
      <c r="I86" s="979"/>
      <c r="J86" s="1032"/>
      <c r="K86" s="1033"/>
      <c r="L86" s="435" t="s">
        <v>190</v>
      </c>
      <c r="M86" s="1033"/>
      <c r="N86" s="1033"/>
      <c r="O86" s="979"/>
      <c r="P86" s="1060"/>
    </row>
    <row r="87" spans="2:16" ht="12.6" customHeight="1" x14ac:dyDescent="0.15">
      <c r="B87" s="984"/>
      <c r="C87" s="978"/>
      <c r="D87" s="978"/>
      <c r="E87" s="978"/>
      <c r="F87" s="978"/>
      <c r="G87" s="978"/>
      <c r="H87" s="978"/>
      <c r="I87" s="978"/>
      <c r="J87" s="1049"/>
      <c r="K87" s="1050"/>
      <c r="L87" s="449" t="s">
        <v>190</v>
      </c>
      <c r="M87" s="1050"/>
      <c r="N87" s="1050"/>
      <c r="O87" s="978"/>
      <c r="P87" s="1051"/>
    </row>
    <row r="88" spans="2:16" ht="12.6" customHeight="1" x14ac:dyDescent="0.15">
      <c r="B88" s="984"/>
      <c r="C88" s="978"/>
      <c r="D88" s="978"/>
      <c r="E88" s="978"/>
      <c r="F88" s="978"/>
      <c r="G88" s="978"/>
      <c r="H88" s="978"/>
      <c r="I88" s="978"/>
      <c r="J88" s="1049"/>
      <c r="K88" s="1050"/>
      <c r="L88" s="449" t="s">
        <v>190</v>
      </c>
      <c r="M88" s="1050"/>
      <c r="N88" s="1050"/>
      <c r="O88" s="978"/>
      <c r="P88" s="1051"/>
    </row>
    <row r="89" spans="2:16" ht="12.6" customHeight="1" x14ac:dyDescent="0.15">
      <c r="B89" s="984"/>
      <c r="C89" s="978"/>
      <c r="D89" s="978"/>
      <c r="E89" s="978"/>
      <c r="F89" s="978"/>
      <c r="G89" s="978"/>
      <c r="H89" s="978"/>
      <c r="I89" s="978"/>
      <c r="J89" s="1049"/>
      <c r="K89" s="1050"/>
      <c r="L89" s="449" t="s">
        <v>190</v>
      </c>
      <c r="M89" s="1050"/>
      <c r="N89" s="1050"/>
      <c r="O89" s="978"/>
      <c r="P89" s="1051"/>
    </row>
    <row r="90" spans="2:16" ht="12.6" customHeight="1" x14ac:dyDescent="0.15">
      <c r="B90" s="984"/>
      <c r="C90" s="978"/>
      <c r="D90" s="978"/>
      <c r="E90" s="978"/>
      <c r="F90" s="978"/>
      <c r="G90" s="978"/>
      <c r="H90" s="978"/>
      <c r="I90" s="978"/>
      <c r="J90" s="1049"/>
      <c r="K90" s="1050"/>
      <c r="L90" s="449" t="s">
        <v>190</v>
      </c>
      <c r="M90" s="1050"/>
      <c r="N90" s="1050"/>
      <c r="O90" s="978"/>
      <c r="P90" s="1051"/>
    </row>
    <row r="91" spans="2:16" ht="12.6" customHeight="1" x14ac:dyDescent="0.15">
      <c r="B91" s="984"/>
      <c r="C91" s="981"/>
      <c r="D91" s="981"/>
      <c r="E91" s="981"/>
      <c r="F91" s="981"/>
      <c r="G91" s="981"/>
      <c r="H91" s="981"/>
      <c r="I91" s="981"/>
      <c r="J91" s="1049"/>
      <c r="K91" s="1050"/>
      <c r="L91" s="449" t="s">
        <v>190</v>
      </c>
      <c r="M91" s="1050"/>
      <c r="N91" s="1050"/>
      <c r="O91" s="978"/>
      <c r="P91" s="1051"/>
    </row>
    <row r="92" spans="2:16" ht="12.6" customHeight="1" thickBot="1" x14ac:dyDescent="0.2">
      <c r="B92" s="986"/>
      <c r="C92" s="987"/>
      <c r="D92" s="988"/>
      <c r="E92" s="988"/>
      <c r="F92" s="988"/>
      <c r="G92" s="988"/>
      <c r="H92" s="988"/>
      <c r="I92" s="989"/>
      <c r="J92" s="998" t="s">
        <v>386</v>
      </c>
      <c r="K92" s="990"/>
      <c r="L92" s="990"/>
      <c r="M92" s="990"/>
      <c r="N92" s="990"/>
      <c r="O92" s="998"/>
      <c r="P92" s="1026"/>
    </row>
    <row r="93" spans="2:16" ht="12.6" customHeight="1" thickTop="1" x14ac:dyDescent="0.15">
      <c r="B93" s="448"/>
      <c r="C93" s="448"/>
      <c r="D93" s="448"/>
      <c r="E93" s="448"/>
      <c r="F93" s="448"/>
      <c r="G93" s="1061" t="s">
        <v>387</v>
      </c>
      <c r="H93" s="1033"/>
      <c r="I93" s="1033"/>
      <c r="J93" s="1033"/>
      <c r="K93" s="1033"/>
      <c r="L93" s="1033"/>
      <c r="M93" s="1033"/>
      <c r="N93" s="1033"/>
      <c r="O93" s="1032"/>
      <c r="P93" s="1064"/>
    </row>
    <row r="94" spans="2:16" ht="12.6" customHeight="1" thickBot="1" x14ac:dyDescent="0.2">
      <c r="B94" s="448"/>
      <c r="C94" s="448"/>
      <c r="D94" s="448"/>
      <c r="E94" s="448"/>
      <c r="F94" s="448"/>
      <c r="G94" s="1062"/>
      <c r="H94" s="1063"/>
      <c r="I94" s="1063"/>
      <c r="J94" s="1063"/>
      <c r="K94" s="1063"/>
      <c r="L94" s="1063"/>
      <c r="M94" s="1063"/>
      <c r="N94" s="1063"/>
      <c r="O94" s="1065"/>
      <c r="P94" s="1066"/>
    </row>
    <row r="95" spans="2:16" s="431" customFormat="1" ht="13.5" customHeight="1" x14ac:dyDescent="0.15">
      <c r="B95" s="432" t="s">
        <v>114</v>
      </c>
      <c r="C95" s="1040" t="s">
        <v>388</v>
      </c>
      <c r="D95" s="1040"/>
      <c r="E95" s="1040"/>
      <c r="F95" s="1040"/>
      <c r="G95" s="1040"/>
      <c r="H95" s="1040"/>
      <c r="I95" s="1040"/>
      <c r="J95" s="1040"/>
      <c r="K95" s="1040"/>
      <c r="L95" s="1040"/>
      <c r="M95" s="1040"/>
      <c r="N95" s="1040"/>
      <c r="O95" s="1040"/>
      <c r="P95" s="1040"/>
    </row>
    <row r="96" spans="2:16" s="446" customFormat="1" ht="13.5" customHeight="1" x14ac:dyDescent="0.15">
      <c r="B96" s="447" t="s">
        <v>114</v>
      </c>
      <c r="C96" s="1067" t="s">
        <v>308</v>
      </c>
      <c r="D96" s="1067"/>
      <c r="E96" s="1067"/>
      <c r="F96" s="1067"/>
      <c r="G96" s="1067"/>
      <c r="H96" s="1067"/>
      <c r="I96" s="1067"/>
      <c r="J96" s="1067"/>
      <c r="K96" s="1067"/>
      <c r="L96" s="1067"/>
      <c r="M96" s="1067"/>
      <c r="N96" s="1067"/>
      <c r="O96" s="1067"/>
      <c r="P96" s="1067"/>
    </row>
    <row r="97" spans="2:16" ht="8.4499999999999993" customHeight="1" x14ac:dyDescent="0.15"/>
    <row r="98" spans="2:16" ht="15.4" customHeight="1" thickBot="1" x14ac:dyDescent="0.2">
      <c r="B98" s="429" t="s">
        <v>366</v>
      </c>
    </row>
    <row r="99" spans="2:16" ht="15.4" customHeight="1" x14ac:dyDescent="0.15">
      <c r="B99" s="1041" t="s">
        <v>311</v>
      </c>
      <c r="C99" s="1042"/>
      <c r="D99" s="1042"/>
      <c r="E99" s="1043"/>
    </row>
    <row r="100" spans="2:16" ht="15.4" customHeight="1" thickBot="1" x14ac:dyDescent="0.2">
      <c r="B100" s="1044"/>
      <c r="C100" s="1045"/>
      <c r="D100" s="1045"/>
      <c r="E100" s="1046"/>
    </row>
    <row r="101" spans="2:16" ht="15.4" customHeight="1" x14ac:dyDescent="0.15">
      <c r="B101" s="1047"/>
      <c r="C101" s="1008"/>
      <c r="D101" s="1008"/>
      <c r="E101" s="1048" t="s">
        <v>169</v>
      </c>
      <c r="F101" s="1041" t="s">
        <v>312</v>
      </c>
      <c r="G101" s="1042"/>
      <c r="H101" s="1043"/>
      <c r="I101" s="1047" t="s">
        <v>313</v>
      </c>
      <c r="J101" s="1008" t="s">
        <v>367</v>
      </c>
      <c r="K101" s="1008"/>
      <c r="L101" s="1008"/>
    </row>
    <row r="102" spans="2:16" ht="15.4" customHeight="1" thickBot="1" x14ac:dyDescent="0.2">
      <c r="B102" s="1044"/>
      <c r="C102" s="1045"/>
      <c r="D102" s="1045"/>
      <c r="E102" s="1046"/>
      <c r="F102" s="1044"/>
      <c r="G102" s="1045"/>
      <c r="H102" s="1046"/>
      <c r="I102" s="1047"/>
      <c r="J102" s="1008"/>
      <c r="K102" s="1008"/>
      <c r="L102" s="1008"/>
    </row>
    <row r="103" spans="2:16" ht="11.45" customHeight="1" x14ac:dyDescent="0.15"/>
    <row r="104" spans="2:16" s="433" customFormat="1" ht="13.5" customHeight="1" x14ac:dyDescent="0.15">
      <c r="B104" s="433" t="s">
        <v>317</v>
      </c>
    </row>
    <row r="105" spans="2:16" s="431" customFormat="1" ht="13.5" customHeight="1" x14ac:dyDescent="0.15">
      <c r="B105" s="432">
        <v>1</v>
      </c>
      <c r="C105" s="431" t="s">
        <v>357</v>
      </c>
    </row>
    <row r="106" spans="2:16" s="431" customFormat="1" ht="13.5" customHeight="1" x14ac:dyDescent="0.15">
      <c r="B106" s="432">
        <v>2</v>
      </c>
      <c r="C106" s="431" t="s">
        <v>358</v>
      </c>
    </row>
    <row r="107" spans="2:16" s="431" customFormat="1" ht="13.5" customHeight="1" x14ac:dyDescent="0.15">
      <c r="B107" s="432">
        <v>3</v>
      </c>
      <c r="C107" s="431" t="s">
        <v>370</v>
      </c>
    </row>
    <row r="108" spans="2:16" s="431" customFormat="1" ht="13.5" customHeight="1" x14ac:dyDescent="0.15">
      <c r="C108" s="431" t="s">
        <v>371</v>
      </c>
    </row>
    <row r="109" spans="2:16" s="431" customFormat="1" ht="13.5" customHeight="1" x14ac:dyDescent="0.15">
      <c r="B109" s="432">
        <v>4</v>
      </c>
      <c r="C109" s="1039" t="s">
        <v>372</v>
      </c>
      <c r="D109" s="1039"/>
      <c r="E109" s="1039"/>
      <c r="F109" s="1039"/>
      <c r="G109" s="1039"/>
      <c r="H109" s="1039"/>
      <c r="I109" s="1039"/>
      <c r="J109" s="1039"/>
      <c r="K109" s="1039"/>
      <c r="L109" s="1039"/>
      <c r="M109" s="1039"/>
      <c r="N109" s="1039"/>
      <c r="O109" s="1039"/>
      <c r="P109" s="1039"/>
    </row>
    <row r="110" spans="2:16" s="431" customFormat="1" ht="13.5" customHeight="1" x14ac:dyDescent="0.15">
      <c r="C110" s="1039"/>
      <c r="D110" s="1039"/>
      <c r="E110" s="1039"/>
      <c r="F110" s="1039"/>
      <c r="G110" s="1039"/>
      <c r="H110" s="1039"/>
      <c r="I110" s="1039"/>
      <c r="J110" s="1039"/>
      <c r="K110" s="1039"/>
      <c r="L110" s="1039"/>
      <c r="M110" s="1039"/>
      <c r="N110" s="1039"/>
      <c r="O110" s="1039"/>
      <c r="P110" s="1039"/>
    </row>
    <row r="111" spans="2:16" s="433" customFormat="1" ht="13.5" customHeight="1" x14ac:dyDescent="0.15">
      <c r="B111" s="445"/>
    </row>
    <row r="112" spans="2:16" s="433" customFormat="1" ht="13.5" customHeight="1" x14ac:dyDescent="0.15"/>
    <row r="113" s="433" customFormat="1" ht="13.5" customHeight="1" x14ac:dyDescent="0.15"/>
  </sheetData>
  <mergeCells count="405">
    <mergeCell ref="C88:E88"/>
    <mergeCell ref="F88:I88"/>
    <mergeCell ref="J88:K88"/>
    <mergeCell ref="M88:N88"/>
    <mergeCell ref="O88:P88"/>
    <mergeCell ref="C109:P110"/>
    <mergeCell ref="J57:N57"/>
    <mergeCell ref="G93:N94"/>
    <mergeCell ref="O93:P94"/>
    <mergeCell ref="C95:P95"/>
    <mergeCell ref="C96:P96"/>
    <mergeCell ref="B99:E100"/>
    <mergeCell ref="B101:D102"/>
    <mergeCell ref="E101:E102"/>
    <mergeCell ref="F101:H102"/>
    <mergeCell ref="I101:I102"/>
    <mergeCell ref="J101:L102"/>
    <mergeCell ref="C91:E91"/>
    <mergeCell ref="F91:I91"/>
    <mergeCell ref="J91:K91"/>
    <mergeCell ref="M91:N91"/>
    <mergeCell ref="C92:I92"/>
    <mergeCell ref="J92:N92"/>
    <mergeCell ref="B86:B92"/>
    <mergeCell ref="O92:P92"/>
    <mergeCell ref="C89:E89"/>
    <mergeCell ref="F89:I89"/>
    <mergeCell ref="J89:K89"/>
    <mergeCell ref="M89:N89"/>
    <mergeCell ref="O89:P89"/>
    <mergeCell ref="F90:I90"/>
    <mergeCell ref="J90:K90"/>
    <mergeCell ref="M90:N90"/>
    <mergeCell ref="O90:P90"/>
    <mergeCell ref="O91:P91"/>
    <mergeCell ref="C90:E90"/>
    <mergeCell ref="C83:E83"/>
    <mergeCell ref="F83:I83"/>
    <mergeCell ref="J83:K83"/>
    <mergeCell ref="M83:N83"/>
    <mergeCell ref="O83:P83"/>
    <mergeCell ref="C84:E84"/>
    <mergeCell ref="F84:I84"/>
    <mergeCell ref="J84:K84"/>
    <mergeCell ref="O87:P87"/>
    <mergeCell ref="C87:E87"/>
    <mergeCell ref="F87:I87"/>
    <mergeCell ref="J87:K87"/>
    <mergeCell ref="M87:N87"/>
    <mergeCell ref="C86:E86"/>
    <mergeCell ref="F86:I86"/>
    <mergeCell ref="J86:K86"/>
    <mergeCell ref="M86:N86"/>
    <mergeCell ref="O86:P86"/>
    <mergeCell ref="B79:B85"/>
    <mergeCell ref="C79:E79"/>
    <mergeCell ref="F79:I79"/>
    <mergeCell ref="J79:K79"/>
    <mergeCell ref="M79:N79"/>
    <mergeCell ref="O79:P79"/>
    <mergeCell ref="C80:E80"/>
    <mergeCell ref="F80:I80"/>
    <mergeCell ref="J80:K80"/>
    <mergeCell ref="M80:N80"/>
    <mergeCell ref="M84:N84"/>
    <mergeCell ref="O84:P84"/>
    <mergeCell ref="C85:I85"/>
    <mergeCell ref="J85:N85"/>
    <mergeCell ref="O85:P85"/>
    <mergeCell ref="O80:P80"/>
    <mergeCell ref="C81:E81"/>
    <mergeCell ref="F81:I81"/>
    <mergeCell ref="J81:K81"/>
    <mergeCell ref="M81:N81"/>
    <mergeCell ref="O81:P81"/>
    <mergeCell ref="C82:E82"/>
    <mergeCell ref="F82:I82"/>
    <mergeCell ref="J82:K82"/>
    <mergeCell ref="M82:N82"/>
    <mergeCell ref="O82:P82"/>
    <mergeCell ref="B72:B78"/>
    <mergeCell ref="C72:E72"/>
    <mergeCell ref="F72:I72"/>
    <mergeCell ref="J72:K72"/>
    <mergeCell ref="M72:N72"/>
    <mergeCell ref="O72:P72"/>
    <mergeCell ref="C73:E73"/>
    <mergeCell ref="C76:E76"/>
    <mergeCell ref="F76:I76"/>
    <mergeCell ref="J76:K76"/>
    <mergeCell ref="M76:N76"/>
    <mergeCell ref="O76:P76"/>
    <mergeCell ref="C77:E77"/>
    <mergeCell ref="F77:I77"/>
    <mergeCell ref="J77:K77"/>
    <mergeCell ref="M77:N77"/>
    <mergeCell ref="O77:P77"/>
    <mergeCell ref="C78:I78"/>
    <mergeCell ref="J78:N78"/>
    <mergeCell ref="O78:P78"/>
    <mergeCell ref="C75:E75"/>
    <mergeCell ref="F75:I75"/>
    <mergeCell ref="J75:K75"/>
    <mergeCell ref="M75:N75"/>
    <mergeCell ref="O75:P75"/>
    <mergeCell ref="C69:E69"/>
    <mergeCell ref="F69:I69"/>
    <mergeCell ref="J69:K69"/>
    <mergeCell ref="M69:N69"/>
    <mergeCell ref="O69:P69"/>
    <mergeCell ref="F73:I73"/>
    <mergeCell ref="J73:K73"/>
    <mergeCell ref="M73:N73"/>
    <mergeCell ref="O73:P73"/>
    <mergeCell ref="C74:E74"/>
    <mergeCell ref="F74:I74"/>
    <mergeCell ref="J74:K74"/>
    <mergeCell ref="M74:N74"/>
    <mergeCell ref="O74:P74"/>
    <mergeCell ref="C71:I71"/>
    <mergeCell ref="J71:N71"/>
    <mergeCell ref="O71:P71"/>
    <mergeCell ref="B65:B71"/>
    <mergeCell ref="C65:E65"/>
    <mergeCell ref="F65:I65"/>
    <mergeCell ref="J65:K65"/>
    <mergeCell ref="M65:N65"/>
    <mergeCell ref="O65:P65"/>
    <mergeCell ref="C66:E66"/>
    <mergeCell ref="F66:I66"/>
    <mergeCell ref="J66:K66"/>
    <mergeCell ref="M66:N66"/>
    <mergeCell ref="C70:E70"/>
    <mergeCell ref="F70:I70"/>
    <mergeCell ref="J70:K70"/>
    <mergeCell ref="M70:N70"/>
    <mergeCell ref="O70:P70"/>
    <mergeCell ref="O66:P66"/>
    <mergeCell ref="C67:E67"/>
    <mergeCell ref="F67:I67"/>
    <mergeCell ref="J67:K67"/>
    <mergeCell ref="M67:N67"/>
    <mergeCell ref="O67:P67"/>
    <mergeCell ref="C68:E68"/>
    <mergeCell ref="F68:I68"/>
    <mergeCell ref="J68:K68"/>
    <mergeCell ref="M68:N68"/>
    <mergeCell ref="O68:P68"/>
    <mergeCell ref="B58:B64"/>
    <mergeCell ref="C58:E58"/>
    <mergeCell ref="F58:I58"/>
    <mergeCell ref="J58:K58"/>
    <mergeCell ref="M58:N58"/>
    <mergeCell ref="O58:P58"/>
    <mergeCell ref="C59:E59"/>
    <mergeCell ref="C62:E62"/>
    <mergeCell ref="F62:I62"/>
    <mergeCell ref="J62:K62"/>
    <mergeCell ref="M62:N62"/>
    <mergeCell ref="O62:P62"/>
    <mergeCell ref="C63:E63"/>
    <mergeCell ref="F63:I63"/>
    <mergeCell ref="J63:K63"/>
    <mergeCell ref="M63:N63"/>
    <mergeCell ref="O63:P63"/>
    <mergeCell ref="C64:I64"/>
    <mergeCell ref="J64:N64"/>
    <mergeCell ref="O64:P64"/>
    <mergeCell ref="C61:E61"/>
    <mergeCell ref="F61:I61"/>
    <mergeCell ref="J61:K61"/>
    <mergeCell ref="M61:N61"/>
    <mergeCell ref="O61:P61"/>
    <mergeCell ref="M52:N52"/>
    <mergeCell ref="O52:P52"/>
    <mergeCell ref="C53:E53"/>
    <mergeCell ref="F53:I53"/>
    <mergeCell ref="J53:K53"/>
    <mergeCell ref="F59:I59"/>
    <mergeCell ref="J59:K59"/>
    <mergeCell ref="M59:N59"/>
    <mergeCell ref="O59:P59"/>
    <mergeCell ref="C60:E60"/>
    <mergeCell ref="F60:I60"/>
    <mergeCell ref="J60:K60"/>
    <mergeCell ref="M60:N60"/>
    <mergeCell ref="O60:P60"/>
    <mergeCell ref="C57:E57"/>
    <mergeCell ref="F57:I57"/>
    <mergeCell ref="O57:P57"/>
    <mergeCell ref="M53:N53"/>
    <mergeCell ref="O53:P53"/>
    <mergeCell ref="C54:I54"/>
    <mergeCell ref="J54:N54"/>
    <mergeCell ref="O54:P54"/>
    <mergeCell ref="B48:B54"/>
    <mergeCell ref="C48:E48"/>
    <mergeCell ref="F48:I48"/>
    <mergeCell ref="J48:K48"/>
    <mergeCell ref="M48:N48"/>
    <mergeCell ref="C52:E52"/>
    <mergeCell ref="F52:I52"/>
    <mergeCell ref="J52:K52"/>
    <mergeCell ref="C51:E51"/>
    <mergeCell ref="F51:I51"/>
    <mergeCell ref="J51:K51"/>
    <mergeCell ref="M51:N51"/>
    <mergeCell ref="O51:P51"/>
    <mergeCell ref="M45:N45"/>
    <mergeCell ref="O45:P45"/>
    <mergeCell ref="C46:E46"/>
    <mergeCell ref="F46:I46"/>
    <mergeCell ref="J46:K46"/>
    <mergeCell ref="M46:N46"/>
    <mergeCell ref="O46:P46"/>
    <mergeCell ref="C50:E50"/>
    <mergeCell ref="F50:I50"/>
    <mergeCell ref="J50:K50"/>
    <mergeCell ref="M50:N50"/>
    <mergeCell ref="O50:P50"/>
    <mergeCell ref="O48:P48"/>
    <mergeCell ref="C49:E49"/>
    <mergeCell ref="F49:I49"/>
    <mergeCell ref="J49:K49"/>
    <mergeCell ref="C47:I47"/>
    <mergeCell ref="J47:N47"/>
    <mergeCell ref="O47:P47"/>
    <mergeCell ref="M49:N49"/>
    <mergeCell ref="O49:P49"/>
    <mergeCell ref="B41:B47"/>
    <mergeCell ref="C41:E41"/>
    <mergeCell ref="F41:I41"/>
    <mergeCell ref="J41:K41"/>
    <mergeCell ref="M41:N41"/>
    <mergeCell ref="O41:P41"/>
    <mergeCell ref="C42:E42"/>
    <mergeCell ref="C44:E44"/>
    <mergeCell ref="F44:I44"/>
    <mergeCell ref="J44:K44"/>
    <mergeCell ref="M44:N44"/>
    <mergeCell ref="O44:P44"/>
    <mergeCell ref="C45:E45"/>
    <mergeCell ref="F45:I45"/>
    <mergeCell ref="J45:K45"/>
    <mergeCell ref="F42:I42"/>
    <mergeCell ref="J42:K42"/>
    <mergeCell ref="M42:N42"/>
    <mergeCell ref="O42:P42"/>
    <mergeCell ref="C43:E43"/>
    <mergeCell ref="F43:I43"/>
    <mergeCell ref="J43:K43"/>
    <mergeCell ref="M43:N43"/>
    <mergeCell ref="O43:P43"/>
    <mergeCell ref="C40:I40"/>
    <mergeCell ref="J40:N40"/>
    <mergeCell ref="O40:P40"/>
    <mergeCell ref="B34:B40"/>
    <mergeCell ref="C34:E34"/>
    <mergeCell ref="F34:I34"/>
    <mergeCell ref="J34:K34"/>
    <mergeCell ref="M34:N34"/>
    <mergeCell ref="O34:P34"/>
    <mergeCell ref="C35:E35"/>
    <mergeCell ref="M38:N38"/>
    <mergeCell ref="O38:P38"/>
    <mergeCell ref="C39:E39"/>
    <mergeCell ref="F39:I39"/>
    <mergeCell ref="J39:K39"/>
    <mergeCell ref="M39:N39"/>
    <mergeCell ref="O39:P39"/>
    <mergeCell ref="C37:E37"/>
    <mergeCell ref="F37:I37"/>
    <mergeCell ref="J37:K37"/>
    <mergeCell ref="M37:N37"/>
    <mergeCell ref="O37:P37"/>
    <mergeCell ref="C38:E38"/>
    <mergeCell ref="F38:I38"/>
    <mergeCell ref="J38:K38"/>
    <mergeCell ref="F35:I35"/>
    <mergeCell ref="J35:K35"/>
    <mergeCell ref="M35:N35"/>
    <mergeCell ref="O35:P35"/>
    <mergeCell ref="C36:E36"/>
    <mergeCell ref="F36:I36"/>
    <mergeCell ref="J36:K36"/>
    <mergeCell ref="M36:N36"/>
    <mergeCell ref="O36:P36"/>
    <mergeCell ref="C33:I33"/>
    <mergeCell ref="J33:N33"/>
    <mergeCell ref="O33:P33"/>
    <mergeCell ref="B27:B33"/>
    <mergeCell ref="C27:E27"/>
    <mergeCell ref="F27:I27"/>
    <mergeCell ref="J27:K27"/>
    <mergeCell ref="M27:N27"/>
    <mergeCell ref="O27:P27"/>
    <mergeCell ref="C28:E28"/>
    <mergeCell ref="M31:N31"/>
    <mergeCell ref="O31:P31"/>
    <mergeCell ref="C32:E32"/>
    <mergeCell ref="F32:I32"/>
    <mergeCell ref="J32:K32"/>
    <mergeCell ref="M32:N32"/>
    <mergeCell ref="O32:P32"/>
    <mergeCell ref="C30:E30"/>
    <mergeCell ref="F30:I30"/>
    <mergeCell ref="J30:K30"/>
    <mergeCell ref="M30:N30"/>
    <mergeCell ref="O30:P30"/>
    <mergeCell ref="C31:E31"/>
    <mergeCell ref="F31:I31"/>
    <mergeCell ref="J31:K31"/>
    <mergeCell ref="F28:I28"/>
    <mergeCell ref="J28:K28"/>
    <mergeCell ref="M28:N28"/>
    <mergeCell ref="O28:P28"/>
    <mergeCell ref="C29:E29"/>
    <mergeCell ref="F29:I29"/>
    <mergeCell ref="J29:K29"/>
    <mergeCell ref="M29:N29"/>
    <mergeCell ref="O29:P29"/>
    <mergeCell ref="C26:I26"/>
    <mergeCell ref="J26:N26"/>
    <mergeCell ref="O26:P26"/>
    <mergeCell ref="B20:B26"/>
    <mergeCell ref="C20:E20"/>
    <mergeCell ref="F20:I20"/>
    <mergeCell ref="J20:K20"/>
    <mergeCell ref="M20:N20"/>
    <mergeCell ref="O20:P20"/>
    <mergeCell ref="C21:E21"/>
    <mergeCell ref="M24:N24"/>
    <mergeCell ref="O24:P24"/>
    <mergeCell ref="C25:E25"/>
    <mergeCell ref="F25:I25"/>
    <mergeCell ref="J25:K25"/>
    <mergeCell ref="M25:N25"/>
    <mergeCell ref="O25:P25"/>
    <mergeCell ref="C23:E23"/>
    <mergeCell ref="F23:I23"/>
    <mergeCell ref="J23:K23"/>
    <mergeCell ref="M23:N23"/>
    <mergeCell ref="O23:P23"/>
    <mergeCell ref="C24:E24"/>
    <mergeCell ref="F24:I24"/>
    <mergeCell ref="J24:K24"/>
    <mergeCell ref="F21:I21"/>
    <mergeCell ref="J21:K21"/>
    <mergeCell ref="M21:N21"/>
    <mergeCell ref="O21:P21"/>
    <mergeCell ref="C22:E22"/>
    <mergeCell ref="F22:I22"/>
    <mergeCell ref="J22:K22"/>
    <mergeCell ref="M22:N22"/>
    <mergeCell ref="O22:P22"/>
    <mergeCell ref="C19:I19"/>
    <mergeCell ref="J19:N19"/>
    <mergeCell ref="O19:P19"/>
    <mergeCell ref="B13:B19"/>
    <mergeCell ref="C13:E13"/>
    <mergeCell ref="F13:I13"/>
    <mergeCell ref="J13:K13"/>
    <mergeCell ref="M13:N13"/>
    <mergeCell ref="O13:P13"/>
    <mergeCell ref="C14:E14"/>
    <mergeCell ref="M17:N17"/>
    <mergeCell ref="O17:P17"/>
    <mergeCell ref="C18:E18"/>
    <mergeCell ref="F18:I18"/>
    <mergeCell ref="J18:K18"/>
    <mergeCell ref="M18:N18"/>
    <mergeCell ref="O18:P18"/>
    <mergeCell ref="C17:E17"/>
    <mergeCell ref="F17:I17"/>
    <mergeCell ref="J17:K17"/>
    <mergeCell ref="F14:I14"/>
    <mergeCell ref="J14:K14"/>
    <mergeCell ref="M14:N14"/>
    <mergeCell ref="O14:P14"/>
    <mergeCell ref="B2:P2"/>
    <mergeCell ref="B3:P3"/>
    <mergeCell ref="B5:C5"/>
    <mergeCell ref="D5:H5"/>
    <mergeCell ref="J5:L5"/>
    <mergeCell ref="M5:P5"/>
    <mergeCell ref="B7:O7"/>
    <mergeCell ref="B8:C8"/>
    <mergeCell ref="B9:C9"/>
    <mergeCell ref="O8:P8"/>
    <mergeCell ref="O9:P9"/>
    <mergeCell ref="C16:E16"/>
    <mergeCell ref="F16:I16"/>
    <mergeCell ref="J16:K16"/>
    <mergeCell ref="M16:N16"/>
    <mergeCell ref="O16:P16"/>
    <mergeCell ref="B11:P11"/>
    <mergeCell ref="C12:E12"/>
    <mergeCell ref="F12:I12"/>
    <mergeCell ref="J12:N12"/>
    <mergeCell ref="O12:P12"/>
    <mergeCell ref="C15:E15"/>
    <mergeCell ref="F15:I15"/>
    <mergeCell ref="J15:K15"/>
    <mergeCell ref="M15:N15"/>
    <mergeCell ref="O15:P15"/>
  </mergeCells>
  <phoneticPr fontId="2"/>
  <printOptions horizontalCentered="1"/>
  <pageMargins left="0.39370078740157483" right="0.39370078740157483" top="0.59055118110236227" bottom="0.39370078740157483" header="0.27559055118110237" footer="0.43307086614173229"/>
  <pageSetup paperSize="9" scale="85" fitToHeight="0" orientation="portrait" blackAndWhite="1" r:id="rId1"/>
  <headerFooter alignWithMargins="0">
    <oddHeader>&amp;R&amp;A</oddHeader>
  </headerFooter>
  <rowBreaks count="1" manualBreakCount="1">
    <brk id="55" max="1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00"/>
  <sheetViews>
    <sheetView view="pageBreakPreview" topLeftCell="A31" zoomScale="106" zoomScaleNormal="100" zoomScaleSheetLayoutView="106" workbookViewId="0">
      <selection activeCell="N8" sqref="N8:O8"/>
    </sheetView>
  </sheetViews>
  <sheetFormatPr defaultColWidth="9.375" defaultRowHeight="13.5" x14ac:dyDescent="0.15"/>
  <cols>
    <col min="1" max="1" width="1.5" style="429" customWidth="1"/>
    <col min="2" max="15" width="5.75" style="429" customWidth="1"/>
    <col min="16" max="16" width="9.625" style="429" customWidth="1"/>
    <col min="17" max="17" width="1.625" style="429" customWidth="1"/>
    <col min="18" max="16384" width="9.375" style="429"/>
  </cols>
  <sheetData>
    <row r="1" spans="2:21" ht="7.15" customHeight="1" x14ac:dyDescent="0.15">
      <c r="P1" s="445"/>
      <c r="Q1" s="444"/>
      <c r="R1" s="444"/>
      <c r="S1" s="444"/>
      <c r="T1" s="444"/>
      <c r="U1" s="444"/>
    </row>
    <row r="2" spans="2:21" ht="17.25" x14ac:dyDescent="0.15">
      <c r="B2" s="1008" t="s">
        <v>359</v>
      </c>
      <c r="C2" s="1008"/>
      <c r="D2" s="1008"/>
      <c r="E2" s="1008"/>
      <c r="F2" s="1008"/>
      <c r="G2" s="1008"/>
      <c r="H2" s="1008"/>
      <c r="I2" s="1008"/>
      <c r="J2" s="1008"/>
      <c r="K2" s="1008"/>
      <c r="L2" s="1008"/>
      <c r="M2" s="1008"/>
      <c r="N2" s="1008"/>
      <c r="O2" s="1008"/>
      <c r="P2" s="1008"/>
      <c r="Q2" s="443"/>
    </row>
    <row r="3" spans="2:21" ht="17.25" x14ac:dyDescent="0.15">
      <c r="B3" s="928" t="s">
        <v>292</v>
      </c>
      <c r="C3" s="928"/>
      <c r="D3" s="928"/>
      <c r="E3" s="928"/>
      <c r="F3" s="928"/>
      <c r="G3" s="928"/>
      <c r="H3" s="928"/>
      <c r="I3" s="928"/>
      <c r="J3" s="928"/>
      <c r="K3" s="928"/>
      <c r="L3" s="928"/>
      <c r="M3" s="928"/>
      <c r="N3" s="928"/>
      <c r="O3" s="928"/>
      <c r="P3" s="928"/>
      <c r="Q3" s="443"/>
    </row>
    <row r="4" spans="2:21" ht="7.5" customHeight="1" x14ac:dyDescent="0.15">
      <c r="Q4" s="430"/>
    </row>
    <row r="5" spans="2:21" ht="19.5" customHeight="1" x14ac:dyDescent="0.15">
      <c r="B5" s="1009" t="s">
        <v>132</v>
      </c>
      <c r="C5" s="1009"/>
      <c r="D5" s="1006"/>
      <c r="E5" s="1006"/>
      <c r="F5" s="1006"/>
      <c r="G5" s="1006"/>
      <c r="H5" s="1006"/>
      <c r="I5" s="430"/>
      <c r="J5" s="1010" t="s">
        <v>293</v>
      </c>
      <c r="K5" s="1011"/>
      <c r="L5" s="1012"/>
      <c r="M5" s="1002"/>
      <c r="N5" s="1003"/>
      <c r="O5" s="1003"/>
      <c r="P5" s="1004"/>
      <c r="Q5" s="430"/>
    </row>
    <row r="6" spans="2:21" ht="7.5" customHeight="1" x14ac:dyDescent="0.15">
      <c r="B6" s="430"/>
      <c r="C6" s="430"/>
      <c r="D6" s="430"/>
      <c r="E6" s="430"/>
      <c r="F6" s="430"/>
      <c r="G6" s="430"/>
      <c r="H6" s="430"/>
      <c r="I6" s="430"/>
      <c r="J6" s="430"/>
      <c r="K6" s="430"/>
      <c r="L6" s="430"/>
      <c r="M6" s="430"/>
      <c r="N6" s="430"/>
      <c r="O6" s="430"/>
      <c r="P6" s="430"/>
      <c r="Q6" s="430"/>
    </row>
    <row r="7" spans="2:21" s="404" customFormat="1" ht="15.4" customHeight="1" thickBot="1" x14ac:dyDescent="0.2">
      <c r="B7" s="915" t="s">
        <v>389</v>
      </c>
      <c r="C7" s="915"/>
      <c r="D7" s="915"/>
      <c r="E7" s="915"/>
      <c r="F7" s="915"/>
      <c r="G7" s="915"/>
      <c r="H7" s="915"/>
      <c r="I7" s="915"/>
      <c r="J7" s="915"/>
      <c r="K7" s="915"/>
      <c r="L7" s="915"/>
      <c r="M7" s="915"/>
      <c r="N7" s="915"/>
      <c r="O7" s="915"/>
    </row>
    <row r="8" spans="2:21" s="404" customFormat="1" ht="22.5" customHeight="1" thickBot="1" x14ac:dyDescent="0.2">
      <c r="B8" s="916" t="s">
        <v>295</v>
      </c>
      <c r="C8" s="917"/>
      <c r="D8" s="918"/>
      <c r="E8" s="919"/>
      <c r="F8" s="920"/>
      <c r="G8" s="416" t="s">
        <v>296</v>
      </c>
      <c r="H8" s="921"/>
      <c r="I8" s="920"/>
      <c r="J8" s="416" t="s">
        <v>296</v>
      </c>
      <c r="K8" s="921"/>
      <c r="L8" s="920"/>
      <c r="M8" s="415" t="s">
        <v>296</v>
      </c>
      <c r="N8" s="922" t="s">
        <v>297</v>
      </c>
      <c r="O8" s="923"/>
    </row>
    <row r="9" spans="2:21" s="404" customFormat="1" ht="22.5" customHeight="1" thickTop="1" thickBot="1" x14ac:dyDescent="0.2">
      <c r="B9" s="934" t="s">
        <v>298</v>
      </c>
      <c r="C9" s="935"/>
      <c r="D9" s="936"/>
      <c r="E9" s="934"/>
      <c r="F9" s="935"/>
      <c r="G9" s="935"/>
      <c r="H9" s="935"/>
      <c r="I9" s="935"/>
      <c r="J9" s="935"/>
      <c r="K9" s="935"/>
      <c r="L9" s="935"/>
      <c r="M9" s="936"/>
      <c r="N9" s="937"/>
      <c r="O9" s="938"/>
    </row>
    <row r="10" spans="2:21" ht="7.5" customHeight="1" x14ac:dyDescent="0.15"/>
    <row r="11" spans="2:21" ht="15.4" customHeight="1" thickBot="1" x14ac:dyDescent="0.2">
      <c r="B11" s="1005" t="s">
        <v>390</v>
      </c>
      <c r="C11" s="1005"/>
      <c r="D11" s="1005"/>
      <c r="E11" s="1005"/>
      <c r="F11" s="1005"/>
      <c r="G11" s="1005"/>
      <c r="H11" s="1005"/>
      <c r="I11" s="1005"/>
      <c r="J11" s="1005"/>
      <c r="K11" s="1005"/>
      <c r="L11" s="1005"/>
      <c r="M11" s="1005"/>
      <c r="N11" s="1005"/>
      <c r="O11" s="1005"/>
      <c r="P11" s="1005"/>
    </row>
    <row r="12" spans="2:21" ht="15.4" customHeight="1" thickTop="1" thickBot="1" x14ac:dyDescent="0.2">
      <c r="B12" s="455" t="s">
        <v>295</v>
      </c>
      <c r="C12" s="1017" t="s">
        <v>361</v>
      </c>
      <c r="D12" s="1017"/>
      <c r="E12" s="1017"/>
      <c r="F12" s="1017" t="s">
        <v>362</v>
      </c>
      <c r="G12" s="1017"/>
      <c r="H12" s="1017"/>
      <c r="I12" s="1017"/>
      <c r="J12" s="1018" t="s">
        <v>363</v>
      </c>
      <c r="K12" s="1019"/>
      <c r="L12" s="1019"/>
      <c r="M12" s="1019"/>
      <c r="N12" s="1019"/>
      <c r="O12" s="1017" t="s">
        <v>364</v>
      </c>
      <c r="P12" s="1020"/>
    </row>
    <row r="13" spans="2:21" ht="14.25" customHeight="1" thickTop="1" x14ac:dyDescent="0.15">
      <c r="B13" s="441"/>
      <c r="C13" s="1013"/>
      <c r="D13" s="1013"/>
      <c r="E13" s="1013"/>
      <c r="F13" s="1013"/>
      <c r="G13" s="1013"/>
      <c r="H13" s="1013"/>
      <c r="I13" s="1013"/>
      <c r="J13" s="1014"/>
      <c r="K13" s="1015"/>
      <c r="L13" s="440" t="s">
        <v>190</v>
      </c>
      <c r="M13" s="1015"/>
      <c r="N13" s="1015"/>
      <c r="O13" s="1013"/>
      <c r="P13" s="1016"/>
    </row>
    <row r="14" spans="2:21" ht="14.25" customHeight="1" x14ac:dyDescent="0.15">
      <c r="B14" s="438"/>
      <c r="C14" s="1006"/>
      <c r="D14" s="1006"/>
      <c r="E14" s="1006"/>
      <c r="F14" s="1006"/>
      <c r="G14" s="1006"/>
      <c r="H14" s="1006"/>
      <c r="I14" s="1006"/>
      <c r="J14" s="1002"/>
      <c r="K14" s="1003"/>
      <c r="L14" s="437" t="s">
        <v>190</v>
      </c>
      <c r="M14" s="1003"/>
      <c r="N14" s="1003"/>
      <c r="O14" s="1006"/>
      <c r="P14" s="1007"/>
    </row>
    <row r="15" spans="2:21" ht="14.25" customHeight="1" x14ac:dyDescent="0.15">
      <c r="B15" s="438"/>
      <c r="C15" s="1006"/>
      <c r="D15" s="1006"/>
      <c r="E15" s="1006"/>
      <c r="F15" s="1006"/>
      <c r="G15" s="1006"/>
      <c r="H15" s="1006"/>
      <c r="I15" s="1006"/>
      <c r="J15" s="1002"/>
      <c r="K15" s="1003"/>
      <c r="L15" s="437" t="s">
        <v>190</v>
      </c>
      <c r="M15" s="1003"/>
      <c r="N15" s="1003"/>
      <c r="O15" s="1006"/>
      <c r="P15" s="1007"/>
    </row>
    <row r="16" spans="2:21" ht="14.25" customHeight="1" x14ac:dyDescent="0.15">
      <c r="B16" s="438"/>
      <c r="C16" s="1006"/>
      <c r="D16" s="1006"/>
      <c r="E16" s="1006"/>
      <c r="F16" s="1006"/>
      <c r="G16" s="1006"/>
      <c r="H16" s="1006"/>
      <c r="I16" s="1006"/>
      <c r="J16" s="1002"/>
      <c r="K16" s="1003"/>
      <c r="L16" s="437" t="s">
        <v>190</v>
      </c>
      <c r="M16" s="1003"/>
      <c r="N16" s="1003"/>
      <c r="O16" s="1006"/>
      <c r="P16" s="1007"/>
    </row>
    <row r="17" spans="2:16" ht="14.25" customHeight="1" x14ac:dyDescent="0.15">
      <c r="B17" s="1021"/>
      <c r="C17" s="1006"/>
      <c r="D17" s="1006"/>
      <c r="E17" s="1006"/>
      <c r="F17" s="1006"/>
      <c r="G17" s="1006"/>
      <c r="H17" s="1006"/>
      <c r="I17" s="1006"/>
      <c r="J17" s="1002"/>
      <c r="K17" s="1003"/>
      <c r="L17" s="437" t="s">
        <v>190</v>
      </c>
      <c r="M17" s="1003"/>
      <c r="N17" s="1003"/>
      <c r="O17" s="1006"/>
      <c r="P17" s="1007"/>
    </row>
    <row r="18" spans="2:16" ht="14.25" customHeight="1" x14ac:dyDescent="0.15">
      <c r="B18" s="1021"/>
      <c r="C18" s="1006"/>
      <c r="D18" s="1006"/>
      <c r="E18" s="1006"/>
      <c r="F18" s="1006"/>
      <c r="G18" s="1006"/>
      <c r="H18" s="1006"/>
      <c r="I18" s="1006"/>
      <c r="J18" s="1002"/>
      <c r="K18" s="1003"/>
      <c r="L18" s="437" t="s">
        <v>190</v>
      </c>
      <c r="M18" s="1003"/>
      <c r="N18" s="1003"/>
      <c r="O18" s="1006"/>
      <c r="P18" s="1007"/>
    </row>
    <row r="19" spans="2:16" ht="14.25" customHeight="1" x14ac:dyDescent="0.15">
      <c r="B19" s="1021"/>
      <c r="C19" s="1006"/>
      <c r="D19" s="1006"/>
      <c r="E19" s="1006"/>
      <c r="F19" s="1006"/>
      <c r="G19" s="1006"/>
      <c r="H19" s="1006"/>
      <c r="I19" s="1006"/>
      <c r="J19" s="1002"/>
      <c r="K19" s="1003"/>
      <c r="L19" s="437" t="s">
        <v>190</v>
      </c>
      <c r="M19" s="1003"/>
      <c r="N19" s="1003"/>
      <c r="O19" s="1006"/>
      <c r="P19" s="1007"/>
    </row>
    <row r="20" spans="2:16" ht="14.25" customHeight="1" x14ac:dyDescent="0.15">
      <c r="B20" s="439" t="s">
        <v>296</v>
      </c>
      <c r="C20" s="1006"/>
      <c r="D20" s="1006"/>
      <c r="E20" s="1006"/>
      <c r="F20" s="1006"/>
      <c r="G20" s="1006"/>
      <c r="H20" s="1006"/>
      <c r="I20" s="1006"/>
      <c r="J20" s="1002"/>
      <c r="K20" s="1003"/>
      <c r="L20" s="437" t="s">
        <v>190</v>
      </c>
      <c r="M20" s="1003"/>
      <c r="N20" s="1003"/>
      <c r="O20" s="1006"/>
      <c r="P20" s="1007"/>
    </row>
    <row r="21" spans="2:16" ht="14.25" customHeight="1" x14ac:dyDescent="0.15">
      <c r="B21" s="438"/>
      <c r="C21" s="1006"/>
      <c r="D21" s="1006"/>
      <c r="E21" s="1006"/>
      <c r="F21" s="1006"/>
      <c r="G21" s="1006"/>
      <c r="H21" s="1006"/>
      <c r="I21" s="1006"/>
      <c r="J21" s="1002"/>
      <c r="K21" s="1003"/>
      <c r="L21" s="437" t="s">
        <v>190</v>
      </c>
      <c r="M21" s="1003"/>
      <c r="N21" s="1003"/>
      <c r="O21" s="1006"/>
      <c r="P21" s="1007"/>
    </row>
    <row r="22" spans="2:16" ht="14.25" customHeight="1" x14ac:dyDescent="0.15">
      <c r="B22" s="438"/>
      <c r="C22" s="1022"/>
      <c r="D22" s="1022"/>
      <c r="E22" s="1022"/>
      <c r="F22" s="1022"/>
      <c r="G22" s="1022"/>
      <c r="H22" s="1022"/>
      <c r="I22" s="1022"/>
      <c r="J22" s="1002"/>
      <c r="K22" s="1003"/>
      <c r="L22" s="437" t="s">
        <v>190</v>
      </c>
      <c r="M22" s="1003"/>
      <c r="N22" s="1003"/>
      <c r="O22" s="1006"/>
      <c r="P22" s="1007"/>
    </row>
    <row r="23" spans="2:16" ht="15.4" customHeight="1" thickBot="1" x14ac:dyDescent="0.2">
      <c r="B23" s="436"/>
      <c r="C23" s="1023"/>
      <c r="D23" s="1024"/>
      <c r="E23" s="1024"/>
      <c r="F23" s="1024"/>
      <c r="G23" s="1024"/>
      <c r="H23" s="1024"/>
      <c r="I23" s="1025"/>
      <c r="J23" s="998" t="s">
        <v>305</v>
      </c>
      <c r="K23" s="990"/>
      <c r="L23" s="990"/>
      <c r="M23" s="990"/>
      <c r="N23" s="991"/>
      <c r="O23" s="998"/>
      <c r="P23" s="1026"/>
    </row>
    <row r="24" spans="2:16" ht="14.25" customHeight="1" thickTop="1" x14ac:dyDescent="0.15">
      <c r="B24" s="441"/>
      <c r="C24" s="1013"/>
      <c r="D24" s="1013"/>
      <c r="E24" s="1013"/>
      <c r="F24" s="1013"/>
      <c r="G24" s="1013"/>
      <c r="H24" s="1013"/>
      <c r="I24" s="1013"/>
      <c r="J24" s="1014"/>
      <c r="K24" s="1015"/>
      <c r="L24" s="440" t="s">
        <v>190</v>
      </c>
      <c r="M24" s="1015"/>
      <c r="N24" s="1015"/>
      <c r="O24" s="1013"/>
      <c r="P24" s="1016"/>
    </row>
    <row r="25" spans="2:16" ht="14.25" customHeight="1" x14ac:dyDescent="0.15">
      <c r="B25" s="438"/>
      <c r="C25" s="1006"/>
      <c r="D25" s="1006"/>
      <c r="E25" s="1006"/>
      <c r="F25" s="1006"/>
      <c r="G25" s="1006"/>
      <c r="H25" s="1006"/>
      <c r="I25" s="1006"/>
      <c r="J25" s="1002"/>
      <c r="K25" s="1003"/>
      <c r="L25" s="437" t="s">
        <v>190</v>
      </c>
      <c r="M25" s="1003"/>
      <c r="N25" s="1003"/>
      <c r="O25" s="1006"/>
      <c r="P25" s="1007"/>
    </row>
    <row r="26" spans="2:16" ht="14.25" customHeight="1" x14ac:dyDescent="0.15">
      <c r="B26" s="438"/>
      <c r="C26" s="1006"/>
      <c r="D26" s="1006"/>
      <c r="E26" s="1006"/>
      <c r="F26" s="1006"/>
      <c r="G26" s="1006"/>
      <c r="H26" s="1006"/>
      <c r="I26" s="1006"/>
      <c r="J26" s="1002"/>
      <c r="K26" s="1003"/>
      <c r="L26" s="437" t="s">
        <v>190</v>
      </c>
      <c r="M26" s="1003"/>
      <c r="N26" s="1003"/>
      <c r="O26" s="1006"/>
      <c r="P26" s="1007"/>
    </row>
    <row r="27" spans="2:16" ht="14.25" customHeight="1" x14ac:dyDescent="0.15">
      <c r="B27" s="438"/>
      <c r="C27" s="1006"/>
      <c r="D27" s="1006"/>
      <c r="E27" s="1006"/>
      <c r="F27" s="1006"/>
      <c r="G27" s="1006"/>
      <c r="H27" s="1006"/>
      <c r="I27" s="1006"/>
      <c r="J27" s="1002"/>
      <c r="K27" s="1003"/>
      <c r="L27" s="437" t="s">
        <v>190</v>
      </c>
      <c r="M27" s="1003"/>
      <c r="N27" s="1003"/>
      <c r="O27" s="1006"/>
      <c r="P27" s="1007"/>
    </row>
    <row r="28" spans="2:16" ht="14.25" customHeight="1" x14ac:dyDescent="0.15">
      <c r="B28" s="1021"/>
      <c r="C28" s="1006"/>
      <c r="D28" s="1006"/>
      <c r="E28" s="1006"/>
      <c r="F28" s="1006"/>
      <c r="G28" s="1006"/>
      <c r="H28" s="1006"/>
      <c r="I28" s="1006"/>
      <c r="J28" s="1002"/>
      <c r="K28" s="1003"/>
      <c r="L28" s="437" t="s">
        <v>190</v>
      </c>
      <c r="M28" s="1003"/>
      <c r="N28" s="1003"/>
      <c r="O28" s="1006"/>
      <c r="P28" s="1007"/>
    </row>
    <row r="29" spans="2:16" ht="14.25" customHeight="1" x14ac:dyDescent="0.15">
      <c r="B29" s="1021"/>
      <c r="C29" s="1006"/>
      <c r="D29" s="1006"/>
      <c r="E29" s="1006"/>
      <c r="F29" s="1006"/>
      <c r="G29" s="1006"/>
      <c r="H29" s="1006"/>
      <c r="I29" s="1006"/>
      <c r="J29" s="1002"/>
      <c r="K29" s="1003"/>
      <c r="L29" s="437" t="s">
        <v>190</v>
      </c>
      <c r="M29" s="1003"/>
      <c r="N29" s="1003"/>
      <c r="O29" s="1006"/>
      <c r="P29" s="1007"/>
    </row>
    <row r="30" spans="2:16" ht="14.25" customHeight="1" x14ac:dyDescent="0.15">
      <c r="B30" s="1021"/>
      <c r="C30" s="1006"/>
      <c r="D30" s="1006"/>
      <c r="E30" s="1006"/>
      <c r="F30" s="1006"/>
      <c r="G30" s="1006"/>
      <c r="H30" s="1006"/>
      <c r="I30" s="1006"/>
      <c r="J30" s="1002"/>
      <c r="K30" s="1003"/>
      <c r="L30" s="437" t="s">
        <v>190</v>
      </c>
      <c r="M30" s="1003"/>
      <c r="N30" s="1003"/>
      <c r="O30" s="1006"/>
      <c r="P30" s="1007"/>
    </row>
    <row r="31" spans="2:16" ht="14.25" customHeight="1" x14ac:dyDescent="0.15">
      <c r="B31" s="439" t="s">
        <v>296</v>
      </c>
      <c r="C31" s="1006"/>
      <c r="D31" s="1006"/>
      <c r="E31" s="1006"/>
      <c r="F31" s="1006"/>
      <c r="G31" s="1006"/>
      <c r="H31" s="1006"/>
      <c r="I31" s="1006"/>
      <c r="J31" s="1002"/>
      <c r="K31" s="1003"/>
      <c r="L31" s="437" t="s">
        <v>190</v>
      </c>
      <c r="M31" s="1003"/>
      <c r="N31" s="1003"/>
      <c r="O31" s="1006"/>
      <c r="P31" s="1007"/>
    </row>
    <row r="32" spans="2:16" ht="14.25" customHeight="1" x14ac:dyDescent="0.15">
      <c r="B32" s="438"/>
      <c r="C32" s="1006"/>
      <c r="D32" s="1006"/>
      <c r="E32" s="1006"/>
      <c r="F32" s="1006"/>
      <c r="G32" s="1006"/>
      <c r="H32" s="1006"/>
      <c r="I32" s="1006"/>
      <c r="J32" s="1002"/>
      <c r="K32" s="1003"/>
      <c r="L32" s="437" t="s">
        <v>190</v>
      </c>
      <c r="M32" s="1003"/>
      <c r="N32" s="1003"/>
      <c r="O32" s="1006"/>
      <c r="P32" s="1007"/>
    </row>
    <row r="33" spans="2:16" ht="14.25" customHeight="1" x14ac:dyDescent="0.15">
      <c r="B33" s="438"/>
      <c r="C33" s="1022"/>
      <c r="D33" s="1022"/>
      <c r="E33" s="1022"/>
      <c r="F33" s="1022"/>
      <c r="G33" s="1022"/>
      <c r="H33" s="1022"/>
      <c r="I33" s="1022"/>
      <c r="J33" s="1002"/>
      <c r="K33" s="1003"/>
      <c r="L33" s="437" t="s">
        <v>190</v>
      </c>
      <c r="M33" s="1003"/>
      <c r="N33" s="1003"/>
      <c r="O33" s="1006"/>
      <c r="P33" s="1007"/>
    </row>
    <row r="34" spans="2:16" ht="15.4" customHeight="1" thickBot="1" x14ac:dyDescent="0.2">
      <c r="B34" s="436"/>
      <c r="C34" s="1023"/>
      <c r="D34" s="1024"/>
      <c r="E34" s="1024"/>
      <c r="F34" s="1024"/>
      <c r="G34" s="1024"/>
      <c r="H34" s="1024"/>
      <c r="I34" s="1025"/>
      <c r="J34" s="998" t="s">
        <v>305</v>
      </c>
      <c r="K34" s="990"/>
      <c r="L34" s="990"/>
      <c r="M34" s="990"/>
      <c r="N34" s="991"/>
      <c r="O34" s="998"/>
      <c r="P34" s="1026"/>
    </row>
    <row r="35" spans="2:16" ht="14.25" customHeight="1" thickTop="1" x14ac:dyDescent="0.15">
      <c r="B35" s="441"/>
      <c r="C35" s="1013"/>
      <c r="D35" s="1013"/>
      <c r="E35" s="1013"/>
      <c r="F35" s="1013"/>
      <c r="G35" s="1013"/>
      <c r="H35" s="1013"/>
      <c r="I35" s="1013"/>
      <c r="J35" s="1014"/>
      <c r="K35" s="1015"/>
      <c r="L35" s="440" t="s">
        <v>190</v>
      </c>
      <c r="M35" s="1015"/>
      <c r="N35" s="1015"/>
      <c r="O35" s="1013"/>
      <c r="P35" s="1016"/>
    </row>
    <row r="36" spans="2:16" ht="14.25" customHeight="1" x14ac:dyDescent="0.15">
      <c r="B36" s="438"/>
      <c r="C36" s="1006"/>
      <c r="D36" s="1006"/>
      <c r="E36" s="1006"/>
      <c r="F36" s="1006"/>
      <c r="G36" s="1006"/>
      <c r="H36" s="1006"/>
      <c r="I36" s="1006"/>
      <c r="J36" s="1002"/>
      <c r="K36" s="1003"/>
      <c r="L36" s="437" t="s">
        <v>190</v>
      </c>
      <c r="M36" s="1003"/>
      <c r="N36" s="1003"/>
      <c r="O36" s="1006"/>
      <c r="P36" s="1007"/>
    </row>
    <row r="37" spans="2:16" ht="14.25" customHeight="1" x14ac:dyDescent="0.15">
      <c r="B37" s="438"/>
      <c r="C37" s="1006"/>
      <c r="D37" s="1006"/>
      <c r="E37" s="1006"/>
      <c r="F37" s="1006"/>
      <c r="G37" s="1006"/>
      <c r="H37" s="1006"/>
      <c r="I37" s="1006"/>
      <c r="J37" s="1002"/>
      <c r="K37" s="1003"/>
      <c r="L37" s="437" t="s">
        <v>190</v>
      </c>
      <c r="M37" s="1003"/>
      <c r="N37" s="1003"/>
      <c r="O37" s="1006"/>
      <c r="P37" s="1007"/>
    </row>
    <row r="38" spans="2:16" ht="14.25" customHeight="1" x14ac:dyDescent="0.15">
      <c r="B38" s="438"/>
      <c r="C38" s="1006"/>
      <c r="D38" s="1006"/>
      <c r="E38" s="1006"/>
      <c r="F38" s="1006"/>
      <c r="G38" s="1006"/>
      <c r="H38" s="1006"/>
      <c r="I38" s="1006"/>
      <c r="J38" s="1002"/>
      <c r="K38" s="1003"/>
      <c r="L38" s="437" t="s">
        <v>190</v>
      </c>
      <c r="M38" s="1003"/>
      <c r="N38" s="1003"/>
      <c r="O38" s="1006"/>
      <c r="P38" s="1007"/>
    </row>
    <row r="39" spans="2:16" ht="14.25" customHeight="1" x14ac:dyDescent="0.15">
      <c r="B39" s="1021"/>
      <c r="C39" s="1006"/>
      <c r="D39" s="1006"/>
      <c r="E39" s="1006"/>
      <c r="F39" s="1006"/>
      <c r="G39" s="1006"/>
      <c r="H39" s="1006"/>
      <c r="I39" s="1006"/>
      <c r="J39" s="1002"/>
      <c r="K39" s="1003"/>
      <c r="L39" s="437" t="s">
        <v>190</v>
      </c>
      <c r="M39" s="1003"/>
      <c r="N39" s="1003"/>
      <c r="O39" s="1006"/>
      <c r="P39" s="1007"/>
    </row>
    <row r="40" spans="2:16" ht="14.25" customHeight="1" x14ac:dyDescent="0.15">
      <c r="B40" s="1021"/>
      <c r="C40" s="1006"/>
      <c r="D40" s="1006"/>
      <c r="E40" s="1006"/>
      <c r="F40" s="1006"/>
      <c r="G40" s="1006"/>
      <c r="H40" s="1006"/>
      <c r="I40" s="1006"/>
      <c r="J40" s="1002"/>
      <c r="K40" s="1003"/>
      <c r="L40" s="437" t="s">
        <v>190</v>
      </c>
      <c r="M40" s="1003"/>
      <c r="N40" s="1003"/>
      <c r="O40" s="1006"/>
      <c r="P40" s="1007"/>
    </row>
    <row r="41" spans="2:16" ht="14.25" customHeight="1" x14ac:dyDescent="0.15">
      <c r="B41" s="1021"/>
      <c r="C41" s="1006"/>
      <c r="D41" s="1006"/>
      <c r="E41" s="1006"/>
      <c r="F41" s="1006"/>
      <c r="G41" s="1006"/>
      <c r="H41" s="1006"/>
      <c r="I41" s="1006"/>
      <c r="J41" s="1002"/>
      <c r="K41" s="1003"/>
      <c r="L41" s="437" t="s">
        <v>190</v>
      </c>
      <c r="M41" s="1003"/>
      <c r="N41" s="1003"/>
      <c r="O41" s="1006"/>
      <c r="P41" s="1007"/>
    </row>
    <row r="42" spans="2:16" ht="14.25" customHeight="1" x14ac:dyDescent="0.15">
      <c r="B42" s="439" t="s">
        <v>296</v>
      </c>
      <c r="C42" s="1006"/>
      <c r="D42" s="1006"/>
      <c r="E42" s="1006"/>
      <c r="F42" s="1006"/>
      <c r="G42" s="1006"/>
      <c r="H42" s="1006"/>
      <c r="I42" s="1006"/>
      <c r="J42" s="1002"/>
      <c r="K42" s="1003"/>
      <c r="L42" s="437" t="s">
        <v>190</v>
      </c>
      <c r="M42" s="1003"/>
      <c r="N42" s="1003"/>
      <c r="O42" s="1006"/>
      <c r="P42" s="1007"/>
    </row>
    <row r="43" spans="2:16" ht="14.25" customHeight="1" x14ac:dyDescent="0.15">
      <c r="B43" s="438"/>
      <c r="C43" s="1006"/>
      <c r="D43" s="1006"/>
      <c r="E43" s="1006"/>
      <c r="F43" s="1006"/>
      <c r="G43" s="1006"/>
      <c r="H43" s="1006"/>
      <c r="I43" s="1006"/>
      <c r="J43" s="1002"/>
      <c r="K43" s="1003"/>
      <c r="L43" s="437" t="s">
        <v>190</v>
      </c>
      <c r="M43" s="1003"/>
      <c r="N43" s="1003"/>
      <c r="O43" s="1006"/>
      <c r="P43" s="1007"/>
    </row>
    <row r="44" spans="2:16" ht="14.25" customHeight="1" x14ac:dyDescent="0.15">
      <c r="B44" s="438"/>
      <c r="C44" s="1022"/>
      <c r="D44" s="1022"/>
      <c r="E44" s="1022"/>
      <c r="F44" s="1022"/>
      <c r="G44" s="1022"/>
      <c r="H44" s="1022"/>
      <c r="I44" s="1022"/>
      <c r="J44" s="1002"/>
      <c r="K44" s="1003"/>
      <c r="L44" s="437" t="s">
        <v>190</v>
      </c>
      <c r="M44" s="1003"/>
      <c r="N44" s="1003"/>
      <c r="O44" s="1006"/>
      <c r="P44" s="1007"/>
    </row>
    <row r="45" spans="2:16" ht="15.4" customHeight="1" thickBot="1" x14ac:dyDescent="0.2">
      <c r="B45" s="436"/>
      <c r="C45" s="1023"/>
      <c r="D45" s="1024"/>
      <c r="E45" s="1024"/>
      <c r="F45" s="1024"/>
      <c r="G45" s="1024"/>
      <c r="H45" s="1024"/>
      <c r="I45" s="1025"/>
      <c r="J45" s="998" t="s">
        <v>305</v>
      </c>
      <c r="K45" s="990"/>
      <c r="L45" s="990"/>
      <c r="M45" s="990"/>
      <c r="N45" s="991"/>
      <c r="O45" s="998"/>
      <c r="P45" s="1026"/>
    </row>
    <row r="46" spans="2:16" ht="11.25" customHeight="1" thickTop="1" x14ac:dyDescent="0.15">
      <c r="J46" s="1032" t="s">
        <v>365</v>
      </c>
      <c r="K46" s="1033"/>
      <c r="L46" s="1033"/>
      <c r="M46" s="1033"/>
      <c r="N46" s="1034"/>
      <c r="O46" s="1028"/>
      <c r="P46" s="1029"/>
    </row>
    <row r="47" spans="2:16" ht="11.25" customHeight="1" x14ac:dyDescent="0.15">
      <c r="J47" s="1035"/>
      <c r="K47" s="1036"/>
      <c r="L47" s="1036"/>
      <c r="M47" s="1036"/>
      <c r="N47" s="1037"/>
      <c r="O47" s="1030"/>
      <c r="P47" s="1031"/>
    </row>
    <row r="48" spans="2:16" s="403" customFormat="1" ht="12" customHeight="1" x14ac:dyDescent="0.15">
      <c r="B48" s="434" t="s">
        <v>114</v>
      </c>
      <c r="C48" s="1027" t="s">
        <v>308</v>
      </c>
      <c r="D48" s="1027"/>
      <c r="E48" s="1027"/>
      <c r="F48" s="1027"/>
      <c r="G48" s="1027"/>
      <c r="H48" s="1027"/>
      <c r="I48" s="1027"/>
      <c r="J48" s="1027"/>
      <c r="K48" s="1027"/>
      <c r="L48" s="1027"/>
      <c r="M48" s="1027"/>
      <c r="N48" s="1027"/>
      <c r="O48" s="1027"/>
      <c r="P48" s="1027"/>
    </row>
    <row r="49" spans="2:16" s="431" customFormat="1" ht="12" customHeight="1" x14ac:dyDescent="0.15">
      <c r="B49" s="432" t="s">
        <v>114</v>
      </c>
      <c r="C49" s="1040" t="s">
        <v>309</v>
      </c>
      <c r="D49" s="1040"/>
      <c r="E49" s="1040"/>
      <c r="F49" s="1040"/>
      <c r="G49" s="1040"/>
      <c r="H49" s="1040"/>
      <c r="I49" s="1040"/>
      <c r="J49" s="1040"/>
      <c r="K49" s="1040"/>
      <c r="L49" s="1040"/>
      <c r="M49" s="1040"/>
      <c r="N49" s="1040"/>
      <c r="O49" s="1040"/>
      <c r="P49" s="1040"/>
    </row>
    <row r="51" spans="2:16" ht="15.4" customHeight="1" thickBot="1" x14ac:dyDescent="0.2">
      <c r="B51" s="429" t="s">
        <v>391</v>
      </c>
    </row>
    <row r="52" spans="2:16" ht="11.25" customHeight="1" x14ac:dyDescent="0.15">
      <c r="B52" s="1041" t="s">
        <v>311</v>
      </c>
      <c r="C52" s="1042"/>
      <c r="D52" s="1042"/>
      <c r="E52" s="1043"/>
    </row>
    <row r="53" spans="2:16" ht="11.25" customHeight="1" thickBot="1" x14ac:dyDescent="0.2">
      <c r="B53" s="1044"/>
      <c r="C53" s="1045"/>
      <c r="D53" s="1045"/>
      <c r="E53" s="1046"/>
    </row>
    <row r="54" spans="2:16" ht="11.25" customHeight="1" x14ac:dyDescent="0.15">
      <c r="B54" s="1047"/>
      <c r="C54" s="1008"/>
      <c r="D54" s="1008"/>
      <c r="E54" s="1048" t="s">
        <v>169</v>
      </c>
      <c r="F54" s="1041" t="s">
        <v>312</v>
      </c>
      <c r="G54" s="1042"/>
      <c r="H54" s="1043"/>
      <c r="I54" s="1047" t="s">
        <v>313</v>
      </c>
      <c r="J54" s="1008" t="s">
        <v>392</v>
      </c>
      <c r="K54" s="1008"/>
      <c r="L54" s="1008"/>
      <c r="M54" s="1008"/>
      <c r="N54" s="1008"/>
    </row>
    <row r="55" spans="2:16" ht="11.25" customHeight="1" thickBot="1" x14ac:dyDescent="0.2">
      <c r="B55" s="1044"/>
      <c r="C55" s="1045"/>
      <c r="D55" s="1045"/>
      <c r="E55" s="1046"/>
      <c r="F55" s="1044"/>
      <c r="G55" s="1045"/>
      <c r="H55" s="1046"/>
      <c r="I55" s="1047"/>
      <c r="J55" s="1008"/>
      <c r="K55" s="1008"/>
      <c r="L55" s="1008"/>
      <c r="M55" s="1008"/>
      <c r="N55" s="1008"/>
    </row>
    <row r="56" spans="2:16" s="433" customFormat="1" ht="7.5" customHeight="1" x14ac:dyDescent="0.15"/>
    <row r="57" spans="2:16" s="431" customFormat="1" ht="12" customHeight="1" x14ac:dyDescent="0.15">
      <c r="B57" s="431" t="s">
        <v>317</v>
      </c>
    </row>
    <row r="58" spans="2:16" s="431" customFormat="1" ht="12" customHeight="1" x14ac:dyDescent="0.15">
      <c r="B58" s="432">
        <v>1</v>
      </c>
      <c r="C58" s="431" t="s">
        <v>368</v>
      </c>
    </row>
    <row r="59" spans="2:16" s="431" customFormat="1" ht="12" customHeight="1" x14ac:dyDescent="0.15">
      <c r="B59" s="432">
        <v>2</v>
      </c>
      <c r="C59" s="1039" t="s">
        <v>369</v>
      </c>
      <c r="D59" s="1039"/>
      <c r="E59" s="1039"/>
      <c r="F59" s="1039"/>
      <c r="G59" s="1039"/>
      <c r="H59" s="1039"/>
      <c r="I59" s="1039"/>
      <c r="J59" s="1039"/>
      <c r="K59" s="1039"/>
      <c r="L59" s="1039"/>
      <c r="M59" s="1039"/>
      <c r="N59" s="1039"/>
      <c r="O59" s="1039"/>
      <c r="P59" s="1039"/>
    </row>
    <row r="60" spans="2:16" s="431" customFormat="1" ht="12" customHeight="1" x14ac:dyDescent="0.15">
      <c r="C60" s="1039"/>
      <c r="D60" s="1039"/>
      <c r="E60" s="1039"/>
      <c r="F60" s="1039"/>
      <c r="G60" s="1039"/>
      <c r="H60" s="1039"/>
      <c r="I60" s="1039"/>
      <c r="J60" s="1039"/>
      <c r="K60" s="1039"/>
      <c r="L60" s="1039"/>
      <c r="M60" s="1039"/>
      <c r="N60" s="1039"/>
      <c r="O60" s="1039"/>
      <c r="P60" s="1039"/>
    </row>
    <row r="61" spans="2:16" s="431" customFormat="1" ht="12" customHeight="1" x14ac:dyDescent="0.15">
      <c r="B61" s="432">
        <v>3</v>
      </c>
      <c r="C61" s="431" t="s">
        <v>370</v>
      </c>
    </row>
    <row r="62" spans="2:16" s="431" customFormat="1" ht="12" customHeight="1" x14ac:dyDescent="0.15">
      <c r="C62" s="431" t="s">
        <v>371</v>
      </c>
    </row>
    <row r="63" spans="2:16" s="431" customFormat="1" ht="12" customHeight="1" x14ac:dyDescent="0.15">
      <c r="B63" s="432">
        <v>4</v>
      </c>
      <c r="C63" s="1039" t="s">
        <v>372</v>
      </c>
      <c r="D63" s="1039"/>
      <c r="E63" s="1039"/>
      <c r="F63" s="1039"/>
      <c r="G63" s="1039"/>
      <c r="H63" s="1039"/>
      <c r="I63" s="1039"/>
      <c r="J63" s="1039"/>
      <c r="K63" s="1039"/>
      <c r="L63" s="1039"/>
      <c r="M63" s="1039"/>
      <c r="N63" s="1039"/>
      <c r="O63" s="1039"/>
      <c r="P63" s="1039"/>
    </row>
    <row r="64" spans="2:16" s="431" customFormat="1" ht="12" customHeight="1" x14ac:dyDescent="0.15">
      <c r="C64" s="1039"/>
      <c r="D64" s="1039"/>
      <c r="E64" s="1039"/>
      <c r="F64" s="1039"/>
      <c r="G64" s="1039"/>
      <c r="H64" s="1039"/>
      <c r="I64" s="1039"/>
      <c r="J64" s="1039"/>
      <c r="K64" s="1039"/>
      <c r="L64" s="1039"/>
      <c r="M64" s="1039"/>
      <c r="N64" s="1039"/>
      <c r="O64" s="1039"/>
      <c r="P64" s="1039"/>
    </row>
    <row r="65" ht="15.4" customHeight="1" x14ac:dyDescent="0.15"/>
    <row r="66" ht="15.4" customHeight="1" x14ac:dyDescent="0.15"/>
    <row r="67" ht="15.4" customHeight="1" x14ac:dyDescent="0.15"/>
    <row r="68" ht="15.4" customHeight="1" x14ac:dyDescent="0.15"/>
    <row r="69" ht="15.4" customHeight="1" x14ac:dyDescent="0.15"/>
    <row r="70" ht="15.4" customHeight="1" x14ac:dyDescent="0.15"/>
    <row r="71" ht="15.4" customHeight="1" x14ac:dyDescent="0.15"/>
    <row r="72" ht="15.4" customHeight="1" x14ac:dyDescent="0.15"/>
    <row r="99" spans="10:12" x14ac:dyDescent="0.15">
      <c r="J99" s="1008"/>
      <c r="K99" s="1008"/>
      <c r="L99" s="1008"/>
    </row>
    <row r="100" spans="10:12" x14ac:dyDescent="0.15">
      <c r="J100" s="1008"/>
      <c r="K100" s="1008"/>
      <c r="L100" s="1008"/>
    </row>
  </sheetData>
  <mergeCells count="197">
    <mergeCell ref="C59:P60"/>
    <mergeCell ref="C63:P64"/>
    <mergeCell ref="J99:L100"/>
    <mergeCell ref="C49:P49"/>
    <mergeCell ref="B52:E53"/>
    <mergeCell ref="B54:D55"/>
    <mergeCell ref="E54:E55"/>
    <mergeCell ref="F54:H55"/>
    <mergeCell ref="I54:I55"/>
    <mergeCell ref="J54:N55"/>
    <mergeCell ref="C48:P48"/>
    <mergeCell ref="O46:P47"/>
    <mergeCell ref="C42:E42"/>
    <mergeCell ref="F42:I42"/>
    <mergeCell ref="J42:K42"/>
    <mergeCell ref="M42:N42"/>
    <mergeCell ref="O42:P42"/>
    <mergeCell ref="C43:E43"/>
    <mergeCell ref="F43:I43"/>
    <mergeCell ref="J43:K43"/>
    <mergeCell ref="M43:N43"/>
    <mergeCell ref="O43:P43"/>
    <mergeCell ref="C44:E44"/>
    <mergeCell ref="F44:I44"/>
    <mergeCell ref="J44:K44"/>
    <mergeCell ref="M44:N44"/>
    <mergeCell ref="O44:P44"/>
    <mergeCell ref="C45:I45"/>
    <mergeCell ref="J45:N45"/>
    <mergeCell ref="O45:P45"/>
    <mergeCell ref="J46:N47"/>
    <mergeCell ref="C38:E38"/>
    <mergeCell ref="F38:I38"/>
    <mergeCell ref="J38:K38"/>
    <mergeCell ref="M38:N38"/>
    <mergeCell ref="O38:P38"/>
    <mergeCell ref="O40:P40"/>
    <mergeCell ref="C41:E41"/>
    <mergeCell ref="F41:I41"/>
    <mergeCell ref="J41:K41"/>
    <mergeCell ref="B39:B41"/>
    <mergeCell ref="C39:E39"/>
    <mergeCell ref="F39:I39"/>
    <mergeCell ref="J39:K39"/>
    <mergeCell ref="M39:N39"/>
    <mergeCell ref="O39:P39"/>
    <mergeCell ref="C40:E40"/>
    <mergeCell ref="F40:I40"/>
    <mergeCell ref="J40:K40"/>
    <mergeCell ref="M40:N40"/>
    <mergeCell ref="M41:N41"/>
    <mergeCell ref="O41:P41"/>
    <mergeCell ref="C36:E36"/>
    <mergeCell ref="F36:I36"/>
    <mergeCell ref="J36:K36"/>
    <mergeCell ref="M36:N36"/>
    <mergeCell ref="O36:P36"/>
    <mergeCell ref="C37:E37"/>
    <mergeCell ref="F37:I37"/>
    <mergeCell ref="J37:K37"/>
    <mergeCell ref="M37:N37"/>
    <mergeCell ref="O37:P37"/>
    <mergeCell ref="C33:E33"/>
    <mergeCell ref="F33:I33"/>
    <mergeCell ref="J33:K33"/>
    <mergeCell ref="M33:N33"/>
    <mergeCell ref="O33:P33"/>
    <mergeCell ref="C34:I34"/>
    <mergeCell ref="J34:N34"/>
    <mergeCell ref="O34:P34"/>
    <mergeCell ref="C35:E35"/>
    <mergeCell ref="F35:I35"/>
    <mergeCell ref="J35:K35"/>
    <mergeCell ref="M35:N35"/>
    <mergeCell ref="O35:P35"/>
    <mergeCell ref="C31:E31"/>
    <mergeCell ref="F31:I31"/>
    <mergeCell ref="J31:K31"/>
    <mergeCell ref="M31:N31"/>
    <mergeCell ref="O31:P31"/>
    <mergeCell ref="C32:E32"/>
    <mergeCell ref="F32:I32"/>
    <mergeCell ref="J32:K32"/>
    <mergeCell ref="M32:N32"/>
    <mergeCell ref="O32:P32"/>
    <mergeCell ref="C27:E27"/>
    <mergeCell ref="F27:I27"/>
    <mergeCell ref="J27:K27"/>
    <mergeCell ref="M27:N27"/>
    <mergeCell ref="O27:P27"/>
    <mergeCell ref="O29:P29"/>
    <mergeCell ref="C30:E30"/>
    <mergeCell ref="F30:I30"/>
    <mergeCell ref="J30:K30"/>
    <mergeCell ref="M30:N30"/>
    <mergeCell ref="O30:P30"/>
    <mergeCell ref="B28:B30"/>
    <mergeCell ref="C28:E28"/>
    <mergeCell ref="F28:I28"/>
    <mergeCell ref="J28:K28"/>
    <mergeCell ref="M28:N28"/>
    <mergeCell ref="O28:P28"/>
    <mergeCell ref="C29:E29"/>
    <mergeCell ref="F29:I29"/>
    <mergeCell ref="J29:K29"/>
    <mergeCell ref="M29:N29"/>
    <mergeCell ref="C25:E25"/>
    <mergeCell ref="F25:I25"/>
    <mergeCell ref="J25:K25"/>
    <mergeCell ref="M25:N25"/>
    <mergeCell ref="O25:P25"/>
    <mergeCell ref="C26:E26"/>
    <mergeCell ref="F26:I26"/>
    <mergeCell ref="J26:K26"/>
    <mergeCell ref="M26:N26"/>
    <mergeCell ref="O26:P26"/>
    <mergeCell ref="C24:E24"/>
    <mergeCell ref="F24:I24"/>
    <mergeCell ref="J24:K24"/>
    <mergeCell ref="M24:N24"/>
    <mergeCell ref="O24:P24"/>
    <mergeCell ref="C20:E20"/>
    <mergeCell ref="F20:I20"/>
    <mergeCell ref="J20:K20"/>
    <mergeCell ref="M20:N20"/>
    <mergeCell ref="O20:P20"/>
    <mergeCell ref="C22:E22"/>
    <mergeCell ref="F22:I22"/>
    <mergeCell ref="J22:K22"/>
    <mergeCell ref="M22:N22"/>
    <mergeCell ref="O22:P22"/>
    <mergeCell ref="C23:I23"/>
    <mergeCell ref="J23:N23"/>
    <mergeCell ref="O23:P23"/>
    <mergeCell ref="C21:E21"/>
    <mergeCell ref="F21:I21"/>
    <mergeCell ref="J21:K21"/>
    <mergeCell ref="M21:N21"/>
    <mergeCell ref="O21:P21"/>
    <mergeCell ref="B17:B19"/>
    <mergeCell ref="C17:E17"/>
    <mergeCell ref="F17:I17"/>
    <mergeCell ref="J17:K17"/>
    <mergeCell ref="M17:N17"/>
    <mergeCell ref="C19:E19"/>
    <mergeCell ref="F19:I19"/>
    <mergeCell ref="J19:K19"/>
    <mergeCell ref="M19:N19"/>
    <mergeCell ref="O19:P19"/>
    <mergeCell ref="C15:E15"/>
    <mergeCell ref="F15:I15"/>
    <mergeCell ref="J15:K15"/>
    <mergeCell ref="M15:N15"/>
    <mergeCell ref="O15:P15"/>
    <mergeCell ref="O17:P17"/>
    <mergeCell ref="C18:E18"/>
    <mergeCell ref="F18:I18"/>
    <mergeCell ref="J18:K18"/>
    <mergeCell ref="M18:N18"/>
    <mergeCell ref="O18:P18"/>
    <mergeCell ref="B2:P2"/>
    <mergeCell ref="B3:P3"/>
    <mergeCell ref="B5:C5"/>
    <mergeCell ref="D5:H5"/>
    <mergeCell ref="J5:L5"/>
    <mergeCell ref="C16:E16"/>
    <mergeCell ref="F16:I16"/>
    <mergeCell ref="J16:K16"/>
    <mergeCell ref="M16:N16"/>
    <mergeCell ref="O16:P16"/>
    <mergeCell ref="C13:E13"/>
    <mergeCell ref="F13:I13"/>
    <mergeCell ref="J13:K13"/>
    <mergeCell ref="M13:N13"/>
    <mergeCell ref="O13:P13"/>
    <mergeCell ref="C12:E12"/>
    <mergeCell ref="F12:I12"/>
    <mergeCell ref="J12:N12"/>
    <mergeCell ref="O12:P12"/>
    <mergeCell ref="B7:O7"/>
    <mergeCell ref="B8:D8"/>
    <mergeCell ref="E8:F8"/>
    <mergeCell ref="H8:I8"/>
    <mergeCell ref="C14:E14"/>
    <mergeCell ref="M5:P5"/>
    <mergeCell ref="B11:P11"/>
    <mergeCell ref="F14:I14"/>
    <mergeCell ref="J14:K14"/>
    <mergeCell ref="M14:N14"/>
    <mergeCell ref="O14:P14"/>
    <mergeCell ref="K8:L8"/>
    <mergeCell ref="N8:O8"/>
    <mergeCell ref="B9:D9"/>
    <mergeCell ref="E9:G9"/>
    <mergeCell ref="H9:J9"/>
    <mergeCell ref="K9:M9"/>
    <mergeCell ref="N9:O9"/>
  </mergeCells>
  <phoneticPr fontId="2"/>
  <printOptions horizontalCentered="1" verticalCentered="1"/>
  <pageMargins left="0.39370078740157483" right="0.39370078740157483" top="0.59055118110236227" bottom="0.39370078740157483" header="0.27559055118110237" footer="0.43307086614173229"/>
  <pageSetup paperSize="9" scale="95" orientation="portrait" blackAndWhite="1" r:id="rId1"/>
  <headerFooter alignWithMargins="0">
    <oddHeader>&amp;R&amp;A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13"/>
  <sheetViews>
    <sheetView view="pageBreakPreview" topLeftCell="A82" zoomScale="110" zoomScaleNormal="100" zoomScaleSheetLayoutView="110" workbookViewId="0">
      <selection activeCell="F32" sqref="F32:I32"/>
    </sheetView>
  </sheetViews>
  <sheetFormatPr defaultColWidth="9.375" defaultRowHeight="13.5" x14ac:dyDescent="0.15"/>
  <cols>
    <col min="1" max="1" width="1.5" style="429" customWidth="1"/>
    <col min="2" max="14" width="6.875" style="429" customWidth="1"/>
    <col min="15" max="15" width="8.375" style="429" customWidth="1"/>
    <col min="16" max="16" width="8.625" style="429" customWidth="1"/>
    <col min="17" max="17" width="1.625" style="429" customWidth="1"/>
    <col min="18" max="16384" width="9.375" style="429"/>
  </cols>
  <sheetData>
    <row r="1" spans="2:17" ht="7.9" customHeight="1" x14ac:dyDescent="0.15">
      <c r="P1" s="445"/>
    </row>
    <row r="2" spans="2:17" ht="17.25" x14ac:dyDescent="0.15">
      <c r="B2" s="1008" t="s">
        <v>373</v>
      </c>
      <c r="C2" s="1008"/>
      <c r="D2" s="1008"/>
      <c r="E2" s="1008"/>
      <c r="F2" s="1008"/>
      <c r="G2" s="1008"/>
      <c r="H2" s="1008"/>
      <c r="I2" s="1008"/>
      <c r="J2" s="1008"/>
      <c r="K2" s="1008"/>
      <c r="L2" s="1008"/>
      <c r="M2" s="1008"/>
      <c r="N2" s="1008"/>
      <c r="O2" s="1008"/>
      <c r="P2" s="1008"/>
      <c r="Q2" s="443"/>
    </row>
    <row r="3" spans="2:17" ht="17.25" x14ac:dyDescent="0.15">
      <c r="B3" s="1008" t="s">
        <v>374</v>
      </c>
      <c r="C3" s="1008"/>
      <c r="D3" s="1008"/>
      <c r="E3" s="1008"/>
      <c r="F3" s="1008"/>
      <c r="G3" s="1008"/>
      <c r="H3" s="1008"/>
      <c r="I3" s="1008"/>
      <c r="J3" s="1008"/>
      <c r="K3" s="1008"/>
      <c r="L3" s="1008"/>
      <c r="M3" s="1008"/>
      <c r="N3" s="1008"/>
      <c r="O3" s="1008"/>
      <c r="P3" s="1008"/>
      <c r="Q3" s="443"/>
    </row>
    <row r="4" spans="2:17" ht="7.5" customHeight="1" x14ac:dyDescent="0.15">
      <c r="B4" s="430"/>
      <c r="C4" s="430"/>
      <c r="D4" s="430"/>
      <c r="E4" s="430"/>
      <c r="F4" s="430"/>
      <c r="G4" s="430"/>
      <c r="H4" s="430"/>
      <c r="I4" s="430"/>
      <c r="J4" s="430"/>
      <c r="K4" s="430"/>
      <c r="L4" s="430"/>
      <c r="M4" s="430"/>
      <c r="N4" s="430"/>
      <c r="O4" s="430"/>
      <c r="P4" s="430"/>
      <c r="Q4" s="430"/>
    </row>
    <row r="5" spans="2:17" ht="22.5" customHeight="1" x14ac:dyDescent="0.15">
      <c r="B5" s="1009" t="s">
        <v>132</v>
      </c>
      <c r="C5" s="1009"/>
      <c r="D5" s="1006"/>
      <c r="E5" s="1006"/>
      <c r="F5" s="1006"/>
      <c r="G5" s="1006"/>
      <c r="H5" s="1006"/>
      <c r="I5" s="430"/>
      <c r="J5" s="1010" t="s">
        <v>293</v>
      </c>
      <c r="K5" s="1011"/>
      <c r="L5" s="1012"/>
      <c r="M5" s="1002"/>
      <c r="N5" s="1003"/>
      <c r="O5" s="1003"/>
      <c r="P5" s="1004"/>
      <c r="Q5" s="430"/>
    </row>
    <row r="6" spans="2:17" ht="7.5" customHeight="1" x14ac:dyDescent="0.15">
      <c r="B6" s="430"/>
      <c r="C6" s="430"/>
      <c r="D6" s="430"/>
      <c r="E6" s="430"/>
      <c r="F6" s="430"/>
      <c r="G6" s="430"/>
      <c r="H6" s="430"/>
      <c r="I6" s="430"/>
      <c r="J6" s="430"/>
      <c r="K6" s="430"/>
      <c r="L6" s="430"/>
      <c r="M6" s="430"/>
      <c r="N6" s="430"/>
      <c r="O6" s="430"/>
      <c r="P6" s="430"/>
      <c r="Q6" s="430"/>
    </row>
    <row r="7" spans="2:17" s="404" customFormat="1" ht="16.5" customHeight="1" thickBot="1" x14ac:dyDescent="0.2">
      <c r="B7" s="915" t="s">
        <v>393</v>
      </c>
      <c r="C7" s="915"/>
      <c r="D7" s="915"/>
      <c r="E7" s="915"/>
      <c r="F7" s="915"/>
      <c r="G7" s="915"/>
      <c r="H7" s="915"/>
      <c r="I7" s="915"/>
      <c r="J7" s="915"/>
      <c r="K7" s="915"/>
      <c r="L7" s="915"/>
      <c r="M7" s="915"/>
      <c r="N7" s="915"/>
      <c r="O7" s="915"/>
    </row>
    <row r="8" spans="2:17" s="421" customFormat="1" ht="18" customHeight="1" x14ac:dyDescent="0.15">
      <c r="B8" s="977" t="s">
        <v>295</v>
      </c>
      <c r="C8" s="977"/>
      <c r="D8" s="426" t="s">
        <v>322</v>
      </c>
      <c r="E8" s="426" t="s">
        <v>323</v>
      </c>
      <c r="F8" s="426" t="s">
        <v>324</v>
      </c>
      <c r="G8" s="426" t="s">
        <v>325</v>
      </c>
      <c r="H8" s="426" t="s">
        <v>326</v>
      </c>
      <c r="I8" s="426" t="s">
        <v>327</v>
      </c>
      <c r="J8" s="426" t="s">
        <v>328</v>
      </c>
      <c r="K8" s="426" t="s">
        <v>329</v>
      </c>
      <c r="L8" s="426" t="s">
        <v>330</v>
      </c>
      <c r="M8" s="426" t="s">
        <v>331</v>
      </c>
      <c r="N8" s="428" t="s">
        <v>332</v>
      </c>
      <c r="O8" s="492" t="s">
        <v>333</v>
      </c>
    </row>
    <row r="9" spans="2:17" s="421" customFormat="1" ht="18" customHeight="1" thickBot="1" x14ac:dyDescent="0.2">
      <c r="B9" s="977" t="s">
        <v>298</v>
      </c>
      <c r="C9" s="977"/>
      <c r="D9" s="425"/>
      <c r="E9" s="425"/>
      <c r="F9" s="425"/>
      <c r="G9" s="425"/>
      <c r="H9" s="425"/>
      <c r="I9" s="425"/>
      <c r="J9" s="425"/>
      <c r="K9" s="425"/>
      <c r="L9" s="425"/>
      <c r="M9" s="425"/>
      <c r="N9" s="424"/>
      <c r="O9" s="423"/>
    </row>
    <row r="10" spans="2:17" ht="7.5" customHeight="1" x14ac:dyDescent="0.15"/>
    <row r="11" spans="2:17" ht="15.4" customHeight="1" x14ac:dyDescent="0.15">
      <c r="B11" s="1005" t="s">
        <v>394</v>
      </c>
      <c r="C11" s="1005"/>
      <c r="D11" s="1005"/>
      <c r="E11" s="1005"/>
      <c r="F11" s="1005"/>
      <c r="G11" s="1005"/>
      <c r="H11" s="1005"/>
      <c r="I11" s="1005"/>
      <c r="J11" s="1005"/>
      <c r="K11" s="1005"/>
      <c r="L11" s="1005"/>
      <c r="M11" s="1005"/>
      <c r="N11" s="1005"/>
      <c r="O11" s="1005"/>
      <c r="P11" s="1005"/>
    </row>
    <row r="12" spans="2:17" ht="15.4" customHeight="1" thickBot="1" x14ac:dyDescent="0.2">
      <c r="B12" s="442" t="s">
        <v>295</v>
      </c>
      <c r="C12" s="1052" t="s">
        <v>361</v>
      </c>
      <c r="D12" s="1052"/>
      <c r="E12" s="1052"/>
      <c r="F12" s="1052" t="s">
        <v>362</v>
      </c>
      <c r="G12" s="1052"/>
      <c r="H12" s="1052"/>
      <c r="I12" s="1052"/>
      <c r="J12" s="1053" t="s">
        <v>363</v>
      </c>
      <c r="K12" s="1054"/>
      <c r="L12" s="1054"/>
      <c r="M12" s="1054"/>
      <c r="N12" s="1054"/>
      <c r="O12" s="1055" t="s">
        <v>364</v>
      </c>
      <c r="P12" s="1055"/>
    </row>
    <row r="13" spans="2:17" ht="14.25" customHeight="1" thickTop="1" x14ac:dyDescent="0.15">
      <c r="B13" s="983" t="s">
        <v>322</v>
      </c>
      <c r="C13" s="979"/>
      <c r="D13" s="979"/>
      <c r="E13" s="979"/>
      <c r="F13" s="979"/>
      <c r="G13" s="979"/>
      <c r="H13" s="979"/>
      <c r="I13" s="979"/>
      <c r="J13" s="1032"/>
      <c r="K13" s="1033"/>
      <c r="L13" s="435" t="s">
        <v>190</v>
      </c>
      <c r="M13" s="1033"/>
      <c r="N13" s="1033"/>
      <c r="O13" s="979"/>
      <c r="P13" s="1060"/>
    </row>
    <row r="14" spans="2:17" ht="14.25" customHeight="1" x14ac:dyDescent="0.15">
      <c r="B14" s="984"/>
      <c r="C14" s="978"/>
      <c r="D14" s="978"/>
      <c r="E14" s="978"/>
      <c r="F14" s="978"/>
      <c r="G14" s="978"/>
      <c r="H14" s="978"/>
      <c r="I14" s="978"/>
      <c r="J14" s="1049"/>
      <c r="K14" s="1050"/>
      <c r="L14" s="449" t="s">
        <v>190</v>
      </c>
      <c r="M14" s="1050"/>
      <c r="N14" s="1050"/>
      <c r="O14" s="978"/>
      <c r="P14" s="1051"/>
    </row>
    <row r="15" spans="2:17" ht="14.25" customHeight="1" x14ac:dyDescent="0.15">
      <c r="B15" s="984"/>
      <c r="C15" s="978"/>
      <c r="D15" s="978"/>
      <c r="E15" s="978"/>
      <c r="F15" s="978"/>
      <c r="G15" s="978"/>
      <c r="H15" s="978"/>
      <c r="I15" s="978"/>
      <c r="J15" s="1049"/>
      <c r="K15" s="1050"/>
      <c r="L15" s="449" t="s">
        <v>190</v>
      </c>
      <c r="M15" s="1050"/>
      <c r="N15" s="1050"/>
      <c r="O15" s="978"/>
      <c r="P15" s="1051"/>
    </row>
    <row r="16" spans="2:17" ht="14.25" customHeight="1" x14ac:dyDescent="0.15">
      <c r="B16" s="984"/>
      <c r="C16" s="978"/>
      <c r="D16" s="978"/>
      <c r="E16" s="978"/>
      <c r="F16" s="978"/>
      <c r="G16" s="978"/>
      <c r="H16" s="978"/>
      <c r="I16" s="978"/>
      <c r="J16" s="1049"/>
      <c r="K16" s="1050"/>
      <c r="L16" s="449" t="s">
        <v>190</v>
      </c>
      <c r="M16" s="1050"/>
      <c r="N16" s="1050"/>
      <c r="O16" s="978"/>
      <c r="P16" s="1051"/>
    </row>
    <row r="17" spans="2:16" ht="14.25" customHeight="1" x14ac:dyDescent="0.15">
      <c r="B17" s="984"/>
      <c r="C17" s="978"/>
      <c r="D17" s="978"/>
      <c r="E17" s="978"/>
      <c r="F17" s="978"/>
      <c r="G17" s="978"/>
      <c r="H17" s="978"/>
      <c r="I17" s="978"/>
      <c r="J17" s="1049"/>
      <c r="K17" s="1050"/>
      <c r="L17" s="449" t="s">
        <v>190</v>
      </c>
      <c r="M17" s="1050"/>
      <c r="N17" s="1050"/>
      <c r="O17" s="978"/>
      <c r="P17" s="1051"/>
    </row>
    <row r="18" spans="2:16" ht="14.25" customHeight="1" x14ac:dyDescent="0.15">
      <c r="B18" s="984"/>
      <c r="C18" s="981"/>
      <c r="D18" s="981"/>
      <c r="E18" s="981"/>
      <c r="F18" s="981"/>
      <c r="G18" s="981"/>
      <c r="H18" s="981"/>
      <c r="I18" s="981"/>
      <c r="J18" s="1049"/>
      <c r="K18" s="1050"/>
      <c r="L18" s="449" t="s">
        <v>190</v>
      </c>
      <c r="M18" s="1050"/>
      <c r="N18" s="1050"/>
      <c r="O18" s="978"/>
      <c r="P18" s="1051"/>
    </row>
    <row r="19" spans="2:16" ht="14.25" customHeight="1" thickBot="1" x14ac:dyDescent="0.2">
      <c r="B19" s="986"/>
      <c r="C19" s="987"/>
      <c r="D19" s="988"/>
      <c r="E19" s="988"/>
      <c r="F19" s="988"/>
      <c r="G19" s="988"/>
      <c r="H19" s="988"/>
      <c r="I19" s="989"/>
      <c r="J19" s="998" t="s">
        <v>376</v>
      </c>
      <c r="K19" s="990"/>
      <c r="L19" s="990"/>
      <c r="M19" s="990"/>
      <c r="N19" s="990"/>
      <c r="O19" s="998"/>
      <c r="P19" s="1026"/>
    </row>
    <row r="20" spans="2:16" ht="14.25" customHeight="1" thickTop="1" x14ac:dyDescent="0.15">
      <c r="B20" s="983" t="s">
        <v>336</v>
      </c>
      <c r="C20" s="979"/>
      <c r="D20" s="979"/>
      <c r="E20" s="979"/>
      <c r="F20" s="979"/>
      <c r="G20" s="979"/>
      <c r="H20" s="979"/>
      <c r="I20" s="979"/>
      <c r="J20" s="1032"/>
      <c r="K20" s="1033"/>
      <c r="L20" s="435" t="s">
        <v>190</v>
      </c>
      <c r="M20" s="1033"/>
      <c r="N20" s="1033"/>
      <c r="O20" s="979"/>
      <c r="P20" s="1060"/>
    </row>
    <row r="21" spans="2:16" ht="14.25" customHeight="1" x14ac:dyDescent="0.15">
      <c r="B21" s="984"/>
      <c r="C21" s="978"/>
      <c r="D21" s="978"/>
      <c r="E21" s="978"/>
      <c r="F21" s="978"/>
      <c r="G21" s="978"/>
      <c r="H21" s="978"/>
      <c r="I21" s="978"/>
      <c r="J21" s="1049"/>
      <c r="K21" s="1050"/>
      <c r="L21" s="449" t="s">
        <v>190</v>
      </c>
      <c r="M21" s="1050"/>
      <c r="N21" s="1050"/>
      <c r="O21" s="978"/>
      <c r="P21" s="1051"/>
    </row>
    <row r="22" spans="2:16" ht="14.25" customHeight="1" x14ac:dyDescent="0.15">
      <c r="B22" s="984"/>
      <c r="C22" s="978"/>
      <c r="D22" s="978"/>
      <c r="E22" s="978"/>
      <c r="F22" s="978"/>
      <c r="G22" s="978"/>
      <c r="H22" s="978"/>
      <c r="I22" s="978"/>
      <c r="J22" s="1049"/>
      <c r="K22" s="1050"/>
      <c r="L22" s="449" t="s">
        <v>190</v>
      </c>
      <c r="M22" s="1050"/>
      <c r="N22" s="1050"/>
      <c r="O22" s="978"/>
      <c r="P22" s="1051"/>
    </row>
    <row r="23" spans="2:16" ht="14.25" customHeight="1" x14ac:dyDescent="0.15">
      <c r="B23" s="984"/>
      <c r="C23" s="978"/>
      <c r="D23" s="978"/>
      <c r="E23" s="978"/>
      <c r="F23" s="978"/>
      <c r="G23" s="978"/>
      <c r="H23" s="978"/>
      <c r="I23" s="978"/>
      <c r="J23" s="1049"/>
      <c r="K23" s="1050"/>
      <c r="L23" s="449" t="s">
        <v>190</v>
      </c>
      <c r="M23" s="1050"/>
      <c r="N23" s="1050"/>
      <c r="O23" s="978"/>
      <c r="P23" s="1051"/>
    </row>
    <row r="24" spans="2:16" ht="14.25" customHeight="1" x14ac:dyDescent="0.15">
      <c r="B24" s="984"/>
      <c r="C24" s="978"/>
      <c r="D24" s="978"/>
      <c r="E24" s="978"/>
      <c r="F24" s="978"/>
      <c r="G24" s="978"/>
      <c r="H24" s="978"/>
      <c r="I24" s="978"/>
      <c r="J24" s="1049"/>
      <c r="K24" s="1050"/>
      <c r="L24" s="449" t="s">
        <v>190</v>
      </c>
      <c r="M24" s="1050"/>
      <c r="N24" s="1050"/>
      <c r="O24" s="978"/>
      <c r="P24" s="1051"/>
    </row>
    <row r="25" spans="2:16" ht="14.25" customHeight="1" x14ac:dyDescent="0.15">
      <c r="B25" s="984"/>
      <c r="C25" s="981"/>
      <c r="D25" s="981"/>
      <c r="E25" s="981"/>
      <c r="F25" s="981"/>
      <c r="G25" s="981"/>
      <c r="H25" s="981"/>
      <c r="I25" s="981"/>
      <c r="J25" s="1049"/>
      <c r="K25" s="1050"/>
      <c r="L25" s="449" t="s">
        <v>190</v>
      </c>
      <c r="M25" s="1050"/>
      <c r="N25" s="1050"/>
      <c r="O25" s="978"/>
      <c r="P25" s="1051"/>
    </row>
    <row r="26" spans="2:16" ht="14.25" customHeight="1" thickBot="1" x14ac:dyDescent="0.2">
      <c r="B26" s="986"/>
      <c r="C26" s="987"/>
      <c r="D26" s="988"/>
      <c r="E26" s="988"/>
      <c r="F26" s="988"/>
      <c r="G26" s="988"/>
      <c r="H26" s="988"/>
      <c r="I26" s="989"/>
      <c r="J26" s="998" t="s">
        <v>377</v>
      </c>
      <c r="K26" s="990"/>
      <c r="L26" s="990"/>
      <c r="M26" s="990"/>
      <c r="N26" s="990"/>
      <c r="O26" s="998"/>
      <c r="P26" s="1026"/>
    </row>
    <row r="27" spans="2:16" ht="14.25" customHeight="1" thickTop="1" x14ac:dyDescent="0.15">
      <c r="B27" s="983" t="s">
        <v>338</v>
      </c>
      <c r="C27" s="979"/>
      <c r="D27" s="979"/>
      <c r="E27" s="979"/>
      <c r="F27" s="979"/>
      <c r="G27" s="979"/>
      <c r="H27" s="979"/>
      <c r="I27" s="979"/>
      <c r="J27" s="1032"/>
      <c r="K27" s="1033"/>
      <c r="L27" s="435" t="s">
        <v>190</v>
      </c>
      <c r="M27" s="1033"/>
      <c r="N27" s="1033"/>
      <c r="O27" s="979"/>
      <c r="P27" s="1060"/>
    </row>
    <row r="28" spans="2:16" ht="14.25" customHeight="1" x14ac:dyDescent="0.15">
      <c r="B28" s="984"/>
      <c r="C28" s="978"/>
      <c r="D28" s="978"/>
      <c r="E28" s="978"/>
      <c r="F28" s="978"/>
      <c r="G28" s="978"/>
      <c r="H28" s="978"/>
      <c r="I28" s="978"/>
      <c r="J28" s="1049"/>
      <c r="K28" s="1050"/>
      <c r="L28" s="449" t="s">
        <v>190</v>
      </c>
      <c r="M28" s="1050"/>
      <c r="N28" s="1050"/>
      <c r="O28" s="978"/>
      <c r="P28" s="1051"/>
    </row>
    <row r="29" spans="2:16" ht="14.25" customHeight="1" x14ac:dyDescent="0.15">
      <c r="B29" s="984"/>
      <c r="C29" s="978"/>
      <c r="D29" s="978"/>
      <c r="E29" s="978"/>
      <c r="F29" s="978"/>
      <c r="G29" s="978"/>
      <c r="H29" s="978"/>
      <c r="I29" s="978"/>
      <c r="J29" s="1049"/>
      <c r="K29" s="1050"/>
      <c r="L29" s="449" t="s">
        <v>190</v>
      </c>
      <c r="M29" s="1050"/>
      <c r="N29" s="1050"/>
      <c r="O29" s="978"/>
      <c r="P29" s="1051"/>
    </row>
    <row r="30" spans="2:16" ht="14.25" customHeight="1" x14ac:dyDescent="0.15">
      <c r="B30" s="984"/>
      <c r="C30" s="978"/>
      <c r="D30" s="978"/>
      <c r="E30" s="978"/>
      <c r="F30" s="978"/>
      <c r="G30" s="978"/>
      <c r="H30" s="978"/>
      <c r="I30" s="978"/>
      <c r="J30" s="1049"/>
      <c r="K30" s="1050"/>
      <c r="L30" s="449" t="s">
        <v>190</v>
      </c>
      <c r="M30" s="1050"/>
      <c r="N30" s="1050"/>
      <c r="O30" s="978"/>
      <c r="P30" s="1051"/>
    </row>
    <row r="31" spans="2:16" ht="14.25" customHeight="1" x14ac:dyDescent="0.15">
      <c r="B31" s="984"/>
      <c r="C31" s="978"/>
      <c r="D31" s="978"/>
      <c r="E31" s="978"/>
      <c r="F31" s="978"/>
      <c r="G31" s="978"/>
      <c r="H31" s="978"/>
      <c r="I31" s="978"/>
      <c r="J31" s="1049"/>
      <c r="K31" s="1050"/>
      <c r="L31" s="449" t="s">
        <v>190</v>
      </c>
      <c r="M31" s="1050"/>
      <c r="N31" s="1050"/>
      <c r="O31" s="978"/>
      <c r="P31" s="1051"/>
    </row>
    <row r="32" spans="2:16" ht="14.25" customHeight="1" x14ac:dyDescent="0.15">
      <c r="B32" s="984"/>
      <c r="C32" s="981"/>
      <c r="D32" s="981"/>
      <c r="E32" s="981"/>
      <c r="F32" s="981"/>
      <c r="G32" s="981"/>
      <c r="H32" s="981"/>
      <c r="I32" s="981"/>
      <c r="J32" s="1049"/>
      <c r="K32" s="1050"/>
      <c r="L32" s="449" t="s">
        <v>190</v>
      </c>
      <c r="M32" s="1050"/>
      <c r="N32" s="1050"/>
      <c r="O32" s="978"/>
      <c r="P32" s="1051"/>
    </row>
    <row r="33" spans="2:16" ht="14.25" customHeight="1" thickBot="1" x14ac:dyDescent="0.2">
      <c r="B33" s="986"/>
      <c r="C33" s="987"/>
      <c r="D33" s="988"/>
      <c r="E33" s="988"/>
      <c r="F33" s="988"/>
      <c r="G33" s="988"/>
      <c r="H33" s="988"/>
      <c r="I33" s="989"/>
      <c r="J33" s="998" t="s">
        <v>378</v>
      </c>
      <c r="K33" s="990"/>
      <c r="L33" s="990"/>
      <c r="M33" s="990"/>
      <c r="N33" s="990"/>
      <c r="O33" s="998"/>
      <c r="P33" s="1026"/>
    </row>
    <row r="34" spans="2:16" ht="14.25" customHeight="1" thickTop="1" x14ac:dyDescent="0.15">
      <c r="B34" s="983" t="s">
        <v>340</v>
      </c>
      <c r="C34" s="979"/>
      <c r="D34" s="979"/>
      <c r="E34" s="979"/>
      <c r="F34" s="979"/>
      <c r="G34" s="979"/>
      <c r="H34" s="979"/>
      <c r="I34" s="979"/>
      <c r="J34" s="1032"/>
      <c r="K34" s="1033"/>
      <c r="L34" s="435" t="s">
        <v>190</v>
      </c>
      <c r="M34" s="1033"/>
      <c r="N34" s="1033"/>
      <c r="O34" s="979"/>
      <c r="P34" s="1060"/>
    </row>
    <row r="35" spans="2:16" ht="14.25" customHeight="1" x14ac:dyDescent="0.15">
      <c r="B35" s="984"/>
      <c r="C35" s="978"/>
      <c r="D35" s="978"/>
      <c r="E35" s="978"/>
      <c r="F35" s="978"/>
      <c r="G35" s="978"/>
      <c r="H35" s="978"/>
      <c r="I35" s="978"/>
      <c r="J35" s="1049"/>
      <c r="K35" s="1050"/>
      <c r="L35" s="449" t="s">
        <v>190</v>
      </c>
      <c r="M35" s="1050"/>
      <c r="N35" s="1050"/>
      <c r="O35" s="978"/>
      <c r="P35" s="1051"/>
    </row>
    <row r="36" spans="2:16" ht="14.25" customHeight="1" x14ac:dyDescent="0.15">
      <c r="B36" s="984"/>
      <c r="C36" s="978"/>
      <c r="D36" s="978"/>
      <c r="E36" s="978"/>
      <c r="F36" s="978"/>
      <c r="G36" s="978"/>
      <c r="H36" s="978"/>
      <c r="I36" s="978"/>
      <c r="J36" s="1049"/>
      <c r="K36" s="1050"/>
      <c r="L36" s="449" t="s">
        <v>190</v>
      </c>
      <c r="M36" s="1050"/>
      <c r="N36" s="1050"/>
      <c r="O36" s="978"/>
      <c r="P36" s="1051"/>
    </row>
    <row r="37" spans="2:16" ht="14.25" customHeight="1" x14ac:dyDescent="0.15">
      <c r="B37" s="984"/>
      <c r="C37" s="978"/>
      <c r="D37" s="978"/>
      <c r="E37" s="978"/>
      <c r="F37" s="978"/>
      <c r="G37" s="978"/>
      <c r="H37" s="978"/>
      <c r="I37" s="978"/>
      <c r="J37" s="1049"/>
      <c r="K37" s="1050"/>
      <c r="L37" s="449" t="s">
        <v>190</v>
      </c>
      <c r="M37" s="1050"/>
      <c r="N37" s="1050"/>
      <c r="O37" s="978"/>
      <c r="P37" s="1051"/>
    </row>
    <row r="38" spans="2:16" ht="14.25" customHeight="1" x14ac:dyDescent="0.15">
      <c r="B38" s="984"/>
      <c r="C38" s="978"/>
      <c r="D38" s="978"/>
      <c r="E38" s="978"/>
      <c r="F38" s="978"/>
      <c r="G38" s="978"/>
      <c r="H38" s="978"/>
      <c r="I38" s="978"/>
      <c r="J38" s="1049"/>
      <c r="K38" s="1050"/>
      <c r="L38" s="449" t="s">
        <v>190</v>
      </c>
      <c r="M38" s="1050"/>
      <c r="N38" s="1050"/>
      <c r="O38" s="978"/>
      <c r="P38" s="1051"/>
    </row>
    <row r="39" spans="2:16" ht="14.25" customHeight="1" x14ac:dyDescent="0.15">
      <c r="B39" s="984"/>
      <c r="C39" s="981"/>
      <c r="D39" s="981"/>
      <c r="E39" s="981"/>
      <c r="F39" s="981"/>
      <c r="G39" s="981"/>
      <c r="H39" s="981"/>
      <c r="I39" s="981"/>
      <c r="J39" s="1049"/>
      <c r="K39" s="1050"/>
      <c r="L39" s="449" t="s">
        <v>190</v>
      </c>
      <c r="M39" s="1050"/>
      <c r="N39" s="1050"/>
      <c r="O39" s="978"/>
      <c r="P39" s="1051"/>
    </row>
    <row r="40" spans="2:16" ht="14.25" customHeight="1" thickBot="1" x14ac:dyDescent="0.2">
      <c r="B40" s="986"/>
      <c r="C40" s="987"/>
      <c r="D40" s="988"/>
      <c r="E40" s="988"/>
      <c r="F40" s="988"/>
      <c r="G40" s="988"/>
      <c r="H40" s="988"/>
      <c r="I40" s="989"/>
      <c r="J40" s="998" t="s">
        <v>379</v>
      </c>
      <c r="K40" s="990"/>
      <c r="L40" s="990"/>
      <c r="M40" s="990"/>
      <c r="N40" s="990"/>
      <c r="O40" s="998"/>
      <c r="P40" s="1026"/>
    </row>
    <row r="41" spans="2:16" ht="14.25" customHeight="1" thickTop="1" x14ac:dyDescent="0.15">
      <c r="B41" s="983" t="s">
        <v>342</v>
      </c>
      <c r="C41" s="979"/>
      <c r="D41" s="979"/>
      <c r="E41" s="979"/>
      <c r="F41" s="979"/>
      <c r="G41" s="979"/>
      <c r="H41" s="979"/>
      <c r="I41" s="979"/>
      <c r="J41" s="1032"/>
      <c r="K41" s="1033"/>
      <c r="L41" s="435" t="s">
        <v>190</v>
      </c>
      <c r="M41" s="1033"/>
      <c r="N41" s="1033"/>
      <c r="O41" s="979"/>
      <c r="P41" s="1060"/>
    </row>
    <row r="42" spans="2:16" ht="14.25" customHeight="1" x14ac:dyDescent="0.15">
      <c r="B42" s="984"/>
      <c r="C42" s="978"/>
      <c r="D42" s="978"/>
      <c r="E42" s="978"/>
      <c r="F42" s="978"/>
      <c r="G42" s="978"/>
      <c r="H42" s="978"/>
      <c r="I42" s="978"/>
      <c r="J42" s="1049"/>
      <c r="K42" s="1050"/>
      <c r="L42" s="449" t="s">
        <v>190</v>
      </c>
      <c r="M42" s="1050"/>
      <c r="N42" s="1050"/>
      <c r="O42" s="978"/>
      <c r="P42" s="1051"/>
    </row>
    <row r="43" spans="2:16" ht="14.25" customHeight="1" x14ac:dyDescent="0.15">
      <c r="B43" s="984"/>
      <c r="C43" s="978"/>
      <c r="D43" s="978"/>
      <c r="E43" s="978"/>
      <c r="F43" s="978"/>
      <c r="G43" s="978"/>
      <c r="H43" s="978"/>
      <c r="I43" s="978"/>
      <c r="J43" s="1049"/>
      <c r="K43" s="1050"/>
      <c r="L43" s="449" t="s">
        <v>190</v>
      </c>
      <c r="M43" s="1050"/>
      <c r="N43" s="1050"/>
      <c r="O43" s="978"/>
      <c r="P43" s="1051"/>
    </row>
    <row r="44" spans="2:16" ht="14.25" customHeight="1" x14ac:dyDescent="0.15">
      <c r="B44" s="984"/>
      <c r="C44" s="978"/>
      <c r="D44" s="978"/>
      <c r="E44" s="978"/>
      <c r="F44" s="978"/>
      <c r="G44" s="978"/>
      <c r="H44" s="978"/>
      <c r="I44" s="978"/>
      <c r="J44" s="1049"/>
      <c r="K44" s="1050"/>
      <c r="L44" s="449" t="s">
        <v>190</v>
      </c>
      <c r="M44" s="1050"/>
      <c r="N44" s="1050"/>
      <c r="O44" s="978"/>
      <c r="P44" s="1051"/>
    </row>
    <row r="45" spans="2:16" ht="14.25" customHeight="1" x14ac:dyDescent="0.15">
      <c r="B45" s="984"/>
      <c r="C45" s="978"/>
      <c r="D45" s="978"/>
      <c r="E45" s="978"/>
      <c r="F45" s="978"/>
      <c r="G45" s="978"/>
      <c r="H45" s="978"/>
      <c r="I45" s="978"/>
      <c r="J45" s="1049"/>
      <c r="K45" s="1050"/>
      <c r="L45" s="449" t="s">
        <v>190</v>
      </c>
      <c r="M45" s="1050"/>
      <c r="N45" s="1050"/>
      <c r="O45" s="978"/>
      <c r="P45" s="1051"/>
    </row>
    <row r="46" spans="2:16" ht="14.25" customHeight="1" x14ac:dyDescent="0.15">
      <c r="B46" s="984"/>
      <c r="C46" s="981"/>
      <c r="D46" s="981"/>
      <c r="E46" s="981"/>
      <c r="F46" s="981"/>
      <c r="G46" s="981"/>
      <c r="H46" s="981"/>
      <c r="I46" s="981"/>
      <c r="J46" s="1049"/>
      <c r="K46" s="1050"/>
      <c r="L46" s="449" t="s">
        <v>190</v>
      </c>
      <c r="M46" s="1050"/>
      <c r="N46" s="1050"/>
      <c r="O46" s="978"/>
      <c r="P46" s="1051"/>
    </row>
    <row r="47" spans="2:16" ht="14.25" customHeight="1" thickBot="1" x14ac:dyDescent="0.2">
      <c r="B47" s="986"/>
      <c r="C47" s="987"/>
      <c r="D47" s="988"/>
      <c r="E47" s="988"/>
      <c r="F47" s="988"/>
      <c r="G47" s="988"/>
      <c r="H47" s="988"/>
      <c r="I47" s="989"/>
      <c r="J47" s="998" t="s">
        <v>380</v>
      </c>
      <c r="K47" s="990"/>
      <c r="L47" s="990"/>
      <c r="M47" s="990"/>
      <c r="N47" s="990"/>
      <c r="O47" s="998"/>
      <c r="P47" s="1026"/>
    </row>
    <row r="48" spans="2:16" ht="14.25" customHeight="1" thickTop="1" x14ac:dyDescent="0.15">
      <c r="B48" s="983" t="s">
        <v>344</v>
      </c>
      <c r="C48" s="979"/>
      <c r="D48" s="979"/>
      <c r="E48" s="979"/>
      <c r="F48" s="979"/>
      <c r="G48" s="979"/>
      <c r="H48" s="979"/>
      <c r="I48" s="979"/>
      <c r="J48" s="1032"/>
      <c r="K48" s="1033"/>
      <c r="L48" s="435" t="s">
        <v>190</v>
      </c>
      <c r="M48" s="1033"/>
      <c r="N48" s="1033"/>
      <c r="O48" s="979"/>
      <c r="P48" s="1060"/>
    </row>
    <row r="49" spans="2:16" ht="14.25" customHeight="1" x14ac:dyDescent="0.15">
      <c r="B49" s="984"/>
      <c r="C49" s="978"/>
      <c r="D49" s="978"/>
      <c r="E49" s="978"/>
      <c r="F49" s="978"/>
      <c r="G49" s="978"/>
      <c r="H49" s="978"/>
      <c r="I49" s="978"/>
      <c r="J49" s="1049"/>
      <c r="K49" s="1050"/>
      <c r="L49" s="449" t="s">
        <v>190</v>
      </c>
      <c r="M49" s="1050"/>
      <c r="N49" s="1050"/>
      <c r="O49" s="978"/>
      <c r="P49" s="1051"/>
    </row>
    <row r="50" spans="2:16" ht="14.25" customHeight="1" x14ac:dyDescent="0.15">
      <c r="B50" s="984"/>
      <c r="C50" s="978"/>
      <c r="D50" s="978"/>
      <c r="E50" s="978"/>
      <c r="F50" s="978"/>
      <c r="G50" s="978"/>
      <c r="H50" s="978"/>
      <c r="I50" s="978"/>
      <c r="J50" s="1049"/>
      <c r="K50" s="1050"/>
      <c r="L50" s="449" t="s">
        <v>190</v>
      </c>
      <c r="M50" s="1050"/>
      <c r="N50" s="1050"/>
      <c r="O50" s="978"/>
      <c r="P50" s="1051"/>
    </row>
    <row r="51" spans="2:16" ht="14.25" customHeight="1" x14ac:dyDescent="0.15">
      <c r="B51" s="984"/>
      <c r="C51" s="978"/>
      <c r="D51" s="978"/>
      <c r="E51" s="978"/>
      <c r="F51" s="978"/>
      <c r="G51" s="978"/>
      <c r="H51" s="978"/>
      <c r="I51" s="978"/>
      <c r="J51" s="1049"/>
      <c r="K51" s="1050"/>
      <c r="L51" s="449" t="s">
        <v>190</v>
      </c>
      <c r="M51" s="1050"/>
      <c r="N51" s="1050"/>
      <c r="O51" s="978"/>
      <c r="P51" s="1051"/>
    </row>
    <row r="52" spans="2:16" ht="14.25" customHeight="1" x14ac:dyDescent="0.15">
      <c r="B52" s="984"/>
      <c r="C52" s="978"/>
      <c r="D52" s="978"/>
      <c r="E52" s="978"/>
      <c r="F52" s="978"/>
      <c r="G52" s="978"/>
      <c r="H52" s="978"/>
      <c r="I52" s="978"/>
      <c r="J52" s="1049"/>
      <c r="K52" s="1050"/>
      <c r="L52" s="449" t="s">
        <v>190</v>
      </c>
      <c r="M52" s="1050"/>
      <c r="N52" s="1050"/>
      <c r="O52" s="978"/>
      <c r="P52" s="1051"/>
    </row>
    <row r="53" spans="2:16" ht="14.25" customHeight="1" x14ac:dyDescent="0.15">
      <c r="B53" s="984"/>
      <c r="C53" s="981"/>
      <c r="D53" s="981"/>
      <c r="E53" s="981"/>
      <c r="F53" s="981"/>
      <c r="G53" s="981"/>
      <c r="H53" s="981"/>
      <c r="I53" s="981"/>
      <c r="J53" s="1049"/>
      <c r="K53" s="1050"/>
      <c r="L53" s="449" t="s">
        <v>190</v>
      </c>
      <c r="M53" s="1050"/>
      <c r="N53" s="1050"/>
      <c r="O53" s="978"/>
      <c r="P53" s="1051"/>
    </row>
    <row r="54" spans="2:16" ht="14.25" customHeight="1" thickBot="1" x14ac:dyDescent="0.2">
      <c r="B54" s="986"/>
      <c r="C54" s="987"/>
      <c r="D54" s="988"/>
      <c r="E54" s="988"/>
      <c r="F54" s="988"/>
      <c r="G54" s="988"/>
      <c r="H54" s="988"/>
      <c r="I54" s="989"/>
      <c r="J54" s="998" t="s">
        <v>381</v>
      </c>
      <c r="K54" s="990"/>
      <c r="L54" s="990"/>
      <c r="M54" s="990"/>
      <c r="N54" s="990"/>
      <c r="O54" s="998"/>
      <c r="P54" s="1026"/>
    </row>
    <row r="55" spans="2:16" ht="15.4" customHeight="1" thickTop="1" x14ac:dyDescent="0.15">
      <c r="J55" s="450"/>
      <c r="K55" s="450"/>
      <c r="L55" s="450"/>
      <c r="M55" s="450"/>
      <c r="N55" s="450"/>
    </row>
    <row r="56" spans="2:16" ht="15.4" customHeight="1" x14ac:dyDescent="0.15">
      <c r="J56" s="433"/>
      <c r="K56" s="433"/>
      <c r="L56" s="433"/>
      <c r="M56" s="433"/>
      <c r="N56" s="433"/>
    </row>
    <row r="57" spans="2:16" ht="15.4" customHeight="1" thickBot="1" x14ac:dyDescent="0.2">
      <c r="B57" s="442" t="s">
        <v>295</v>
      </c>
      <c r="C57" s="1052" t="s">
        <v>361</v>
      </c>
      <c r="D57" s="1052"/>
      <c r="E57" s="1052"/>
      <c r="F57" s="1052" t="s">
        <v>362</v>
      </c>
      <c r="G57" s="1052"/>
      <c r="H57" s="1052"/>
      <c r="I57" s="1052"/>
      <c r="J57" s="1053" t="s">
        <v>363</v>
      </c>
      <c r="K57" s="1054"/>
      <c r="L57" s="1054"/>
      <c r="M57" s="1054"/>
      <c r="N57" s="1054"/>
      <c r="O57" s="1055" t="s">
        <v>364</v>
      </c>
      <c r="P57" s="1055"/>
    </row>
    <row r="58" spans="2:16" ht="14.25" customHeight="1" thickTop="1" x14ac:dyDescent="0.15">
      <c r="B58" s="983" t="s">
        <v>346</v>
      </c>
      <c r="C58" s="979"/>
      <c r="D58" s="979"/>
      <c r="E58" s="979"/>
      <c r="F58" s="979"/>
      <c r="G58" s="979"/>
      <c r="H58" s="979"/>
      <c r="I58" s="979"/>
      <c r="J58" s="1032"/>
      <c r="K58" s="1033"/>
      <c r="L58" s="435" t="s">
        <v>190</v>
      </c>
      <c r="M58" s="1033"/>
      <c r="N58" s="1033"/>
      <c r="O58" s="979"/>
      <c r="P58" s="1060"/>
    </row>
    <row r="59" spans="2:16" ht="14.25" customHeight="1" x14ac:dyDescent="0.15">
      <c r="B59" s="984"/>
      <c r="C59" s="978"/>
      <c r="D59" s="978"/>
      <c r="E59" s="978"/>
      <c r="F59" s="978"/>
      <c r="G59" s="978"/>
      <c r="H59" s="978"/>
      <c r="I59" s="978"/>
      <c r="J59" s="1049"/>
      <c r="K59" s="1050"/>
      <c r="L59" s="449" t="s">
        <v>190</v>
      </c>
      <c r="M59" s="1050"/>
      <c r="N59" s="1050"/>
      <c r="O59" s="978"/>
      <c r="P59" s="1051"/>
    </row>
    <row r="60" spans="2:16" ht="14.25" customHeight="1" x14ac:dyDescent="0.15">
      <c r="B60" s="984"/>
      <c r="C60" s="978"/>
      <c r="D60" s="978"/>
      <c r="E60" s="978"/>
      <c r="F60" s="978"/>
      <c r="G60" s="978"/>
      <c r="H60" s="978"/>
      <c r="I60" s="978"/>
      <c r="J60" s="1049"/>
      <c r="K60" s="1050"/>
      <c r="L60" s="449" t="s">
        <v>190</v>
      </c>
      <c r="M60" s="1050"/>
      <c r="N60" s="1050"/>
      <c r="O60" s="978"/>
      <c r="P60" s="1051"/>
    </row>
    <row r="61" spans="2:16" ht="14.25" customHeight="1" x14ac:dyDescent="0.15">
      <c r="B61" s="984"/>
      <c r="C61" s="978"/>
      <c r="D61" s="978"/>
      <c r="E61" s="978"/>
      <c r="F61" s="978"/>
      <c r="G61" s="978"/>
      <c r="H61" s="978"/>
      <c r="I61" s="978"/>
      <c r="J61" s="1049"/>
      <c r="K61" s="1050"/>
      <c r="L61" s="449" t="s">
        <v>190</v>
      </c>
      <c r="M61" s="1050"/>
      <c r="N61" s="1050"/>
      <c r="O61" s="978"/>
      <c r="P61" s="1051"/>
    </row>
    <row r="62" spans="2:16" ht="14.25" customHeight="1" x14ac:dyDescent="0.15">
      <c r="B62" s="984"/>
      <c r="C62" s="978"/>
      <c r="D62" s="978"/>
      <c r="E62" s="978"/>
      <c r="F62" s="978"/>
      <c r="G62" s="978"/>
      <c r="H62" s="978"/>
      <c r="I62" s="978"/>
      <c r="J62" s="1049"/>
      <c r="K62" s="1050"/>
      <c r="L62" s="449" t="s">
        <v>190</v>
      </c>
      <c r="M62" s="1050"/>
      <c r="N62" s="1050"/>
      <c r="O62" s="978"/>
      <c r="P62" s="1051"/>
    </row>
    <row r="63" spans="2:16" ht="14.25" customHeight="1" x14ac:dyDescent="0.15">
      <c r="B63" s="984"/>
      <c r="C63" s="981"/>
      <c r="D63" s="981"/>
      <c r="E63" s="981"/>
      <c r="F63" s="981"/>
      <c r="G63" s="981"/>
      <c r="H63" s="981"/>
      <c r="I63" s="981"/>
      <c r="J63" s="1049"/>
      <c r="K63" s="1050"/>
      <c r="L63" s="449" t="s">
        <v>190</v>
      </c>
      <c r="M63" s="1050"/>
      <c r="N63" s="1050"/>
      <c r="O63" s="978"/>
      <c r="P63" s="1051"/>
    </row>
    <row r="64" spans="2:16" ht="14.25" customHeight="1" thickBot="1" x14ac:dyDescent="0.2">
      <c r="B64" s="986"/>
      <c r="C64" s="987"/>
      <c r="D64" s="988"/>
      <c r="E64" s="988"/>
      <c r="F64" s="988"/>
      <c r="G64" s="988"/>
      <c r="H64" s="988"/>
      <c r="I64" s="989"/>
      <c r="J64" s="998" t="s">
        <v>382</v>
      </c>
      <c r="K64" s="990"/>
      <c r="L64" s="990"/>
      <c r="M64" s="990"/>
      <c r="N64" s="990"/>
      <c r="O64" s="998"/>
      <c r="P64" s="1026"/>
    </row>
    <row r="65" spans="2:16" ht="14.25" customHeight="1" thickTop="1" x14ac:dyDescent="0.15">
      <c r="B65" s="983" t="s">
        <v>348</v>
      </c>
      <c r="C65" s="979"/>
      <c r="D65" s="979"/>
      <c r="E65" s="979"/>
      <c r="F65" s="979"/>
      <c r="G65" s="979"/>
      <c r="H65" s="979"/>
      <c r="I65" s="979"/>
      <c r="J65" s="1032"/>
      <c r="K65" s="1033"/>
      <c r="L65" s="435" t="s">
        <v>190</v>
      </c>
      <c r="M65" s="1033"/>
      <c r="N65" s="1033"/>
      <c r="O65" s="979"/>
      <c r="P65" s="1060"/>
    </row>
    <row r="66" spans="2:16" ht="14.25" customHeight="1" x14ac:dyDescent="0.15">
      <c r="B66" s="984"/>
      <c r="C66" s="978"/>
      <c r="D66" s="978"/>
      <c r="E66" s="978"/>
      <c r="F66" s="978"/>
      <c r="G66" s="978"/>
      <c r="H66" s="978"/>
      <c r="I66" s="978"/>
      <c r="J66" s="1049"/>
      <c r="K66" s="1050"/>
      <c r="L66" s="449" t="s">
        <v>190</v>
      </c>
      <c r="M66" s="1050"/>
      <c r="N66" s="1050"/>
      <c r="O66" s="978"/>
      <c r="P66" s="1051"/>
    </row>
    <row r="67" spans="2:16" ht="14.25" customHeight="1" x14ac:dyDescent="0.15">
      <c r="B67" s="984"/>
      <c r="C67" s="978"/>
      <c r="D67" s="978"/>
      <c r="E67" s="978"/>
      <c r="F67" s="978"/>
      <c r="G67" s="978"/>
      <c r="H67" s="978"/>
      <c r="I67" s="978"/>
      <c r="J67" s="1049"/>
      <c r="K67" s="1050"/>
      <c r="L67" s="449" t="s">
        <v>190</v>
      </c>
      <c r="M67" s="1050"/>
      <c r="N67" s="1050"/>
      <c r="O67" s="978"/>
      <c r="P67" s="1051"/>
    </row>
    <row r="68" spans="2:16" ht="14.25" customHeight="1" x14ac:dyDescent="0.15">
      <c r="B68" s="984"/>
      <c r="C68" s="978"/>
      <c r="D68" s="978"/>
      <c r="E68" s="978"/>
      <c r="F68" s="978"/>
      <c r="G68" s="978"/>
      <c r="H68" s="978"/>
      <c r="I68" s="978"/>
      <c r="J68" s="1049"/>
      <c r="K68" s="1050"/>
      <c r="L68" s="449" t="s">
        <v>190</v>
      </c>
      <c r="M68" s="1050"/>
      <c r="N68" s="1050"/>
      <c r="O68" s="978"/>
      <c r="P68" s="1051"/>
    </row>
    <row r="69" spans="2:16" ht="14.25" customHeight="1" x14ac:dyDescent="0.15">
      <c r="B69" s="984"/>
      <c r="C69" s="978"/>
      <c r="D69" s="978"/>
      <c r="E69" s="978"/>
      <c r="F69" s="978"/>
      <c r="G69" s="978"/>
      <c r="H69" s="978"/>
      <c r="I69" s="978"/>
      <c r="J69" s="1049"/>
      <c r="K69" s="1050"/>
      <c r="L69" s="449" t="s">
        <v>190</v>
      </c>
      <c r="M69" s="1050"/>
      <c r="N69" s="1050"/>
      <c r="O69" s="978"/>
      <c r="P69" s="1051"/>
    </row>
    <row r="70" spans="2:16" ht="14.25" customHeight="1" x14ac:dyDescent="0.15">
      <c r="B70" s="984"/>
      <c r="C70" s="981"/>
      <c r="D70" s="981"/>
      <c r="E70" s="981"/>
      <c r="F70" s="981"/>
      <c r="G70" s="981"/>
      <c r="H70" s="981"/>
      <c r="I70" s="981"/>
      <c r="J70" s="1049"/>
      <c r="K70" s="1050"/>
      <c r="L70" s="449" t="s">
        <v>190</v>
      </c>
      <c r="M70" s="1050"/>
      <c r="N70" s="1050"/>
      <c r="O70" s="978"/>
      <c r="P70" s="1051"/>
    </row>
    <row r="71" spans="2:16" ht="14.25" customHeight="1" thickBot="1" x14ac:dyDescent="0.2">
      <c r="B71" s="986"/>
      <c r="C71" s="987"/>
      <c r="D71" s="988"/>
      <c r="E71" s="988"/>
      <c r="F71" s="988"/>
      <c r="G71" s="988"/>
      <c r="H71" s="988"/>
      <c r="I71" s="989"/>
      <c r="J71" s="998" t="s">
        <v>383</v>
      </c>
      <c r="K71" s="990"/>
      <c r="L71" s="990"/>
      <c r="M71" s="990"/>
      <c r="N71" s="990"/>
      <c r="O71" s="998"/>
      <c r="P71" s="1026"/>
    </row>
    <row r="72" spans="2:16" ht="14.25" customHeight="1" thickTop="1" x14ac:dyDescent="0.15">
      <c r="B72" s="983" t="s">
        <v>350</v>
      </c>
      <c r="C72" s="979"/>
      <c r="D72" s="979"/>
      <c r="E72" s="979"/>
      <c r="F72" s="979"/>
      <c r="G72" s="979"/>
      <c r="H72" s="979"/>
      <c r="I72" s="979"/>
      <c r="J72" s="1032"/>
      <c r="K72" s="1033"/>
      <c r="L72" s="435" t="s">
        <v>190</v>
      </c>
      <c r="M72" s="1033"/>
      <c r="N72" s="1033"/>
      <c r="O72" s="979"/>
      <c r="P72" s="1060"/>
    </row>
    <row r="73" spans="2:16" ht="14.25" customHeight="1" x14ac:dyDescent="0.15">
      <c r="B73" s="984"/>
      <c r="C73" s="978"/>
      <c r="D73" s="978"/>
      <c r="E73" s="978"/>
      <c r="F73" s="978"/>
      <c r="G73" s="978"/>
      <c r="H73" s="978"/>
      <c r="I73" s="978"/>
      <c r="J73" s="1049"/>
      <c r="K73" s="1050"/>
      <c r="L73" s="449" t="s">
        <v>190</v>
      </c>
      <c r="M73" s="1050"/>
      <c r="N73" s="1050"/>
      <c r="O73" s="978"/>
      <c r="P73" s="1051"/>
    </row>
    <row r="74" spans="2:16" ht="14.25" customHeight="1" x14ac:dyDescent="0.15">
      <c r="B74" s="984"/>
      <c r="C74" s="978"/>
      <c r="D74" s="978"/>
      <c r="E74" s="978"/>
      <c r="F74" s="978"/>
      <c r="G74" s="978"/>
      <c r="H74" s="978"/>
      <c r="I74" s="978"/>
      <c r="J74" s="1049"/>
      <c r="K74" s="1050"/>
      <c r="L74" s="449" t="s">
        <v>190</v>
      </c>
      <c r="M74" s="1050"/>
      <c r="N74" s="1050"/>
      <c r="O74" s="978"/>
      <c r="P74" s="1051"/>
    </row>
    <row r="75" spans="2:16" ht="14.25" customHeight="1" x14ac:dyDescent="0.15">
      <c r="B75" s="984"/>
      <c r="C75" s="978"/>
      <c r="D75" s="978"/>
      <c r="E75" s="978"/>
      <c r="F75" s="978"/>
      <c r="G75" s="978"/>
      <c r="H75" s="978"/>
      <c r="I75" s="978"/>
      <c r="J75" s="1049"/>
      <c r="K75" s="1050"/>
      <c r="L75" s="449" t="s">
        <v>190</v>
      </c>
      <c r="M75" s="1050"/>
      <c r="N75" s="1050"/>
      <c r="O75" s="978"/>
      <c r="P75" s="1051"/>
    </row>
    <row r="76" spans="2:16" ht="14.25" customHeight="1" x14ac:dyDescent="0.15">
      <c r="B76" s="984"/>
      <c r="C76" s="978"/>
      <c r="D76" s="978"/>
      <c r="E76" s="978"/>
      <c r="F76" s="978"/>
      <c r="G76" s="978"/>
      <c r="H76" s="978"/>
      <c r="I76" s="978"/>
      <c r="J76" s="1049"/>
      <c r="K76" s="1050"/>
      <c r="L76" s="449" t="s">
        <v>190</v>
      </c>
      <c r="M76" s="1050"/>
      <c r="N76" s="1050"/>
      <c r="O76" s="978"/>
      <c r="P76" s="1051"/>
    </row>
    <row r="77" spans="2:16" ht="14.25" customHeight="1" x14ac:dyDescent="0.15">
      <c r="B77" s="984"/>
      <c r="C77" s="981"/>
      <c r="D77" s="981"/>
      <c r="E77" s="981"/>
      <c r="F77" s="981"/>
      <c r="G77" s="981"/>
      <c r="H77" s="981"/>
      <c r="I77" s="981"/>
      <c r="J77" s="1049"/>
      <c r="K77" s="1050"/>
      <c r="L77" s="449" t="s">
        <v>190</v>
      </c>
      <c r="M77" s="1050"/>
      <c r="N77" s="1050"/>
      <c r="O77" s="978"/>
      <c r="P77" s="1051"/>
    </row>
    <row r="78" spans="2:16" ht="14.25" customHeight="1" thickBot="1" x14ac:dyDescent="0.2">
      <c r="B78" s="986"/>
      <c r="C78" s="987"/>
      <c r="D78" s="988"/>
      <c r="E78" s="988"/>
      <c r="F78" s="988"/>
      <c r="G78" s="988"/>
      <c r="H78" s="988"/>
      <c r="I78" s="989"/>
      <c r="J78" s="998" t="s">
        <v>384</v>
      </c>
      <c r="K78" s="990"/>
      <c r="L78" s="990"/>
      <c r="M78" s="990"/>
      <c r="N78" s="990"/>
      <c r="O78" s="998"/>
      <c r="P78" s="1026"/>
    </row>
    <row r="79" spans="2:16" ht="14.25" customHeight="1" thickTop="1" x14ac:dyDescent="0.15">
      <c r="B79" s="983" t="s">
        <v>352</v>
      </c>
      <c r="C79" s="979"/>
      <c r="D79" s="979"/>
      <c r="E79" s="979"/>
      <c r="F79" s="979"/>
      <c r="G79" s="979"/>
      <c r="H79" s="979"/>
      <c r="I79" s="979"/>
      <c r="J79" s="1032"/>
      <c r="K79" s="1033"/>
      <c r="L79" s="435" t="s">
        <v>190</v>
      </c>
      <c r="M79" s="1033"/>
      <c r="N79" s="1033"/>
      <c r="O79" s="979"/>
      <c r="P79" s="1060"/>
    </row>
    <row r="80" spans="2:16" ht="14.25" customHeight="1" x14ac:dyDescent="0.15">
      <c r="B80" s="984"/>
      <c r="C80" s="978"/>
      <c r="D80" s="978"/>
      <c r="E80" s="978"/>
      <c r="F80" s="978"/>
      <c r="G80" s="978"/>
      <c r="H80" s="978"/>
      <c r="I80" s="978"/>
      <c r="J80" s="1049"/>
      <c r="K80" s="1050"/>
      <c r="L80" s="449" t="s">
        <v>190</v>
      </c>
      <c r="M80" s="1050"/>
      <c r="N80" s="1050"/>
      <c r="O80" s="978"/>
      <c r="P80" s="1051"/>
    </row>
    <row r="81" spans="2:16" ht="14.25" customHeight="1" x14ac:dyDescent="0.15">
      <c r="B81" s="984"/>
      <c r="C81" s="978"/>
      <c r="D81" s="978"/>
      <c r="E81" s="978"/>
      <c r="F81" s="978"/>
      <c r="G81" s="978"/>
      <c r="H81" s="978"/>
      <c r="I81" s="978"/>
      <c r="J81" s="1049"/>
      <c r="K81" s="1050"/>
      <c r="L81" s="449" t="s">
        <v>190</v>
      </c>
      <c r="M81" s="1050"/>
      <c r="N81" s="1050"/>
      <c r="O81" s="978"/>
      <c r="P81" s="1051"/>
    </row>
    <row r="82" spans="2:16" ht="14.25" customHeight="1" x14ac:dyDescent="0.15">
      <c r="B82" s="984"/>
      <c r="C82" s="978"/>
      <c r="D82" s="978"/>
      <c r="E82" s="978"/>
      <c r="F82" s="978"/>
      <c r="G82" s="978"/>
      <c r="H82" s="978"/>
      <c r="I82" s="978"/>
      <c r="J82" s="1049"/>
      <c r="K82" s="1050"/>
      <c r="L82" s="449" t="s">
        <v>190</v>
      </c>
      <c r="M82" s="1050"/>
      <c r="N82" s="1050"/>
      <c r="O82" s="978"/>
      <c r="P82" s="1051"/>
    </row>
    <row r="83" spans="2:16" ht="14.25" customHeight="1" x14ac:dyDescent="0.15">
      <c r="B83" s="984"/>
      <c r="C83" s="978"/>
      <c r="D83" s="978"/>
      <c r="E83" s="978"/>
      <c r="F83" s="978"/>
      <c r="G83" s="978"/>
      <c r="H83" s="978"/>
      <c r="I83" s="978"/>
      <c r="J83" s="1049"/>
      <c r="K83" s="1050"/>
      <c r="L83" s="449" t="s">
        <v>190</v>
      </c>
      <c r="M83" s="1050"/>
      <c r="N83" s="1050"/>
      <c r="O83" s="978"/>
      <c r="P83" s="1051"/>
    </row>
    <row r="84" spans="2:16" ht="14.25" customHeight="1" x14ac:dyDescent="0.15">
      <c r="B84" s="984"/>
      <c r="C84" s="981"/>
      <c r="D84" s="981"/>
      <c r="E84" s="981"/>
      <c r="F84" s="981"/>
      <c r="G84" s="981"/>
      <c r="H84" s="981"/>
      <c r="I84" s="981"/>
      <c r="J84" s="1049"/>
      <c r="K84" s="1050"/>
      <c r="L84" s="449" t="s">
        <v>190</v>
      </c>
      <c r="M84" s="1050"/>
      <c r="N84" s="1050"/>
      <c r="O84" s="978"/>
      <c r="P84" s="1051"/>
    </row>
    <row r="85" spans="2:16" ht="14.25" customHeight="1" thickBot="1" x14ac:dyDescent="0.2">
      <c r="B85" s="986"/>
      <c r="C85" s="987"/>
      <c r="D85" s="988"/>
      <c r="E85" s="988"/>
      <c r="F85" s="988"/>
      <c r="G85" s="988"/>
      <c r="H85" s="988"/>
      <c r="I85" s="989"/>
      <c r="J85" s="998" t="s">
        <v>385</v>
      </c>
      <c r="K85" s="990"/>
      <c r="L85" s="990"/>
      <c r="M85" s="990"/>
      <c r="N85" s="990"/>
      <c r="O85" s="998"/>
      <c r="P85" s="1026"/>
    </row>
    <row r="86" spans="2:16" ht="14.25" customHeight="1" thickTop="1" x14ac:dyDescent="0.15">
      <c r="B86" s="983" t="s">
        <v>354</v>
      </c>
      <c r="C86" s="979"/>
      <c r="D86" s="979"/>
      <c r="E86" s="979"/>
      <c r="F86" s="979"/>
      <c r="G86" s="979"/>
      <c r="H86" s="979"/>
      <c r="I86" s="979"/>
      <c r="J86" s="1032"/>
      <c r="K86" s="1033"/>
      <c r="L86" s="435" t="s">
        <v>190</v>
      </c>
      <c r="M86" s="1033"/>
      <c r="N86" s="1033"/>
      <c r="O86" s="979"/>
      <c r="P86" s="1060"/>
    </row>
    <row r="87" spans="2:16" ht="14.25" customHeight="1" x14ac:dyDescent="0.15">
      <c r="B87" s="984"/>
      <c r="C87" s="978"/>
      <c r="D87" s="978"/>
      <c r="E87" s="978"/>
      <c r="F87" s="978"/>
      <c r="G87" s="978"/>
      <c r="H87" s="978"/>
      <c r="I87" s="978"/>
      <c r="J87" s="1049"/>
      <c r="K87" s="1050"/>
      <c r="L87" s="449" t="s">
        <v>190</v>
      </c>
      <c r="M87" s="1050"/>
      <c r="N87" s="1050"/>
      <c r="O87" s="978"/>
      <c r="P87" s="1051"/>
    </row>
    <row r="88" spans="2:16" ht="14.25" customHeight="1" x14ac:dyDescent="0.15">
      <c r="B88" s="984"/>
      <c r="C88" s="978"/>
      <c r="D88" s="978"/>
      <c r="E88" s="978"/>
      <c r="F88" s="978"/>
      <c r="G88" s="978"/>
      <c r="H88" s="978"/>
      <c r="I88" s="978"/>
      <c r="J88" s="1049"/>
      <c r="K88" s="1050"/>
      <c r="L88" s="449" t="s">
        <v>190</v>
      </c>
      <c r="M88" s="1050"/>
      <c r="N88" s="1050"/>
      <c r="O88" s="978"/>
      <c r="P88" s="1051"/>
    </row>
    <row r="89" spans="2:16" ht="14.25" customHeight="1" x14ac:dyDescent="0.15">
      <c r="B89" s="984"/>
      <c r="C89" s="978"/>
      <c r="D89" s="978"/>
      <c r="E89" s="978"/>
      <c r="F89" s="978"/>
      <c r="G89" s="978"/>
      <c r="H89" s="978"/>
      <c r="I89" s="978"/>
      <c r="J89" s="1049"/>
      <c r="K89" s="1050"/>
      <c r="L89" s="449" t="s">
        <v>190</v>
      </c>
      <c r="M89" s="1050"/>
      <c r="N89" s="1050"/>
      <c r="O89" s="978"/>
      <c r="P89" s="1051"/>
    </row>
    <row r="90" spans="2:16" ht="14.25" customHeight="1" x14ac:dyDescent="0.15">
      <c r="B90" s="984"/>
      <c r="C90" s="978"/>
      <c r="D90" s="978"/>
      <c r="E90" s="978"/>
      <c r="F90" s="978"/>
      <c r="G90" s="978"/>
      <c r="H90" s="978"/>
      <c r="I90" s="978"/>
      <c r="J90" s="1049"/>
      <c r="K90" s="1050"/>
      <c r="L90" s="449" t="s">
        <v>190</v>
      </c>
      <c r="M90" s="1050"/>
      <c r="N90" s="1050"/>
      <c r="O90" s="978"/>
      <c r="P90" s="1051"/>
    </row>
    <row r="91" spans="2:16" ht="14.25" customHeight="1" x14ac:dyDescent="0.15">
      <c r="B91" s="984"/>
      <c r="C91" s="981"/>
      <c r="D91" s="981"/>
      <c r="E91" s="981"/>
      <c r="F91" s="981"/>
      <c r="G91" s="981"/>
      <c r="H91" s="981"/>
      <c r="I91" s="981"/>
      <c r="J91" s="1049"/>
      <c r="K91" s="1050"/>
      <c r="L91" s="449" t="s">
        <v>190</v>
      </c>
      <c r="M91" s="1050"/>
      <c r="N91" s="1050"/>
      <c r="O91" s="978"/>
      <c r="P91" s="1051"/>
    </row>
    <row r="92" spans="2:16" ht="14.25" customHeight="1" thickBot="1" x14ac:dyDescent="0.2">
      <c r="B92" s="986"/>
      <c r="C92" s="987"/>
      <c r="D92" s="988"/>
      <c r="E92" s="988"/>
      <c r="F92" s="988"/>
      <c r="G92" s="988"/>
      <c r="H92" s="988"/>
      <c r="I92" s="989"/>
      <c r="J92" s="998" t="s">
        <v>386</v>
      </c>
      <c r="K92" s="990"/>
      <c r="L92" s="990"/>
      <c r="M92" s="990"/>
      <c r="N92" s="990"/>
      <c r="O92" s="998"/>
      <c r="P92" s="1026"/>
    </row>
    <row r="93" spans="2:16" ht="15.4" customHeight="1" thickTop="1" x14ac:dyDescent="0.15">
      <c r="B93" s="448"/>
      <c r="C93" s="448"/>
      <c r="D93" s="448"/>
      <c r="E93" s="448"/>
      <c r="F93" s="448"/>
      <c r="G93" s="1061" t="s">
        <v>387</v>
      </c>
      <c r="H93" s="1033"/>
      <c r="I93" s="1033"/>
      <c r="J93" s="1033"/>
      <c r="K93" s="1033"/>
      <c r="L93" s="1033"/>
      <c r="M93" s="1033"/>
      <c r="N93" s="1033"/>
      <c r="O93" s="1032"/>
      <c r="P93" s="1064"/>
    </row>
    <row r="94" spans="2:16" ht="15.4" customHeight="1" thickBot="1" x14ac:dyDescent="0.2">
      <c r="B94" s="448"/>
      <c r="C94" s="448"/>
      <c r="D94" s="448"/>
      <c r="E94" s="448"/>
      <c r="F94" s="448"/>
      <c r="G94" s="1062"/>
      <c r="H94" s="1063"/>
      <c r="I94" s="1063"/>
      <c r="J94" s="1063"/>
      <c r="K94" s="1063"/>
      <c r="L94" s="1063"/>
      <c r="M94" s="1063"/>
      <c r="N94" s="1063"/>
      <c r="O94" s="1065"/>
      <c r="P94" s="1066"/>
    </row>
    <row r="95" spans="2:16" s="431" customFormat="1" ht="13.5" customHeight="1" x14ac:dyDescent="0.15">
      <c r="B95" s="432" t="s">
        <v>114</v>
      </c>
      <c r="C95" s="1040" t="s">
        <v>388</v>
      </c>
      <c r="D95" s="1040"/>
      <c r="E95" s="1040"/>
      <c r="F95" s="1040"/>
      <c r="G95" s="1040"/>
      <c r="H95" s="1040"/>
      <c r="I95" s="1040"/>
      <c r="J95" s="1040"/>
      <c r="K95" s="1040"/>
      <c r="L95" s="1040"/>
      <c r="M95" s="1040"/>
      <c r="N95" s="1040"/>
      <c r="O95" s="1040"/>
      <c r="P95" s="1040"/>
    </row>
    <row r="96" spans="2:16" s="446" customFormat="1" ht="13.5" customHeight="1" x14ac:dyDescent="0.15">
      <c r="B96" s="447" t="s">
        <v>114</v>
      </c>
      <c r="C96" s="1067" t="s">
        <v>308</v>
      </c>
      <c r="D96" s="1067"/>
      <c r="E96" s="1067"/>
      <c r="F96" s="1067"/>
      <c r="G96" s="1067"/>
      <c r="H96" s="1067"/>
      <c r="I96" s="1067"/>
      <c r="J96" s="1067"/>
      <c r="K96" s="1067"/>
      <c r="L96" s="1067"/>
      <c r="M96" s="1067"/>
      <c r="N96" s="1067"/>
      <c r="O96" s="1067"/>
      <c r="P96" s="1067"/>
    </row>
    <row r="97" spans="2:16" ht="13.5" customHeight="1" x14ac:dyDescent="0.15"/>
    <row r="98" spans="2:16" ht="15.4" customHeight="1" thickBot="1" x14ac:dyDescent="0.2">
      <c r="B98" s="429" t="s">
        <v>391</v>
      </c>
    </row>
    <row r="99" spans="2:16" ht="15.4" customHeight="1" x14ac:dyDescent="0.15">
      <c r="B99" s="1041" t="s">
        <v>311</v>
      </c>
      <c r="C99" s="1042"/>
      <c r="D99" s="1042"/>
      <c r="E99" s="1043"/>
    </row>
    <row r="100" spans="2:16" ht="15.4" customHeight="1" thickBot="1" x14ac:dyDescent="0.2">
      <c r="B100" s="1044"/>
      <c r="C100" s="1045"/>
      <c r="D100" s="1045"/>
      <c r="E100" s="1046"/>
    </row>
    <row r="101" spans="2:16" ht="15.4" customHeight="1" x14ac:dyDescent="0.15">
      <c r="B101" s="1047"/>
      <c r="C101" s="1008"/>
      <c r="D101" s="1008"/>
      <c r="E101" s="1048" t="s">
        <v>169</v>
      </c>
      <c r="F101" s="1041" t="s">
        <v>312</v>
      </c>
      <c r="G101" s="1042"/>
      <c r="H101" s="1043"/>
      <c r="I101" s="1047" t="s">
        <v>313</v>
      </c>
      <c r="J101" s="1008" t="s">
        <v>392</v>
      </c>
      <c r="K101" s="1008"/>
      <c r="L101" s="1008"/>
    </row>
    <row r="102" spans="2:16" ht="15.4" customHeight="1" thickBot="1" x14ac:dyDescent="0.2">
      <c r="B102" s="1044"/>
      <c r="C102" s="1045"/>
      <c r="D102" s="1045"/>
      <c r="E102" s="1046"/>
      <c r="F102" s="1044"/>
      <c r="G102" s="1045"/>
      <c r="H102" s="1046"/>
      <c r="I102" s="1047"/>
      <c r="J102" s="1008"/>
      <c r="K102" s="1008"/>
      <c r="L102" s="1008"/>
    </row>
    <row r="103" spans="2:16" ht="13.5" customHeight="1" x14ac:dyDescent="0.15"/>
    <row r="104" spans="2:16" s="433" customFormat="1" ht="13.5" customHeight="1" x14ac:dyDescent="0.15">
      <c r="B104" s="433" t="s">
        <v>317</v>
      </c>
    </row>
    <row r="105" spans="2:16" s="431" customFormat="1" ht="13.5" customHeight="1" x14ac:dyDescent="0.15">
      <c r="B105" s="432">
        <v>1</v>
      </c>
      <c r="C105" s="431" t="s">
        <v>357</v>
      </c>
    </row>
    <row r="106" spans="2:16" s="431" customFormat="1" ht="13.5" customHeight="1" x14ac:dyDescent="0.15">
      <c r="B106" s="432">
        <v>2</v>
      </c>
      <c r="C106" s="431" t="s">
        <v>358</v>
      </c>
    </row>
    <row r="107" spans="2:16" s="431" customFormat="1" ht="13.5" customHeight="1" x14ac:dyDescent="0.15">
      <c r="B107" s="432">
        <v>3</v>
      </c>
      <c r="C107" s="431" t="s">
        <v>370</v>
      </c>
    </row>
    <row r="108" spans="2:16" s="431" customFormat="1" ht="13.5" customHeight="1" x14ac:dyDescent="0.15">
      <c r="C108" s="431" t="s">
        <v>371</v>
      </c>
    </row>
    <row r="109" spans="2:16" s="431" customFormat="1" ht="13.5" customHeight="1" x14ac:dyDescent="0.15">
      <c r="B109" s="432">
        <v>4</v>
      </c>
      <c r="C109" s="1039" t="s">
        <v>372</v>
      </c>
      <c r="D109" s="1039"/>
      <c r="E109" s="1039"/>
      <c r="F109" s="1039"/>
      <c r="G109" s="1039"/>
      <c r="H109" s="1039"/>
      <c r="I109" s="1039"/>
      <c r="J109" s="1039"/>
      <c r="K109" s="1039"/>
      <c r="L109" s="1039"/>
      <c r="M109" s="1039"/>
      <c r="N109" s="1039"/>
      <c r="O109" s="1039"/>
      <c r="P109" s="1039"/>
    </row>
    <row r="110" spans="2:16" s="431" customFormat="1" ht="13.5" customHeight="1" x14ac:dyDescent="0.15">
      <c r="C110" s="1039"/>
      <c r="D110" s="1039"/>
      <c r="E110" s="1039"/>
      <c r="F110" s="1039"/>
      <c r="G110" s="1039"/>
      <c r="H110" s="1039"/>
      <c r="I110" s="1039"/>
      <c r="J110" s="1039"/>
      <c r="K110" s="1039"/>
      <c r="L110" s="1039"/>
      <c r="M110" s="1039"/>
      <c r="N110" s="1039"/>
      <c r="O110" s="1039"/>
      <c r="P110" s="1039"/>
    </row>
    <row r="111" spans="2:16" s="433" customFormat="1" ht="13.5" customHeight="1" x14ac:dyDescent="0.15">
      <c r="B111" s="445"/>
    </row>
    <row r="112" spans="2:16" s="433" customFormat="1" ht="13.5" customHeight="1" x14ac:dyDescent="0.15"/>
    <row r="113" s="433" customFormat="1" ht="13.5" customHeight="1" x14ac:dyDescent="0.15"/>
  </sheetData>
  <mergeCells count="403">
    <mergeCell ref="C88:E88"/>
    <mergeCell ref="F88:I88"/>
    <mergeCell ref="J88:K88"/>
    <mergeCell ref="M88:N88"/>
    <mergeCell ref="O88:P88"/>
    <mergeCell ref="C109:P110"/>
    <mergeCell ref="J57:N57"/>
    <mergeCell ref="G93:N94"/>
    <mergeCell ref="O93:P94"/>
    <mergeCell ref="C95:P95"/>
    <mergeCell ref="C96:P96"/>
    <mergeCell ref="B99:E100"/>
    <mergeCell ref="B101:D102"/>
    <mergeCell ref="E101:E102"/>
    <mergeCell ref="F101:H102"/>
    <mergeCell ref="I101:I102"/>
    <mergeCell ref="J101:L102"/>
    <mergeCell ref="C91:E91"/>
    <mergeCell ref="F91:I91"/>
    <mergeCell ref="J91:K91"/>
    <mergeCell ref="M91:N91"/>
    <mergeCell ref="C92:I92"/>
    <mergeCell ref="J92:N92"/>
    <mergeCell ref="B86:B92"/>
    <mergeCell ref="O92:P92"/>
    <mergeCell ref="C89:E89"/>
    <mergeCell ref="F89:I89"/>
    <mergeCell ref="J89:K89"/>
    <mergeCell ref="M89:N89"/>
    <mergeCell ref="O89:P89"/>
    <mergeCell ref="F90:I90"/>
    <mergeCell ref="J90:K90"/>
    <mergeCell ref="M90:N90"/>
    <mergeCell ref="O90:P90"/>
    <mergeCell ref="O91:P91"/>
    <mergeCell ref="C90:E90"/>
    <mergeCell ref="C83:E83"/>
    <mergeCell ref="F83:I83"/>
    <mergeCell ref="J83:K83"/>
    <mergeCell ref="M83:N83"/>
    <mergeCell ref="O83:P83"/>
    <mergeCell ref="C84:E84"/>
    <mergeCell ref="F84:I84"/>
    <mergeCell ref="J84:K84"/>
    <mergeCell ref="O87:P87"/>
    <mergeCell ref="C87:E87"/>
    <mergeCell ref="F87:I87"/>
    <mergeCell ref="J87:K87"/>
    <mergeCell ref="M87:N87"/>
    <mergeCell ref="C86:E86"/>
    <mergeCell ref="F86:I86"/>
    <mergeCell ref="J86:K86"/>
    <mergeCell ref="M86:N86"/>
    <mergeCell ref="O86:P86"/>
    <mergeCell ref="B79:B85"/>
    <mergeCell ref="C79:E79"/>
    <mergeCell ref="F79:I79"/>
    <mergeCell ref="J79:K79"/>
    <mergeCell ref="M79:N79"/>
    <mergeCell ref="O79:P79"/>
    <mergeCell ref="C80:E80"/>
    <mergeCell ref="F80:I80"/>
    <mergeCell ref="J80:K80"/>
    <mergeCell ref="M80:N80"/>
    <mergeCell ref="M84:N84"/>
    <mergeCell ref="O84:P84"/>
    <mergeCell ref="C85:I85"/>
    <mergeCell ref="J85:N85"/>
    <mergeCell ref="O85:P85"/>
    <mergeCell ref="O80:P80"/>
    <mergeCell ref="C81:E81"/>
    <mergeCell ref="F81:I81"/>
    <mergeCell ref="J81:K81"/>
    <mergeCell ref="M81:N81"/>
    <mergeCell ref="O81:P81"/>
    <mergeCell ref="C82:E82"/>
    <mergeCell ref="F82:I82"/>
    <mergeCell ref="J82:K82"/>
    <mergeCell ref="M82:N82"/>
    <mergeCell ref="O82:P82"/>
    <mergeCell ref="B72:B78"/>
    <mergeCell ref="C72:E72"/>
    <mergeCell ref="F72:I72"/>
    <mergeCell ref="J72:K72"/>
    <mergeCell ref="M72:N72"/>
    <mergeCell ref="O72:P72"/>
    <mergeCell ref="C73:E73"/>
    <mergeCell ref="C76:E76"/>
    <mergeCell ref="F76:I76"/>
    <mergeCell ref="J76:K76"/>
    <mergeCell ref="M76:N76"/>
    <mergeCell ref="O76:P76"/>
    <mergeCell ref="C77:E77"/>
    <mergeCell ref="F77:I77"/>
    <mergeCell ref="J77:K77"/>
    <mergeCell ref="M77:N77"/>
    <mergeCell ref="O77:P77"/>
    <mergeCell ref="C78:I78"/>
    <mergeCell ref="J78:N78"/>
    <mergeCell ref="O78:P78"/>
    <mergeCell ref="C75:E75"/>
    <mergeCell ref="F75:I75"/>
    <mergeCell ref="J75:K75"/>
    <mergeCell ref="M75:N75"/>
    <mergeCell ref="O75:P75"/>
    <mergeCell ref="C69:E69"/>
    <mergeCell ref="F69:I69"/>
    <mergeCell ref="J69:K69"/>
    <mergeCell ref="M69:N69"/>
    <mergeCell ref="O69:P69"/>
    <mergeCell ref="F73:I73"/>
    <mergeCell ref="J73:K73"/>
    <mergeCell ref="M73:N73"/>
    <mergeCell ref="O73:P73"/>
    <mergeCell ref="C74:E74"/>
    <mergeCell ref="F74:I74"/>
    <mergeCell ref="J74:K74"/>
    <mergeCell ref="M74:N74"/>
    <mergeCell ref="O74:P74"/>
    <mergeCell ref="C71:I71"/>
    <mergeCell ref="J71:N71"/>
    <mergeCell ref="O71:P71"/>
    <mergeCell ref="B65:B71"/>
    <mergeCell ref="C65:E65"/>
    <mergeCell ref="F65:I65"/>
    <mergeCell ref="J65:K65"/>
    <mergeCell ref="M65:N65"/>
    <mergeCell ref="O65:P65"/>
    <mergeCell ref="C66:E66"/>
    <mergeCell ref="F66:I66"/>
    <mergeCell ref="J66:K66"/>
    <mergeCell ref="M66:N66"/>
    <mergeCell ref="C70:E70"/>
    <mergeCell ref="F70:I70"/>
    <mergeCell ref="J70:K70"/>
    <mergeCell ref="M70:N70"/>
    <mergeCell ref="O70:P70"/>
    <mergeCell ref="O66:P66"/>
    <mergeCell ref="C67:E67"/>
    <mergeCell ref="F67:I67"/>
    <mergeCell ref="J67:K67"/>
    <mergeCell ref="M67:N67"/>
    <mergeCell ref="O67:P67"/>
    <mergeCell ref="C68:E68"/>
    <mergeCell ref="F68:I68"/>
    <mergeCell ref="J68:K68"/>
    <mergeCell ref="M68:N68"/>
    <mergeCell ref="O68:P68"/>
    <mergeCell ref="B58:B64"/>
    <mergeCell ref="C58:E58"/>
    <mergeCell ref="F58:I58"/>
    <mergeCell ref="J58:K58"/>
    <mergeCell ref="M58:N58"/>
    <mergeCell ref="O58:P58"/>
    <mergeCell ref="C59:E59"/>
    <mergeCell ref="C62:E62"/>
    <mergeCell ref="F62:I62"/>
    <mergeCell ref="J62:K62"/>
    <mergeCell ref="M62:N62"/>
    <mergeCell ref="O62:P62"/>
    <mergeCell ref="C63:E63"/>
    <mergeCell ref="F63:I63"/>
    <mergeCell ref="J63:K63"/>
    <mergeCell ref="M63:N63"/>
    <mergeCell ref="O63:P63"/>
    <mergeCell ref="C64:I64"/>
    <mergeCell ref="J64:N64"/>
    <mergeCell ref="O64:P64"/>
    <mergeCell ref="C61:E61"/>
    <mergeCell ref="F61:I61"/>
    <mergeCell ref="J61:K61"/>
    <mergeCell ref="M61:N61"/>
    <mergeCell ref="O61:P61"/>
    <mergeCell ref="M52:N52"/>
    <mergeCell ref="O52:P52"/>
    <mergeCell ref="C53:E53"/>
    <mergeCell ref="F53:I53"/>
    <mergeCell ref="J53:K53"/>
    <mergeCell ref="F59:I59"/>
    <mergeCell ref="J59:K59"/>
    <mergeCell ref="M59:N59"/>
    <mergeCell ref="O59:P59"/>
    <mergeCell ref="C60:E60"/>
    <mergeCell ref="F60:I60"/>
    <mergeCell ref="J60:K60"/>
    <mergeCell ref="M60:N60"/>
    <mergeCell ref="O60:P60"/>
    <mergeCell ref="C57:E57"/>
    <mergeCell ref="F57:I57"/>
    <mergeCell ref="O57:P57"/>
    <mergeCell ref="M53:N53"/>
    <mergeCell ref="O53:P53"/>
    <mergeCell ref="C54:I54"/>
    <mergeCell ref="J54:N54"/>
    <mergeCell ref="O54:P54"/>
    <mergeCell ref="B48:B54"/>
    <mergeCell ref="C48:E48"/>
    <mergeCell ref="F48:I48"/>
    <mergeCell ref="J48:K48"/>
    <mergeCell ref="M48:N48"/>
    <mergeCell ref="C52:E52"/>
    <mergeCell ref="F52:I52"/>
    <mergeCell ref="J52:K52"/>
    <mergeCell ref="C51:E51"/>
    <mergeCell ref="F51:I51"/>
    <mergeCell ref="J51:K51"/>
    <mergeCell ref="M51:N51"/>
    <mergeCell ref="O51:P51"/>
    <mergeCell ref="M45:N45"/>
    <mergeCell ref="O45:P45"/>
    <mergeCell ref="C46:E46"/>
    <mergeCell ref="F46:I46"/>
    <mergeCell ref="J46:K46"/>
    <mergeCell ref="M46:N46"/>
    <mergeCell ref="O46:P46"/>
    <mergeCell ref="C50:E50"/>
    <mergeCell ref="F50:I50"/>
    <mergeCell ref="J50:K50"/>
    <mergeCell ref="M50:N50"/>
    <mergeCell ref="O50:P50"/>
    <mergeCell ref="O48:P48"/>
    <mergeCell ref="C49:E49"/>
    <mergeCell ref="F49:I49"/>
    <mergeCell ref="J49:K49"/>
    <mergeCell ref="C47:I47"/>
    <mergeCell ref="J47:N47"/>
    <mergeCell ref="O47:P47"/>
    <mergeCell ref="M49:N49"/>
    <mergeCell ref="O49:P49"/>
    <mergeCell ref="B41:B47"/>
    <mergeCell ref="C41:E41"/>
    <mergeCell ref="F41:I41"/>
    <mergeCell ref="J41:K41"/>
    <mergeCell ref="M41:N41"/>
    <mergeCell ref="O41:P41"/>
    <mergeCell ref="C42:E42"/>
    <mergeCell ref="C44:E44"/>
    <mergeCell ref="F44:I44"/>
    <mergeCell ref="J44:K44"/>
    <mergeCell ref="M44:N44"/>
    <mergeCell ref="O44:P44"/>
    <mergeCell ref="C45:E45"/>
    <mergeCell ref="F45:I45"/>
    <mergeCell ref="J45:K45"/>
    <mergeCell ref="F42:I42"/>
    <mergeCell ref="J42:K42"/>
    <mergeCell ref="M42:N42"/>
    <mergeCell ref="O42:P42"/>
    <mergeCell ref="C43:E43"/>
    <mergeCell ref="F43:I43"/>
    <mergeCell ref="J43:K43"/>
    <mergeCell ref="M43:N43"/>
    <mergeCell ref="O43:P43"/>
    <mergeCell ref="C40:I40"/>
    <mergeCell ref="J40:N40"/>
    <mergeCell ref="O40:P40"/>
    <mergeCell ref="B34:B40"/>
    <mergeCell ref="C34:E34"/>
    <mergeCell ref="F34:I34"/>
    <mergeCell ref="J34:K34"/>
    <mergeCell ref="M34:N34"/>
    <mergeCell ref="O34:P34"/>
    <mergeCell ref="C35:E35"/>
    <mergeCell ref="M38:N38"/>
    <mergeCell ref="O38:P38"/>
    <mergeCell ref="C39:E39"/>
    <mergeCell ref="F39:I39"/>
    <mergeCell ref="J39:K39"/>
    <mergeCell ref="M39:N39"/>
    <mergeCell ref="O39:P39"/>
    <mergeCell ref="C37:E37"/>
    <mergeCell ref="F37:I37"/>
    <mergeCell ref="J37:K37"/>
    <mergeCell ref="M37:N37"/>
    <mergeCell ref="O37:P37"/>
    <mergeCell ref="C38:E38"/>
    <mergeCell ref="F38:I38"/>
    <mergeCell ref="J38:K38"/>
    <mergeCell ref="F35:I35"/>
    <mergeCell ref="J35:K35"/>
    <mergeCell ref="M35:N35"/>
    <mergeCell ref="O35:P35"/>
    <mergeCell ref="C36:E36"/>
    <mergeCell ref="F36:I36"/>
    <mergeCell ref="J36:K36"/>
    <mergeCell ref="M36:N36"/>
    <mergeCell ref="O36:P36"/>
    <mergeCell ref="C33:I33"/>
    <mergeCell ref="J33:N33"/>
    <mergeCell ref="O33:P33"/>
    <mergeCell ref="B27:B33"/>
    <mergeCell ref="C27:E27"/>
    <mergeCell ref="F27:I27"/>
    <mergeCell ref="J27:K27"/>
    <mergeCell ref="M27:N27"/>
    <mergeCell ref="O27:P27"/>
    <mergeCell ref="C28:E28"/>
    <mergeCell ref="M31:N31"/>
    <mergeCell ref="O31:P31"/>
    <mergeCell ref="C32:E32"/>
    <mergeCell ref="F32:I32"/>
    <mergeCell ref="J32:K32"/>
    <mergeCell ref="M32:N32"/>
    <mergeCell ref="O32:P32"/>
    <mergeCell ref="C30:E30"/>
    <mergeCell ref="F30:I30"/>
    <mergeCell ref="J30:K30"/>
    <mergeCell ref="M30:N30"/>
    <mergeCell ref="O30:P30"/>
    <mergeCell ref="C31:E31"/>
    <mergeCell ref="F31:I31"/>
    <mergeCell ref="J31:K31"/>
    <mergeCell ref="F28:I28"/>
    <mergeCell ref="J28:K28"/>
    <mergeCell ref="M28:N28"/>
    <mergeCell ref="O28:P28"/>
    <mergeCell ref="C29:E29"/>
    <mergeCell ref="F29:I29"/>
    <mergeCell ref="J29:K29"/>
    <mergeCell ref="M29:N29"/>
    <mergeCell ref="O29:P29"/>
    <mergeCell ref="C26:I26"/>
    <mergeCell ref="J26:N26"/>
    <mergeCell ref="O26:P26"/>
    <mergeCell ref="B20:B26"/>
    <mergeCell ref="C20:E20"/>
    <mergeCell ref="F20:I20"/>
    <mergeCell ref="J20:K20"/>
    <mergeCell ref="M20:N20"/>
    <mergeCell ref="O20:P20"/>
    <mergeCell ref="C21:E21"/>
    <mergeCell ref="M24:N24"/>
    <mergeCell ref="O24:P24"/>
    <mergeCell ref="C25:E25"/>
    <mergeCell ref="F25:I25"/>
    <mergeCell ref="J25:K25"/>
    <mergeCell ref="M25:N25"/>
    <mergeCell ref="O25:P25"/>
    <mergeCell ref="C23:E23"/>
    <mergeCell ref="F23:I23"/>
    <mergeCell ref="J23:K23"/>
    <mergeCell ref="M23:N23"/>
    <mergeCell ref="O23:P23"/>
    <mergeCell ref="C24:E24"/>
    <mergeCell ref="F24:I24"/>
    <mergeCell ref="J24:K24"/>
    <mergeCell ref="F21:I21"/>
    <mergeCell ref="J21:K21"/>
    <mergeCell ref="M21:N21"/>
    <mergeCell ref="O21:P21"/>
    <mergeCell ref="C22:E22"/>
    <mergeCell ref="F22:I22"/>
    <mergeCell ref="J22:K22"/>
    <mergeCell ref="M22:N22"/>
    <mergeCell ref="O22:P22"/>
    <mergeCell ref="C19:I19"/>
    <mergeCell ref="J19:N19"/>
    <mergeCell ref="O19:P19"/>
    <mergeCell ref="B13:B19"/>
    <mergeCell ref="C13:E13"/>
    <mergeCell ref="F13:I13"/>
    <mergeCell ref="J13:K13"/>
    <mergeCell ref="M13:N13"/>
    <mergeCell ref="O13:P13"/>
    <mergeCell ref="C14:E14"/>
    <mergeCell ref="M17:N17"/>
    <mergeCell ref="O17:P17"/>
    <mergeCell ref="C18:E18"/>
    <mergeCell ref="F18:I18"/>
    <mergeCell ref="J18:K18"/>
    <mergeCell ref="M18:N18"/>
    <mergeCell ref="O18:P18"/>
    <mergeCell ref="C16:E16"/>
    <mergeCell ref="F16:I16"/>
    <mergeCell ref="J16:K16"/>
    <mergeCell ref="M16:N16"/>
    <mergeCell ref="O16:P16"/>
    <mergeCell ref="C17:E17"/>
    <mergeCell ref="F17:I17"/>
    <mergeCell ref="J17:K17"/>
    <mergeCell ref="F14:I14"/>
    <mergeCell ref="J14:K14"/>
    <mergeCell ref="M14:N14"/>
    <mergeCell ref="O14:P14"/>
    <mergeCell ref="C15:E15"/>
    <mergeCell ref="F15:I15"/>
    <mergeCell ref="J15:K15"/>
    <mergeCell ref="M15:N15"/>
    <mergeCell ref="O15:P15"/>
    <mergeCell ref="B11:P11"/>
    <mergeCell ref="C12:E12"/>
    <mergeCell ref="F12:I12"/>
    <mergeCell ref="J12:N12"/>
    <mergeCell ref="O12:P12"/>
    <mergeCell ref="B7:O7"/>
    <mergeCell ref="B8:C8"/>
    <mergeCell ref="B9:C9"/>
    <mergeCell ref="B2:P2"/>
    <mergeCell ref="B3:P3"/>
    <mergeCell ref="B5:C5"/>
    <mergeCell ref="D5:H5"/>
    <mergeCell ref="J5:L5"/>
    <mergeCell ref="M5:P5"/>
  </mergeCells>
  <phoneticPr fontId="2"/>
  <printOptions horizontalCentered="1"/>
  <pageMargins left="0.39370078740157483" right="0.39370078740157483" top="0.59055118110236227" bottom="0.39370078740157483" header="0.27559055118110237" footer="0.43307086614173229"/>
  <pageSetup paperSize="9" scale="87" orientation="portrait" blackAndWhite="1" r:id="rId1"/>
  <headerFooter alignWithMargins="0">
    <oddHeader>&amp;R&amp;A</oddHeader>
  </headerFooter>
  <rowBreaks count="1" manualBreakCount="1">
    <brk id="55" max="1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2:BO269"/>
  <sheetViews>
    <sheetView showGridLines="0" view="pageBreakPreview" topLeftCell="I1" zoomScale="70" zoomScaleNormal="55" zoomScaleSheetLayoutView="70" workbookViewId="0">
      <selection activeCell="I11" sqref="I11:J15"/>
    </sheetView>
  </sheetViews>
  <sheetFormatPr defaultColWidth="5" defaultRowHeight="14.25" x14ac:dyDescent="0.15"/>
  <cols>
    <col min="1" max="1" width="1" style="247" customWidth="1"/>
    <col min="2" max="2" width="6.375" style="247" customWidth="1"/>
    <col min="3" max="4" width="9" style="247" customWidth="1"/>
    <col min="5" max="8" width="3.5" style="247" hidden="1" customWidth="1"/>
    <col min="9" max="10" width="3.5" style="247" customWidth="1"/>
    <col min="11" max="62" width="6.375" style="247" customWidth="1"/>
    <col min="63" max="63" width="1.25" style="247" customWidth="1"/>
    <col min="64" max="16384" width="5" style="247"/>
  </cols>
  <sheetData>
    <row r="2" spans="2:67" s="228" customFormat="1" ht="20.25" customHeight="1" x14ac:dyDescent="0.15">
      <c r="C2" s="229" t="s">
        <v>395</v>
      </c>
      <c r="D2" s="229"/>
      <c r="E2" s="229"/>
      <c r="F2" s="229"/>
      <c r="G2" s="229"/>
      <c r="H2" s="229"/>
      <c r="I2" s="229"/>
      <c r="J2" s="229"/>
      <c r="M2" s="230" t="s">
        <v>396</v>
      </c>
      <c r="P2" s="229"/>
      <c r="Q2" s="229"/>
      <c r="R2" s="229"/>
      <c r="S2" s="229"/>
      <c r="T2" s="229"/>
      <c r="U2" s="229"/>
      <c r="V2" s="229"/>
      <c r="W2" s="229"/>
      <c r="AS2" s="231" t="s">
        <v>397</v>
      </c>
      <c r="AT2" s="1068" t="s">
        <v>398</v>
      </c>
      <c r="AU2" s="1069"/>
      <c r="AV2" s="1069"/>
      <c r="AW2" s="1069"/>
      <c r="AX2" s="1069"/>
      <c r="AY2" s="1069"/>
      <c r="AZ2" s="1069"/>
      <c r="BA2" s="1069"/>
      <c r="BB2" s="1069"/>
      <c r="BC2" s="1069"/>
      <c r="BD2" s="1069"/>
      <c r="BE2" s="1069"/>
      <c r="BF2" s="1069"/>
      <c r="BG2" s="1069"/>
      <c r="BH2" s="1069"/>
      <c r="BI2" s="1069"/>
      <c r="BJ2" s="231" t="s">
        <v>399</v>
      </c>
    </row>
    <row r="3" spans="2:67" s="232" customFormat="1" ht="20.25" customHeight="1" x14ac:dyDescent="0.15">
      <c r="J3" s="230"/>
      <c r="M3" s="230"/>
      <c r="N3" s="230"/>
      <c r="P3" s="231"/>
      <c r="Q3" s="231"/>
      <c r="R3" s="231"/>
      <c r="S3" s="231"/>
      <c r="T3" s="231"/>
      <c r="U3" s="231"/>
      <c r="V3" s="231"/>
      <c r="W3" s="231"/>
      <c r="AB3" s="231" t="s">
        <v>400</v>
      </c>
      <c r="AC3" s="1070">
        <v>6</v>
      </c>
      <c r="AD3" s="1070"/>
      <c r="AE3" s="231" t="s">
        <v>401</v>
      </c>
      <c r="AF3" s="1071">
        <f>IF(AC3=0,"",YEAR(DATE(2018+AC3,1,1)))</f>
        <v>2024</v>
      </c>
      <c r="AG3" s="1071"/>
      <c r="AH3" s="232" t="s">
        <v>402</v>
      </c>
      <c r="AI3" s="232" t="s">
        <v>403</v>
      </c>
      <c r="AJ3" s="1070">
        <v>4</v>
      </c>
      <c r="AK3" s="1070"/>
      <c r="AL3" s="232" t="s">
        <v>404</v>
      </c>
      <c r="AS3" s="231" t="s">
        <v>405</v>
      </c>
      <c r="AT3" s="1070" t="s">
        <v>406</v>
      </c>
      <c r="AU3" s="1070"/>
      <c r="AV3" s="1070"/>
      <c r="AW3" s="1070"/>
      <c r="AX3" s="1070"/>
      <c r="AY3" s="1070"/>
      <c r="AZ3" s="1070"/>
      <c r="BA3" s="1070"/>
      <c r="BB3" s="1070"/>
      <c r="BC3" s="1070"/>
      <c r="BD3" s="1070"/>
      <c r="BE3" s="1070"/>
      <c r="BF3" s="1070"/>
      <c r="BG3" s="1070"/>
      <c r="BH3" s="1070"/>
      <c r="BI3" s="1070"/>
      <c r="BJ3" s="231" t="s">
        <v>399</v>
      </c>
      <c r="BK3" s="231"/>
      <c r="BL3" s="231"/>
      <c r="BM3" s="231"/>
    </row>
    <row r="4" spans="2:67" s="232" customFormat="1" ht="20.25" customHeight="1" x14ac:dyDescent="0.15">
      <c r="J4" s="230"/>
      <c r="M4" s="230"/>
      <c r="O4" s="231"/>
      <c r="P4" s="231"/>
      <c r="Q4" s="231"/>
      <c r="R4" s="231"/>
      <c r="S4" s="231"/>
      <c r="T4" s="231"/>
      <c r="U4" s="231"/>
      <c r="AC4" s="234"/>
      <c r="AD4" s="234"/>
      <c r="AE4" s="234"/>
      <c r="AF4" s="235"/>
      <c r="AG4" s="234"/>
      <c r="BD4" s="236" t="s">
        <v>407</v>
      </c>
      <c r="BE4" s="1072" t="s">
        <v>408</v>
      </c>
      <c r="BF4" s="1073"/>
      <c r="BG4" s="1073"/>
      <c r="BH4" s="1074"/>
      <c r="BI4" s="231"/>
    </row>
    <row r="5" spans="2:67" s="232" customFormat="1" ht="20.25" customHeight="1" x14ac:dyDescent="0.15">
      <c r="J5" s="230"/>
      <c r="M5" s="230"/>
      <c r="O5" s="231"/>
      <c r="P5" s="231"/>
      <c r="Q5" s="231"/>
      <c r="R5" s="231"/>
      <c r="S5" s="231"/>
      <c r="T5" s="231"/>
      <c r="U5" s="231"/>
      <c r="AC5" s="234"/>
      <c r="AD5" s="234"/>
      <c r="AE5" s="234"/>
      <c r="AF5" s="235"/>
      <c r="AG5" s="234"/>
      <c r="BD5" s="236" t="s">
        <v>409</v>
      </c>
      <c r="BE5" s="1072" t="s">
        <v>410</v>
      </c>
      <c r="BF5" s="1073"/>
      <c r="BG5" s="1073"/>
      <c r="BH5" s="1074"/>
      <c r="BI5" s="231"/>
    </row>
    <row r="6" spans="2:67" s="232" customFormat="1" ht="9" customHeight="1" x14ac:dyDescent="0.15">
      <c r="J6" s="230"/>
      <c r="M6" s="230"/>
      <c r="O6" s="231"/>
      <c r="P6" s="231"/>
      <c r="Q6" s="231"/>
      <c r="R6" s="231"/>
      <c r="S6" s="231"/>
      <c r="T6" s="231"/>
      <c r="U6" s="231"/>
      <c r="AC6" s="233"/>
      <c r="AD6" s="233"/>
      <c r="AJ6" s="228"/>
      <c r="AK6" s="228"/>
      <c r="AL6" s="228"/>
      <c r="AM6" s="228"/>
      <c r="AN6" s="228"/>
      <c r="AO6" s="228"/>
      <c r="AP6" s="228"/>
      <c r="AQ6" s="228"/>
      <c r="AR6" s="228"/>
      <c r="AS6" s="228"/>
      <c r="AT6" s="228"/>
      <c r="AU6" s="228"/>
      <c r="AV6" s="228"/>
      <c r="AW6" s="228"/>
      <c r="AX6" s="228"/>
      <c r="AY6" s="228"/>
      <c r="AZ6" s="228"/>
      <c r="BA6" s="228"/>
      <c r="BB6" s="228"/>
      <c r="BC6" s="228"/>
      <c r="BD6" s="228"/>
      <c r="BE6" s="228"/>
      <c r="BF6" s="228"/>
      <c r="BG6" s="228"/>
      <c r="BH6" s="237"/>
      <c r="BI6" s="237"/>
    </row>
    <row r="7" spans="2:67" s="232" customFormat="1" ht="21" customHeight="1" x14ac:dyDescent="0.15">
      <c r="B7" s="229"/>
      <c r="C7" s="228"/>
      <c r="D7" s="228"/>
      <c r="E7" s="228"/>
      <c r="F7" s="228"/>
      <c r="G7" s="228"/>
      <c r="H7" s="228"/>
      <c r="I7" s="228"/>
      <c r="J7" s="228"/>
      <c r="K7" s="238"/>
      <c r="L7" s="238"/>
      <c r="M7" s="238"/>
      <c r="N7" s="239"/>
      <c r="O7" s="238"/>
      <c r="P7" s="238"/>
      <c r="Q7" s="238"/>
      <c r="AJ7" s="228"/>
      <c r="AK7" s="228"/>
      <c r="AL7" s="228"/>
      <c r="AM7" s="228"/>
      <c r="AN7" s="228"/>
      <c r="AO7" s="228" t="s">
        <v>411</v>
      </c>
      <c r="AP7" s="228"/>
      <c r="AQ7" s="228"/>
      <c r="AR7" s="228"/>
      <c r="AS7" s="228"/>
      <c r="AT7" s="228"/>
      <c r="AU7" s="228"/>
      <c r="AW7" s="240"/>
      <c r="AX7" s="240"/>
      <c r="AY7" s="241"/>
      <c r="AZ7" s="228"/>
      <c r="BA7" s="1129">
        <v>40</v>
      </c>
      <c r="BB7" s="1130"/>
      <c r="BC7" s="241" t="s">
        <v>412</v>
      </c>
      <c r="BD7" s="228"/>
      <c r="BE7" s="1129">
        <v>160</v>
      </c>
      <c r="BF7" s="1130"/>
      <c r="BG7" s="241" t="s">
        <v>413</v>
      </c>
      <c r="BH7" s="228"/>
      <c r="BI7" s="237"/>
    </row>
    <row r="8" spans="2:67" s="232" customFormat="1" ht="5.25" customHeight="1" x14ac:dyDescent="0.15">
      <c r="B8" s="229"/>
      <c r="C8" s="242"/>
      <c r="D8" s="242"/>
      <c r="E8" s="242"/>
      <c r="F8" s="242"/>
      <c r="G8" s="242"/>
      <c r="H8" s="242"/>
      <c r="I8" s="242"/>
      <c r="J8" s="238"/>
      <c r="K8" s="238"/>
      <c r="L8" s="238"/>
      <c r="M8" s="239"/>
      <c r="N8" s="238"/>
      <c r="O8" s="238"/>
      <c r="P8" s="238"/>
      <c r="Q8" s="238"/>
      <c r="AJ8" s="228"/>
      <c r="AK8" s="228"/>
      <c r="AL8" s="228"/>
      <c r="AM8" s="228"/>
      <c r="AN8" s="228"/>
      <c r="AO8" s="228"/>
      <c r="AP8" s="228"/>
      <c r="AQ8" s="228"/>
      <c r="AR8" s="228"/>
      <c r="AS8" s="228"/>
      <c r="AT8" s="228"/>
      <c r="AU8" s="228"/>
      <c r="AV8" s="228"/>
      <c r="AW8" s="228"/>
      <c r="AX8" s="228"/>
      <c r="AY8" s="228"/>
      <c r="AZ8" s="228"/>
      <c r="BA8" s="228"/>
      <c r="BB8" s="228"/>
      <c r="BC8" s="228"/>
      <c r="BD8" s="228"/>
      <c r="BE8" s="228"/>
      <c r="BF8" s="228"/>
      <c r="BG8" s="228"/>
      <c r="BH8" s="237"/>
      <c r="BI8" s="237"/>
    </row>
    <row r="9" spans="2:67" s="232" customFormat="1" ht="21" customHeight="1" x14ac:dyDescent="0.15">
      <c r="B9" s="243"/>
      <c r="C9" s="239"/>
      <c r="D9" s="239"/>
      <c r="E9" s="239"/>
      <c r="F9" s="239"/>
      <c r="G9" s="239"/>
      <c r="H9" s="239"/>
      <c r="I9" s="239"/>
      <c r="J9" s="238"/>
      <c r="K9" s="238"/>
      <c r="L9" s="238"/>
      <c r="M9" s="239"/>
      <c r="N9" s="238"/>
      <c r="O9" s="238"/>
      <c r="P9" s="238"/>
      <c r="Q9" s="238"/>
      <c r="AJ9" s="244"/>
      <c r="AK9" s="244"/>
      <c r="AL9" s="244"/>
      <c r="AM9" s="228"/>
      <c r="AN9" s="237"/>
      <c r="AO9" s="245"/>
      <c r="AP9" s="245"/>
      <c r="AQ9" s="229"/>
      <c r="AR9" s="240"/>
      <c r="AS9" s="240"/>
      <c r="AT9" s="240"/>
      <c r="AU9" s="246"/>
      <c r="AV9" s="246"/>
      <c r="AW9" s="228"/>
      <c r="AX9" s="240"/>
      <c r="AY9" s="240"/>
      <c r="AZ9" s="239"/>
      <c r="BA9" s="228"/>
      <c r="BB9" s="228" t="s">
        <v>414</v>
      </c>
      <c r="BC9" s="228"/>
      <c r="BD9" s="228"/>
      <c r="BE9" s="1131">
        <f>DAY(EOMONTH(DATE(AF3,AJ3,1),0))</f>
        <v>30</v>
      </c>
      <c r="BF9" s="1132"/>
      <c r="BG9" s="228" t="s">
        <v>415</v>
      </c>
      <c r="BH9" s="228"/>
      <c r="BI9" s="228"/>
      <c r="BM9" s="231"/>
      <c r="BN9" s="231"/>
      <c r="BO9" s="231"/>
    </row>
    <row r="10" spans="2:67" ht="5.25" customHeight="1" thickBot="1" x14ac:dyDescent="0.2">
      <c r="C10" s="248"/>
      <c r="D10" s="248"/>
      <c r="E10" s="248"/>
      <c r="F10" s="248"/>
      <c r="G10" s="248"/>
      <c r="H10" s="248"/>
      <c r="I10" s="248"/>
      <c r="J10" s="248"/>
      <c r="AC10" s="248"/>
      <c r="AT10" s="248"/>
      <c r="BK10" s="249"/>
      <c r="BL10" s="249"/>
      <c r="BM10" s="249"/>
    </row>
    <row r="11" spans="2:67" ht="21.6" customHeight="1" x14ac:dyDescent="0.15">
      <c r="B11" s="1133" t="s">
        <v>416</v>
      </c>
      <c r="C11" s="1117" t="s">
        <v>417</v>
      </c>
      <c r="D11" s="1136"/>
      <c r="E11" s="251"/>
      <c r="F11" s="250"/>
      <c r="G11" s="251"/>
      <c r="H11" s="250"/>
      <c r="I11" s="1139" t="s">
        <v>418</v>
      </c>
      <c r="J11" s="1140"/>
      <c r="K11" s="1145" t="s">
        <v>419</v>
      </c>
      <c r="L11" s="1118"/>
      <c r="M11" s="1118"/>
      <c r="N11" s="1136"/>
      <c r="O11" s="1145" t="s">
        <v>420</v>
      </c>
      <c r="P11" s="1118"/>
      <c r="Q11" s="1118"/>
      <c r="R11" s="1118"/>
      <c r="S11" s="1136"/>
      <c r="T11" s="252"/>
      <c r="U11" s="252"/>
      <c r="V11" s="253"/>
      <c r="W11" s="1148" t="s">
        <v>421</v>
      </c>
      <c r="X11" s="1149"/>
      <c r="Y11" s="1149"/>
      <c r="Z11" s="1149"/>
      <c r="AA11" s="1149"/>
      <c r="AB11" s="1149"/>
      <c r="AC11" s="1149"/>
      <c r="AD11" s="1149"/>
      <c r="AE11" s="1149"/>
      <c r="AF11" s="1149"/>
      <c r="AG11" s="1149"/>
      <c r="AH11" s="1149"/>
      <c r="AI11" s="1149"/>
      <c r="AJ11" s="1149"/>
      <c r="AK11" s="1149"/>
      <c r="AL11" s="1149"/>
      <c r="AM11" s="1149"/>
      <c r="AN11" s="1149"/>
      <c r="AO11" s="1149"/>
      <c r="AP11" s="1149"/>
      <c r="AQ11" s="1149"/>
      <c r="AR11" s="1149"/>
      <c r="AS11" s="1149"/>
      <c r="AT11" s="1149"/>
      <c r="AU11" s="1149"/>
      <c r="AV11" s="1149"/>
      <c r="AW11" s="1149"/>
      <c r="AX11" s="1149"/>
      <c r="AY11" s="1149"/>
      <c r="AZ11" s="1149"/>
      <c r="BA11" s="1149"/>
      <c r="BB11" s="1108" t="str">
        <f>IF(BE4="４週","(9)1～4週目の勤務時間数合計","(9)1か月の勤務時間数　合計")</f>
        <v>(9)1～4週目の勤務時間数合計</v>
      </c>
      <c r="BC11" s="1109"/>
      <c r="BD11" s="1114" t="s">
        <v>422</v>
      </c>
      <c r="BE11" s="1109"/>
      <c r="BF11" s="1117" t="s">
        <v>423</v>
      </c>
      <c r="BG11" s="1118"/>
      <c r="BH11" s="1118"/>
      <c r="BI11" s="1118"/>
      <c r="BJ11" s="1119"/>
    </row>
    <row r="12" spans="2:67" ht="20.25" customHeight="1" x14ac:dyDescent="0.15">
      <c r="B12" s="1134"/>
      <c r="C12" s="1120"/>
      <c r="D12" s="1137"/>
      <c r="E12" s="255"/>
      <c r="F12" s="254"/>
      <c r="G12" s="255"/>
      <c r="H12" s="254"/>
      <c r="I12" s="1141"/>
      <c r="J12" s="1142"/>
      <c r="K12" s="1146"/>
      <c r="L12" s="1121"/>
      <c r="M12" s="1121"/>
      <c r="N12" s="1137"/>
      <c r="O12" s="1146"/>
      <c r="P12" s="1121"/>
      <c r="Q12" s="1121"/>
      <c r="R12" s="1121"/>
      <c r="S12" s="1137"/>
      <c r="T12" s="256"/>
      <c r="U12" s="256"/>
      <c r="V12" s="257"/>
      <c r="W12" s="1126" t="s">
        <v>424</v>
      </c>
      <c r="X12" s="1126"/>
      <c r="Y12" s="1126"/>
      <c r="Z12" s="1126"/>
      <c r="AA12" s="1126"/>
      <c r="AB12" s="1126"/>
      <c r="AC12" s="1127"/>
      <c r="AD12" s="1128" t="s">
        <v>425</v>
      </c>
      <c r="AE12" s="1126"/>
      <c r="AF12" s="1126"/>
      <c r="AG12" s="1126"/>
      <c r="AH12" s="1126"/>
      <c r="AI12" s="1126"/>
      <c r="AJ12" s="1127"/>
      <c r="AK12" s="1128" t="s">
        <v>426</v>
      </c>
      <c r="AL12" s="1126"/>
      <c r="AM12" s="1126"/>
      <c r="AN12" s="1126"/>
      <c r="AO12" s="1126"/>
      <c r="AP12" s="1126"/>
      <c r="AQ12" s="1127"/>
      <c r="AR12" s="1128" t="s">
        <v>427</v>
      </c>
      <c r="AS12" s="1126"/>
      <c r="AT12" s="1126"/>
      <c r="AU12" s="1126"/>
      <c r="AV12" s="1126"/>
      <c r="AW12" s="1126"/>
      <c r="AX12" s="1127"/>
      <c r="AY12" s="1128" t="s">
        <v>428</v>
      </c>
      <c r="AZ12" s="1126"/>
      <c r="BA12" s="1126"/>
      <c r="BB12" s="1110"/>
      <c r="BC12" s="1111"/>
      <c r="BD12" s="1115"/>
      <c r="BE12" s="1111"/>
      <c r="BF12" s="1120"/>
      <c r="BG12" s="1121"/>
      <c r="BH12" s="1121"/>
      <c r="BI12" s="1121"/>
      <c r="BJ12" s="1122"/>
    </row>
    <row r="13" spans="2:67" ht="20.25" customHeight="1" x14ac:dyDescent="0.15">
      <c r="B13" s="1134"/>
      <c r="C13" s="1120"/>
      <c r="D13" s="1137"/>
      <c r="E13" s="255"/>
      <c r="F13" s="254"/>
      <c r="G13" s="255"/>
      <c r="H13" s="254"/>
      <c r="I13" s="1141"/>
      <c r="J13" s="1142"/>
      <c r="K13" s="1146"/>
      <c r="L13" s="1121"/>
      <c r="M13" s="1121"/>
      <c r="N13" s="1137"/>
      <c r="O13" s="1146"/>
      <c r="P13" s="1121"/>
      <c r="Q13" s="1121"/>
      <c r="R13" s="1121"/>
      <c r="S13" s="1137"/>
      <c r="T13" s="256"/>
      <c r="U13" s="256"/>
      <c r="V13" s="257"/>
      <c r="W13" s="258">
        <v>1</v>
      </c>
      <c r="X13" s="259">
        <v>2</v>
      </c>
      <c r="Y13" s="259">
        <v>3</v>
      </c>
      <c r="Z13" s="259">
        <v>4</v>
      </c>
      <c r="AA13" s="259">
        <v>5</v>
      </c>
      <c r="AB13" s="259">
        <v>6</v>
      </c>
      <c r="AC13" s="260">
        <v>7</v>
      </c>
      <c r="AD13" s="261">
        <v>8</v>
      </c>
      <c r="AE13" s="259">
        <v>9</v>
      </c>
      <c r="AF13" s="259">
        <v>10</v>
      </c>
      <c r="AG13" s="259">
        <v>11</v>
      </c>
      <c r="AH13" s="259">
        <v>12</v>
      </c>
      <c r="AI13" s="259">
        <v>13</v>
      </c>
      <c r="AJ13" s="260">
        <v>14</v>
      </c>
      <c r="AK13" s="258">
        <v>15</v>
      </c>
      <c r="AL13" s="259">
        <v>16</v>
      </c>
      <c r="AM13" s="259">
        <v>17</v>
      </c>
      <c r="AN13" s="259">
        <v>18</v>
      </c>
      <c r="AO13" s="259">
        <v>19</v>
      </c>
      <c r="AP13" s="259">
        <v>20</v>
      </c>
      <c r="AQ13" s="260">
        <v>21</v>
      </c>
      <c r="AR13" s="261">
        <v>22</v>
      </c>
      <c r="AS13" s="259">
        <v>23</v>
      </c>
      <c r="AT13" s="259">
        <v>24</v>
      </c>
      <c r="AU13" s="259">
        <v>25</v>
      </c>
      <c r="AV13" s="259">
        <v>26</v>
      </c>
      <c r="AW13" s="259">
        <v>27</v>
      </c>
      <c r="AX13" s="260">
        <v>28</v>
      </c>
      <c r="AY13" s="261" t="str">
        <f>IF($BE$4="実績",IF(DAY(DATE($AF$3,$AJ$3,29))=29,29,""),"")</f>
        <v/>
      </c>
      <c r="AZ13" s="259" t="str">
        <f>IF($BE$4="実績",IF(DAY(DATE($AF$3,$AJ$3,30))=30,30,""),"")</f>
        <v/>
      </c>
      <c r="BA13" s="260" t="str">
        <f>IF($BE$4="実績",IF(DAY(DATE($AF$3,$AJ$3,31))=31,31,""),"")</f>
        <v/>
      </c>
      <c r="BB13" s="1110"/>
      <c r="BC13" s="1111"/>
      <c r="BD13" s="1115"/>
      <c r="BE13" s="1111"/>
      <c r="BF13" s="1120"/>
      <c r="BG13" s="1121"/>
      <c r="BH13" s="1121"/>
      <c r="BI13" s="1121"/>
      <c r="BJ13" s="1122"/>
    </row>
    <row r="14" spans="2:67" ht="20.25" hidden="1" customHeight="1" x14ac:dyDescent="0.15">
      <c r="B14" s="1134"/>
      <c r="C14" s="1120"/>
      <c r="D14" s="1137"/>
      <c r="E14" s="255"/>
      <c r="F14" s="254"/>
      <c r="G14" s="255"/>
      <c r="H14" s="254"/>
      <c r="I14" s="1141"/>
      <c r="J14" s="1142"/>
      <c r="K14" s="1146"/>
      <c r="L14" s="1121"/>
      <c r="M14" s="1121"/>
      <c r="N14" s="1137"/>
      <c r="O14" s="1146"/>
      <c r="P14" s="1121"/>
      <c r="Q14" s="1121"/>
      <c r="R14" s="1121"/>
      <c r="S14" s="1137"/>
      <c r="T14" s="256"/>
      <c r="U14" s="256"/>
      <c r="V14" s="257"/>
      <c r="W14" s="258">
        <f>WEEKDAY(DATE($AF$3,$AJ$3,1))</f>
        <v>2</v>
      </c>
      <c r="X14" s="259">
        <f>WEEKDAY(DATE($AF$3,$AJ$3,2))</f>
        <v>3</v>
      </c>
      <c r="Y14" s="259">
        <f>WEEKDAY(DATE($AF$3,$AJ$3,3))</f>
        <v>4</v>
      </c>
      <c r="Z14" s="259">
        <f>WEEKDAY(DATE($AF$3,$AJ$3,4))</f>
        <v>5</v>
      </c>
      <c r="AA14" s="259">
        <f>WEEKDAY(DATE($AF$3,$AJ$3,5))</f>
        <v>6</v>
      </c>
      <c r="AB14" s="259">
        <f>WEEKDAY(DATE($AF$3,$AJ$3,6))</f>
        <v>7</v>
      </c>
      <c r="AC14" s="260">
        <f>WEEKDAY(DATE($AF$3,$AJ$3,7))</f>
        <v>1</v>
      </c>
      <c r="AD14" s="261">
        <f>WEEKDAY(DATE($AF$3,$AJ$3,8))</f>
        <v>2</v>
      </c>
      <c r="AE14" s="259">
        <f>WEEKDAY(DATE($AF$3,$AJ$3,9))</f>
        <v>3</v>
      </c>
      <c r="AF14" s="259">
        <f>WEEKDAY(DATE($AF$3,$AJ$3,10))</f>
        <v>4</v>
      </c>
      <c r="AG14" s="259">
        <f>WEEKDAY(DATE($AF$3,$AJ$3,11))</f>
        <v>5</v>
      </c>
      <c r="AH14" s="259">
        <f>WEEKDAY(DATE($AF$3,$AJ$3,12))</f>
        <v>6</v>
      </c>
      <c r="AI14" s="259">
        <f>WEEKDAY(DATE($AF$3,$AJ$3,13))</f>
        <v>7</v>
      </c>
      <c r="AJ14" s="260">
        <f>WEEKDAY(DATE($AF$3,$AJ$3,14))</f>
        <v>1</v>
      </c>
      <c r="AK14" s="261">
        <f>WEEKDAY(DATE($AF$3,$AJ$3,15))</f>
        <v>2</v>
      </c>
      <c r="AL14" s="259">
        <f>WEEKDAY(DATE($AF$3,$AJ$3,16))</f>
        <v>3</v>
      </c>
      <c r="AM14" s="259">
        <f>WEEKDAY(DATE($AF$3,$AJ$3,17))</f>
        <v>4</v>
      </c>
      <c r="AN14" s="259">
        <f>WEEKDAY(DATE($AF$3,$AJ$3,18))</f>
        <v>5</v>
      </c>
      <c r="AO14" s="259">
        <f>WEEKDAY(DATE($AF$3,$AJ$3,19))</f>
        <v>6</v>
      </c>
      <c r="AP14" s="259">
        <f>WEEKDAY(DATE($AF$3,$AJ$3,20))</f>
        <v>7</v>
      </c>
      <c r="AQ14" s="260">
        <f>WEEKDAY(DATE($AF$3,$AJ$3,21))</f>
        <v>1</v>
      </c>
      <c r="AR14" s="261">
        <f>WEEKDAY(DATE($AF$3,$AJ$3,22))</f>
        <v>2</v>
      </c>
      <c r="AS14" s="259">
        <f>WEEKDAY(DATE($AF$3,$AJ$3,23))</f>
        <v>3</v>
      </c>
      <c r="AT14" s="259">
        <f>WEEKDAY(DATE($AF$3,$AJ$3,24))</f>
        <v>4</v>
      </c>
      <c r="AU14" s="259">
        <f>WEEKDAY(DATE($AF$3,$AJ$3,25))</f>
        <v>5</v>
      </c>
      <c r="AV14" s="259">
        <f>WEEKDAY(DATE($AF$3,$AJ$3,26))</f>
        <v>6</v>
      </c>
      <c r="AW14" s="259">
        <f>WEEKDAY(DATE($AF$3,$AJ$3,27))</f>
        <v>7</v>
      </c>
      <c r="AX14" s="260">
        <f>WEEKDAY(DATE($AF$3,$AJ$3,28))</f>
        <v>1</v>
      </c>
      <c r="AY14" s="261">
        <f>IF(AY13=29,WEEKDAY(DATE($AF$3,$AJ$3,29)),0)</f>
        <v>0</v>
      </c>
      <c r="AZ14" s="259">
        <f>IF(AZ13=30,WEEKDAY(DATE($AF$3,$AJ$3,30)),0)</f>
        <v>0</v>
      </c>
      <c r="BA14" s="260">
        <f>IF(BA13=31,WEEKDAY(DATE($AF$3,$AJ$3,31)),0)</f>
        <v>0</v>
      </c>
      <c r="BB14" s="1110"/>
      <c r="BC14" s="1111"/>
      <c r="BD14" s="1115"/>
      <c r="BE14" s="1111"/>
      <c r="BF14" s="1120"/>
      <c r="BG14" s="1121"/>
      <c r="BH14" s="1121"/>
      <c r="BI14" s="1121"/>
      <c r="BJ14" s="1122"/>
    </row>
    <row r="15" spans="2:67" ht="20.25" customHeight="1" thickBot="1" x14ac:dyDescent="0.2">
      <c r="B15" s="1135"/>
      <c r="C15" s="1123"/>
      <c r="D15" s="1138"/>
      <c r="E15" s="263"/>
      <c r="F15" s="262"/>
      <c r="G15" s="263"/>
      <c r="H15" s="262"/>
      <c r="I15" s="1143"/>
      <c r="J15" s="1144"/>
      <c r="K15" s="1147"/>
      <c r="L15" s="1124"/>
      <c r="M15" s="1124"/>
      <c r="N15" s="1138"/>
      <c r="O15" s="1147"/>
      <c r="P15" s="1124"/>
      <c r="Q15" s="1124"/>
      <c r="R15" s="1124"/>
      <c r="S15" s="1138"/>
      <c r="T15" s="264"/>
      <c r="U15" s="264"/>
      <c r="V15" s="265"/>
      <c r="W15" s="266" t="str">
        <f>IF(W14=1,"日",IF(W14=2,"月",IF(W14=3,"火",IF(W14=4,"水",IF(W14=5,"木",IF(W14=6,"金","土"))))))</f>
        <v>月</v>
      </c>
      <c r="X15" s="267" t="str">
        <f t="shared" ref="X15:AX15" si="0">IF(X14=1,"日",IF(X14=2,"月",IF(X14=3,"火",IF(X14=4,"水",IF(X14=5,"木",IF(X14=6,"金","土"))))))</f>
        <v>火</v>
      </c>
      <c r="Y15" s="267" t="str">
        <f t="shared" si="0"/>
        <v>水</v>
      </c>
      <c r="Z15" s="267" t="str">
        <f t="shared" si="0"/>
        <v>木</v>
      </c>
      <c r="AA15" s="267" t="str">
        <f t="shared" si="0"/>
        <v>金</v>
      </c>
      <c r="AB15" s="267" t="str">
        <f t="shared" si="0"/>
        <v>土</v>
      </c>
      <c r="AC15" s="268" t="str">
        <f t="shared" si="0"/>
        <v>日</v>
      </c>
      <c r="AD15" s="269" t="str">
        <f>IF(AD14=1,"日",IF(AD14=2,"月",IF(AD14=3,"火",IF(AD14=4,"水",IF(AD14=5,"木",IF(AD14=6,"金","土"))))))</f>
        <v>月</v>
      </c>
      <c r="AE15" s="267" t="str">
        <f t="shared" si="0"/>
        <v>火</v>
      </c>
      <c r="AF15" s="267" t="str">
        <f t="shared" si="0"/>
        <v>水</v>
      </c>
      <c r="AG15" s="267" t="str">
        <f t="shared" si="0"/>
        <v>木</v>
      </c>
      <c r="AH15" s="267" t="str">
        <f t="shared" si="0"/>
        <v>金</v>
      </c>
      <c r="AI15" s="267" t="str">
        <f t="shared" si="0"/>
        <v>土</v>
      </c>
      <c r="AJ15" s="268" t="str">
        <f t="shared" si="0"/>
        <v>日</v>
      </c>
      <c r="AK15" s="269" t="str">
        <f>IF(AK14=1,"日",IF(AK14=2,"月",IF(AK14=3,"火",IF(AK14=4,"水",IF(AK14=5,"木",IF(AK14=6,"金","土"))))))</f>
        <v>月</v>
      </c>
      <c r="AL15" s="267" t="str">
        <f t="shared" si="0"/>
        <v>火</v>
      </c>
      <c r="AM15" s="267" t="str">
        <f t="shared" si="0"/>
        <v>水</v>
      </c>
      <c r="AN15" s="267" t="str">
        <f t="shared" si="0"/>
        <v>木</v>
      </c>
      <c r="AO15" s="267" t="str">
        <f t="shared" si="0"/>
        <v>金</v>
      </c>
      <c r="AP15" s="267" t="str">
        <f t="shared" si="0"/>
        <v>土</v>
      </c>
      <c r="AQ15" s="268" t="str">
        <f t="shared" si="0"/>
        <v>日</v>
      </c>
      <c r="AR15" s="269" t="str">
        <f>IF(AR14=1,"日",IF(AR14=2,"月",IF(AR14=3,"火",IF(AR14=4,"水",IF(AR14=5,"木",IF(AR14=6,"金","土"))))))</f>
        <v>月</v>
      </c>
      <c r="AS15" s="267" t="str">
        <f t="shared" si="0"/>
        <v>火</v>
      </c>
      <c r="AT15" s="267" t="str">
        <f t="shared" si="0"/>
        <v>水</v>
      </c>
      <c r="AU15" s="267" t="str">
        <f t="shared" si="0"/>
        <v>木</v>
      </c>
      <c r="AV15" s="267" t="str">
        <f t="shared" si="0"/>
        <v>金</v>
      </c>
      <c r="AW15" s="267" t="str">
        <f t="shared" si="0"/>
        <v>土</v>
      </c>
      <c r="AX15" s="268" t="str">
        <f t="shared" si="0"/>
        <v>日</v>
      </c>
      <c r="AY15" s="267" t="str">
        <f>IF(AY14=1,"日",IF(AY14=2,"月",IF(AY14=3,"火",IF(AY14=4,"水",IF(AY14=5,"木",IF(AY14=6,"金",IF(AY14=0,"","土")))))))</f>
        <v/>
      </c>
      <c r="AZ15" s="267" t="str">
        <f>IF(AZ14=1,"日",IF(AZ14=2,"月",IF(AZ14=3,"火",IF(AZ14=4,"水",IF(AZ14=5,"木",IF(AZ14=6,"金",IF(AZ14=0,"","土")))))))</f>
        <v/>
      </c>
      <c r="BA15" s="267" t="str">
        <f>IF(BA14=1,"日",IF(BA14=2,"月",IF(BA14=3,"火",IF(BA14=4,"水",IF(BA14=5,"木",IF(BA14=6,"金",IF(BA14=0,"","土")))))))</f>
        <v/>
      </c>
      <c r="BB15" s="1112"/>
      <c r="BC15" s="1113"/>
      <c r="BD15" s="1116"/>
      <c r="BE15" s="1113"/>
      <c r="BF15" s="1123"/>
      <c r="BG15" s="1124"/>
      <c r="BH15" s="1124"/>
      <c r="BI15" s="1124"/>
      <c r="BJ15" s="1125"/>
    </row>
    <row r="16" spans="2:67" ht="20.25" customHeight="1" x14ac:dyDescent="0.15">
      <c r="B16" s="1086">
        <f>B14+1</f>
        <v>1</v>
      </c>
      <c r="C16" s="1088"/>
      <c r="D16" s="1089"/>
      <c r="E16" s="270"/>
      <c r="F16" s="271"/>
      <c r="G16" s="270"/>
      <c r="H16" s="271"/>
      <c r="I16" s="1092"/>
      <c r="J16" s="1093"/>
      <c r="K16" s="1096"/>
      <c r="L16" s="1097"/>
      <c r="M16" s="1097"/>
      <c r="N16" s="1089"/>
      <c r="O16" s="1100"/>
      <c r="P16" s="1101"/>
      <c r="Q16" s="1101"/>
      <c r="R16" s="1101"/>
      <c r="S16" s="1102"/>
      <c r="T16" s="272" t="s">
        <v>429</v>
      </c>
      <c r="U16" s="273"/>
      <c r="V16" s="274"/>
      <c r="W16" s="275"/>
      <c r="X16" s="276"/>
      <c r="Y16" s="276"/>
      <c r="Z16" s="276"/>
      <c r="AA16" s="276"/>
      <c r="AB16" s="276"/>
      <c r="AC16" s="277"/>
      <c r="AD16" s="275"/>
      <c r="AE16" s="276"/>
      <c r="AF16" s="276"/>
      <c r="AG16" s="276"/>
      <c r="AH16" s="276"/>
      <c r="AI16" s="276"/>
      <c r="AJ16" s="277"/>
      <c r="AK16" s="275"/>
      <c r="AL16" s="276"/>
      <c r="AM16" s="276"/>
      <c r="AN16" s="276"/>
      <c r="AO16" s="276"/>
      <c r="AP16" s="276"/>
      <c r="AQ16" s="277"/>
      <c r="AR16" s="275"/>
      <c r="AS16" s="276"/>
      <c r="AT16" s="276"/>
      <c r="AU16" s="276"/>
      <c r="AV16" s="276"/>
      <c r="AW16" s="276"/>
      <c r="AX16" s="277"/>
      <c r="AY16" s="275"/>
      <c r="AZ16" s="276"/>
      <c r="BA16" s="276"/>
      <c r="BB16" s="1106"/>
      <c r="BC16" s="1107"/>
      <c r="BD16" s="1075"/>
      <c r="BE16" s="1076"/>
      <c r="BF16" s="1077"/>
      <c r="BG16" s="1078"/>
      <c r="BH16" s="1078"/>
      <c r="BI16" s="1078"/>
      <c r="BJ16" s="1079"/>
    </row>
    <row r="17" spans="2:62" ht="20.25" customHeight="1" x14ac:dyDescent="0.15">
      <c r="B17" s="1087"/>
      <c r="C17" s="1090"/>
      <c r="D17" s="1091"/>
      <c r="E17" s="278"/>
      <c r="F17" s="279">
        <f>C16</f>
        <v>0</v>
      </c>
      <c r="G17" s="278"/>
      <c r="H17" s="279">
        <f>I16</f>
        <v>0</v>
      </c>
      <c r="I17" s="1094"/>
      <c r="J17" s="1095"/>
      <c r="K17" s="1098"/>
      <c r="L17" s="1099"/>
      <c r="M17" s="1099"/>
      <c r="N17" s="1091"/>
      <c r="O17" s="1103"/>
      <c r="P17" s="1104"/>
      <c r="Q17" s="1104"/>
      <c r="R17" s="1104"/>
      <c r="S17" s="1105"/>
      <c r="T17" s="280" t="s">
        <v>430</v>
      </c>
      <c r="U17" s="281"/>
      <c r="V17" s="282"/>
      <c r="W17" s="283" t="str">
        <f>IF(W16="","",VLOOKUP(W16,標準様式１シフト記号表!$C$7:$L$48,10,FALSE))</f>
        <v/>
      </c>
      <c r="X17" s="284" t="str">
        <f>IF(X16="","",VLOOKUP(X16,標準様式１シフト記号表!$C$7:$L$48,10,FALSE))</f>
        <v/>
      </c>
      <c r="Y17" s="284" t="str">
        <f>IF(Y16="","",VLOOKUP(Y16,標準様式１シフト記号表!$C$7:$L$48,10,FALSE))</f>
        <v/>
      </c>
      <c r="Z17" s="284" t="str">
        <f>IF(Z16="","",VLOOKUP(Z16,標準様式１シフト記号表!$C$7:$L$48,10,FALSE))</f>
        <v/>
      </c>
      <c r="AA17" s="284" t="str">
        <f>IF(AA16="","",VLOOKUP(AA16,標準様式１シフト記号表!$C$7:$L$48,10,FALSE))</f>
        <v/>
      </c>
      <c r="AB17" s="284" t="str">
        <f>IF(AB16="","",VLOOKUP(AB16,標準様式１シフト記号表!$C$7:$L$48,10,FALSE))</f>
        <v/>
      </c>
      <c r="AC17" s="285" t="str">
        <f>IF(AC16="","",VLOOKUP(AC16,標準様式１シフト記号表!$C$7:$L$48,10,FALSE))</f>
        <v/>
      </c>
      <c r="AD17" s="283" t="str">
        <f>IF(AD16="","",VLOOKUP(AD16,標準様式１シフト記号表!$C$7:$L$48,10,FALSE))</f>
        <v/>
      </c>
      <c r="AE17" s="284" t="str">
        <f>IF(AE16="","",VLOOKUP(AE16,標準様式１シフト記号表!$C$7:$L$48,10,FALSE))</f>
        <v/>
      </c>
      <c r="AF17" s="284" t="str">
        <f>IF(AF16="","",VLOOKUP(AF16,標準様式１シフト記号表!$C$7:$L$48,10,FALSE))</f>
        <v/>
      </c>
      <c r="AG17" s="284" t="str">
        <f>IF(AG16="","",VLOOKUP(AG16,標準様式１シフト記号表!$C$7:$L$48,10,FALSE))</f>
        <v/>
      </c>
      <c r="AH17" s="284" t="str">
        <f>IF(AH16="","",VLOOKUP(AH16,標準様式１シフト記号表!$C$7:$L$48,10,FALSE))</f>
        <v/>
      </c>
      <c r="AI17" s="284" t="str">
        <f>IF(AI16="","",VLOOKUP(AI16,標準様式１シフト記号表!$C$7:$L$48,10,FALSE))</f>
        <v/>
      </c>
      <c r="AJ17" s="285" t="str">
        <f>IF(AJ16="","",VLOOKUP(AJ16,標準様式１シフト記号表!$C$7:$L$48,10,FALSE))</f>
        <v/>
      </c>
      <c r="AK17" s="283" t="str">
        <f>IF(AK16="","",VLOOKUP(AK16,標準様式１シフト記号表!$C$7:$L$48,10,FALSE))</f>
        <v/>
      </c>
      <c r="AL17" s="284" t="str">
        <f>IF(AL16="","",VLOOKUP(AL16,標準様式１シフト記号表!$C$7:$L$48,10,FALSE))</f>
        <v/>
      </c>
      <c r="AM17" s="284" t="str">
        <f>IF(AM16="","",VLOOKUP(AM16,標準様式１シフト記号表!$C$7:$L$48,10,FALSE))</f>
        <v/>
      </c>
      <c r="AN17" s="284" t="str">
        <f>IF(AN16="","",VLOOKUP(AN16,標準様式１シフト記号表!$C$7:$L$48,10,FALSE))</f>
        <v/>
      </c>
      <c r="AO17" s="284" t="str">
        <f>IF(AO16="","",VLOOKUP(AO16,標準様式１シフト記号表!$C$7:$L$48,10,FALSE))</f>
        <v/>
      </c>
      <c r="AP17" s="284" t="str">
        <f>IF(AP16="","",VLOOKUP(AP16,標準様式１シフト記号表!$C$7:$L$48,10,FALSE))</f>
        <v/>
      </c>
      <c r="AQ17" s="285" t="str">
        <f>IF(AQ16="","",VLOOKUP(AQ16,標準様式１シフト記号表!$C$7:$L$48,10,FALSE))</f>
        <v/>
      </c>
      <c r="AR17" s="283" t="str">
        <f>IF(AR16="","",VLOOKUP(AR16,標準様式１シフト記号表!$C$7:$L$48,10,FALSE))</f>
        <v/>
      </c>
      <c r="AS17" s="284" t="str">
        <f>IF(AS16="","",VLOOKUP(AS16,標準様式１シフト記号表!$C$7:$L$48,10,FALSE))</f>
        <v/>
      </c>
      <c r="AT17" s="284" t="str">
        <f>IF(AT16="","",VLOOKUP(AT16,標準様式１シフト記号表!$C$7:$L$48,10,FALSE))</f>
        <v/>
      </c>
      <c r="AU17" s="284" t="str">
        <f>IF(AU16="","",VLOOKUP(AU16,標準様式１シフト記号表!$C$7:$L$48,10,FALSE))</f>
        <v/>
      </c>
      <c r="AV17" s="284" t="str">
        <f>IF(AV16="","",VLOOKUP(AV16,標準様式１シフト記号表!$C$7:$L$48,10,FALSE))</f>
        <v/>
      </c>
      <c r="AW17" s="284" t="str">
        <f>IF(AW16="","",VLOOKUP(AW16,標準様式１シフト記号表!$C$7:$L$48,10,FALSE))</f>
        <v/>
      </c>
      <c r="AX17" s="285" t="str">
        <f>IF(AX16="","",VLOOKUP(AX16,標準様式１シフト記号表!$C$7:$L$48,10,FALSE))</f>
        <v/>
      </c>
      <c r="AY17" s="283" t="str">
        <f>IF(AY16="","",VLOOKUP(AY16,標準様式１シフト記号表!$C$7:$L$48,10,FALSE))</f>
        <v/>
      </c>
      <c r="AZ17" s="284" t="str">
        <f>IF(AZ16="","",VLOOKUP(AZ16,標準様式１シフト記号表!$C$7:$L$48,10,FALSE))</f>
        <v/>
      </c>
      <c r="BA17" s="284" t="str">
        <f>IF(BA16="","",VLOOKUP(BA16,標準様式１シフト記号表!$C$7:$L$48,10,FALSE))</f>
        <v/>
      </c>
      <c r="BB17" s="1083">
        <f>IF($BE$4="４週",SUM(W17:AX17),IF($BE$4="暦月",SUM(W17:BA17),""))</f>
        <v>0</v>
      </c>
      <c r="BC17" s="1084"/>
      <c r="BD17" s="1085">
        <f>IF($BE$4="４週",BB17/4,IF($BE$4="暦月",(BB17/($BE$9/7)),""))</f>
        <v>0</v>
      </c>
      <c r="BE17" s="1084"/>
      <c r="BF17" s="1080"/>
      <c r="BG17" s="1081"/>
      <c r="BH17" s="1081"/>
      <c r="BI17" s="1081"/>
      <c r="BJ17" s="1082"/>
    </row>
    <row r="18" spans="2:62" ht="20.25" customHeight="1" x14ac:dyDescent="0.15">
      <c r="B18" s="1086">
        <f>B16+1</f>
        <v>2</v>
      </c>
      <c r="C18" s="1155"/>
      <c r="D18" s="1156"/>
      <c r="E18" s="286"/>
      <c r="F18" s="287"/>
      <c r="G18" s="286"/>
      <c r="H18" s="287"/>
      <c r="I18" s="1157"/>
      <c r="J18" s="1158"/>
      <c r="K18" s="1159"/>
      <c r="L18" s="1160"/>
      <c r="M18" s="1160"/>
      <c r="N18" s="1156"/>
      <c r="O18" s="1103"/>
      <c r="P18" s="1104"/>
      <c r="Q18" s="1104"/>
      <c r="R18" s="1104"/>
      <c r="S18" s="1105"/>
      <c r="T18" s="288" t="s">
        <v>429</v>
      </c>
      <c r="U18" s="289"/>
      <c r="V18" s="290"/>
      <c r="W18" s="291"/>
      <c r="X18" s="292"/>
      <c r="Y18" s="292"/>
      <c r="Z18" s="292"/>
      <c r="AA18" s="292"/>
      <c r="AB18" s="292"/>
      <c r="AC18" s="293"/>
      <c r="AD18" s="291"/>
      <c r="AE18" s="292"/>
      <c r="AF18" s="292"/>
      <c r="AG18" s="292"/>
      <c r="AH18" s="292"/>
      <c r="AI18" s="292"/>
      <c r="AJ18" s="293"/>
      <c r="AK18" s="291"/>
      <c r="AL18" s="292"/>
      <c r="AM18" s="292"/>
      <c r="AN18" s="292"/>
      <c r="AO18" s="292"/>
      <c r="AP18" s="292"/>
      <c r="AQ18" s="293"/>
      <c r="AR18" s="291"/>
      <c r="AS18" s="292"/>
      <c r="AT18" s="292"/>
      <c r="AU18" s="292"/>
      <c r="AV18" s="292"/>
      <c r="AW18" s="292"/>
      <c r="AX18" s="293"/>
      <c r="AY18" s="291"/>
      <c r="AZ18" s="292"/>
      <c r="BA18" s="294"/>
      <c r="BB18" s="1161"/>
      <c r="BC18" s="1162"/>
      <c r="BD18" s="1150"/>
      <c r="BE18" s="1151"/>
      <c r="BF18" s="1152"/>
      <c r="BG18" s="1153"/>
      <c r="BH18" s="1153"/>
      <c r="BI18" s="1153"/>
      <c r="BJ18" s="1154"/>
    </row>
    <row r="19" spans="2:62" ht="20.25" customHeight="1" x14ac:dyDescent="0.15">
      <c r="B19" s="1087"/>
      <c r="C19" s="1090"/>
      <c r="D19" s="1091"/>
      <c r="E19" s="278"/>
      <c r="F19" s="279">
        <f>C18</f>
        <v>0</v>
      </c>
      <c r="G19" s="278"/>
      <c r="H19" s="279">
        <f>I18</f>
        <v>0</v>
      </c>
      <c r="I19" s="1094"/>
      <c r="J19" s="1095"/>
      <c r="K19" s="1098"/>
      <c r="L19" s="1099"/>
      <c r="M19" s="1099"/>
      <c r="N19" s="1091"/>
      <c r="O19" s="1103"/>
      <c r="P19" s="1104"/>
      <c r="Q19" s="1104"/>
      <c r="R19" s="1104"/>
      <c r="S19" s="1105"/>
      <c r="T19" s="280" t="s">
        <v>430</v>
      </c>
      <c r="U19" s="281"/>
      <c r="V19" s="282"/>
      <c r="W19" s="283" t="str">
        <f>IF(W18="","",VLOOKUP(W18,標準様式１シフト記号表!$C$7:$L$48,10,FALSE))</f>
        <v/>
      </c>
      <c r="X19" s="284" t="str">
        <f>IF(X18="","",VLOOKUP(X18,標準様式１シフト記号表!$C$7:$L$48,10,FALSE))</f>
        <v/>
      </c>
      <c r="Y19" s="284" t="str">
        <f>IF(Y18="","",VLOOKUP(Y18,標準様式１シフト記号表!$C$7:$L$48,10,FALSE))</f>
        <v/>
      </c>
      <c r="Z19" s="284" t="str">
        <f>IF(Z18="","",VLOOKUP(Z18,標準様式１シフト記号表!$C$7:$L$48,10,FALSE))</f>
        <v/>
      </c>
      <c r="AA19" s="284" t="str">
        <f>IF(AA18="","",VLOOKUP(AA18,標準様式１シフト記号表!$C$7:$L$48,10,FALSE))</f>
        <v/>
      </c>
      <c r="AB19" s="284" t="str">
        <f>IF(AB18="","",VLOOKUP(AB18,標準様式１シフト記号表!$C$7:$L$48,10,FALSE))</f>
        <v/>
      </c>
      <c r="AC19" s="285" t="str">
        <f>IF(AC18="","",VLOOKUP(AC18,標準様式１シフト記号表!$C$7:$L$48,10,FALSE))</f>
        <v/>
      </c>
      <c r="AD19" s="283" t="str">
        <f>IF(AD18="","",VLOOKUP(AD18,標準様式１シフト記号表!$C$7:$L$48,10,FALSE))</f>
        <v/>
      </c>
      <c r="AE19" s="284" t="str">
        <f>IF(AE18="","",VLOOKUP(AE18,標準様式１シフト記号表!$C$7:$L$48,10,FALSE))</f>
        <v/>
      </c>
      <c r="AF19" s="284" t="str">
        <f>IF(AF18="","",VLOOKUP(AF18,標準様式１シフト記号表!$C$7:$L$48,10,FALSE))</f>
        <v/>
      </c>
      <c r="AG19" s="284" t="str">
        <f>IF(AG18="","",VLOOKUP(AG18,標準様式１シフト記号表!$C$7:$L$48,10,FALSE))</f>
        <v/>
      </c>
      <c r="AH19" s="284" t="str">
        <f>IF(AH18="","",VLOOKUP(AH18,標準様式１シフト記号表!$C$7:$L$48,10,FALSE))</f>
        <v/>
      </c>
      <c r="AI19" s="284" t="str">
        <f>IF(AI18="","",VLOOKUP(AI18,標準様式１シフト記号表!$C$7:$L$48,10,FALSE))</f>
        <v/>
      </c>
      <c r="AJ19" s="285" t="str">
        <f>IF(AJ18="","",VLOOKUP(AJ18,標準様式１シフト記号表!$C$7:$L$48,10,FALSE))</f>
        <v/>
      </c>
      <c r="AK19" s="283" t="str">
        <f>IF(AK18="","",VLOOKUP(AK18,標準様式１シフト記号表!$C$7:$L$48,10,FALSE))</f>
        <v/>
      </c>
      <c r="AL19" s="284" t="str">
        <f>IF(AL18="","",VLOOKUP(AL18,標準様式１シフト記号表!$C$7:$L$48,10,FALSE))</f>
        <v/>
      </c>
      <c r="AM19" s="284" t="str">
        <f>IF(AM18="","",VLOOKUP(AM18,標準様式１シフト記号表!$C$7:$L$48,10,FALSE))</f>
        <v/>
      </c>
      <c r="AN19" s="284" t="str">
        <f>IF(AN18="","",VLOOKUP(AN18,標準様式１シフト記号表!$C$7:$L$48,10,FALSE))</f>
        <v/>
      </c>
      <c r="AO19" s="284" t="str">
        <f>IF(AO18="","",VLOOKUP(AO18,標準様式１シフト記号表!$C$7:$L$48,10,FALSE))</f>
        <v/>
      </c>
      <c r="AP19" s="284" t="str">
        <f>IF(AP18="","",VLOOKUP(AP18,標準様式１シフト記号表!$C$7:$L$48,10,FALSE))</f>
        <v/>
      </c>
      <c r="AQ19" s="285" t="str">
        <f>IF(AQ18="","",VLOOKUP(AQ18,標準様式１シフト記号表!$C$7:$L$48,10,FALSE))</f>
        <v/>
      </c>
      <c r="AR19" s="283" t="str">
        <f>IF(AR18="","",VLOOKUP(AR18,標準様式１シフト記号表!$C$7:$L$48,10,FALSE))</f>
        <v/>
      </c>
      <c r="AS19" s="284" t="str">
        <f>IF(AS18="","",VLOOKUP(AS18,標準様式１シフト記号表!$C$7:$L$48,10,FALSE))</f>
        <v/>
      </c>
      <c r="AT19" s="284" t="str">
        <f>IF(AT18="","",VLOOKUP(AT18,標準様式１シフト記号表!$C$7:$L$48,10,FALSE))</f>
        <v/>
      </c>
      <c r="AU19" s="284" t="str">
        <f>IF(AU18="","",VLOOKUP(AU18,標準様式１シフト記号表!$C$7:$L$48,10,FALSE))</f>
        <v/>
      </c>
      <c r="AV19" s="284" t="str">
        <f>IF(AV18="","",VLOOKUP(AV18,標準様式１シフト記号表!$C$7:$L$48,10,FALSE))</f>
        <v/>
      </c>
      <c r="AW19" s="284" t="str">
        <f>IF(AW18="","",VLOOKUP(AW18,標準様式１シフト記号表!$C$7:$L$48,10,FALSE))</f>
        <v/>
      </c>
      <c r="AX19" s="285" t="str">
        <f>IF(AX18="","",VLOOKUP(AX18,標準様式１シフト記号表!$C$7:$L$48,10,FALSE))</f>
        <v/>
      </c>
      <c r="AY19" s="283" t="str">
        <f>IF(AY18="","",VLOOKUP(AY18,標準様式１シフト記号表!$C$7:$L$48,10,FALSE))</f>
        <v/>
      </c>
      <c r="AZ19" s="284" t="str">
        <f>IF(AZ18="","",VLOOKUP(AZ18,標準様式１シフト記号表!$C$7:$L$48,10,FALSE))</f>
        <v/>
      </c>
      <c r="BA19" s="284" t="str">
        <f>IF(BA18="","",VLOOKUP(BA18,標準様式１シフト記号表!$C$7:$L$48,10,FALSE))</f>
        <v/>
      </c>
      <c r="BB19" s="1083">
        <f>IF($BE$4="４週",SUM(W19:AX19),IF($BE$4="暦月",SUM(W19:BA19),""))</f>
        <v>0</v>
      </c>
      <c r="BC19" s="1084"/>
      <c r="BD19" s="1085">
        <f>IF($BE$4="４週",BB19/4,IF($BE$4="暦月",(BB19/($BE$9/7)),""))</f>
        <v>0</v>
      </c>
      <c r="BE19" s="1084"/>
      <c r="BF19" s="1080"/>
      <c r="BG19" s="1081"/>
      <c r="BH19" s="1081"/>
      <c r="BI19" s="1081"/>
      <c r="BJ19" s="1082"/>
    </row>
    <row r="20" spans="2:62" ht="20.25" customHeight="1" x14ac:dyDescent="0.15">
      <c r="B20" s="1086">
        <f>B18+1</f>
        <v>3</v>
      </c>
      <c r="C20" s="1155"/>
      <c r="D20" s="1156"/>
      <c r="E20" s="278"/>
      <c r="F20" s="279"/>
      <c r="G20" s="278"/>
      <c r="H20" s="279"/>
      <c r="I20" s="1157"/>
      <c r="J20" s="1158"/>
      <c r="K20" s="1159"/>
      <c r="L20" s="1160"/>
      <c r="M20" s="1160"/>
      <c r="N20" s="1156"/>
      <c r="O20" s="1103"/>
      <c r="P20" s="1104"/>
      <c r="Q20" s="1104"/>
      <c r="R20" s="1104"/>
      <c r="S20" s="1105"/>
      <c r="T20" s="288" t="s">
        <v>429</v>
      </c>
      <c r="U20" s="289"/>
      <c r="V20" s="290"/>
      <c r="W20" s="291"/>
      <c r="X20" s="292"/>
      <c r="Y20" s="292"/>
      <c r="Z20" s="292"/>
      <c r="AA20" s="292"/>
      <c r="AB20" s="292"/>
      <c r="AC20" s="293"/>
      <c r="AD20" s="291"/>
      <c r="AE20" s="292"/>
      <c r="AF20" s="292"/>
      <c r="AG20" s="292"/>
      <c r="AH20" s="292"/>
      <c r="AI20" s="292"/>
      <c r="AJ20" s="293"/>
      <c r="AK20" s="291"/>
      <c r="AL20" s="292"/>
      <c r="AM20" s="292"/>
      <c r="AN20" s="292"/>
      <c r="AO20" s="292"/>
      <c r="AP20" s="292"/>
      <c r="AQ20" s="293"/>
      <c r="AR20" s="291"/>
      <c r="AS20" s="292"/>
      <c r="AT20" s="292"/>
      <c r="AU20" s="292"/>
      <c r="AV20" s="292"/>
      <c r="AW20" s="292"/>
      <c r="AX20" s="293"/>
      <c r="AY20" s="291"/>
      <c r="AZ20" s="292"/>
      <c r="BA20" s="294"/>
      <c r="BB20" s="1161"/>
      <c r="BC20" s="1162"/>
      <c r="BD20" s="1150"/>
      <c r="BE20" s="1151"/>
      <c r="BF20" s="1152"/>
      <c r="BG20" s="1153"/>
      <c r="BH20" s="1153"/>
      <c r="BI20" s="1153"/>
      <c r="BJ20" s="1154"/>
    </row>
    <row r="21" spans="2:62" ht="20.25" customHeight="1" x14ac:dyDescent="0.15">
      <c r="B21" s="1087"/>
      <c r="C21" s="1090"/>
      <c r="D21" s="1091"/>
      <c r="E21" s="278"/>
      <c r="F21" s="279">
        <f>C20</f>
        <v>0</v>
      </c>
      <c r="G21" s="278"/>
      <c r="H21" s="279">
        <f>I20</f>
        <v>0</v>
      </c>
      <c r="I21" s="1094"/>
      <c r="J21" s="1095"/>
      <c r="K21" s="1098"/>
      <c r="L21" s="1099"/>
      <c r="M21" s="1099"/>
      <c r="N21" s="1091"/>
      <c r="O21" s="1103"/>
      <c r="P21" s="1104"/>
      <c r="Q21" s="1104"/>
      <c r="R21" s="1104"/>
      <c r="S21" s="1105"/>
      <c r="T21" s="280" t="s">
        <v>430</v>
      </c>
      <c r="U21" s="281"/>
      <c r="V21" s="282"/>
      <c r="W21" s="283" t="str">
        <f>IF(W20="","",VLOOKUP(W20,標準様式１シフト記号表!$C$7:$L$48,10,FALSE))</f>
        <v/>
      </c>
      <c r="X21" s="284" t="str">
        <f>IF(X20="","",VLOOKUP(X20,標準様式１シフト記号表!$C$7:$L$48,10,FALSE))</f>
        <v/>
      </c>
      <c r="Y21" s="284" t="str">
        <f>IF(Y20="","",VLOOKUP(Y20,標準様式１シフト記号表!$C$7:$L$48,10,FALSE))</f>
        <v/>
      </c>
      <c r="Z21" s="284" t="str">
        <f>IF(Z20="","",VLOOKUP(Z20,標準様式１シフト記号表!$C$7:$L$48,10,FALSE))</f>
        <v/>
      </c>
      <c r="AA21" s="284" t="str">
        <f>IF(AA20="","",VLOOKUP(AA20,標準様式１シフト記号表!$C$7:$L$48,10,FALSE))</f>
        <v/>
      </c>
      <c r="AB21" s="284" t="str">
        <f>IF(AB20="","",VLOOKUP(AB20,標準様式１シフト記号表!$C$7:$L$48,10,FALSE))</f>
        <v/>
      </c>
      <c r="AC21" s="285" t="str">
        <f>IF(AC20="","",VLOOKUP(AC20,標準様式１シフト記号表!$C$7:$L$48,10,FALSE))</f>
        <v/>
      </c>
      <c r="AD21" s="283" t="str">
        <f>IF(AD20="","",VLOOKUP(AD20,標準様式１シフト記号表!$C$7:$L$48,10,FALSE))</f>
        <v/>
      </c>
      <c r="AE21" s="284" t="str">
        <f>IF(AE20="","",VLOOKUP(AE20,標準様式１シフト記号表!$C$7:$L$48,10,FALSE))</f>
        <v/>
      </c>
      <c r="AF21" s="284" t="str">
        <f>IF(AF20="","",VLOOKUP(AF20,標準様式１シフト記号表!$C$7:$L$48,10,FALSE))</f>
        <v/>
      </c>
      <c r="AG21" s="284" t="str">
        <f>IF(AG20="","",VLOOKUP(AG20,標準様式１シフト記号表!$C$7:$L$48,10,FALSE))</f>
        <v/>
      </c>
      <c r="AH21" s="284" t="str">
        <f>IF(AH20="","",VLOOKUP(AH20,標準様式１シフト記号表!$C$7:$L$48,10,FALSE))</f>
        <v/>
      </c>
      <c r="AI21" s="284" t="str">
        <f>IF(AI20="","",VLOOKUP(AI20,標準様式１シフト記号表!$C$7:$L$48,10,FALSE))</f>
        <v/>
      </c>
      <c r="AJ21" s="285" t="str">
        <f>IF(AJ20="","",VLOOKUP(AJ20,標準様式１シフト記号表!$C$7:$L$48,10,FALSE))</f>
        <v/>
      </c>
      <c r="AK21" s="283" t="str">
        <f>IF(AK20="","",VLOOKUP(AK20,標準様式１シフト記号表!$C$7:$L$48,10,FALSE))</f>
        <v/>
      </c>
      <c r="AL21" s="284" t="str">
        <f>IF(AL20="","",VLOOKUP(AL20,標準様式１シフト記号表!$C$7:$L$48,10,FALSE))</f>
        <v/>
      </c>
      <c r="AM21" s="284" t="str">
        <f>IF(AM20="","",VLOOKUP(AM20,標準様式１シフト記号表!$C$7:$L$48,10,FALSE))</f>
        <v/>
      </c>
      <c r="AN21" s="284" t="str">
        <f>IF(AN20="","",VLOOKUP(AN20,標準様式１シフト記号表!$C$7:$L$48,10,FALSE))</f>
        <v/>
      </c>
      <c r="AO21" s="284" t="str">
        <f>IF(AO20="","",VLOOKUP(AO20,標準様式１シフト記号表!$C$7:$L$48,10,FALSE))</f>
        <v/>
      </c>
      <c r="AP21" s="284" t="str">
        <f>IF(AP20="","",VLOOKUP(AP20,標準様式１シフト記号表!$C$7:$L$48,10,FALSE))</f>
        <v/>
      </c>
      <c r="AQ21" s="285" t="str">
        <f>IF(AQ20="","",VLOOKUP(AQ20,標準様式１シフト記号表!$C$7:$L$48,10,FALSE))</f>
        <v/>
      </c>
      <c r="AR21" s="283" t="str">
        <f>IF(AR20="","",VLOOKUP(AR20,標準様式１シフト記号表!$C$7:$L$48,10,FALSE))</f>
        <v/>
      </c>
      <c r="AS21" s="284" t="str">
        <f>IF(AS20="","",VLOOKUP(AS20,標準様式１シフト記号表!$C$7:$L$48,10,FALSE))</f>
        <v/>
      </c>
      <c r="AT21" s="284" t="str">
        <f>IF(AT20="","",VLOOKUP(AT20,標準様式１シフト記号表!$C$7:$L$48,10,FALSE))</f>
        <v/>
      </c>
      <c r="AU21" s="284" t="str">
        <f>IF(AU20="","",VLOOKUP(AU20,標準様式１シフト記号表!$C$7:$L$48,10,FALSE))</f>
        <v/>
      </c>
      <c r="AV21" s="284" t="str">
        <f>IF(AV20="","",VLOOKUP(AV20,標準様式１シフト記号表!$C$7:$L$48,10,FALSE))</f>
        <v/>
      </c>
      <c r="AW21" s="284" t="str">
        <f>IF(AW20="","",VLOOKUP(AW20,標準様式１シフト記号表!$C$7:$L$48,10,FALSE))</f>
        <v/>
      </c>
      <c r="AX21" s="285" t="str">
        <f>IF(AX20="","",VLOOKUP(AX20,標準様式１シフト記号表!$C$7:$L$48,10,FALSE))</f>
        <v/>
      </c>
      <c r="AY21" s="283" t="str">
        <f>IF(AY20="","",VLOOKUP(AY20,標準様式１シフト記号表!$C$7:$L$48,10,FALSE))</f>
        <v/>
      </c>
      <c r="AZ21" s="284" t="str">
        <f>IF(AZ20="","",VLOOKUP(AZ20,標準様式１シフト記号表!$C$7:$L$48,10,FALSE))</f>
        <v/>
      </c>
      <c r="BA21" s="284" t="str">
        <f>IF(BA20="","",VLOOKUP(BA20,標準様式１シフト記号表!$C$7:$L$48,10,FALSE))</f>
        <v/>
      </c>
      <c r="BB21" s="1083">
        <f>IF($BE$4="４週",SUM(W21:AX21),IF($BE$4="暦月",SUM(W21:BA21),""))</f>
        <v>0</v>
      </c>
      <c r="BC21" s="1084"/>
      <c r="BD21" s="1085">
        <f>IF($BE$4="４週",BB21/4,IF($BE$4="暦月",(BB21/($BE$9/7)),""))</f>
        <v>0</v>
      </c>
      <c r="BE21" s="1084"/>
      <c r="BF21" s="1080"/>
      <c r="BG21" s="1081"/>
      <c r="BH21" s="1081"/>
      <c r="BI21" s="1081"/>
      <c r="BJ21" s="1082"/>
    </row>
    <row r="22" spans="2:62" ht="20.25" customHeight="1" x14ac:dyDescent="0.15">
      <c r="B22" s="1086">
        <f>B20+1</f>
        <v>4</v>
      </c>
      <c r="C22" s="1155"/>
      <c r="D22" s="1156"/>
      <c r="E22" s="278"/>
      <c r="F22" s="279"/>
      <c r="G22" s="278"/>
      <c r="H22" s="279"/>
      <c r="I22" s="1157"/>
      <c r="J22" s="1158"/>
      <c r="K22" s="1159"/>
      <c r="L22" s="1160"/>
      <c r="M22" s="1160"/>
      <c r="N22" s="1156"/>
      <c r="O22" s="1103"/>
      <c r="P22" s="1104"/>
      <c r="Q22" s="1104"/>
      <c r="R22" s="1104"/>
      <c r="S22" s="1105"/>
      <c r="T22" s="288" t="s">
        <v>429</v>
      </c>
      <c r="U22" s="289"/>
      <c r="V22" s="290"/>
      <c r="W22" s="291"/>
      <c r="X22" s="292"/>
      <c r="Y22" s="292"/>
      <c r="Z22" s="292"/>
      <c r="AA22" s="292"/>
      <c r="AB22" s="292"/>
      <c r="AC22" s="293"/>
      <c r="AD22" s="291"/>
      <c r="AE22" s="292"/>
      <c r="AF22" s="292"/>
      <c r="AG22" s="292"/>
      <c r="AH22" s="292"/>
      <c r="AI22" s="292"/>
      <c r="AJ22" s="293"/>
      <c r="AK22" s="291"/>
      <c r="AL22" s="292"/>
      <c r="AM22" s="292"/>
      <c r="AN22" s="292"/>
      <c r="AO22" s="292"/>
      <c r="AP22" s="292"/>
      <c r="AQ22" s="293"/>
      <c r="AR22" s="291"/>
      <c r="AS22" s="292"/>
      <c r="AT22" s="292"/>
      <c r="AU22" s="292"/>
      <c r="AV22" s="292"/>
      <c r="AW22" s="292"/>
      <c r="AX22" s="293"/>
      <c r="AY22" s="291"/>
      <c r="AZ22" s="292"/>
      <c r="BA22" s="294"/>
      <c r="BB22" s="1161"/>
      <c r="BC22" s="1162"/>
      <c r="BD22" s="1150"/>
      <c r="BE22" s="1151"/>
      <c r="BF22" s="1152"/>
      <c r="BG22" s="1153"/>
      <c r="BH22" s="1153"/>
      <c r="BI22" s="1153"/>
      <c r="BJ22" s="1154"/>
    </row>
    <row r="23" spans="2:62" ht="20.25" customHeight="1" x14ac:dyDescent="0.15">
      <c r="B23" s="1087"/>
      <c r="C23" s="1090"/>
      <c r="D23" s="1091"/>
      <c r="E23" s="278"/>
      <c r="F23" s="279">
        <f>C22</f>
        <v>0</v>
      </c>
      <c r="G23" s="278"/>
      <c r="H23" s="279">
        <f>I22</f>
        <v>0</v>
      </c>
      <c r="I23" s="1094"/>
      <c r="J23" s="1095"/>
      <c r="K23" s="1098"/>
      <c r="L23" s="1099"/>
      <c r="M23" s="1099"/>
      <c r="N23" s="1091"/>
      <c r="O23" s="1103"/>
      <c r="P23" s="1104"/>
      <c r="Q23" s="1104"/>
      <c r="R23" s="1104"/>
      <c r="S23" s="1105"/>
      <c r="T23" s="280" t="s">
        <v>430</v>
      </c>
      <c r="U23" s="281"/>
      <c r="V23" s="282"/>
      <c r="W23" s="283" t="str">
        <f>IF(W22="","",VLOOKUP(W22,標準様式１シフト記号表!$C$7:$L$48,10,FALSE))</f>
        <v/>
      </c>
      <c r="X23" s="284" t="str">
        <f>IF(X22="","",VLOOKUP(X22,標準様式１シフト記号表!$C$7:$L$48,10,FALSE))</f>
        <v/>
      </c>
      <c r="Y23" s="284" t="str">
        <f>IF(Y22="","",VLOOKUP(Y22,標準様式１シフト記号表!$C$7:$L$48,10,FALSE))</f>
        <v/>
      </c>
      <c r="Z23" s="284" t="str">
        <f>IF(Z22="","",VLOOKUP(Z22,標準様式１シフト記号表!$C$7:$L$48,10,FALSE))</f>
        <v/>
      </c>
      <c r="AA23" s="284" t="str">
        <f>IF(AA22="","",VLOOKUP(AA22,標準様式１シフト記号表!$C$7:$L$48,10,FALSE))</f>
        <v/>
      </c>
      <c r="AB23" s="284" t="str">
        <f>IF(AB22="","",VLOOKUP(AB22,標準様式１シフト記号表!$C$7:$L$48,10,FALSE))</f>
        <v/>
      </c>
      <c r="AC23" s="285" t="str">
        <f>IF(AC22="","",VLOOKUP(AC22,標準様式１シフト記号表!$C$7:$L$48,10,FALSE))</f>
        <v/>
      </c>
      <c r="AD23" s="283" t="str">
        <f>IF(AD22="","",VLOOKUP(AD22,標準様式１シフト記号表!$C$7:$L$48,10,FALSE))</f>
        <v/>
      </c>
      <c r="AE23" s="284" t="str">
        <f>IF(AE22="","",VLOOKUP(AE22,標準様式１シフト記号表!$C$7:$L$48,10,FALSE))</f>
        <v/>
      </c>
      <c r="AF23" s="284" t="str">
        <f>IF(AF22="","",VLOOKUP(AF22,標準様式１シフト記号表!$C$7:$L$48,10,FALSE))</f>
        <v/>
      </c>
      <c r="AG23" s="284" t="str">
        <f>IF(AG22="","",VLOOKUP(AG22,標準様式１シフト記号表!$C$7:$L$48,10,FALSE))</f>
        <v/>
      </c>
      <c r="AH23" s="284" t="str">
        <f>IF(AH22="","",VLOOKUP(AH22,標準様式１シフト記号表!$C$7:$L$48,10,FALSE))</f>
        <v/>
      </c>
      <c r="AI23" s="284" t="str">
        <f>IF(AI22="","",VLOOKUP(AI22,標準様式１シフト記号表!$C$7:$L$48,10,FALSE))</f>
        <v/>
      </c>
      <c r="AJ23" s="285" t="str">
        <f>IF(AJ22="","",VLOOKUP(AJ22,標準様式１シフト記号表!$C$7:$L$48,10,FALSE))</f>
        <v/>
      </c>
      <c r="AK23" s="283" t="str">
        <f>IF(AK22="","",VLOOKUP(AK22,標準様式１シフト記号表!$C$7:$L$48,10,FALSE))</f>
        <v/>
      </c>
      <c r="AL23" s="284" t="str">
        <f>IF(AL22="","",VLOOKUP(AL22,標準様式１シフト記号表!$C$7:$L$48,10,FALSE))</f>
        <v/>
      </c>
      <c r="AM23" s="284" t="str">
        <f>IF(AM22="","",VLOOKUP(AM22,標準様式１シフト記号表!$C$7:$L$48,10,FALSE))</f>
        <v/>
      </c>
      <c r="AN23" s="284" t="str">
        <f>IF(AN22="","",VLOOKUP(AN22,標準様式１シフト記号表!$C$7:$L$48,10,FALSE))</f>
        <v/>
      </c>
      <c r="AO23" s="284" t="str">
        <f>IF(AO22="","",VLOOKUP(AO22,標準様式１シフト記号表!$C$7:$L$48,10,FALSE))</f>
        <v/>
      </c>
      <c r="AP23" s="284" t="str">
        <f>IF(AP22="","",VLOOKUP(AP22,標準様式１シフト記号表!$C$7:$L$48,10,FALSE))</f>
        <v/>
      </c>
      <c r="AQ23" s="285" t="str">
        <f>IF(AQ22="","",VLOOKUP(AQ22,標準様式１シフト記号表!$C$7:$L$48,10,FALSE))</f>
        <v/>
      </c>
      <c r="AR23" s="283" t="str">
        <f>IF(AR22="","",VLOOKUP(AR22,標準様式１シフト記号表!$C$7:$L$48,10,FALSE))</f>
        <v/>
      </c>
      <c r="AS23" s="284" t="str">
        <f>IF(AS22="","",VLOOKUP(AS22,標準様式１シフト記号表!$C$7:$L$48,10,FALSE))</f>
        <v/>
      </c>
      <c r="AT23" s="284" t="str">
        <f>IF(AT22="","",VLOOKUP(AT22,標準様式１シフト記号表!$C$7:$L$48,10,FALSE))</f>
        <v/>
      </c>
      <c r="AU23" s="284" t="str">
        <f>IF(AU22="","",VLOOKUP(AU22,標準様式１シフト記号表!$C$7:$L$48,10,FALSE))</f>
        <v/>
      </c>
      <c r="AV23" s="284" t="str">
        <f>IF(AV22="","",VLOOKUP(AV22,標準様式１シフト記号表!$C$7:$L$48,10,FALSE))</f>
        <v/>
      </c>
      <c r="AW23" s="284" t="str">
        <f>IF(AW22="","",VLOOKUP(AW22,標準様式１シフト記号表!$C$7:$L$48,10,FALSE))</f>
        <v/>
      </c>
      <c r="AX23" s="285" t="str">
        <f>IF(AX22="","",VLOOKUP(AX22,標準様式１シフト記号表!$C$7:$L$48,10,FALSE))</f>
        <v/>
      </c>
      <c r="AY23" s="283" t="str">
        <f>IF(AY22="","",VLOOKUP(AY22,標準様式１シフト記号表!$C$7:$L$48,10,FALSE))</f>
        <v/>
      </c>
      <c r="AZ23" s="284" t="str">
        <f>IF(AZ22="","",VLOOKUP(AZ22,標準様式１シフト記号表!$C$7:$L$48,10,FALSE))</f>
        <v/>
      </c>
      <c r="BA23" s="284" t="str">
        <f>IF(BA22="","",VLOOKUP(BA22,標準様式１シフト記号表!$C$7:$L$48,10,FALSE))</f>
        <v/>
      </c>
      <c r="BB23" s="1083">
        <f>IF($BE$4="４週",SUM(W23:AX23),IF($BE$4="暦月",SUM(W23:BA23),""))</f>
        <v>0</v>
      </c>
      <c r="BC23" s="1084"/>
      <c r="BD23" s="1085">
        <f>IF($BE$4="４週",BB23/4,IF($BE$4="暦月",(BB23/($BE$9/7)),""))</f>
        <v>0</v>
      </c>
      <c r="BE23" s="1084"/>
      <c r="BF23" s="1080"/>
      <c r="BG23" s="1081"/>
      <c r="BH23" s="1081"/>
      <c r="BI23" s="1081"/>
      <c r="BJ23" s="1082"/>
    </row>
    <row r="24" spans="2:62" ht="20.25" customHeight="1" x14ac:dyDescent="0.15">
      <c r="B24" s="1086">
        <f>B22+1</f>
        <v>5</v>
      </c>
      <c r="C24" s="1155"/>
      <c r="D24" s="1156"/>
      <c r="E24" s="278"/>
      <c r="F24" s="279"/>
      <c r="G24" s="278"/>
      <c r="H24" s="279"/>
      <c r="I24" s="1157"/>
      <c r="J24" s="1158"/>
      <c r="K24" s="1159"/>
      <c r="L24" s="1160"/>
      <c r="M24" s="1160"/>
      <c r="N24" s="1156"/>
      <c r="O24" s="1103"/>
      <c r="P24" s="1104"/>
      <c r="Q24" s="1104"/>
      <c r="R24" s="1104"/>
      <c r="S24" s="1105"/>
      <c r="T24" s="288" t="s">
        <v>429</v>
      </c>
      <c r="U24" s="289"/>
      <c r="V24" s="290"/>
      <c r="W24" s="291"/>
      <c r="X24" s="292"/>
      <c r="Y24" s="292"/>
      <c r="Z24" s="292"/>
      <c r="AA24" s="292"/>
      <c r="AB24" s="292"/>
      <c r="AC24" s="293"/>
      <c r="AD24" s="291"/>
      <c r="AE24" s="292"/>
      <c r="AF24" s="292"/>
      <c r="AG24" s="292"/>
      <c r="AH24" s="292"/>
      <c r="AI24" s="292"/>
      <c r="AJ24" s="293"/>
      <c r="AK24" s="291"/>
      <c r="AL24" s="292"/>
      <c r="AM24" s="292"/>
      <c r="AN24" s="292"/>
      <c r="AO24" s="292"/>
      <c r="AP24" s="292"/>
      <c r="AQ24" s="293"/>
      <c r="AR24" s="291"/>
      <c r="AS24" s="292"/>
      <c r="AT24" s="292"/>
      <c r="AU24" s="292"/>
      <c r="AV24" s="292"/>
      <c r="AW24" s="292"/>
      <c r="AX24" s="293"/>
      <c r="AY24" s="291"/>
      <c r="AZ24" s="292"/>
      <c r="BA24" s="294"/>
      <c r="BB24" s="1161"/>
      <c r="BC24" s="1162"/>
      <c r="BD24" s="1150"/>
      <c r="BE24" s="1151"/>
      <c r="BF24" s="1152"/>
      <c r="BG24" s="1153"/>
      <c r="BH24" s="1153"/>
      <c r="BI24" s="1153"/>
      <c r="BJ24" s="1154"/>
    </row>
    <row r="25" spans="2:62" ht="20.25" customHeight="1" x14ac:dyDescent="0.15">
      <c r="B25" s="1087"/>
      <c r="C25" s="1090"/>
      <c r="D25" s="1091"/>
      <c r="E25" s="278"/>
      <c r="F25" s="279">
        <f>C24</f>
        <v>0</v>
      </c>
      <c r="G25" s="278"/>
      <c r="H25" s="279">
        <f>I24</f>
        <v>0</v>
      </c>
      <c r="I25" s="1094"/>
      <c r="J25" s="1095"/>
      <c r="K25" s="1098"/>
      <c r="L25" s="1099"/>
      <c r="M25" s="1099"/>
      <c r="N25" s="1091"/>
      <c r="O25" s="1103"/>
      <c r="P25" s="1104"/>
      <c r="Q25" s="1104"/>
      <c r="R25" s="1104"/>
      <c r="S25" s="1105"/>
      <c r="T25" s="295" t="s">
        <v>430</v>
      </c>
      <c r="U25" s="296"/>
      <c r="V25" s="297"/>
      <c r="W25" s="283" t="str">
        <f>IF(W24="","",VLOOKUP(W24,標準様式１シフト記号表!$C$7:$L$48,10,FALSE))</f>
        <v/>
      </c>
      <c r="X25" s="284" t="str">
        <f>IF(X24="","",VLOOKUP(X24,標準様式１シフト記号表!$C$7:$L$48,10,FALSE))</f>
        <v/>
      </c>
      <c r="Y25" s="284" t="str">
        <f>IF(Y24="","",VLOOKUP(Y24,標準様式１シフト記号表!$C$7:$L$48,10,FALSE))</f>
        <v/>
      </c>
      <c r="Z25" s="284" t="str">
        <f>IF(Z24="","",VLOOKUP(Z24,標準様式１シフト記号表!$C$7:$L$48,10,FALSE))</f>
        <v/>
      </c>
      <c r="AA25" s="284" t="str">
        <f>IF(AA24="","",VLOOKUP(AA24,標準様式１シフト記号表!$C$7:$L$48,10,FALSE))</f>
        <v/>
      </c>
      <c r="AB25" s="284" t="str">
        <f>IF(AB24="","",VLOOKUP(AB24,標準様式１シフト記号表!$C$7:$L$48,10,FALSE))</f>
        <v/>
      </c>
      <c r="AC25" s="285" t="str">
        <f>IF(AC24="","",VLOOKUP(AC24,標準様式１シフト記号表!$C$7:$L$48,10,FALSE))</f>
        <v/>
      </c>
      <c r="AD25" s="283" t="str">
        <f>IF(AD24="","",VLOOKUP(AD24,標準様式１シフト記号表!$C$7:$L$48,10,FALSE))</f>
        <v/>
      </c>
      <c r="AE25" s="284" t="str">
        <f>IF(AE24="","",VLOOKUP(AE24,標準様式１シフト記号表!$C$7:$L$48,10,FALSE))</f>
        <v/>
      </c>
      <c r="AF25" s="284" t="str">
        <f>IF(AF24="","",VLOOKUP(AF24,標準様式１シフト記号表!$C$7:$L$48,10,FALSE))</f>
        <v/>
      </c>
      <c r="AG25" s="284" t="str">
        <f>IF(AG24="","",VLOOKUP(AG24,標準様式１シフト記号表!$C$7:$L$48,10,FALSE))</f>
        <v/>
      </c>
      <c r="AH25" s="284" t="str">
        <f>IF(AH24="","",VLOOKUP(AH24,標準様式１シフト記号表!$C$7:$L$48,10,FALSE))</f>
        <v/>
      </c>
      <c r="AI25" s="284" t="str">
        <f>IF(AI24="","",VLOOKUP(AI24,標準様式１シフト記号表!$C$7:$L$48,10,FALSE))</f>
        <v/>
      </c>
      <c r="AJ25" s="285" t="str">
        <f>IF(AJ24="","",VLOOKUP(AJ24,標準様式１シフト記号表!$C$7:$L$48,10,FALSE))</f>
        <v/>
      </c>
      <c r="AK25" s="283" t="str">
        <f>IF(AK24="","",VLOOKUP(AK24,標準様式１シフト記号表!$C$7:$L$48,10,FALSE))</f>
        <v/>
      </c>
      <c r="AL25" s="284" t="str">
        <f>IF(AL24="","",VLOOKUP(AL24,標準様式１シフト記号表!$C$7:$L$48,10,FALSE))</f>
        <v/>
      </c>
      <c r="AM25" s="284" t="str">
        <f>IF(AM24="","",VLOOKUP(AM24,標準様式１シフト記号表!$C$7:$L$48,10,FALSE))</f>
        <v/>
      </c>
      <c r="AN25" s="284" t="str">
        <f>IF(AN24="","",VLOOKUP(AN24,標準様式１シフト記号表!$C$7:$L$48,10,FALSE))</f>
        <v/>
      </c>
      <c r="AO25" s="284" t="str">
        <f>IF(AO24="","",VLOOKUP(AO24,標準様式１シフト記号表!$C$7:$L$48,10,FALSE))</f>
        <v/>
      </c>
      <c r="AP25" s="284" t="str">
        <f>IF(AP24="","",VLOOKUP(AP24,標準様式１シフト記号表!$C$7:$L$48,10,FALSE))</f>
        <v/>
      </c>
      <c r="AQ25" s="285" t="str">
        <f>IF(AQ24="","",VLOOKUP(AQ24,標準様式１シフト記号表!$C$7:$L$48,10,FALSE))</f>
        <v/>
      </c>
      <c r="AR25" s="283" t="str">
        <f>IF(AR24="","",VLOOKUP(AR24,標準様式１シフト記号表!$C$7:$L$48,10,FALSE))</f>
        <v/>
      </c>
      <c r="AS25" s="284" t="str">
        <f>IF(AS24="","",VLOOKUP(AS24,標準様式１シフト記号表!$C$7:$L$48,10,FALSE))</f>
        <v/>
      </c>
      <c r="AT25" s="284" t="str">
        <f>IF(AT24="","",VLOOKUP(AT24,標準様式１シフト記号表!$C$7:$L$48,10,FALSE))</f>
        <v/>
      </c>
      <c r="AU25" s="284" t="str">
        <f>IF(AU24="","",VLOOKUP(AU24,標準様式１シフト記号表!$C$7:$L$48,10,FALSE))</f>
        <v/>
      </c>
      <c r="AV25" s="284" t="str">
        <f>IF(AV24="","",VLOOKUP(AV24,標準様式１シフト記号表!$C$7:$L$48,10,FALSE))</f>
        <v/>
      </c>
      <c r="AW25" s="284" t="str">
        <f>IF(AW24="","",VLOOKUP(AW24,標準様式１シフト記号表!$C$7:$L$48,10,FALSE))</f>
        <v/>
      </c>
      <c r="AX25" s="285" t="str">
        <f>IF(AX24="","",VLOOKUP(AX24,標準様式１シフト記号表!$C$7:$L$48,10,FALSE))</f>
        <v/>
      </c>
      <c r="AY25" s="283" t="str">
        <f>IF(AY24="","",VLOOKUP(AY24,標準様式１シフト記号表!$C$7:$L$48,10,FALSE))</f>
        <v/>
      </c>
      <c r="AZ25" s="284" t="str">
        <f>IF(AZ24="","",VLOOKUP(AZ24,標準様式１シフト記号表!$C$7:$L$48,10,FALSE))</f>
        <v/>
      </c>
      <c r="BA25" s="284" t="str">
        <f>IF(BA24="","",VLOOKUP(BA24,標準様式１シフト記号表!$C$7:$L$48,10,FALSE))</f>
        <v/>
      </c>
      <c r="BB25" s="1083">
        <f>IF($BE$4="４週",SUM(W25:AX25),IF($BE$4="暦月",SUM(W25:BA25),""))</f>
        <v>0</v>
      </c>
      <c r="BC25" s="1084"/>
      <c r="BD25" s="1085">
        <f>IF($BE$4="４週",BB25/4,IF($BE$4="暦月",(BB25/($BE$9/7)),""))</f>
        <v>0</v>
      </c>
      <c r="BE25" s="1084"/>
      <c r="BF25" s="1080"/>
      <c r="BG25" s="1081"/>
      <c r="BH25" s="1081"/>
      <c r="BI25" s="1081"/>
      <c r="BJ25" s="1082"/>
    </row>
    <row r="26" spans="2:62" ht="20.25" customHeight="1" x14ac:dyDescent="0.15">
      <c r="B26" s="1086">
        <f>B24+1</f>
        <v>6</v>
      </c>
      <c r="C26" s="1155"/>
      <c r="D26" s="1156"/>
      <c r="E26" s="278"/>
      <c r="F26" s="279"/>
      <c r="G26" s="278"/>
      <c r="H26" s="279"/>
      <c r="I26" s="1157"/>
      <c r="J26" s="1158"/>
      <c r="K26" s="1159"/>
      <c r="L26" s="1160"/>
      <c r="M26" s="1160"/>
      <c r="N26" s="1156"/>
      <c r="O26" s="1103"/>
      <c r="P26" s="1104"/>
      <c r="Q26" s="1104"/>
      <c r="R26" s="1104"/>
      <c r="S26" s="1105"/>
      <c r="T26" s="298" t="s">
        <v>429</v>
      </c>
      <c r="V26" s="299"/>
      <c r="W26" s="291"/>
      <c r="X26" s="292"/>
      <c r="Y26" s="292"/>
      <c r="Z26" s="292"/>
      <c r="AA26" s="292"/>
      <c r="AB26" s="292"/>
      <c r="AC26" s="293"/>
      <c r="AD26" s="291"/>
      <c r="AE26" s="292"/>
      <c r="AF26" s="292"/>
      <c r="AG26" s="292"/>
      <c r="AH26" s="292"/>
      <c r="AI26" s="292"/>
      <c r="AJ26" s="293"/>
      <c r="AK26" s="291"/>
      <c r="AL26" s="292"/>
      <c r="AM26" s="292"/>
      <c r="AN26" s="292"/>
      <c r="AO26" s="292"/>
      <c r="AP26" s="292"/>
      <c r="AQ26" s="293"/>
      <c r="AR26" s="291"/>
      <c r="AS26" s="292"/>
      <c r="AT26" s="292"/>
      <c r="AU26" s="292"/>
      <c r="AV26" s="292"/>
      <c r="AW26" s="292"/>
      <c r="AX26" s="293"/>
      <c r="AY26" s="291"/>
      <c r="AZ26" s="292"/>
      <c r="BA26" s="294"/>
      <c r="BB26" s="1161"/>
      <c r="BC26" s="1162"/>
      <c r="BD26" s="1150"/>
      <c r="BE26" s="1151"/>
      <c r="BF26" s="1152"/>
      <c r="BG26" s="1153"/>
      <c r="BH26" s="1153"/>
      <c r="BI26" s="1153"/>
      <c r="BJ26" s="1154"/>
    </row>
    <row r="27" spans="2:62" ht="20.25" customHeight="1" x14ac:dyDescent="0.15">
      <c r="B27" s="1087"/>
      <c r="C27" s="1090"/>
      <c r="D27" s="1091"/>
      <c r="E27" s="278"/>
      <c r="F27" s="279">
        <f>C26</f>
        <v>0</v>
      </c>
      <c r="G27" s="278"/>
      <c r="H27" s="279">
        <f>I26</f>
        <v>0</v>
      </c>
      <c r="I27" s="1094"/>
      <c r="J27" s="1095"/>
      <c r="K27" s="1098"/>
      <c r="L27" s="1099"/>
      <c r="M27" s="1099"/>
      <c r="N27" s="1091"/>
      <c r="O27" s="1103"/>
      <c r="P27" s="1104"/>
      <c r="Q27" s="1104"/>
      <c r="R27" s="1104"/>
      <c r="S27" s="1105"/>
      <c r="T27" s="280" t="s">
        <v>430</v>
      </c>
      <c r="U27" s="281"/>
      <c r="V27" s="282"/>
      <c r="W27" s="283" t="str">
        <f>IF(W26="","",VLOOKUP(W26,標準様式１シフト記号表!$C$7:$L$48,10,FALSE))</f>
        <v/>
      </c>
      <c r="X27" s="284" t="str">
        <f>IF(X26="","",VLOOKUP(X26,標準様式１シフト記号表!$C$7:$L$48,10,FALSE))</f>
        <v/>
      </c>
      <c r="Y27" s="284" t="str">
        <f>IF(Y26="","",VLOOKUP(Y26,標準様式１シフト記号表!$C$7:$L$48,10,FALSE))</f>
        <v/>
      </c>
      <c r="Z27" s="284" t="str">
        <f>IF(Z26="","",VLOOKUP(Z26,標準様式１シフト記号表!$C$7:$L$48,10,FALSE))</f>
        <v/>
      </c>
      <c r="AA27" s="284" t="str">
        <f>IF(AA26="","",VLOOKUP(AA26,標準様式１シフト記号表!$C$7:$L$48,10,FALSE))</f>
        <v/>
      </c>
      <c r="AB27" s="284" t="str">
        <f>IF(AB26="","",VLOOKUP(AB26,標準様式１シフト記号表!$C$7:$L$48,10,FALSE))</f>
        <v/>
      </c>
      <c r="AC27" s="285" t="str">
        <f>IF(AC26="","",VLOOKUP(AC26,標準様式１シフト記号表!$C$7:$L$48,10,FALSE))</f>
        <v/>
      </c>
      <c r="AD27" s="283" t="str">
        <f>IF(AD26="","",VLOOKUP(AD26,標準様式１シフト記号表!$C$7:$L$48,10,FALSE))</f>
        <v/>
      </c>
      <c r="AE27" s="284" t="str">
        <f>IF(AE26="","",VLOOKUP(AE26,標準様式１シフト記号表!$C$7:$L$48,10,FALSE))</f>
        <v/>
      </c>
      <c r="AF27" s="284" t="str">
        <f>IF(AF26="","",VLOOKUP(AF26,標準様式１シフト記号表!$C$7:$L$48,10,FALSE))</f>
        <v/>
      </c>
      <c r="AG27" s="284" t="str">
        <f>IF(AG26="","",VLOOKUP(AG26,標準様式１シフト記号表!$C$7:$L$48,10,FALSE))</f>
        <v/>
      </c>
      <c r="AH27" s="284" t="str">
        <f>IF(AH26="","",VLOOKUP(AH26,標準様式１シフト記号表!$C$7:$L$48,10,FALSE))</f>
        <v/>
      </c>
      <c r="AI27" s="284" t="str">
        <f>IF(AI26="","",VLOOKUP(AI26,標準様式１シフト記号表!$C$7:$L$48,10,FALSE))</f>
        <v/>
      </c>
      <c r="AJ27" s="285" t="str">
        <f>IF(AJ26="","",VLOOKUP(AJ26,標準様式１シフト記号表!$C$7:$L$48,10,FALSE))</f>
        <v/>
      </c>
      <c r="AK27" s="283" t="str">
        <f>IF(AK26="","",VLOOKUP(AK26,標準様式１シフト記号表!$C$7:$L$48,10,FALSE))</f>
        <v/>
      </c>
      <c r="AL27" s="284" t="str">
        <f>IF(AL26="","",VLOOKUP(AL26,標準様式１シフト記号表!$C$7:$L$48,10,FALSE))</f>
        <v/>
      </c>
      <c r="AM27" s="284" t="str">
        <f>IF(AM26="","",VLOOKUP(AM26,標準様式１シフト記号表!$C$7:$L$48,10,FALSE))</f>
        <v/>
      </c>
      <c r="AN27" s="284" t="str">
        <f>IF(AN26="","",VLOOKUP(AN26,標準様式１シフト記号表!$C$7:$L$48,10,FALSE))</f>
        <v/>
      </c>
      <c r="AO27" s="284" t="str">
        <f>IF(AO26="","",VLOOKUP(AO26,標準様式１シフト記号表!$C$7:$L$48,10,FALSE))</f>
        <v/>
      </c>
      <c r="AP27" s="284" t="str">
        <f>IF(AP26="","",VLOOKUP(AP26,標準様式１シフト記号表!$C$7:$L$48,10,FALSE))</f>
        <v/>
      </c>
      <c r="AQ27" s="285" t="str">
        <f>IF(AQ26="","",VLOOKUP(AQ26,標準様式１シフト記号表!$C$7:$L$48,10,FALSE))</f>
        <v/>
      </c>
      <c r="AR27" s="283" t="str">
        <f>IF(AR26="","",VLOOKUP(AR26,標準様式１シフト記号表!$C$7:$L$48,10,FALSE))</f>
        <v/>
      </c>
      <c r="AS27" s="284" t="str">
        <f>IF(AS26="","",VLOOKUP(AS26,標準様式１シフト記号表!$C$7:$L$48,10,FALSE))</f>
        <v/>
      </c>
      <c r="AT27" s="284" t="str">
        <f>IF(AT26="","",VLOOKUP(AT26,標準様式１シフト記号表!$C$7:$L$48,10,FALSE))</f>
        <v/>
      </c>
      <c r="AU27" s="284" t="str">
        <f>IF(AU26="","",VLOOKUP(AU26,標準様式１シフト記号表!$C$7:$L$48,10,FALSE))</f>
        <v/>
      </c>
      <c r="AV27" s="284" t="str">
        <f>IF(AV26="","",VLOOKUP(AV26,標準様式１シフト記号表!$C$7:$L$48,10,FALSE))</f>
        <v/>
      </c>
      <c r="AW27" s="284" t="str">
        <f>IF(AW26="","",VLOOKUP(AW26,標準様式１シフト記号表!$C$7:$L$48,10,FALSE))</f>
        <v/>
      </c>
      <c r="AX27" s="285" t="str">
        <f>IF(AX26="","",VLOOKUP(AX26,標準様式１シフト記号表!$C$7:$L$48,10,FALSE))</f>
        <v/>
      </c>
      <c r="AY27" s="283" t="str">
        <f>IF(AY26="","",VLOOKUP(AY26,標準様式１シフト記号表!$C$7:$L$48,10,FALSE))</f>
        <v/>
      </c>
      <c r="AZ27" s="284" t="str">
        <f>IF(AZ26="","",VLOOKUP(AZ26,標準様式１シフト記号表!$C$7:$L$48,10,FALSE))</f>
        <v/>
      </c>
      <c r="BA27" s="284" t="str">
        <f>IF(BA26="","",VLOOKUP(BA26,標準様式１シフト記号表!$C$7:$L$48,10,FALSE))</f>
        <v/>
      </c>
      <c r="BB27" s="1083">
        <f>IF($BE$4="４週",SUM(W27:AX27),IF($BE$4="暦月",SUM(W27:BA27),""))</f>
        <v>0</v>
      </c>
      <c r="BC27" s="1084"/>
      <c r="BD27" s="1085">
        <f>IF($BE$4="４週",BB27/4,IF($BE$4="暦月",(BB27/($BE$9/7)),""))</f>
        <v>0</v>
      </c>
      <c r="BE27" s="1084"/>
      <c r="BF27" s="1080"/>
      <c r="BG27" s="1081"/>
      <c r="BH27" s="1081"/>
      <c r="BI27" s="1081"/>
      <c r="BJ27" s="1082"/>
    </row>
    <row r="28" spans="2:62" ht="20.25" customHeight="1" x14ac:dyDescent="0.15">
      <c r="B28" s="1086">
        <f>B26+1</f>
        <v>7</v>
      </c>
      <c r="C28" s="1155"/>
      <c r="D28" s="1156"/>
      <c r="E28" s="278"/>
      <c r="F28" s="279"/>
      <c r="G28" s="278"/>
      <c r="H28" s="279"/>
      <c r="I28" s="1157"/>
      <c r="J28" s="1158"/>
      <c r="K28" s="1159"/>
      <c r="L28" s="1160"/>
      <c r="M28" s="1160"/>
      <c r="N28" s="1156"/>
      <c r="O28" s="1103"/>
      <c r="P28" s="1104"/>
      <c r="Q28" s="1104"/>
      <c r="R28" s="1104"/>
      <c r="S28" s="1105"/>
      <c r="T28" s="288" t="s">
        <v>429</v>
      </c>
      <c r="U28" s="289"/>
      <c r="V28" s="290"/>
      <c r="W28" s="291"/>
      <c r="X28" s="292"/>
      <c r="Y28" s="292"/>
      <c r="Z28" s="292"/>
      <c r="AA28" s="292"/>
      <c r="AB28" s="292"/>
      <c r="AC28" s="293"/>
      <c r="AD28" s="291"/>
      <c r="AE28" s="292"/>
      <c r="AF28" s="292"/>
      <c r="AG28" s="292"/>
      <c r="AH28" s="292"/>
      <c r="AI28" s="292"/>
      <c r="AJ28" s="293"/>
      <c r="AK28" s="291"/>
      <c r="AL28" s="292"/>
      <c r="AM28" s="292"/>
      <c r="AN28" s="292"/>
      <c r="AO28" s="292"/>
      <c r="AP28" s="292"/>
      <c r="AQ28" s="293"/>
      <c r="AR28" s="291"/>
      <c r="AS28" s="292"/>
      <c r="AT28" s="292"/>
      <c r="AU28" s="292"/>
      <c r="AV28" s="292"/>
      <c r="AW28" s="292"/>
      <c r="AX28" s="293"/>
      <c r="AY28" s="291"/>
      <c r="AZ28" s="292"/>
      <c r="BA28" s="294"/>
      <c r="BB28" s="1161"/>
      <c r="BC28" s="1162"/>
      <c r="BD28" s="1150"/>
      <c r="BE28" s="1151"/>
      <c r="BF28" s="1152"/>
      <c r="BG28" s="1153"/>
      <c r="BH28" s="1153"/>
      <c r="BI28" s="1153"/>
      <c r="BJ28" s="1154"/>
    </row>
    <row r="29" spans="2:62" ht="20.25" customHeight="1" x14ac:dyDescent="0.15">
      <c r="B29" s="1087"/>
      <c r="C29" s="1090"/>
      <c r="D29" s="1091"/>
      <c r="E29" s="278"/>
      <c r="F29" s="279">
        <f>C28</f>
        <v>0</v>
      </c>
      <c r="G29" s="278"/>
      <c r="H29" s="279">
        <f>I28</f>
        <v>0</v>
      </c>
      <c r="I29" s="1094"/>
      <c r="J29" s="1095"/>
      <c r="K29" s="1098"/>
      <c r="L29" s="1099"/>
      <c r="M29" s="1099"/>
      <c r="N29" s="1091"/>
      <c r="O29" s="1103"/>
      <c r="P29" s="1104"/>
      <c r="Q29" s="1104"/>
      <c r="R29" s="1104"/>
      <c r="S29" s="1105"/>
      <c r="T29" s="280" t="s">
        <v>430</v>
      </c>
      <c r="U29" s="281"/>
      <c r="V29" s="282"/>
      <c r="W29" s="283" t="str">
        <f>IF(W28="","",VLOOKUP(W28,標準様式１シフト記号表!$C$7:$L$48,10,FALSE))</f>
        <v/>
      </c>
      <c r="X29" s="284" t="str">
        <f>IF(X28="","",VLOOKUP(X28,標準様式１シフト記号表!$C$7:$L$48,10,FALSE))</f>
        <v/>
      </c>
      <c r="Y29" s="284" t="str">
        <f>IF(Y28="","",VLOOKUP(Y28,標準様式１シフト記号表!$C$7:$L$48,10,FALSE))</f>
        <v/>
      </c>
      <c r="Z29" s="284" t="str">
        <f>IF(Z28="","",VLOOKUP(Z28,標準様式１シフト記号表!$C$7:$L$48,10,FALSE))</f>
        <v/>
      </c>
      <c r="AA29" s="284" t="str">
        <f>IF(AA28="","",VLOOKUP(AA28,標準様式１シフト記号表!$C$7:$L$48,10,FALSE))</f>
        <v/>
      </c>
      <c r="AB29" s="284" t="str">
        <f>IF(AB28="","",VLOOKUP(AB28,標準様式１シフト記号表!$C$7:$L$48,10,FALSE))</f>
        <v/>
      </c>
      <c r="AC29" s="285" t="str">
        <f>IF(AC28="","",VLOOKUP(AC28,標準様式１シフト記号表!$C$7:$L$48,10,FALSE))</f>
        <v/>
      </c>
      <c r="AD29" s="283" t="str">
        <f>IF(AD28="","",VLOOKUP(AD28,標準様式１シフト記号表!$C$7:$L$48,10,FALSE))</f>
        <v/>
      </c>
      <c r="AE29" s="284" t="str">
        <f>IF(AE28="","",VLOOKUP(AE28,標準様式１シフト記号表!$C$7:$L$48,10,FALSE))</f>
        <v/>
      </c>
      <c r="AF29" s="284" t="str">
        <f>IF(AF28="","",VLOOKUP(AF28,標準様式１シフト記号表!$C$7:$L$48,10,FALSE))</f>
        <v/>
      </c>
      <c r="AG29" s="284" t="str">
        <f>IF(AG28="","",VLOOKUP(AG28,標準様式１シフト記号表!$C$7:$L$48,10,FALSE))</f>
        <v/>
      </c>
      <c r="AH29" s="284" t="str">
        <f>IF(AH28="","",VLOOKUP(AH28,標準様式１シフト記号表!$C$7:$L$48,10,FALSE))</f>
        <v/>
      </c>
      <c r="AI29" s="284" t="str">
        <f>IF(AI28="","",VLOOKUP(AI28,標準様式１シフト記号表!$C$7:$L$48,10,FALSE))</f>
        <v/>
      </c>
      <c r="AJ29" s="285" t="str">
        <f>IF(AJ28="","",VLOOKUP(AJ28,標準様式１シフト記号表!$C$7:$L$48,10,FALSE))</f>
        <v/>
      </c>
      <c r="AK29" s="283" t="str">
        <f>IF(AK28="","",VLOOKUP(AK28,標準様式１シフト記号表!$C$7:$L$48,10,FALSE))</f>
        <v/>
      </c>
      <c r="AL29" s="284" t="str">
        <f>IF(AL28="","",VLOOKUP(AL28,標準様式１シフト記号表!$C$7:$L$48,10,FALSE))</f>
        <v/>
      </c>
      <c r="AM29" s="284" t="str">
        <f>IF(AM28="","",VLOOKUP(AM28,標準様式１シフト記号表!$C$7:$L$48,10,FALSE))</f>
        <v/>
      </c>
      <c r="AN29" s="284" t="str">
        <f>IF(AN28="","",VLOOKUP(AN28,標準様式１シフト記号表!$C$7:$L$48,10,FALSE))</f>
        <v/>
      </c>
      <c r="AO29" s="284" t="str">
        <f>IF(AO28="","",VLOOKUP(AO28,標準様式１シフト記号表!$C$7:$L$48,10,FALSE))</f>
        <v/>
      </c>
      <c r="AP29" s="284" t="str">
        <f>IF(AP28="","",VLOOKUP(AP28,標準様式１シフト記号表!$C$7:$L$48,10,FALSE))</f>
        <v/>
      </c>
      <c r="AQ29" s="285" t="str">
        <f>IF(AQ28="","",VLOOKUP(AQ28,標準様式１シフト記号表!$C$7:$L$48,10,FALSE))</f>
        <v/>
      </c>
      <c r="AR29" s="283" t="str">
        <f>IF(AR28="","",VLOOKUP(AR28,標準様式１シフト記号表!$C$7:$L$48,10,FALSE))</f>
        <v/>
      </c>
      <c r="AS29" s="284" t="str">
        <f>IF(AS28="","",VLOOKUP(AS28,標準様式１シフト記号表!$C$7:$L$48,10,FALSE))</f>
        <v/>
      </c>
      <c r="AT29" s="284" t="str">
        <f>IF(AT28="","",VLOOKUP(AT28,標準様式１シフト記号表!$C$7:$L$48,10,FALSE))</f>
        <v/>
      </c>
      <c r="AU29" s="284" t="str">
        <f>IF(AU28="","",VLOOKUP(AU28,標準様式１シフト記号表!$C$7:$L$48,10,FALSE))</f>
        <v/>
      </c>
      <c r="AV29" s="284" t="str">
        <f>IF(AV28="","",VLOOKUP(AV28,標準様式１シフト記号表!$C$7:$L$48,10,FALSE))</f>
        <v/>
      </c>
      <c r="AW29" s="284" t="str">
        <f>IF(AW28="","",VLOOKUP(AW28,標準様式１シフト記号表!$C$7:$L$48,10,FALSE))</f>
        <v/>
      </c>
      <c r="AX29" s="285" t="str">
        <f>IF(AX28="","",VLOOKUP(AX28,標準様式１シフト記号表!$C$7:$L$48,10,FALSE))</f>
        <v/>
      </c>
      <c r="AY29" s="283" t="str">
        <f>IF(AY28="","",VLOOKUP(AY28,標準様式１シフト記号表!$C$7:$L$48,10,FALSE))</f>
        <v/>
      </c>
      <c r="AZ29" s="284" t="str">
        <f>IF(AZ28="","",VLOOKUP(AZ28,標準様式１シフト記号表!$C$7:$L$48,10,FALSE))</f>
        <v/>
      </c>
      <c r="BA29" s="284" t="str">
        <f>IF(BA28="","",VLOOKUP(BA28,標準様式１シフト記号表!$C$7:$L$48,10,FALSE))</f>
        <v/>
      </c>
      <c r="BB29" s="1083">
        <f>IF($BE$4="４週",SUM(W29:AX29),IF($BE$4="暦月",SUM(W29:BA29),""))</f>
        <v>0</v>
      </c>
      <c r="BC29" s="1084"/>
      <c r="BD29" s="1085">
        <f>IF($BE$4="４週",BB29/4,IF($BE$4="暦月",(BB29/($BE$9/7)),""))</f>
        <v>0</v>
      </c>
      <c r="BE29" s="1084"/>
      <c r="BF29" s="1080"/>
      <c r="BG29" s="1081"/>
      <c r="BH29" s="1081"/>
      <c r="BI29" s="1081"/>
      <c r="BJ29" s="1082"/>
    </row>
    <row r="30" spans="2:62" ht="20.25" customHeight="1" x14ac:dyDescent="0.15">
      <c r="B30" s="1086">
        <f>B28+1</f>
        <v>8</v>
      </c>
      <c r="C30" s="1155"/>
      <c r="D30" s="1156"/>
      <c r="E30" s="278"/>
      <c r="F30" s="279"/>
      <c r="G30" s="278"/>
      <c r="H30" s="279"/>
      <c r="I30" s="1157"/>
      <c r="J30" s="1158"/>
      <c r="K30" s="1159"/>
      <c r="L30" s="1160"/>
      <c r="M30" s="1160"/>
      <c r="N30" s="1156"/>
      <c r="O30" s="1103"/>
      <c r="P30" s="1104"/>
      <c r="Q30" s="1104"/>
      <c r="R30" s="1104"/>
      <c r="S30" s="1105"/>
      <c r="T30" s="288" t="s">
        <v>429</v>
      </c>
      <c r="U30" s="289"/>
      <c r="V30" s="290"/>
      <c r="W30" s="291"/>
      <c r="X30" s="292"/>
      <c r="Y30" s="292"/>
      <c r="Z30" s="292"/>
      <c r="AA30" s="292"/>
      <c r="AB30" s="292"/>
      <c r="AC30" s="293"/>
      <c r="AD30" s="291"/>
      <c r="AE30" s="292"/>
      <c r="AF30" s="292"/>
      <c r="AG30" s="292"/>
      <c r="AH30" s="292"/>
      <c r="AI30" s="292"/>
      <c r="AJ30" s="293"/>
      <c r="AK30" s="291"/>
      <c r="AL30" s="292"/>
      <c r="AM30" s="292"/>
      <c r="AN30" s="292"/>
      <c r="AO30" s="292"/>
      <c r="AP30" s="292"/>
      <c r="AQ30" s="293"/>
      <c r="AR30" s="291"/>
      <c r="AS30" s="292"/>
      <c r="AT30" s="292"/>
      <c r="AU30" s="292"/>
      <c r="AV30" s="292"/>
      <c r="AW30" s="292"/>
      <c r="AX30" s="293"/>
      <c r="AY30" s="291"/>
      <c r="AZ30" s="292"/>
      <c r="BA30" s="294"/>
      <c r="BB30" s="1161"/>
      <c r="BC30" s="1162"/>
      <c r="BD30" s="1150"/>
      <c r="BE30" s="1151"/>
      <c r="BF30" s="1152"/>
      <c r="BG30" s="1153"/>
      <c r="BH30" s="1153"/>
      <c r="BI30" s="1153"/>
      <c r="BJ30" s="1154"/>
    </row>
    <row r="31" spans="2:62" ht="20.25" customHeight="1" x14ac:dyDescent="0.15">
      <c r="B31" s="1087"/>
      <c r="C31" s="1090"/>
      <c r="D31" s="1091"/>
      <c r="E31" s="278"/>
      <c r="F31" s="279">
        <f>C30</f>
        <v>0</v>
      </c>
      <c r="G31" s="278"/>
      <c r="H31" s="279">
        <f>I30</f>
        <v>0</v>
      </c>
      <c r="I31" s="1094"/>
      <c r="J31" s="1095"/>
      <c r="K31" s="1098"/>
      <c r="L31" s="1099"/>
      <c r="M31" s="1099"/>
      <c r="N31" s="1091"/>
      <c r="O31" s="1103"/>
      <c r="P31" s="1104"/>
      <c r="Q31" s="1104"/>
      <c r="R31" s="1104"/>
      <c r="S31" s="1105"/>
      <c r="T31" s="280" t="s">
        <v>430</v>
      </c>
      <c r="U31" s="281"/>
      <c r="V31" s="282"/>
      <c r="W31" s="283" t="str">
        <f>IF(W30="","",VLOOKUP(W30,標準様式１シフト記号表!$C$7:$L$48,10,FALSE))</f>
        <v/>
      </c>
      <c r="X31" s="284" t="str">
        <f>IF(X30="","",VLOOKUP(X30,標準様式１シフト記号表!$C$7:$L$48,10,FALSE))</f>
        <v/>
      </c>
      <c r="Y31" s="284" t="str">
        <f>IF(Y30="","",VLOOKUP(Y30,標準様式１シフト記号表!$C$7:$L$48,10,FALSE))</f>
        <v/>
      </c>
      <c r="Z31" s="284" t="str">
        <f>IF(Z30="","",VLOOKUP(Z30,標準様式１シフト記号表!$C$7:$L$48,10,FALSE))</f>
        <v/>
      </c>
      <c r="AA31" s="284" t="str">
        <f>IF(AA30="","",VLOOKUP(AA30,標準様式１シフト記号表!$C$7:$L$48,10,FALSE))</f>
        <v/>
      </c>
      <c r="AB31" s="284" t="str">
        <f>IF(AB30="","",VLOOKUP(AB30,標準様式１シフト記号表!$C$7:$L$48,10,FALSE))</f>
        <v/>
      </c>
      <c r="AC31" s="285" t="str">
        <f>IF(AC30="","",VLOOKUP(AC30,標準様式１シフト記号表!$C$7:$L$48,10,FALSE))</f>
        <v/>
      </c>
      <c r="AD31" s="283" t="str">
        <f>IF(AD30="","",VLOOKUP(AD30,標準様式１シフト記号表!$C$7:$L$48,10,FALSE))</f>
        <v/>
      </c>
      <c r="AE31" s="284" t="str">
        <f>IF(AE30="","",VLOOKUP(AE30,標準様式１シフト記号表!$C$7:$L$48,10,FALSE))</f>
        <v/>
      </c>
      <c r="AF31" s="284" t="str">
        <f>IF(AF30="","",VLOOKUP(AF30,標準様式１シフト記号表!$C$7:$L$48,10,FALSE))</f>
        <v/>
      </c>
      <c r="AG31" s="284" t="str">
        <f>IF(AG30="","",VLOOKUP(AG30,標準様式１シフト記号表!$C$7:$L$48,10,FALSE))</f>
        <v/>
      </c>
      <c r="AH31" s="284" t="str">
        <f>IF(AH30="","",VLOOKUP(AH30,標準様式１シフト記号表!$C$7:$L$48,10,FALSE))</f>
        <v/>
      </c>
      <c r="AI31" s="284" t="str">
        <f>IF(AI30="","",VLOOKUP(AI30,標準様式１シフト記号表!$C$7:$L$48,10,FALSE))</f>
        <v/>
      </c>
      <c r="AJ31" s="285" t="str">
        <f>IF(AJ30="","",VLOOKUP(AJ30,標準様式１シフト記号表!$C$7:$L$48,10,FALSE))</f>
        <v/>
      </c>
      <c r="AK31" s="283" t="str">
        <f>IF(AK30="","",VLOOKUP(AK30,標準様式１シフト記号表!$C$7:$L$48,10,FALSE))</f>
        <v/>
      </c>
      <c r="AL31" s="284" t="str">
        <f>IF(AL30="","",VLOOKUP(AL30,標準様式１シフト記号表!$C$7:$L$48,10,FALSE))</f>
        <v/>
      </c>
      <c r="AM31" s="284" t="str">
        <f>IF(AM30="","",VLOOKUP(AM30,標準様式１シフト記号表!$C$7:$L$48,10,FALSE))</f>
        <v/>
      </c>
      <c r="AN31" s="284" t="str">
        <f>IF(AN30="","",VLOOKUP(AN30,標準様式１シフト記号表!$C$7:$L$48,10,FALSE))</f>
        <v/>
      </c>
      <c r="AO31" s="284" t="str">
        <f>IF(AO30="","",VLOOKUP(AO30,標準様式１シフト記号表!$C$7:$L$48,10,FALSE))</f>
        <v/>
      </c>
      <c r="AP31" s="284" t="str">
        <f>IF(AP30="","",VLOOKUP(AP30,標準様式１シフト記号表!$C$7:$L$48,10,FALSE))</f>
        <v/>
      </c>
      <c r="AQ31" s="285" t="str">
        <f>IF(AQ30="","",VLOOKUP(AQ30,標準様式１シフト記号表!$C$7:$L$48,10,FALSE))</f>
        <v/>
      </c>
      <c r="AR31" s="283" t="str">
        <f>IF(AR30="","",VLOOKUP(AR30,標準様式１シフト記号表!$C$7:$L$48,10,FALSE))</f>
        <v/>
      </c>
      <c r="AS31" s="284" t="str">
        <f>IF(AS30="","",VLOOKUP(AS30,標準様式１シフト記号表!$C$7:$L$48,10,FALSE))</f>
        <v/>
      </c>
      <c r="AT31" s="284" t="str">
        <f>IF(AT30="","",VLOOKUP(AT30,標準様式１シフト記号表!$C$7:$L$48,10,FALSE))</f>
        <v/>
      </c>
      <c r="AU31" s="284" t="str">
        <f>IF(AU30="","",VLOOKUP(AU30,標準様式１シフト記号表!$C$7:$L$48,10,FALSE))</f>
        <v/>
      </c>
      <c r="AV31" s="284" t="str">
        <f>IF(AV30="","",VLOOKUP(AV30,標準様式１シフト記号表!$C$7:$L$48,10,FALSE))</f>
        <v/>
      </c>
      <c r="AW31" s="284" t="str">
        <f>IF(AW30="","",VLOOKUP(AW30,標準様式１シフト記号表!$C$7:$L$48,10,FALSE))</f>
        <v/>
      </c>
      <c r="AX31" s="285" t="str">
        <f>IF(AX30="","",VLOOKUP(AX30,標準様式１シフト記号表!$C$7:$L$48,10,FALSE))</f>
        <v/>
      </c>
      <c r="AY31" s="283" t="str">
        <f>IF(AY30="","",VLOOKUP(AY30,標準様式１シフト記号表!$C$7:$L$48,10,FALSE))</f>
        <v/>
      </c>
      <c r="AZ31" s="284" t="str">
        <f>IF(AZ30="","",VLOOKUP(AZ30,標準様式１シフト記号表!$C$7:$L$48,10,FALSE))</f>
        <v/>
      </c>
      <c r="BA31" s="284" t="str">
        <f>IF(BA30="","",VLOOKUP(BA30,標準様式１シフト記号表!$C$7:$L$48,10,FALSE))</f>
        <v/>
      </c>
      <c r="BB31" s="1083">
        <f>IF($BE$4="４週",SUM(W31:AX31),IF($BE$4="暦月",SUM(W31:BA31),""))</f>
        <v>0</v>
      </c>
      <c r="BC31" s="1084"/>
      <c r="BD31" s="1085">
        <f>IF($BE$4="４週",BB31/4,IF($BE$4="暦月",(BB31/($BE$9/7)),""))</f>
        <v>0</v>
      </c>
      <c r="BE31" s="1084"/>
      <c r="BF31" s="1080"/>
      <c r="BG31" s="1081"/>
      <c r="BH31" s="1081"/>
      <c r="BI31" s="1081"/>
      <c r="BJ31" s="1082"/>
    </row>
    <row r="32" spans="2:62" ht="20.25" customHeight="1" x14ac:dyDescent="0.15">
      <c r="B32" s="1086">
        <f>B30+1</f>
        <v>9</v>
      </c>
      <c r="C32" s="1155"/>
      <c r="D32" s="1156"/>
      <c r="E32" s="278"/>
      <c r="F32" s="279"/>
      <c r="G32" s="278"/>
      <c r="H32" s="279"/>
      <c r="I32" s="1157"/>
      <c r="J32" s="1158"/>
      <c r="K32" s="1159"/>
      <c r="L32" s="1160"/>
      <c r="M32" s="1160"/>
      <c r="N32" s="1156"/>
      <c r="O32" s="1103"/>
      <c r="P32" s="1104"/>
      <c r="Q32" s="1104"/>
      <c r="R32" s="1104"/>
      <c r="S32" s="1105"/>
      <c r="T32" s="288" t="s">
        <v>429</v>
      </c>
      <c r="U32" s="289"/>
      <c r="V32" s="290"/>
      <c r="W32" s="291"/>
      <c r="X32" s="292"/>
      <c r="Y32" s="292"/>
      <c r="Z32" s="292"/>
      <c r="AA32" s="292"/>
      <c r="AB32" s="292"/>
      <c r="AC32" s="293"/>
      <c r="AD32" s="291"/>
      <c r="AE32" s="292"/>
      <c r="AF32" s="292"/>
      <c r="AG32" s="292"/>
      <c r="AH32" s="292"/>
      <c r="AI32" s="292"/>
      <c r="AJ32" s="293"/>
      <c r="AK32" s="291"/>
      <c r="AL32" s="292"/>
      <c r="AM32" s="292"/>
      <c r="AN32" s="292"/>
      <c r="AO32" s="292"/>
      <c r="AP32" s="292"/>
      <c r="AQ32" s="293"/>
      <c r="AR32" s="291"/>
      <c r="AS32" s="292"/>
      <c r="AT32" s="292"/>
      <c r="AU32" s="292"/>
      <c r="AV32" s="292"/>
      <c r="AW32" s="292"/>
      <c r="AX32" s="293"/>
      <c r="AY32" s="291"/>
      <c r="AZ32" s="292"/>
      <c r="BA32" s="294"/>
      <c r="BB32" s="1161"/>
      <c r="BC32" s="1162"/>
      <c r="BD32" s="1150"/>
      <c r="BE32" s="1151"/>
      <c r="BF32" s="1152"/>
      <c r="BG32" s="1153"/>
      <c r="BH32" s="1153"/>
      <c r="BI32" s="1153"/>
      <c r="BJ32" s="1154"/>
    </row>
    <row r="33" spans="2:62" ht="20.25" customHeight="1" x14ac:dyDescent="0.15">
      <c r="B33" s="1087"/>
      <c r="C33" s="1090"/>
      <c r="D33" s="1091"/>
      <c r="E33" s="278"/>
      <c r="F33" s="279">
        <f>C32</f>
        <v>0</v>
      </c>
      <c r="G33" s="278"/>
      <c r="H33" s="279">
        <f>I32</f>
        <v>0</v>
      </c>
      <c r="I33" s="1094"/>
      <c r="J33" s="1095"/>
      <c r="K33" s="1098"/>
      <c r="L33" s="1099"/>
      <c r="M33" s="1099"/>
      <c r="N33" s="1091"/>
      <c r="O33" s="1103"/>
      <c r="P33" s="1104"/>
      <c r="Q33" s="1104"/>
      <c r="R33" s="1104"/>
      <c r="S33" s="1105"/>
      <c r="T33" s="300" t="s">
        <v>430</v>
      </c>
      <c r="U33" s="296"/>
      <c r="V33" s="297"/>
      <c r="W33" s="283" t="str">
        <f>IF(W32="","",VLOOKUP(W32,標準様式１シフト記号表!$C$7:$L$48,10,FALSE))</f>
        <v/>
      </c>
      <c r="X33" s="284" t="str">
        <f>IF(X32="","",VLOOKUP(X32,標準様式１シフト記号表!$C$7:$L$48,10,FALSE))</f>
        <v/>
      </c>
      <c r="Y33" s="284" t="str">
        <f>IF(Y32="","",VLOOKUP(Y32,標準様式１シフト記号表!$C$7:$L$48,10,FALSE))</f>
        <v/>
      </c>
      <c r="Z33" s="284" t="str">
        <f>IF(Z32="","",VLOOKUP(Z32,標準様式１シフト記号表!$C$7:$L$48,10,FALSE))</f>
        <v/>
      </c>
      <c r="AA33" s="284" t="str">
        <f>IF(AA32="","",VLOOKUP(AA32,標準様式１シフト記号表!$C$7:$L$48,10,FALSE))</f>
        <v/>
      </c>
      <c r="AB33" s="284" t="str">
        <f>IF(AB32="","",VLOOKUP(AB32,標準様式１シフト記号表!$C$7:$L$48,10,FALSE))</f>
        <v/>
      </c>
      <c r="AC33" s="285" t="str">
        <f>IF(AC32="","",VLOOKUP(AC32,標準様式１シフト記号表!$C$7:$L$48,10,FALSE))</f>
        <v/>
      </c>
      <c r="AD33" s="283" t="str">
        <f>IF(AD32="","",VLOOKUP(AD32,標準様式１シフト記号表!$C$7:$L$48,10,FALSE))</f>
        <v/>
      </c>
      <c r="AE33" s="284" t="str">
        <f>IF(AE32="","",VLOOKUP(AE32,標準様式１シフト記号表!$C$7:$L$48,10,FALSE))</f>
        <v/>
      </c>
      <c r="AF33" s="284" t="str">
        <f>IF(AF32="","",VLOOKUP(AF32,標準様式１シフト記号表!$C$7:$L$48,10,FALSE))</f>
        <v/>
      </c>
      <c r="AG33" s="284" t="str">
        <f>IF(AG32="","",VLOOKUP(AG32,標準様式１シフト記号表!$C$7:$L$48,10,FALSE))</f>
        <v/>
      </c>
      <c r="AH33" s="284" t="str">
        <f>IF(AH32="","",VLOOKUP(AH32,標準様式１シフト記号表!$C$7:$L$48,10,FALSE))</f>
        <v/>
      </c>
      <c r="AI33" s="284" t="str">
        <f>IF(AI32="","",VLOOKUP(AI32,標準様式１シフト記号表!$C$7:$L$48,10,FALSE))</f>
        <v/>
      </c>
      <c r="AJ33" s="285" t="str">
        <f>IF(AJ32="","",VLOOKUP(AJ32,標準様式１シフト記号表!$C$7:$L$48,10,FALSE))</f>
        <v/>
      </c>
      <c r="AK33" s="283" t="str">
        <f>IF(AK32="","",VLOOKUP(AK32,標準様式１シフト記号表!$C$7:$L$48,10,FALSE))</f>
        <v/>
      </c>
      <c r="AL33" s="284" t="str">
        <f>IF(AL32="","",VLOOKUP(AL32,標準様式１シフト記号表!$C$7:$L$48,10,FALSE))</f>
        <v/>
      </c>
      <c r="AM33" s="284" t="str">
        <f>IF(AM32="","",VLOOKUP(AM32,標準様式１シフト記号表!$C$7:$L$48,10,FALSE))</f>
        <v/>
      </c>
      <c r="AN33" s="284" t="str">
        <f>IF(AN32="","",VLOOKUP(AN32,標準様式１シフト記号表!$C$7:$L$48,10,FALSE))</f>
        <v/>
      </c>
      <c r="AO33" s="284" t="str">
        <f>IF(AO32="","",VLOOKUP(AO32,標準様式１シフト記号表!$C$7:$L$48,10,FALSE))</f>
        <v/>
      </c>
      <c r="AP33" s="284" t="str">
        <f>IF(AP32="","",VLOOKUP(AP32,標準様式１シフト記号表!$C$7:$L$48,10,FALSE))</f>
        <v/>
      </c>
      <c r="AQ33" s="285" t="str">
        <f>IF(AQ32="","",VLOOKUP(AQ32,標準様式１シフト記号表!$C$7:$L$48,10,FALSE))</f>
        <v/>
      </c>
      <c r="AR33" s="283" t="str">
        <f>IF(AR32="","",VLOOKUP(AR32,標準様式１シフト記号表!$C$7:$L$48,10,FALSE))</f>
        <v/>
      </c>
      <c r="AS33" s="284" t="str">
        <f>IF(AS32="","",VLOOKUP(AS32,標準様式１シフト記号表!$C$7:$L$48,10,FALSE))</f>
        <v/>
      </c>
      <c r="AT33" s="284" t="str">
        <f>IF(AT32="","",VLOOKUP(AT32,標準様式１シフト記号表!$C$7:$L$48,10,FALSE))</f>
        <v/>
      </c>
      <c r="AU33" s="284" t="str">
        <f>IF(AU32="","",VLOOKUP(AU32,標準様式１シフト記号表!$C$7:$L$48,10,FALSE))</f>
        <v/>
      </c>
      <c r="AV33" s="284" t="str">
        <f>IF(AV32="","",VLOOKUP(AV32,標準様式１シフト記号表!$C$7:$L$48,10,FALSE))</f>
        <v/>
      </c>
      <c r="AW33" s="284" t="str">
        <f>IF(AW32="","",VLOOKUP(AW32,標準様式１シフト記号表!$C$7:$L$48,10,FALSE))</f>
        <v/>
      </c>
      <c r="AX33" s="285" t="str">
        <f>IF(AX32="","",VLOOKUP(AX32,標準様式１シフト記号表!$C$7:$L$48,10,FALSE))</f>
        <v/>
      </c>
      <c r="AY33" s="283" t="str">
        <f>IF(AY32="","",VLOOKUP(AY32,標準様式１シフト記号表!$C$7:$L$48,10,FALSE))</f>
        <v/>
      </c>
      <c r="AZ33" s="284" t="str">
        <f>IF(AZ32="","",VLOOKUP(AZ32,標準様式１シフト記号表!$C$7:$L$48,10,FALSE))</f>
        <v/>
      </c>
      <c r="BA33" s="284" t="str">
        <f>IF(BA32="","",VLOOKUP(BA32,標準様式１シフト記号表!$C$7:$L$48,10,FALSE))</f>
        <v/>
      </c>
      <c r="BB33" s="1083">
        <f>IF($BE$4="４週",SUM(W33:AX33),IF($BE$4="暦月",SUM(W33:BA33),""))</f>
        <v>0</v>
      </c>
      <c r="BC33" s="1084"/>
      <c r="BD33" s="1085">
        <f>IF($BE$4="４週",BB33/4,IF($BE$4="暦月",(BB33/($BE$9/7)),""))</f>
        <v>0</v>
      </c>
      <c r="BE33" s="1084"/>
      <c r="BF33" s="1080"/>
      <c r="BG33" s="1081"/>
      <c r="BH33" s="1081"/>
      <c r="BI33" s="1081"/>
      <c r="BJ33" s="1082"/>
    </row>
    <row r="34" spans="2:62" ht="20.25" customHeight="1" x14ac:dyDescent="0.15">
      <c r="B34" s="1086">
        <f>B32+1</f>
        <v>10</v>
      </c>
      <c r="C34" s="1155"/>
      <c r="D34" s="1156"/>
      <c r="E34" s="278"/>
      <c r="F34" s="279"/>
      <c r="G34" s="278"/>
      <c r="H34" s="279"/>
      <c r="I34" s="1157"/>
      <c r="J34" s="1158"/>
      <c r="K34" s="1159"/>
      <c r="L34" s="1160"/>
      <c r="M34" s="1160"/>
      <c r="N34" s="1156"/>
      <c r="O34" s="1103"/>
      <c r="P34" s="1104"/>
      <c r="Q34" s="1104"/>
      <c r="R34" s="1104"/>
      <c r="S34" s="1105"/>
      <c r="T34" s="298" t="s">
        <v>429</v>
      </c>
      <c r="V34" s="299"/>
      <c r="W34" s="291"/>
      <c r="X34" s="292"/>
      <c r="Y34" s="292"/>
      <c r="Z34" s="292"/>
      <c r="AA34" s="292"/>
      <c r="AB34" s="292"/>
      <c r="AC34" s="293"/>
      <c r="AD34" s="291"/>
      <c r="AE34" s="292"/>
      <c r="AF34" s="292"/>
      <c r="AG34" s="292"/>
      <c r="AH34" s="292"/>
      <c r="AI34" s="292"/>
      <c r="AJ34" s="293"/>
      <c r="AK34" s="291"/>
      <c r="AL34" s="292"/>
      <c r="AM34" s="292"/>
      <c r="AN34" s="292"/>
      <c r="AO34" s="292"/>
      <c r="AP34" s="292"/>
      <c r="AQ34" s="293"/>
      <c r="AR34" s="291"/>
      <c r="AS34" s="292"/>
      <c r="AT34" s="292"/>
      <c r="AU34" s="292"/>
      <c r="AV34" s="292"/>
      <c r="AW34" s="292"/>
      <c r="AX34" s="293"/>
      <c r="AY34" s="291"/>
      <c r="AZ34" s="292"/>
      <c r="BA34" s="294"/>
      <c r="BB34" s="1161"/>
      <c r="BC34" s="1162"/>
      <c r="BD34" s="1150"/>
      <c r="BE34" s="1151"/>
      <c r="BF34" s="1152"/>
      <c r="BG34" s="1153"/>
      <c r="BH34" s="1153"/>
      <c r="BI34" s="1153"/>
      <c r="BJ34" s="1154"/>
    </row>
    <row r="35" spans="2:62" ht="20.25" customHeight="1" x14ac:dyDescent="0.15">
      <c r="B35" s="1087"/>
      <c r="C35" s="1090"/>
      <c r="D35" s="1091"/>
      <c r="E35" s="278"/>
      <c r="F35" s="279">
        <f>C34</f>
        <v>0</v>
      </c>
      <c r="G35" s="278"/>
      <c r="H35" s="279">
        <f>I34</f>
        <v>0</v>
      </c>
      <c r="I35" s="1094"/>
      <c r="J35" s="1095"/>
      <c r="K35" s="1098"/>
      <c r="L35" s="1099"/>
      <c r="M35" s="1099"/>
      <c r="N35" s="1091"/>
      <c r="O35" s="1103"/>
      <c r="P35" s="1104"/>
      <c r="Q35" s="1104"/>
      <c r="R35" s="1104"/>
      <c r="S35" s="1105"/>
      <c r="T35" s="300" t="s">
        <v>430</v>
      </c>
      <c r="U35" s="296"/>
      <c r="V35" s="297"/>
      <c r="W35" s="283" t="str">
        <f>IF(W34="","",VLOOKUP(W34,標準様式１シフト記号表!$C$7:$L$48,10,FALSE))</f>
        <v/>
      </c>
      <c r="X35" s="284" t="str">
        <f>IF(X34="","",VLOOKUP(X34,標準様式１シフト記号表!$C$7:$L$48,10,FALSE))</f>
        <v/>
      </c>
      <c r="Y35" s="284" t="str">
        <f>IF(Y34="","",VLOOKUP(Y34,標準様式１シフト記号表!$C$7:$L$48,10,FALSE))</f>
        <v/>
      </c>
      <c r="Z35" s="284" t="str">
        <f>IF(Z34="","",VLOOKUP(Z34,標準様式１シフト記号表!$C$7:$L$48,10,FALSE))</f>
        <v/>
      </c>
      <c r="AA35" s="284" t="str">
        <f>IF(AA34="","",VLOOKUP(AA34,標準様式１シフト記号表!$C$7:$L$48,10,FALSE))</f>
        <v/>
      </c>
      <c r="AB35" s="284" t="str">
        <f>IF(AB34="","",VLOOKUP(AB34,標準様式１シフト記号表!$C$7:$L$48,10,FALSE))</f>
        <v/>
      </c>
      <c r="AC35" s="285" t="str">
        <f>IF(AC34="","",VLOOKUP(AC34,標準様式１シフト記号表!$C$7:$L$48,10,FALSE))</f>
        <v/>
      </c>
      <c r="AD35" s="283" t="str">
        <f>IF(AD34="","",VLOOKUP(AD34,標準様式１シフト記号表!$C$7:$L$48,10,FALSE))</f>
        <v/>
      </c>
      <c r="AE35" s="284" t="str">
        <f>IF(AE34="","",VLOOKUP(AE34,標準様式１シフト記号表!$C$7:$L$48,10,FALSE))</f>
        <v/>
      </c>
      <c r="AF35" s="284" t="str">
        <f>IF(AF34="","",VLOOKUP(AF34,標準様式１シフト記号表!$C$7:$L$48,10,FALSE))</f>
        <v/>
      </c>
      <c r="AG35" s="284" t="str">
        <f>IF(AG34="","",VLOOKUP(AG34,標準様式１シフト記号表!$C$7:$L$48,10,FALSE))</f>
        <v/>
      </c>
      <c r="AH35" s="284" t="str">
        <f>IF(AH34="","",VLOOKUP(AH34,標準様式１シフト記号表!$C$7:$L$48,10,FALSE))</f>
        <v/>
      </c>
      <c r="AI35" s="284" t="str">
        <f>IF(AI34="","",VLOOKUP(AI34,標準様式１シフト記号表!$C$7:$L$48,10,FALSE))</f>
        <v/>
      </c>
      <c r="AJ35" s="285" t="str">
        <f>IF(AJ34="","",VLOOKUP(AJ34,標準様式１シフト記号表!$C$7:$L$48,10,FALSE))</f>
        <v/>
      </c>
      <c r="AK35" s="283" t="str">
        <f>IF(AK34="","",VLOOKUP(AK34,標準様式１シフト記号表!$C$7:$L$48,10,FALSE))</f>
        <v/>
      </c>
      <c r="AL35" s="284" t="str">
        <f>IF(AL34="","",VLOOKUP(AL34,標準様式１シフト記号表!$C$7:$L$48,10,FALSE))</f>
        <v/>
      </c>
      <c r="AM35" s="284" t="str">
        <f>IF(AM34="","",VLOOKUP(AM34,標準様式１シフト記号表!$C$7:$L$48,10,FALSE))</f>
        <v/>
      </c>
      <c r="AN35" s="284" t="str">
        <f>IF(AN34="","",VLOOKUP(AN34,標準様式１シフト記号表!$C$7:$L$48,10,FALSE))</f>
        <v/>
      </c>
      <c r="AO35" s="284" t="str">
        <f>IF(AO34="","",VLOOKUP(AO34,標準様式１シフト記号表!$C$7:$L$48,10,FALSE))</f>
        <v/>
      </c>
      <c r="AP35" s="284" t="str">
        <f>IF(AP34="","",VLOOKUP(AP34,標準様式１シフト記号表!$C$7:$L$48,10,FALSE))</f>
        <v/>
      </c>
      <c r="AQ35" s="285" t="str">
        <f>IF(AQ34="","",VLOOKUP(AQ34,標準様式１シフト記号表!$C$7:$L$48,10,FALSE))</f>
        <v/>
      </c>
      <c r="AR35" s="283" t="str">
        <f>IF(AR34="","",VLOOKUP(AR34,標準様式１シフト記号表!$C$7:$L$48,10,FALSE))</f>
        <v/>
      </c>
      <c r="AS35" s="284" t="str">
        <f>IF(AS34="","",VLOOKUP(AS34,標準様式１シフト記号表!$C$7:$L$48,10,FALSE))</f>
        <v/>
      </c>
      <c r="AT35" s="284" t="str">
        <f>IF(AT34="","",VLOOKUP(AT34,標準様式１シフト記号表!$C$7:$L$48,10,FALSE))</f>
        <v/>
      </c>
      <c r="AU35" s="284" t="str">
        <f>IF(AU34="","",VLOOKUP(AU34,標準様式１シフト記号表!$C$7:$L$48,10,FALSE))</f>
        <v/>
      </c>
      <c r="AV35" s="284" t="str">
        <f>IF(AV34="","",VLOOKUP(AV34,標準様式１シフト記号表!$C$7:$L$48,10,FALSE))</f>
        <v/>
      </c>
      <c r="AW35" s="284" t="str">
        <f>IF(AW34="","",VLOOKUP(AW34,標準様式１シフト記号表!$C$7:$L$48,10,FALSE))</f>
        <v/>
      </c>
      <c r="AX35" s="285" t="str">
        <f>IF(AX34="","",VLOOKUP(AX34,標準様式１シフト記号表!$C$7:$L$48,10,FALSE))</f>
        <v/>
      </c>
      <c r="AY35" s="283" t="str">
        <f>IF(AY34="","",VLOOKUP(AY34,標準様式１シフト記号表!$C$7:$L$48,10,FALSE))</f>
        <v/>
      </c>
      <c r="AZ35" s="284" t="str">
        <f>IF(AZ34="","",VLOOKUP(AZ34,標準様式１シフト記号表!$C$7:$L$48,10,FALSE))</f>
        <v/>
      </c>
      <c r="BA35" s="284" t="str">
        <f>IF(BA34="","",VLOOKUP(BA34,標準様式１シフト記号表!$C$7:$L$48,10,FALSE))</f>
        <v/>
      </c>
      <c r="BB35" s="1083">
        <f>IF($BE$4="４週",SUM(W35:AX35),IF($BE$4="暦月",SUM(W35:BA35),""))</f>
        <v>0</v>
      </c>
      <c r="BC35" s="1084"/>
      <c r="BD35" s="1085">
        <f>IF($BE$4="４週",BB35/4,IF($BE$4="暦月",(BB35/($BE$9/7)),""))</f>
        <v>0</v>
      </c>
      <c r="BE35" s="1084"/>
      <c r="BF35" s="1080"/>
      <c r="BG35" s="1081"/>
      <c r="BH35" s="1081"/>
      <c r="BI35" s="1081"/>
      <c r="BJ35" s="1082"/>
    </row>
    <row r="36" spans="2:62" ht="20.25" customHeight="1" x14ac:dyDescent="0.15">
      <c r="B36" s="1086">
        <f>B34+1</f>
        <v>11</v>
      </c>
      <c r="C36" s="1155"/>
      <c r="D36" s="1156"/>
      <c r="E36" s="278"/>
      <c r="F36" s="279"/>
      <c r="G36" s="278"/>
      <c r="H36" s="279"/>
      <c r="I36" s="1157"/>
      <c r="J36" s="1158"/>
      <c r="K36" s="1159"/>
      <c r="L36" s="1160"/>
      <c r="M36" s="1160"/>
      <c r="N36" s="1156"/>
      <c r="O36" s="1103"/>
      <c r="P36" s="1104"/>
      <c r="Q36" s="1104"/>
      <c r="R36" s="1104"/>
      <c r="S36" s="1105"/>
      <c r="T36" s="298" t="s">
        <v>429</v>
      </c>
      <c r="V36" s="299"/>
      <c r="W36" s="291"/>
      <c r="X36" s="292"/>
      <c r="Y36" s="292"/>
      <c r="Z36" s="292"/>
      <c r="AA36" s="292"/>
      <c r="AB36" s="292"/>
      <c r="AC36" s="293"/>
      <c r="AD36" s="291"/>
      <c r="AE36" s="292"/>
      <c r="AF36" s="292"/>
      <c r="AG36" s="292"/>
      <c r="AH36" s="292"/>
      <c r="AI36" s="292"/>
      <c r="AJ36" s="293"/>
      <c r="AK36" s="291"/>
      <c r="AL36" s="292"/>
      <c r="AM36" s="292"/>
      <c r="AN36" s="292"/>
      <c r="AO36" s="292"/>
      <c r="AP36" s="292"/>
      <c r="AQ36" s="293"/>
      <c r="AR36" s="291"/>
      <c r="AS36" s="292"/>
      <c r="AT36" s="292"/>
      <c r="AU36" s="292"/>
      <c r="AV36" s="292"/>
      <c r="AW36" s="292"/>
      <c r="AX36" s="293"/>
      <c r="AY36" s="291"/>
      <c r="AZ36" s="292"/>
      <c r="BA36" s="294"/>
      <c r="BB36" s="1161"/>
      <c r="BC36" s="1162"/>
      <c r="BD36" s="1150"/>
      <c r="BE36" s="1151"/>
      <c r="BF36" s="1152"/>
      <c r="BG36" s="1153"/>
      <c r="BH36" s="1153"/>
      <c r="BI36" s="1153"/>
      <c r="BJ36" s="1154"/>
    </row>
    <row r="37" spans="2:62" ht="20.25" customHeight="1" x14ac:dyDescent="0.15">
      <c r="B37" s="1087"/>
      <c r="C37" s="1090"/>
      <c r="D37" s="1091"/>
      <c r="E37" s="278"/>
      <c r="F37" s="279">
        <f>C36</f>
        <v>0</v>
      </c>
      <c r="G37" s="278"/>
      <c r="H37" s="279">
        <f>I36</f>
        <v>0</v>
      </c>
      <c r="I37" s="1094"/>
      <c r="J37" s="1095"/>
      <c r="K37" s="1098"/>
      <c r="L37" s="1099"/>
      <c r="M37" s="1099"/>
      <c r="N37" s="1091"/>
      <c r="O37" s="1103"/>
      <c r="P37" s="1104"/>
      <c r="Q37" s="1104"/>
      <c r="R37" s="1104"/>
      <c r="S37" s="1105"/>
      <c r="T37" s="300" t="s">
        <v>430</v>
      </c>
      <c r="U37" s="296"/>
      <c r="V37" s="297"/>
      <c r="W37" s="283" t="str">
        <f>IF(W36="","",VLOOKUP(W36,標準様式１シフト記号表!$C$7:$L$48,10,FALSE))</f>
        <v/>
      </c>
      <c r="X37" s="284" t="str">
        <f>IF(X36="","",VLOOKUP(X36,標準様式１シフト記号表!$C$7:$L$48,10,FALSE))</f>
        <v/>
      </c>
      <c r="Y37" s="284" t="str">
        <f>IF(Y36="","",VLOOKUP(Y36,標準様式１シフト記号表!$C$7:$L$48,10,FALSE))</f>
        <v/>
      </c>
      <c r="Z37" s="284" t="str">
        <f>IF(Z36="","",VLOOKUP(Z36,標準様式１シフト記号表!$C$7:$L$48,10,FALSE))</f>
        <v/>
      </c>
      <c r="AA37" s="284" t="str">
        <f>IF(AA36="","",VLOOKUP(AA36,標準様式１シフト記号表!$C$7:$L$48,10,FALSE))</f>
        <v/>
      </c>
      <c r="AB37" s="284" t="str">
        <f>IF(AB36="","",VLOOKUP(AB36,標準様式１シフト記号表!$C$7:$L$48,10,FALSE))</f>
        <v/>
      </c>
      <c r="AC37" s="285" t="str">
        <f>IF(AC36="","",VLOOKUP(AC36,標準様式１シフト記号表!$C$7:$L$48,10,FALSE))</f>
        <v/>
      </c>
      <c r="AD37" s="283" t="str">
        <f>IF(AD36="","",VLOOKUP(AD36,標準様式１シフト記号表!$C$7:$L$48,10,FALSE))</f>
        <v/>
      </c>
      <c r="AE37" s="284" t="str">
        <f>IF(AE36="","",VLOOKUP(AE36,標準様式１シフト記号表!$C$7:$L$48,10,FALSE))</f>
        <v/>
      </c>
      <c r="AF37" s="284" t="str">
        <f>IF(AF36="","",VLOOKUP(AF36,標準様式１シフト記号表!$C$7:$L$48,10,FALSE))</f>
        <v/>
      </c>
      <c r="AG37" s="284" t="str">
        <f>IF(AG36="","",VLOOKUP(AG36,標準様式１シフト記号表!$C$7:$L$48,10,FALSE))</f>
        <v/>
      </c>
      <c r="AH37" s="284" t="str">
        <f>IF(AH36="","",VLOOKUP(AH36,標準様式１シフト記号表!$C$7:$L$48,10,FALSE))</f>
        <v/>
      </c>
      <c r="AI37" s="284" t="str">
        <f>IF(AI36="","",VLOOKUP(AI36,標準様式１シフト記号表!$C$7:$L$48,10,FALSE))</f>
        <v/>
      </c>
      <c r="AJ37" s="285" t="str">
        <f>IF(AJ36="","",VLOOKUP(AJ36,標準様式１シフト記号表!$C$7:$L$48,10,FALSE))</f>
        <v/>
      </c>
      <c r="AK37" s="283" t="str">
        <f>IF(AK36="","",VLOOKUP(AK36,標準様式１シフト記号表!$C$7:$L$48,10,FALSE))</f>
        <v/>
      </c>
      <c r="AL37" s="284" t="str">
        <f>IF(AL36="","",VLOOKUP(AL36,標準様式１シフト記号表!$C$7:$L$48,10,FALSE))</f>
        <v/>
      </c>
      <c r="AM37" s="284" t="str">
        <f>IF(AM36="","",VLOOKUP(AM36,標準様式１シフト記号表!$C$7:$L$48,10,FALSE))</f>
        <v/>
      </c>
      <c r="AN37" s="284" t="str">
        <f>IF(AN36="","",VLOOKUP(AN36,標準様式１シフト記号表!$C$7:$L$48,10,FALSE))</f>
        <v/>
      </c>
      <c r="AO37" s="284" t="str">
        <f>IF(AO36="","",VLOOKUP(AO36,標準様式１シフト記号表!$C$7:$L$48,10,FALSE))</f>
        <v/>
      </c>
      <c r="AP37" s="284" t="str">
        <f>IF(AP36="","",VLOOKUP(AP36,標準様式１シフト記号表!$C$7:$L$48,10,FALSE))</f>
        <v/>
      </c>
      <c r="AQ37" s="285" t="str">
        <f>IF(AQ36="","",VLOOKUP(AQ36,標準様式１シフト記号表!$C$7:$L$48,10,FALSE))</f>
        <v/>
      </c>
      <c r="AR37" s="283" t="str">
        <f>IF(AR36="","",VLOOKUP(AR36,標準様式１シフト記号表!$C$7:$L$48,10,FALSE))</f>
        <v/>
      </c>
      <c r="AS37" s="284" t="str">
        <f>IF(AS36="","",VLOOKUP(AS36,標準様式１シフト記号表!$C$7:$L$48,10,FALSE))</f>
        <v/>
      </c>
      <c r="AT37" s="284" t="str">
        <f>IF(AT36="","",VLOOKUP(AT36,標準様式１シフト記号表!$C$7:$L$48,10,FALSE))</f>
        <v/>
      </c>
      <c r="AU37" s="284" t="str">
        <f>IF(AU36="","",VLOOKUP(AU36,標準様式１シフト記号表!$C$7:$L$48,10,FALSE))</f>
        <v/>
      </c>
      <c r="AV37" s="284" t="str">
        <f>IF(AV36="","",VLOOKUP(AV36,標準様式１シフト記号表!$C$7:$L$48,10,FALSE))</f>
        <v/>
      </c>
      <c r="AW37" s="284" t="str">
        <f>IF(AW36="","",VLOOKUP(AW36,標準様式１シフト記号表!$C$7:$L$48,10,FALSE))</f>
        <v/>
      </c>
      <c r="AX37" s="285" t="str">
        <f>IF(AX36="","",VLOOKUP(AX36,標準様式１シフト記号表!$C$7:$L$48,10,FALSE))</f>
        <v/>
      </c>
      <c r="AY37" s="283" t="str">
        <f>IF(AY36="","",VLOOKUP(AY36,標準様式１シフト記号表!$C$7:$L$48,10,FALSE))</f>
        <v/>
      </c>
      <c r="AZ37" s="284" t="str">
        <f>IF(AZ36="","",VLOOKUP(AZ36,標準様式１シフト記号表!$C$7:$L$48,10,FALSE))</f>
        <v/>
      </c>
      <c r="BA37" s="284" t="str">
        <f>IF(BA36="","",VLOOKUP(BA36,標準様式１シフト記号表!$C$7:$L$48,10,FALSE))</f>
        <v/>
      </c>
      <c r="BB37" s="1083">
        <f>IF($BE$4="４週",SUM(W37:AX37),IF($BE$4="暦月",SUM(W37:BA37),""))</f>
        <v>0</v>
      </c>
      <c r="BC37" s="1084"/>
      <c r="BD37" s="1085">
        <f>IF($BE$4="４週",BB37/4,IF($BE$4="暦月",(BB37/($BE$9/7)),""))</f>
        <v>0</v>
      </c>
      <c r="BE37" s="1084"/>
      <c r="BF37" s="1080"/>
      <c r="BG37" s="1081"/>
      <c r="BH37" s="1081"/>
      <c r="BI37" s="1081"/>
      <c r="BJ37" s="1082"/>
    </row>
    <row r="38" spans="2:62" ht="20.25" customHeight="1" x14ac:dyDescent="0.15">
      <c r="B38" s="1086">
        <f>B36+1</f>
        <v>12</v>
      </c>
      <c r="C38" s="1155"/>
      <c r="D38" s="1156"/>
      <c r="E38" s="278"/>
      <c r="F38" s="279"/>
      <c r="G38" s="278"/>
      <c r="H38" s="279"/>
      <c r="I38" s="1157"/>
      <c r="J38" s="1158"/>
      <c r="K38" s="1159"/>
      <c r="L38" s="1160"/>
      <c r="M38" s="1160"/>
      <c r="N38" s="1156"/>
      <c r="O38" s="1103"/>
      <c r="P38" s="1104"/>
      <c r="Q38" s="1104"/>
      <c r="R38" s="1104"/>
      <c r="S38" s="1105"/>
      <c r="T38" s="298" t="s">
        <v>429</v>
      </c>
      <c r="V38" s="299"/>
      <c r="W38" s="291"/>
      <c r="X38" s="292"/>
      <c r="Y38" s="292"/>
      <c r="Z38" s="292"/>
      <c r="AA38" s="292"/>
      <c r="AB38" s="292"/>
      <c r="AC38" s="293"/>
      <c r="AD38" s="291"/>
      <c r="AE38" s="292"/>
      <c r="AF38" s="292"/>
      <c r="AG38" s="292"/>
      <c r="AH38" s="292"/>
      <c r="AI38" s="292"/>
      <c r="AJ38" s="293"/>
      <c r="AK38" s="291"/>
      <c r="AL38" s="292"/>
      <c r="AM38" s="292"/>
      <c r="AN38" s="292"/>
      <c r="AO38" s="292"/>
      <c r="AP38" s="292"/>
      <c r="AQ38" s="293"/>
      <c r="AR38" s="291"/>
      <c r="AS38" s="292"/>
      <c r="AT38" s="292"/>
      <c r="AU38" s="292"/>
      <c r="AV38" s="292"/>
      <c r="AW38" s="292"/>
      <c r="AX38" s="293"/>
      <c r="AY38" s="291"/>
      <c r="AZ38" s="292"/>
      <c r="BA38" s="294"/>
      <c r="BB38" s="1161"/>
      <c r="BC38" s="1162"/>
      <c r="BD38" s="1150"/>
      <c r="BE38" s="1151"/>
      <c r="BF38" s="1152"/>
      <c r="BG38" s="1153"/>
      <c r="BH38" s="1153"/>
      <c r="BI38" s="1153"/>
      <c r="BJ38" s="1154"/>
    </row>
    <row r="39" spans="2:62" ht="20.25" customHeight="1" x14ac:dyDescent="0.15">
      <c r="B39" s="1087"/>
      <c r="C39" s="1090"/>
      <c r="D39" s="1091"/>
      <c r="E39" s="278"/>
      <c r="F39" s="279">
        <f>C38</f>
        <v>0</v>
      </c>
      <c r="G39" s="278"/>
      <c r="H39" s="279">
        <f>I38</f>
        <v>0</v>
      </c>
      <c r="I39" s="1094"/>
      <c r="J39" s="1095"/>
      <c r="K39" s="1098"/>
      <c r="L39" s="1099"/>
      <c r="M39" s="1099"/>
      <c r="N39" s="1091"/>
      <c r="O39" s="1103"/>
      <c r="P39" s="1104"/>
      <c r="Q39" s="1104"/>
      <c r="R39" s="1104"/>
      <c r="S39" s="1105"/>
      <c r="T39" s="300" t="s">
        <v>430</v>
      </c>
      <c r="U39" s="296"/>
      <c r="V39" s="297"/>
      <c r="W39" s="283" t="str">
        <f>IF(W38="","",VLOOKUP(W38,標準様式１シフト記号表!$C$7:$L$48,10,FALSE))</f>
        <v/>
      </c>
      <c r="X39" s="284" t="str">
        <f>IF(X38="","",VLOOKUP(X38,標準様式１シフト記号表!$C$7:$L$48,10,FALSE))</f>
        <v/>
      </c>
      <c r="Y39" s="284" t="str">
        <f>IF(Y38="","",VLOOKUP(Y38,標準様式１シフト記号表!$C$7:$L$48,10,FALSE))</f>
        <v/>
      </c>
      <c r="Z39" s="284" t="str">
        <f>IF(Z38="","",VLOOKUP(Z38,標準様式１シフト記号表!$C$7:$L$48,10,FALSE))</f>
        <v/>
      </c>
      <c r="AA39" s="284" t="str">
        <f>IF(AA38="","",VLOOKUP(AA38,標準様式１シフト記号表!$C$7:$L$48,10,FALSE))</f>
        <v/>
      </c>
      <c r="AB39" s="284" t="str">
        <f>IF(AB38="","",VLOOKUP(AB38,標準様式１シフト記号表!$C$7:$L$48,10,FALSE))</f>
        <v/>
      </c>
      <c r="AC39" s="285" t="str">
        <f>IF(AC38="","",VLOOKUP(AC38,標準様式１シフト記号表!$C$7:$L$48,10,FALSE))</f>
        <v/>
      </c>
      <c r="AD39" s="283" t="str">
        <f>IF(AD38="","",VLOOKUP(AD38,標準様式１シフト記号表!$C$7:$L$48,10,FALSE))</f>
        <v/>
      </c>
      <c r="AE39" s="284" t="str">
        <f>IF(AE38="","",VLOOKUP(AE38,標準様式１シフト記号表!$C$7:$L$48,10,FALSE))</f>
        <v/>
      </c>
      <c r="AF39" s="284" t="str">
        <f>IF(AF38="","",VLOOKUP(AF38,標準様式１シフト記号表!$C$7:$L$48,10,FALSE))</f>
        <v/>
      </c>
      <c r="AG39" s="284" t="str">
        <f>IF(AG38="","",VLOOKUP(AG38,標準様式１シフト記号表!$C$7:$L$48,10,FALSE))</f>
        <v/>
      </c>
      <c r="AH39" s="284" t="str">
        <f>IF(AH38="","",VLOOKUP(AH38,標準様式１シフト記号表!$C$7:$L$48,10,FALSE))</f>
        <v/>
      </c>
      <c r="AI39" s="284" t="str">
        <f>IF(AI38="","",VLOOKUP(AI38,標準様式１シフト記号表!$C$7:$L$48,10,FALSE))</f>
        <v/>
      </c>
      <c r="AJ39" s="285" t="str">
        <f>IF(AJ38="","",VLOOKUP(AJ38,標準様式１シフト記号表!$C$7:$L$48,10,FALSE))</f>
        <v/>
      </c>
      <c r="AK39" s="283" t="str">
        <f>IF(AK38="","",VLOOKUP(AK38,標準様式１シフト記号表!$C$7:$L$48,10,FALSE))</f>
        <v/>
      </c>
      <c r="AL39" s="284" t="str">
        <f>IF(AL38="","",VLOOKUP(AL38,標準様式１シフト記号表!$C$7:$L$48,10,FALSE))</f>
        <v/>
      </c>
      <c r="AM39" s="284" t="str">
        <f>IF(AM38="","",VLOOKUP(AM38,標準様式１シフト記号表!$C$7:$L$48,10,FALSE))</f>
        <v/>
      </c>
      <c r="AN39" s="284" t="str">
        <f>IF(AN38="","",VLOOKUP(AN38,標準様式１シフト記号表!$C$7:$L$48,10,FALSE))</f>
        <v/>
      </c>
      <c r="AO39" s="284" t="str">
        <f>IF(AO38="","",VLOOKUP(AO38,標準様式１シフト記号表!$C$7:$L$48,10,FALSE))</f>
        <v/>
      </c>
      <c r="AP39" s="284" t="str">
        <f>IF(AP38="","",VLOOKUP(AP38,標準様式１シフト記号表!$C$7:$L$48,10,FALSE))</f>
        <v/>
      </c>
      <c r="AQ39" s="285" t="str">
        <f>IF(AQ38="","",VLOOKUP(AQ38,標準様式１シフト記号表!$C$7:$L$48,10,FALSE))</f>
        <v/>
      </c>
      <c r="AR39" s="283" t="str">
        <f>IF(AR38="","",VLOOKUP(AR38,標準様式１シフト記号表!$C$7:$L$48,10,FALSE))</f>
        <v/>
      </c>
      <c r="AS39" s="284" t="str">
        <f>IF(AS38="","",VLOOKUP(AS38,標準様式１シフト記号表!$C$7:$L$48,10,FALSE))</f>
        <v/>
      </c>
      <c r="AT39" s="284" t="str">
        <f>IF(AT38="","",VLOOKUP(AT38,標準様式１シフト記号表!$C$7:$L$48,10,FALSE))</f>
        <v/>
      </c>
      <c r="AU39" s="284" t="str">
        <f>IF(AU38="","",VLOOKUP(AU38,標準様式１シフト記号表!$C$7:$L$48,10,FALSE))</f>
        <v/>
      </c>
      <c r="AV39" s="284" t="str">
        <f>IF(AV38="","",VLOOKUP(AV38,標準様式１シフト記号表!$C$7:$L$48,10,FALSE))</f>
        <v/>
      </c>
      <c r="AW39" s="284" t="str">
        <f>IF(AW38="","",VLOOKUP(AW38,標準様式１シフト記号表!$C$7:$L$48,10,FALSE))</f>
        <v/>
      </c>
      <c r="AX39" s="285" t="str">
        <f>IF(AX38="","",VLOOKUP(AX38,標準様式１シフト記号表!$C$7:$L$48,10,FALSE))</f>
        <v/>
      </c>
      <c r="AY39" s="283" t="str">
        <f>IF(AY38="","",VLOOKUP(AY38,標準様式１シフト記号表!$C$7:$L$48,10,FALSE))</f>
        <v/>
      </c>
      <c r="AZ39" s="284" t="str">
        <f>IF(AZ38="","",VLOOKUP(AZ38,標準様式１シフト記号表!$C$7:$L$48,10,FALSE))</f>
        <v/>
      </c>
      <c r="BA39" s="284" t="str">
        <f>IF(BA38="","",VLOOKUP(BA38,標準様式１シフト記号表!$C$7:$L$48,10,FALSE))</f>
        <v/>
      </c>
      <c r="BB39" s="1083">
        <f>IF($BE$4="４週",SUM(W39:AX39),IF($BE$4="暦月",SUM(W39:BA39),""))</f>
        <v>0</v>
      </c>
      <c r="BC39" s="1084"/>
      <c r="BD39" s="1085">
        <f>IF($BE$4="４週",BB39/4,IF($BE$4="暦月",(BB39/($BE$9/7)),""))</f>
        <v>0</v>
      </c>
      <c r="BE39" s="1084"/>
      <c r="BF39" s="1080"/>
      <c r="BG39" s="1081"/>
      <c r="BH39" s="1081"/>
      <c r="BI39" s="1081"/>
      <c r="BJ39" s="1082"/>
    </row>
    <row r="40" spans="2:62" ht="20.25" customHeight="1" x14ac:dyDescent="0.15">
      <c r="B40" s="1086">
        <f>B38+1</f>
        <v>13</v>
      </c>
      <c r="C40" s="1155"/>
      <c r="D40" s="1156"/>
      <c r="E40" s="278"/>
      <c r="F40" s="279"/>
      <c r="G40" s="278"/>
      <c r="H40" s="279"/>
      <c r="I40" s="1157"/>
      <c r="J40" s="1158"/>
      <c r="K40" s="1159"/>
      <c r="L40" s="1160"/>
      <c r="M40" s="1160"/>
      <c r="N40" s="1156"/>
      <c r="O40" s="1103"/>
      <c r="P40" s="1104"/>
      <c r="Q40" s="1104"/>
      <c r="R40" s="1104"/>
      <c r="S40" s="1105"/>
      <c r="T40" s="298" t="s">
        <v>429</v>
      </c>
      <c r="V40" s="299"/>
      <c r="W40" s="291"/>
      <c r="X40" s="292"/>
      <c r="Y40" s="292"/>
      <c r="Z40" s="292"/>
      <c r="AA40" s="292"/>
      <c r="AB40" s="292"/>
      <c r="AC40" s="293"/>
      <c r="AD40" s="291"/>
      <c r="AE40" s="292"/>
      <c r="AF40" s="292"/>
      <c r="AG40" s="292"/>
      <c r="AH40" s="292"/>
      <c r="AI40" s="292"/>
      <c r="AJ40" s="293"/>
      <c r="AK40" s="291"/>
      <c r="AL40" s="292"/>
      <c r="AM40" s="292"/>
      <c r="AN40" s="292"/>
      <c r="AO40" s="292"/>
      <c r="AP40" s="292"/>
      <c r="AQ40" s="293"/>
      <c r="AR40" s="291"/>
      <c r="AS40" s="292"/>
      <c r="AT40" s="292"/>
      <c r="AU40" s="292"/>
      <c r="AV40" s="292"/>
      <c r="AW40" s="292"/>
      <c r="AX40" s="293"/>
      <c r="AY40" s="291"/>
      <c r="AZ40" s="292"/>
      <c r="BA40" s="294"/>
      <c r="BB40" s="1161"/>
      <c r="BC40" s="1162"/>
      <c r="BD40" s="1150"/>
      <c r="BE40" s="1151"/>
      <c r="BF40" s="1152"/>
      <c r="BG40" s="1153"/>
      <c r="BH40" s="1153"/>
      <c r="BI40" s="1153"/>
      <c r="BJ40" s="1154"/>
    </row>
    <row r="41" spans="2:62" ht="20.25" customHeight="1" x14ac:dyDescent="0.15">
      <c r="B41" s="1087"/>
      <c r="C41" s="1090"/>
      <c r="D41" s="1091"/>
      <c r="E41" s="278"/>
      <c r="F41" s="279">
        <f>C40</f>
        <v>0</v>
      </c>
      <c r="G41" s="278"/>
      <c r="H41" s="279">
        <f>I40</f>
        <v>0</v>
      </c>
      <c r="I41" s="1094"/>
      <c r="J41" s="1095"/>
      <c r="K41" s="1098"/>
      <c r="L41" s="1099"/>
      <c r="M41" s="1099"/>
      <c r="N41" s="1091"/>
      <c r="O41" s="1103"/>
      <c r="P41" s="1104"/>
      <c r="Q41" s="1104"/>
      <c r="R41" s="1104"/>
      <c r="S41" s="1105"/>
      <c r="T41" s="300" t="s">
        <v>430</v>
      </c>
      <c r="U41" s="296"/>
      <c r="V41" s="297"/>
      <c r="W41" s="283" t="str">
        <f>IF(W40="","",VLOOKUP(W40,標準様式１シフト記号表!$C$7:$L$48,10,FALSE))</f>
        <v/>
      </c>
      <c r="X41" s="284" t="str">
        <f>IF(X40="","",VLOOKUP(X40,標準様式１シフト記号表!$C$7:$L$48,10,FALSE))</f>
        <v/>
      </c>
      <c r="Y41" s="284" t="str">
        <f>IF(Y40="","",VLOOKUP(Y40,標準様式１シフト記号表!$C$7:$L$48,10,FALSE))</f>
        <v/>
      </c>
      <c r="Z41" s="284" t="str">
        <f>IF(Z40="","",VLOOKUP(Z40,標準様式１シフト記号表!$C$7:$L$48,10,FALSE))</f>
        <v/>
      </c>
      <c r="AA41" s="284" t="str">
        <f>IF(AA40="","",VLOOKUP(AA40,標準様式１シフト記号表!$C$7:$L$48,10,FALSE))</f>
        <v/>
      </c>
      <c r="AB41" s="284" t="str">
        <f>IF(AB40="","",VLOOKUP(AB40,標準様式１シフト記号表!$C$7:$L$48,10,FALSE))</f>
        <v/>
      </c>
      <c r="AC41" s="285" t="str">
        <f>IF(AC40="","",VLOOKUP(AC40,標準様式１シフト記号表!$C$7:$L$48,10,FALSE))</f>
        <v/>
      </c>
      <c r="AD41" s="283" t="str">
        <f>IF(AD40="","",VLOOKUP(AD40,標準様式１シフト記号表!$C$7:$L$48,10,FALSE))</f>
        <v/>
      </c>
      <c r="AE41" s="284" t="str">
        <f>IF(AE40="","",VLOOKUP(AE40,標準様式１シフト記号表!$C$7:$L$48,10,FALSE))</f>
        <v/>
      </c>
      <c r="AF41" s="284" t="str">
        <f>IF(AF40="","",VLOOKUP(AF40,標準様式１シフト記号表!$C$7:$L$48,10,FALSE))</f>
        <v/>
      </c>
      <c r="AG41" s="284" t="str">
        <f>IF(AG40="","",VLOOKUP(AG40,標準様式１シフト記号表!$C$7:$L$48,10,FALSE))</f>
        <v/>
      </c>
      <c r="AH41" s="284" t="str">
        <f>IF(AH40="","",VLOOKUP(AH40,標準様式１シフト記号表!$C$7:$L$48,10,FALSE))</f>
        <v/>
      </c>
      <c r="AI41" s="284" t="str">
        <f>IF(AI40="","",VLOOKUP(AI40,標準様式１シフト記号表!$C$7:$L$48,10,FALSE))</f>
        <v/>
      </c>
      <c r="AJ41" s="285" t="str">
        <f>IF(AJ40="","",VLOOKUP(AJ40,標準様式１シフト記号表!$C$7:$L$48,10,FALSE))</f>
        <v/>
      </c>
      <c r="AK41" s="283" t="str">
        <f>IF(AK40="","",VLOOKUP(AK40,標準様式１シフト記号表!$C$7:$L$48,10,FALSE))</f>
        <v/>
      </c>
      <c r="AL41" s="284" t="str">
        <f>IF(AL40="","",VLOOKUP(AL40,標準様式１シフト記号表!$C$7:$L$48,10,FALSE))</f>
        <v/>
      </c>
      <c r="AM41" s="284" t="str">
        <f>IF(AM40="","",VLOOKUP(AM40,標準様式１シフト記号表!$C$7:$L$48,10,FALSE))</f>
        <v/>
      </c>
      <c r="AN41" s="284" t="str">
        <f>IF(AN40="","",VLOOKUP(AN40,標準様式１シフト記号表!$C$7:$L$48,10,FALSE))</f>
        <v/>
      </c>
      <c r="AO41" s="284" t="str">
        <f>IF(AO40="","",VLOOKUP(AO40,標準様式１シフト記号表!$C$7:$L$48,10,FALSE))</f>
        <v/>
      </c>
      <c r="AP41" s="284" t="str">
        <f>IF(AP40="","",VLOOKUP(AP40,標準様式１シフト記号表!$C$7:$L$48,10,FALSE))</f>
        <v/>
      </c>
      <c r="AQ41" s="285" t="str">
        <f>IF(AQ40="","",VLOOKUP(AQ40,標準様式１シフト記号表!$C$7:$L$48,10,FALSE))</f>
        <v/>
      </c>
      <c r="AR41" s="283" t="str">
        <f>IF(AR40="","",VLOOKUP(AR40,標準様式１シフト記号表!$C$7:$L$48,10,FALSE))</f>
        <v/>
      </c>
      <c r="AS41" s="284" t="str">
        <f>IF(AS40="","",VLOOKUP(AS40,標準様式１シフト記号表!$C$7:$L$48,10,FALSE))</f>
        <v/>
      </c>
      <c r="AT41" s="284" t="str">
        <f>IF(AT40="","",VLOOKUP(AT40,標準様式１シフト記号表!$C$7:$L$48,10,FALSE))</f>
        <v/>
      </c>
      <c r="AU41" s="284" t="str">
        <f>IF(AU40="","",VLOOKUP(AU40,標準様式１シフト記号表!$C$7:$L$48,10,FALSE))</f>
        <v/>
      </c>
      <c r="AV41" s="284" t="str">
        <f>IF(AV40="","",VLOOKUP(AV40,標準様式１シフト記号表!$C$7:$L$48,10,FALSE))</f>
        <v/>
      </c>
      <c r="AW41" s="284" t="str">
        <f>IF(AW40="","",VLOOKUP(AW40,標準様式１シフト記号表!$C$7:$L$48,10,FALSE))</f>
        <v/>
      </c>
      <c r="AX41" s="285" t="str">
        <f>IF(AX40="","",VLOOKUP(AX40,標準様式１シフト記号表!$C$7:$L$48,10,FALSE))</f>
        <v/>
      </c>
      <c r="AY41" s="283" t="str">
        <f>IF(AY40="","",VLOOKUP(AY40,標準様式１シフト記号表!$C$7:$L$48,10,FALSE))</f>
        <v/>
      </c>
      <c r="AZ41" s="284" t="str">
        <f>IF(AZ40="","",VLOOKUP(AZ40,標準様式１シフト記号表!$C$7:$L$48,10,FALSE))</f>
        <v/>
      </c>
      <c r="BA41" s="284" t="str">
        <f>IF(BA40="","",VLOOKUP(BA40,標準様式１シフト記号表!$C$7:$L$48,10,FALSE))</f>
        <v/>
      </c>
      <c r="BB41" s="1083">
        <f>IF($BE$4="４週",SUM(W41:AX41),IF($BE$4="暦月",SUM(W41:BA41),""))</f>
        <v>0</v>
      </c>
      <c r="BC41" s="1084"/>
      <c r="BD41" s="1085">
        <f>IF($BE$4="４週",BB41/4,IF($BE$4="暦月",(BB41/($BE$9/7)),""))</f>
        <v>0</v>
      </c>
      <c r="BE41" s="1084"/>
      <c r="BF41" s="1080"/>
      <c r="BG41" s="1081"/>
      <c r="BH41" s="1081"/>
      <c r="BI41" s="1081"/>
      <c r="BJ41" s="1082"/>
    </row>
    <row r="42" spans="2:62" ht="20.25" customHeight="1" x14ac:dyDescent="0.15">
      <c r="B42" s="1086">
        <f>B40+1</f>
        <v>14</v>
      </c>
      <c r="C42" s="1155"/>
      <c r="D42" s="1156"/>
      <c r="E42" s="278"/>
      <c r="F42" s="279"/>
      <c r="G42" s="278"/>
      <c r="H42" s="279"/>
      <c r="I42" s="1157"/>
      <c r="J42" s="1158"/>
      <c r="K42" s="1159"/>
      <c r="L42" s="1160"/>
      <c r="M42" s="1160"/>
      <c r="N42" s="1156"/>
      <c r="O42" s="1103"/>
      <c r="P42" s="1104"/>
      <c r="Q42" s="1104"/>
      <c r="R42" s="1104"/>
      <c r="S42" s="1105"/>
      <c r="T42" s="298" t="s">
        <v>429</v>
      </c>
      <c r="V42" s="299"/>
      <c r="W42" s="291"/>
      <c r="X42" s="292"/>
      <c r="Y42" s="292"/>
      <c r="Z42" s="292"/>
      <c r="AA42" s="292"/>
      <c r="AB42" s="292"/>
      <c r="AC42" s="293"/>
      <c r="AD42" s="291"/>
      <c r="AE42" s="292"/>
      <c r="AF42" s="292"/>
      <c r="AG42" s="292"/>
      <c r="AH42" s="292"/>
      <c r="AI42" s="292"/>
      <c r="AJ42" s="293"/>
      <c r="AK42" s="291"/>
      <c r="AL42" s="292"/>
      <c r="AM42" s="292"/>
      <c r="AN42" s="292"/>
      <c r="AO42" s="292"/>
      <c r="AP42" s="292"/>
      <c r="AQ42" s="293"/>
      <c r="AR42" s="291"/>
      <c r="AS42" s="292"/>
      <c r="AT42" s="292"/>
      <c r="AU42" s="292"/>
      <c r="AV42" s="292"/>
      <c r="AW42" s="292"/>
      <c r="AX42" s="293"/>
      <c r="AY42" s="291"/>
      <c r="AZ42" s="292"/>
      <c r="BA42" s="294"/>
      <c r="BB42" s="1161"/>
      <c r="BC42" s="1162"/>
      <c r="BD42" s="1150"/>
      <c r="BE42" s="1151"/>
      <c r="BF42" s="1152"/>
      <c r="BG42" s="1153"/>
      <c r="BH42" s="1153"/>
      <c r="BI42" s="1153"/>
      <c r="BJ42" s="1154"/>
    </row>
    <row r="43" spans="2:62" ht="20.25" customHeight="1" x14ac:dyDescent="0.15">
      <c r="B43" s="1087"/>
      <c r="C43" s="1090"/>
      <c r="D43" s="1091"/>
      <c r="E43" s="278"/>
      <c r="F43" s="279">
        <f>C42</f>
        <v>0</v>
      </c>
      <c r="G43" s="278"/>
      <c r="H43" s="279">
        <f>I42</f>
        <v>0</v>
      </c>
      <c r="I43" s="1094"/>
      <c r="J43" s="1095"/>
      <c r="K43" s="1098"/>
      <c r="L43" s="1099"/>
      <c r="M43" s="1099"/>
      <c r="N43" s="1091"/>
      <c r="O43" s="1103"/>
      <c r="P43" s="1104"/>
      <c r="Q43" s="1104"/>
      <c r="R43" s="1104"/>
      <c r="S43" s="1105"/>
      <c r="T43" s="300" t="s">
        <v>430</v>
      </c>
      <c r="U43" s="296"/>
      <c r="V43" s="297"/>
      <c r="W43" s="283" t="str">
        <f>IF(W42="","",VLOOKUP(W42,標準様式１シフト記号表!$C$7:$L$48,10,FALSE))</f>
        <v/>
      </c>
      <c r="X43" s="284" t="str">
        <f>IF(X42="","",VLOOKUP(X42,標準様式１シフト記号表!$C$7:$L$48,10,FALSE))</f>
        <v/>
      </c>
      <c r="Y43" s="284" t="str">
        <f>IF(Y42="","",VLOOKUP(Y42,標準様式１シフト記号表!$C$7:$L$48,10,FALSE))</f>
        <v/>
      </c>
      <c r="Z43" s="284" t="str">
        <f>IF(Z42="","",VLOOKUP(Z42,標準様式１シフト記号表!$C$7:$L$48,10,FALSE))</f>
        <v/>
      </c>
      <c r="AA43" s="284" t="str">
        <f>IF(AA42="","",VLOOKUP(AA42,標準様式１シフト記号表!$C$7:$L$48,10,FALSE))</f>
        <v/>
      </c>
      <c r="AB43" s="284" t="str">
        <f>IF(AB42="","",VLOOKUP(AB42,標準様式１シフト記号表!$C$7:$L$48,10,FALSE))</f>
        <v/>
      </c>
      <c r="AC43" s="285" t="str">
        <f>IF(AC42="","",VLOOKUP(AC42,標準様式１シフト記号表!$C$7:$L$48,10,FALSE))</f>
        <v/>
      </c>
      <c r="AD43" s="283" t="str">
        <f>IF(AD42="","",VLOOKUP(AD42,標準様式１シフト記号表!$C$7:$L$48,10,FALSE))</f>
        <v/>
      </c>
      <c r="AE43" s="284" t="str">
        <f>IF(AE42="","",VLOOKUP(AE42,標準様式１シフト記号表!$C$7:$L$48,10,FALSE))</f>
        <v/>
      </c>
      <c r="AF43" s="284" t="str">
        <f>IF(AF42="","",VLOOKUP(AF42,標準様式１シフト記号表!$C$7:$L$48,10,FALSE))</f>
        <v/>
      </c>
      <c r="AG43" s="284" t="str">
        <f>IF(AG42="","",VLOOKUP(AG42,標準様式１シフト記号表!$C$7:$L$48,10,FALSE))</f>
        <v/>
      </c>
      <c r="AH43" s="284" t="str">
        <f>IF(AH42="","",VLOOKUP(AH42,標準様式１シフト記号表!$C$7:$L$48,10,FALSE))</f>
        <v/>
      </c>
      <c r="AI43" s="284" t="str">
        <f>IF(AI42="","",VLOOKUP(AI42,標準様式１シフト記号表!$C$7:$L$48,10,FALSE))</f>
        <v/>
      </c>
      <c r="AJ43" s="285" t="str">
        <f>IF(AJ42="","",VLOOKUP(AJ42,標準様式１シフト記号表!$C$7:$L$48,10,FALSE))</f>
        <v/>
      </c>
      <c r="AK43" s="283" t="str">
        <f>IF(AK42="","",VLOOKUP(AK42,標準様式１シフト記号表!$C$7:$L$48,10,FALSE))</f>
        <v/>
      </c>
      <c r="AL43" s="284" t="str">
        <f>IF(AL42="","",VLOOKUP(AL42,標準様式１シフト記号表!$C$7:$L$48,10,FALSE))</f>
        <v/>
      </c>
      <c r="AM43" s="284" t="str">
        <f>IF(AM42="","",VLOOKUP(AM42,標準様式１シフト記号表!$C$7:$L$48,10,FALSE))</f>
        <v/>
      </c>
      <c r="AN43" s="284" t="str">
        <f>IF(AN42="","",VLOOKUP(AN42,標準様式１シフト記号表!$C$7:$L$48,10,FALSE))</f>
        <v/>
      </c>
      <c r="AO43" s="284" t="str">
        <f>IF(AO42="","",VLOOKUP(AO42,標準様式１シフト記号表!$C$7:$L$48,10,FALSE))</f>
        <v/>
      </c>
      <c r="AP43" s="284" t="str">
        <f>IF(AP42="","",VLOOKUP(AP42,標準様式１シフト記号表!$C$7:$L$48,10,FALSE))</f>
        <v/>
      </c>
      <c r="AQ43" s="285" t="str">
        <f>IF(AQ42="","",VLOOKUP(AQ42,標準様式１シフト記号表!$C$7:$L$48,10,FALSE))</f>
        <v/>
      </c>
      <c r="AR43" s="283" t="str">
        <f>IF(AR42="","",VLOOKUP(AR42,標準様式１シフト記号表!$C$7:$L$48,10,FALSE))</f>
        <v/>
      </c>
      <c r="AS43" s="284" t="str">
        <f>IF(AS42="","",VLOOKUP(AS42,標準様式１シフト記号表!$C$7:$L$48,10,FALSE))</f>
        <v/>
      </c>
      <c r="AT43" s="284" t="str">
        <f>IF(AT42="","",VLOOKUP(AT42,標準様式１シフト記号表!$C$7:$L$48,10,FALSE))</f>
        <v/>
      </c>
      <c r="AU43" s="284" t="str">
        <f>IF(AU42="","",VLOOKUP(AU42,標準様式１シフト記号表!$C$7:$L$48,10,FALSE))</f>
        <v/>
      </c>
      <c r="AV43" s="284" t="str">
        <f>IF(AV42="","",VLOOKUP(AV42,標準様式１シフト記号表!$C$7:$L$48,10,FALSE))</f>
        <v/>
      </c>
      <c r="AW43" s="284" t="str">
        <f>IF(AW42="","",VLOOKUP(AW42,標準様式１シフト記号表!$C$7:$L$48,10,FALSE))</f>
        <v/>
      </c>
      <c r="AX43" s="285" t="str">
        <f>IF(AX42="","",VLOOKUP(AX42,標準様式１シフト記号表!$C$7:$L$48,10,FALSE))</f>
        <v/>
      </c>
      <c r="AY43" s="283" t="str">
        <f>IF(AY42="","",VLOOKUP(AY42,標準様式１シフト記号表!$C$7:$L$48,10,FALSE))</f>
        <v/>
      </c>
      <c r="AZ43" s="284" t="str">
        <f>IF(AZ42="","",VLOOKUP(AZ42,標準様式１シフト記号表!$C$7:$L$48,10,FALSE))</f>
        <v/>
      </c>
      <c r="BA43" s="284" t="str">
        <f>IF(BA42="","",VLOOKUP(BA42,標準様式１シフト記号表!$C$7:$L$48,10,FALSE))</f>
        <v/>
      </c>
      <c r="BB43" s="1083">
        <f>IF($BE$4="４週",SUM(W43:AX43),IF($BE$4="暦月",SUM(W43:BA43),""))</f>
        <v>0</v>
      </c>
      <c r="BC43" s="1084"/>
      <c r="BD43" s="1085">
        <f>IF($BE$4="４週",BB43/4,IF($BE$4="暦月",(BB43/($BE$9/7)),""))</f>
        <v>0</v>
      </c>
      <c r="BE43" s="1084"/>
      <c r="BF43" s="1080"/>
      <c r="BG43" s="1081"/>
      <c r="BH43" s="1081"/>
      <c r="BI43" s="1081"/>
      <c r="BJ43" s="1082"/>
    </row>
    <row r="44" spans="2:62" ht="20.25" customHeight="1" x14ac:dyDescent="0.15">
      <c r="B44" s="1086">
        <f>B42+1</f>
        <v>15</v>
      </c>
      <c r="C44" s="1155"/>
      <c r="D44" s="1156"/>
      <c r="E44" s="278"/>
      <c r="F44" s="279"/>
      <c r="G44" s="278"/>
      <c r="H44" s="279"/>
      <c r="I44" s="1157"/>
      <c r="J44" s="1158"/>
      <c r="K44" s="1159"/>
      <c r="L44" s="1160"/>
      <c r="M44" s="1160"/>
      <c r="N44" s="1156"/>
      <c r="O44" s="1103"/>
      <c r="P44" s="1104"/>
      <c r="Q44" s="1104"/>
      <c r="R44" s="1104"/>
      <c r="S44" s="1105"/>
      <c r="T44" s="298" t="s">
        <v>429</v>
      </c>
      <c r="V44" s="299"/>
      <c r="W44" s="291"/>
      <c r="X44" s="292"/>
      <c r="Y44" s="292"/>
      <c r="Z44" s="292"/>
      <c r="AA44" s="292"/>
      <c r="AB44" s="292"/>
      <c r="AC44" s="293"/>
      <c r="AD44" s="291"/>
      <c r="AE44" s="292"/>
      <c r="AF44" s="292"/>
      <c r="AG44" s="292"/>
      <c r="AH44" s="292"/>
      <c r="AI44" s="292"/>
      <c r="AJ44" s="293"/>
      <c r="AK44" s="291"/>
      <c r="AL44" s="292"/>
      <c r="AM44" s="292"/>
      <c r="AN44" s="292"/>
      <c r="AO44" s="292"/>
      <c r="AP44" s="292"/>
      <c r="AQ44" s="293"/>
      <c r="AR44" s="291"/>
      <c r="AS44" s="292"/>
      <c r="AT44" s="292"/>
      <c r="AU44" s="292"/>
      <c r="AV44" s="292"/>
      <c r="AW44" s="292"/>
      <c r="AX44" s="293"/>
      <c r="AY44" s="291"/>
      <c r="AZ44" s="292"/>
      <c r="BA44" s="294"/>
      <c r="BB44" s="1161"/>
      <c r="BC44" s="1162"/>
      <c r="BD44" s="1150"/>
      <c r="BE44" s="1151"/>
      <c r="BF44" s="1152"/>
      <c r="BG44" s="1153"/>
      <c r="BH44" s="1153"/>
      <c r="BI44" s="1153"/>
      <c r="BJ44" s="1154"/>
    </row>
    <row r="45" spans="2:62" ht="20.25" customHeight="1" x14ac:dyDescent="0.15">
      <c r="B45" s="1087"/>
      <c r="C45" s="1090"/>
      <c r="D45" s="1091"/>
      <c r="E45" s="278"/>
      <c r="F45" s="279">
        <f>C44</f>
        <v>0</v>
      </c>
      <c r="G45" s="278"/>
      <c r="H45" s="279">
        <f>I44</f>
        <v>0</v>
      </c>
      <c r="I45" s="1094"/>
      <c r="J45" s="1095"/>
      <c r="K45" s="1098"/>
      <c r="L45" s="1099"/>
      <c r="M45" s="1099"/>
      <c r="N45" s="1091"/>
      <c r="O45" s="1103"/>
      <c r="P45" s="1104"/>
      <c r="Q45" s="1104"/>
      <c r="R45" s="1104"/>
      <c r="S45" s="1105"/>
      <c r="T45" s="300" t="s">
        <v>430</v>
      </c>
      <c r="U45" s="296"/>
      <c r="V45" s="297"/>
      <c r="W45" s="283" t="str">
        <f>IF(W44="","",VLOOKUP(W44,標準様式１シフト記号表!$C$7:$L$48,10,FALSE))</f>
        <v/>
      </c>
      <c r="X45" s="284" t="str">
        <f>IF(X44="","",VLOOKUP(X44,標準様式１シフト記号表!$C$7:$L$48,10,FALSE))</f>
        <v/>
      </c>
      <c r="Y45" s="284" t="str">
        <f>IF(Y44="","",VLOOKUP(Y44,標準様式１シフト記号表!$C$7:$L$48,10,FALSE))</f>
        <v/>
      </c>
      <c r="Z45" s="284" t="str">
        <f>IF(Z44="","",VLOOKUP(Z44,標準様式１シフト記号表!$C$7:$L$48,10,FALSE))</f>
        <v/>
      </c>
      <c r="AA45" s="284" t="str">
        <f>IF(AA44="","",VLOOKUP(AA44,標準様式１シフト記号表!$C$7:$L$48,10,FALSE))</f>
        <v/>
      </c>
      <c r="AB45" s="284" t="str">
        <f>IF(AB44="","",VLOOKUP(AB44,標準様式１シフト記号表!$C$7:$L$48,10,FALSE))</f>
        <v/>
      </c>
      <c r="AC45" s="285" t="str">
        <f>IF(AC44="","",VLOOKUP(AC44,標準様式１シフト記号表!$C$7:$L$48,10,FALSE))</f>
        <v/>
      </c>
      <c r="AD45" s="283" t="str">
        <f>IF(AD44="","",VLOOKUP(AD44,標準様式１シフト記号表!$C$7:$L$48,10,FALSE))</f>
        <v/>
      </c>
      <c r="AE45" s="284" t="str">
        <f>IF(AE44="","",VLOOKUP(AE44,標準様式１シフト記号表!$C$7:$L$48,10,FALSE))</f>
        <v/>
      </c>
      <c r="AF45" s="284" t="str">
        <f>IF(AF44="","",VLOOKUP(AF44,標準様式１シフト記号表!$C$7:$L$48,10,FALSE))</f>
        <v/>
      </c>
      <c r="AG45" s="284" t="str">
        <f>IF(AG44="","",VLOOKUP(AG44,標準様式１シフト記号表!$C$7:$L$48,10,FALSE))</f>
        <v/>
      </c>
      <c r="AH45" s="284" t="str">
        <f>IF(AH44="","",VLOOKUP(AH44,標準様式１シフト記号表!$C$7:$L$48,10,FALSE))</f>
        <v/>
      </c>
      <c r="AI45" s="284" t="str">
        <f>IF(AI44="","",VLOOKUP(AI44,標準様式１シフト記号表!$C$7:$L$48,10,FALSE))</f>
        <v/>
      </c>
      <c r="AJ45" s="285" t="str">
        <f>IF(AJ44="","",VLOOKUP(AJ44,標準様式１シフト記号表!$C$7:$L$48,10,FALSE))</f>
        <v/>
      </c>
      <c r="AK45" s="283" t="str">
        <f>IF(AK44="","",VLOOKUP(AK44,標準様式１シフト記号表!$C$7:$L$48,10,FALSE))</f>
        <v/>
      </c>
      <c r="AL45" s="284" t="str">
        <f>IF(AL44="","",VLOOKUP(AL44,標準様式１シフト記号表!$C$7:$L$48,10,FALSE))</f>
        <v/>
      </c>
      <c r="AM45" s="284" t="str">
        <f>IF(AM44="","",VLOOKUP(AM44,標準様式１シフト記号表!$C$7:$L$48,10,FALSE))</f>
        <v/>
      </c>
      <c r="AN45" s="284" t="str">
        <f>IF(AN44="","",VLOOKUP(AN44,標準様式１シフト記号表!$C$7:$L$48,10,FALSE))</f>
        <v/>
      </c>
      <c r="AO45" s="284" t="str">
        <f>IF(AO44="","",VLOOKUP(AO44,標準様式１シフト記号表!$C$7:$L$48,10,FALSE))</f>
        <v/>
      </c>
      <c r="AP45" s="284" t="str">
        <f>IF(AP44="","",VLOOKUP(AP44,標準様式１シフト記号表!$C$7:$L$48,10,FALSE))</f>
        <v/>
      </c>
      <c r="AQ45" s="285" t="str">
        <f>IF(AQ44="","",VLOOKUP(AQ44,標準様式１シフト記号表!$C$7:$L$48,10,FALSE))</f>
        <v/>
      </c>
      <c r="AR45" s="283" t="str">
        <f>IF(AR44="","",VLOOKUP(AR44,標準様式１シフト記号表!$C$7:$L$48,10,FALSE))</f>
        <v/>
      </c>
      <c r="AS45" s="284" t="str">
        <f>IF(AS44="","",VLOOKUP(AS44,標準様式１シフト記号表!$C$7:$L$48,10,FALSE))</f>
        <v/>
      </c>
      <c r="AT45" s="284" t="str">
        <f>IF(AT44="","",VLOOKUP(AT44,標準様式１シフト記号表!$C$7:$L$48,10,FALSE))</f>
        <v/>
      </c>
      <c r="AU45" s="284" t="str">
        <f>IF(AU44="","",VLOOKUP(AU44,標準様式１シフト記号表!$C$7:$L$48,10,FALSE))</f>
        <v/>
      </c>
      <c r="AV45" s="284" t="str">
        <f>IF(AV44="","",VLOOKUP(AV44,標準様式１シフト記号表!$C$7:$L$48,10,FALSE))</f>
        <v/>
      </c>
      <c r="AW45" s="284" t="str">
        <f>IF(AW44="","",VLOOKUP(AW44,標準様式１シフト記号表!$C$7:$L$48,10,FALSE))</f>
        <v/>
      </c>
      <c r="AX45" s="285" t="str">
        <f>IF(AX44="","",VLOOKUP(AX44,標準様式１シフト記号表!$C$7:$L$48,10,FALSE))</f>
        <v/>
      </c>
      <c r="AY45" s="283" t="str">
        <f>IF(AY44="","",VLOOKUP(AY44,標準様式１シフト記号表!$C$7:$L$48,10,FALSE))</f>
        <v/>
      </c>
      <c r="AZ45" s="284" t="str">
        <f>IF(AZ44="","",VLOOKUP(AZ44,標準様式１シフト記号表!$C$7:$L$48,10,FALSE))</f>
        <v/>
      </c>
      <c r="BA45" s="284" t="str">
        <f>IF(BA44="","",VLOOKUP(BA44,標準様式１シフト記号表!$C$7:$L$48,10,FALSE))</f>
        <v/>
      </c>
      <c r="BB45" s="1083">
        <f>IF($BE$4="４週",SUM(W45:AX45),IF($BE$4="暦月",SUM(W45:BA45),""))</f>
        <v>0</v>
      </c>
      <c r="BC45" s="1084"/>
      <c r="BD45" s="1085">
        <f>IF($BE$4="４週",BB45/4,IF($BE$4="暦月",(BB45/($BE$9/7)),""))</f>
        <v>0</v>
      </c>
      <c r="BE45" s="1084"/>
      <c r="BF45" s="1080"/>
      <c r="BG45" s="1081"/>
      <c r="BH45" s="1081"/>
      <c r="BI45" s="1081"/>
      <c r="BJ45" s="1082"/>
    </row>
    <row r="46" spans="2:62" ht="20.25" customHeight="1" x14ac:dyDescent="0.15">
      <c r="B46" s="1086">
        <f>B44+1</f>
        <v>16</v>
      </c>
      <c r="C46" s="1155"/>
      <c r="D46" s="1156"/>
      <c r="E46" s="278"/>
      <c r="F46" s="279"/>
      <c r="G46" s="278"/>
      <c r="H46" s="279"/>
      <c r="I46" s="1157"/>
      <c r="J46" s="1158"/>
      <c r="K46" s="1159"/>
      <c r="L46" s="1160"/>
      <c r="M46" s="1160"/>
      <c r="N46" s="1156"/>
      <c r="O46" s="1103"/>
      <c r="P46" s="1104"/>
      <c r="Q46" s="1104"/>
      <c r="R46" s="1104"/>
      <c r="S46" s="1105"/>
      <c r="T46" s="298" t="s">
        <v>429</v>
      </c>
      <c r="V46" s="299"/>
      <c r="W46" s="291"/>
      <c r="X46" s="292"/>
      <c r="Y46" s="292"/>
      <c r="Z46" s="292"/>
      <c r="AA46" s="292"/>
      <c r="AB46" s="292"/>
      <c r="AC46" s="293"/>
      <c r="AD46" s="291"/>
      <c r="AE46" s="292"/>
      <c r="AF46" s="292"/>
      <c r="AG46" s="292"/>
      <c r="AH46" s="292"/>
      <c r="AI46" s="292"/>
      <c r="AJ46" s="293"/>
      <c r="AK46" s="291"/>
      <c r="AL46" s="292"/>
      <c r="AM46" s="292"/>
      <c r="AN46" s="292"/>
      <c r="AO46" s="292"/>
      <c r="AP46" s="292"/>
      <c r="AQ46" s="293"/>
      <c r="AR46" s="291"/>
      <c r="AS46" s="292"/>
      <c r="AT46" s="292"/>
      <c r="AU46" s="292"/>
      <c r="AV46" s="292"/>
      <c r="AW46" s="292"/>
      <c r="AX46" s="293"/>
      <c r="AY46" s="291"/>
      <c r="AZ46" s="292"/>
      <c r="BA46" s="294"/>
      <c r="BB46" s="1161"/>
      <c r="BC46" s="1162"/>
      <c r="BD46" s="1150"/>
      <c r="BE46" s="1151"/>
      <c r="BF46" s="1152"/>
      <c r="BG46" s="1153"/>
      <c r="BH46" s="1153"/>
      <c r="BI46" s="1153"/>
      <c r="BJ46" s="1154"/>
    </row>
    <row r="47" spans="2:62" ht="20.25" customHeight="1" x14ac:dyDescent="0.15">
      <c r="B47" s="1087"/>
      <c r="C47" s="1090"/>
      <c r="D47" s="1091"/>
      <c r="E47" s="278"/>
      <c r="F47" s="279">
        <f>C46</f>
        <v>0</v>
      </c>
      <c r="G47" s="278"/>
      <c r="H47" s="279">
        <f>I46</f>
        <v>0</v>
      </c>
      <c r="I47" s="1094"/>
      <c r="J47" s="1095"/>
      <c r="K47" s="1098"/>
      <c r="L47" s="1099"/>
      <c r="M47" s="1099"/>
      <c r="N47" s="1091"/>
      <c r="O47" s="1103"/>
      <c r="P47" s="1104"/>
      <c r="Q47" s="1104"/>
      <c r="R47" s="1104"/>
      <c r="S47" s="1105"/>
      <c r="T47" s="300" t="s">
        <v>430</v>
      </c>
      <c r="U47" s="296"/>
      <c r="V47" s="297"/>
      <c r="W47" s="283" t="str">
        <f>IF(W46="","",VLOOKUP(W46,標準様式１シフト記号表!$C$7:$L$48,10,FALSE))</f>
        <v/>
      </c>
      <c r="X47" s="284" t="str">
        <f>IF(X46="","",VLOOKUP(X46,標準様式１シフト記号表!$C$7:$L$48,10,FALSE))</f>
        <v/>
      </c>
      <c r="Y47" s="284" t="str">
        <f>IF(Y46="","",VLOOKUP(Y46,標準様式１シフト記号表!$C$7:$L$48,10,FALSE))</f>
        <v/>
      </c>
      <c r="Z47" s="284" t="str">
        <f>IF(Z46="","",VLOOKUP(Z46,標準様式１シフト記号表!$C$7:$L$48,10,FALSE))</f>
        <v/>
      </c>
      <c r="AA47" s="284" t="str">
        <f>IF(AA46="","",VLOOKUP(AA46,標準様式１シフト記号表!$C$7:$L$48,10,FALSE))</f>
        <v/>
      </c>
      <c r="AB47" s="284" t="str">
        <f>IF(AB46="","",VLOOKUP(AB46,標準様式１シフト記号表!$C$7:$L$48,10,FALSE))</f>
        <v/>
      </c>
      <c r="AC47" s="285" t="str">
        <f>IF(AC46="","",VLOOKUP(AC46,標準様式１シフト記号表!$C$7:$L$48,10,FALSE))</f>
        <v/>
      </c>
      <c r="AD47" s="283" t="str">
        <f>IF(AD46="","",VLOOKUP(AD46,標準様式１シフト記号表!$C$7:$L$48,10,FALSE))</f>
        <v/>
      </c>
      <c r="AE47" s="284" t="str">
        <f>IF(AE46="","",VLOOKUP(AE46,標準様式１シフト記号表!$C$7:$L$48,10,FALSE))</f>
        <v/>
      </c>
      <c r="AF47" s="284" t="str">
        <f>IF(AF46="","",VLOOKUP(AF46,標準様式１シフト記号表!$C$7:$L$48,10,FALSE))</f>
        <v/>
      </c>
      <c r="AG47" s="284" t="str">
        <f>IF(AG46="","",VLOOKUP(AG46,標準様式１シフト記号表!$C$7:$L$48,10,FALSE))</f>
        <v/>
      </c>
      <c r="AH47" s="284" t="str">
        <f>IF(AH46="","",VLOOKUP(AH46,標準様式１シフト記号表!$C$7:$L$48,10,FALSE))</f>
        <v/>
      </c>
      <c r="AI47" s="284" t="str">
        <f>IF(AI46="","",VLOOKUP(AI46,標準様式１シフト記号表!$C$7:$L$48,10,FALSE))</f>
        <v/>
      </c>
      <c r="AJ47" s="285" t="str">
        <f>IF(AJ46="","",VLOOKUP(AJ46,標準様式１シフト記号表!$C$7:$L$48,10,FALSE))</f>
        <v/>
      </c>
      <c r="AK47" s="283" t="str">
        <f>IF(AK46="","",VLOOKUP(AK46,標準様式１シフト記号表!$C$7:$L$48,10,FALSE))</f>
        <v/>
      </c>
      <c r="AL47" s="284" t="str">
        <f>IF(AL46="","",VLOOKUP(AL46,標準様式１シフト記号表!$C$7:$L$48,10,FALSE))</f>
        <v/>
      </c>
      <c r="AM47" s="284" t="str">
        <f>IF(AM46="","",VLOOKUP(AM46,標準様式１シフト記号表!$C$7:$L$48,10,FALSE))</f>
        <v/>
      </c>
      <c r="AN47" s="284" t="str">
        <f>IF(AN46="","",VLOOKUP(AN46,標準様式１シフト記号表!$C$7:$L$48,10,FALSE))</f>
        <v/>
      </c>
      <c r="AO47" s="284" t="str">
        <f>IF(AO46="","",VLOOKUP(AO46,標準様式１シフト記号表!$C$7:$L$48,10,FALSE))</f>
        <v/>
      </c>
      <c r="AP47" s="284" t="str">
        <f>IF(AP46="","",VLOOKUP(AP46,標準様式１シフト記号表!$C$7:$L$48,10,FALSE))</f>
        <v/>
      </c>
      <c r="AQ47" s="285" t="str">
        <f>IF(AQ46="","",VLOOKUP(AQ46,標準様式１シフト記号表!$C$7:$L$48,10,FALSE))</f>
        <v/>
      </c>
      <c r="AR47" s="283" t="str">
        <f>IF(AR46="","",VLOOKUP(AR46,標準様式１シフト記号表!$C$7:$L$48,10,FALSE))</f>
        <v/>
      </c>
      <c r="AS47" s="284" t="str">
        <f>IF(AS46="","",VLOOKUP(AS46,標準様式１シフト記号表!$C$7:$L$48,10,FALSE))</f>
        <v/>
      </c>
      <c r="AT47" s="284" t="str">
        <f>IF(AT46="","",VLOOKUP(AT46,標準様式１シフト記号表!$C$7:$L$48,10,FALSE))</f>
        <v/>
      </c>
      <c r="AU47" s="284" t="str">
        <f>IF(AU46="","",VLOOKUP(AU46,標準様式１シフト記号表!$C$7:$L$48,10,FALSE))</f>
        <v/>
      </c>
      <c r="AV47" s="284" t="str">
        <f>IF(AV46="","",VLOOKUP(AV46,標準様式１シフト記号表!$C$7:$L$48,10,FALSE))</f>
        <v/>
      </c>
      <c r="AW47" s="284" t="str">
        <f>IF(AW46="","",VLOOKUP(AW46,標準様式１シフト記号表!$C$7:$L$48,10,FALSE))</f>
        <v/>
      </c>
      <c r="AX47" s="285" t="str">
        <f>IF(AX46="","",VLOOKUP(AX46,標準様式１シフト記号表!$C$7:$L$48,10,FALSE))</f>
        <v/>
      </c>
      <c r="AY47" s="283" t="str">
        <f>IF(AY46="","",VLOOKUP(AY46,標準様式１シフト記号表!$C$7:$L$48,10,FALSE))</f>
        <v/>
      </c>
      <c r="AZ47" s="284" t="str">
        <f>IF(AZ46="","",VLOOKUP(AZ46,標準様式１シフト記号表!$C$7:$L$48,10,FALSE))</f>
        <v/>
      </c>
      <c r="BA47" s="284" t="str">
        <f>IF(BA46="","",VLOOKUP(BA46,標準様式１シフト記号表!$C$7:$L$48,10,FALSE))</f>
        <v/>
      </c>
      <c r="BB47" s="1083">
        <f>IF($BE$4="４週",SUM(W47:AX47),IF($BE$4="暦月",SUM(W47:BA47),""))</f>
        <v>0</v>
      </c>
      <c r="BC47" s="1084"/>
      <c r="BD47" s="1085">
        <f>IF($BE$4="４週",BB47/4,IF($BE$4="暦月",(BB47/($BE$9/7)),""))</f>
        <v>0</v>
      </c>
      <c r="BE47" s="1084"/>
      <c r="BF47" s="1080"/>
      <c r="BG47" s="1081"/>
      <c r="BH47" s="1081"/>
      <c r="BI47" s="1081"/>
      <c r="BJ47" s="1082"/>
    </row>
    <row r="48" spans="2:62" ht="20.25" customHeight="1" x14ac:dyDescent="0.15">
      <c r="B48" s="1086">
        <f>B46+1</f>
        <v>17</v>
      </c>
      <c r="C48" s="1155"/>
      <c r="D48" s="1156"/>
      <c r="E48" s="278"/>
      <c r="F48" s="279"/>
      <c r="G48" s="278"/>
      <c r="H48" s="279"/>
      <c r="I48" s="1157"/>
      <c r="J48" s="1158"/>
      <c r="K48" s="1159"/>
      <c r="L48" s="1160"/>
      <c r="M48" s="1160"/>
      <c r="N48" s="1156"/>
      <c r="O48" s="1103"/>
      <c r="P48" s="1104"/>
      <c r="Q48" s="1104"/>
      <c r="R48" s="1104"/>
      <c r="S48" s="1105"/>
      <c r="T48" s="298" t="s">
        <v>429</v>
      </c>
      <c r="V48" s="299"/>
      <c r="W48" s="291"/>
      <c r="X48" s="292"/>
      <c r="Y48" s="292"/>
      <c r="Z48" s="292"/>
      <c r="AA48" s="292"/>
      <c r="AB48" s="292"/>
      <c r="AC48" s="293"/>
      <c r="AD48" s="291"/>
      <c r="AE48" s="292"/>
      <c r="AF48" s="292"/>
      <c r="AG48" s="292"/>
      <c r="AH48" s="292"/>
      <c r="AI48" s="292"/>
      <c r="AJ48" s="293"/>
      <c r="AK48" s="291"/>
      <c r="AL48" s="292"/>
      <c r="AM48" s="292"/>
      <c r="AN48" s="292"/>
      <c r="AO48" s="292"/>
      <c r="AP48" s="292"/>
      <c r="AQ48" s="293"/>
      <c r="AR48" s="291"/>
      <c r="AS48" s="292"/>
      <c r="AT48" s="292"/>
      <c r="AU48" s="292"/>
      <c r="AV48" s="292"/>
      <c r="AW48" s="292"/>
      <c r="AX48" s="293"/>
      <c r="AY48" s="291"/>
      <c r="AZ48" s="292"/>
      <c r="BA48" s="294"/>
      <c r="BB48" s="1161"/>
      <c r="BC48" s="1162"/>
      <c r="BD48" s="1150"/>
      <c r="BE48" s="1151"/>
      <c r="BF48" s="1152"/>
      <c r="BG48" s="1153"/>
      <c r="BH48" s="1153"/>
      <c r="BI48" s="1153"/>
      <c r="BJ48" s="1154"/>
    </row>
    <row r="49" spans="2:62" ht="20.25" customHeight="1" x14ac:dyDescent="0.15">
      <c r="B49" s="1087"/>
      <c r="C49" s="1090"/>
      <c r="D49" s="1091"/>
      <c r="E49" s="278"/>
      <c r="F49" s="279">
        <f>C48</f>
        <v>0</v>
      </c>
      <c r="G49" s="278"/>
      <c r="H49" s="279">
        <f>I48</f>
        <v>0</v>
      </c>
      <c r="I49" s="1094"/>
      <c r="J49" s="1095"/>
      <c r="K49" s="1098"/>
      <c r="L49" s="1099"/>
      <c r="M49" s="1099"/>
      <c r="N49" s="1091"/>
      <c r="O49" s="1103"/>
      <c r="P49" s="1104"/>
      <c r="Q49" s="1104"/>
      <c r="R49" s="1104"/>
      <c r="S49" s="1105"/>
      <c r="T49" s="300" t="s">
        <v>430</v>
      </c>
      <c r="U49" s="296"/>
      <c r="V49" s="297"/>
      <c r="W49" s="283" t="str">
        <f>IF(W48="","",VLOOKUP(W48,標準様式１シフト記号表!$C$7:$L$48,10,FALSE))</f>
        <v/>
      </c>
      <c r="X49" s="284" t="str">
        <f>IF(X48="","",VLOOKUP(X48,標準様式１シフト記号表!$C$7:$L$48,10,FALSE))</f>
        <v/>
      </c>
      <c r="Y49" s="284" t="str">
        <f>IF(Y48="","",VLOOKUP(Y48,標準様式１シフト記号表!$C$7:$L$48,10,FALSE))</f>
        <v/>
      </c>
      <c r="Z49" s="284" t="str">
        <f>IF(Z48="","",VLOOKUP(Z48,標準様式１シフト記号表!$C$7:$L$48,10,FALSE))</f>
        <v/>
      </c>
      <c r="AA49" s="284" t="str">
        <f>IF(AA48="","",VLOOKUP(AA48,標準様式１シフト記号表!$C$7:$L$48,10,FALSE))</f>
        <v/>
      </c>
      <c r="AB49" s="284" t="str">
        <f>IF(AB48="","",VLOOKUP(AB48,標準様式１シフト記号表!$C$7:$L$48,10,FALSE))</f>
        <v/>
      </c>
      <c r="AC49" s="285" t="str">
        <f>IF(AC48="","",VLOOKUP(AC48,標準様式１シフト記号表!$C$7:$L$48,10,FALSE))</f>
        <v/>
      </c>
      <c r="AD49" s="283" t="str">
        <f>IF(AD48="","",VLOOKUP(AD48,標準様式１シフト記号表!$C$7:$L$48,10,FALSE))</f>
        <v/>
      </c>
      <c r="AE49" s="284" t="str">
        <f>IF(AE48="","",VLOOKUP(AE48,標準様式１シフト記号表!$C$7:$L$48,10,FALSE))</f>
        <v/>
      </c>
      <c r="AF49" s="284" t="str">
        <f>IF(AF48="","",VLOOKUP(AF48,標準様式１シフト記号表!$C$7:$L$48,10,FALSE))</f>
        <v/>
      </c>
      <c r="AG49" s="284" t="str">
        <f>IF(AG48="","",VLOOKUP(AG48,標準様式１シフト記号表!$C$7:$L$48,10,FALSE))</f>
        <v/>
      </c>
      <c r="AH49" s="284" t="str">
        <f>IF(AH48="","",VLOOKUP(AH48,標準様式１シフト記号表!$C$7:$L$48,10,FALSE))</f>
        <v/>
      </c>
      <c r="AI49" s="284" t="str">
        <f>IF(AI48="","",VLOOKUP(AI48,標準様式１シフト記号表!$C$7:$L$48,10,FALSE))</f>
        <v/>
      </c>
      <c r="AJ49" s="285" t="str">
        <f>IF(AJ48="","",VLOOKUP(AJ48,標準様式１シフト記号表!$C$7:$L$48,10,FALSE))</f>
        <v/>
      </c>
      <c r="AK49" s="283" t="str">
        <f>IF(AK48="","",VLOOKUP(AK48,標準様式１シフト記号表!$C$7:$L$48,10,FALSE))</f>
        <v/>
      </c>
      <c r="AL49" s="284" t="str">
        <f>IF(AL48="","",VLOOKUP(AL48,標準様式１シフト記号表!$C$7:$L$48,10,FALSE))</f>
        <v/>
      </c>
      <c r="AM49" s="284" t="str">
        <f>IF(AM48="","",VLOOKUP(AM48,標準様式１シフト記号表!$C$7:$L$48,10,FALSE))</f>
        <v/>
      </c>
      <c r="AN49" s="284" t="str">
        <f>IF(AN48="","",VLOOKUP(AN48,標準様式１シフト記号表!$C$7:$L$48,10,FALSE))</f>
        <v/>
      </c>
      <c r="AO49" s="284" t="str">
        <f>IF(AO48="","",VLOOKUP(AO48,標準様式１シフト記号表!$C$7:$L$48,10,FALSE))</f>
        <v/>
      </c>
      <c r="AP49" s="284" t="str">
        <f>IF(AP48="","",VLOOKUP(AP48,標準様式１シフト記号表!$C$7:$L$48,10,FALSE))</f>
        <v/>
      </c>
      <c r="AQ49" s="285" t="str">
        <f>IF(AQ48="","",VLOOKUP(AQ48,標準様式１シフト記号表!$C$7:$L$48,10,FALSE))</f>
        <v/>
      </c>
      <c r="AR49" s="283" t="str">
        <f>IF(AR48="","",VLOOKUP(AR48,標準様式１シフト記号表!$C$7:$L$48,10,FALSE))</f>
        <v/>
      </c>
      <c r="AS49" s="284" t="str">
        <f>IF(AS48="","",VLOOKUP(AS48,標準様式１シフト記号表!$C$7:$L$48,10,FALSE))</f>
        <v/>
      </c>
      <c r="AT49" s="284" t="str">
        <f>IF(AT48="","",VLOOKUP(AT48,標準様式１シフト記号表!$C$7:$L$48,10,FALSE))</f>
        <v/>
      </c>
      <c r="AU49" s="284" t="str">
        <f>IF(AU48="","",VLOOKUP(AU48,標準様式１シフト記号表!$C$7:$L$48,10,FALSE))</f>
        <v/>
      </c>
      <c r="AV49" s="284" t="str">
        <f>IF(AV48="","",VLOOKUP(AV48,標準様式１シフト記号表!$C$7:$L$48,10,FALSE))</f>
        <v/>
      </c>
      <c r="AW49" s="284" t="str">
        <f>IF(AW48="","",VLOOKUP(AW48,標準様式１シフト記号表!$C$7:$L$48,10,FALSE))</f>
        <v/>
      </c>
      <c r="AX49" s="285" t="str">
        <f>IF(AX48="","",VLOOKUP(AX48,標準様式１シフト記号表!$C$7:$L$48,10,FALSE))</f>
        <v/>
      </c>
      <c r="AY49" s="283" t="str">
        <f>IF(AY48="","",VLOOKUP(AY48,標準様式１シフト記号表!$C$7:$L$48,10,FALSE))</f>
        <v/>
      </c>
      <c r="AZ49" s="284" t="str">
        <f>IF(AZ48="","",VLOOKUP(AZ48,標準様式１シフト記号表!$C$7:$L$48,10,FALSE))</f>
        <v/>
      </c>
      <c r="BA49" s="284" t="str">
        <f>IF(BA48="","",VLOOKUP(BA48,標準様式１シフト記号表!$C$7:$L$48,10,FALSE))</f>
        <v/>
      </c>
      <c r="BB49" s="1083">
        <f>IF($BE$4="４週",SUM(W49:AX49),IF($BE$4="暦月",SUM(W49:BA49),""))</f>
        <v>0</v>
      </c>
      <c r="BC49" s="1084"/>
      <c r="BD49" s="1085">
        <f>IF($BE$4="４週",BB49/4,IF($BE$4="暦月",(BB49/($BE$9/7)),""))</f>
        <v>0</v>
      </c>
      <c r="BE49" s="1084"/>
      <c r="BF49" s="1080"/>
      <c r="BG49" s="1081"/>
      <c r="BH49" s="1081"/>
      <c r="BI49" s="1081"/>
      <c r="BJ49" s="1082"/>
    </row>
    <row r="50" spans="2:62" ht="20.25" customHeight="1" x14ac:dyDescent="0.15">
      <c r="B50" s="1086">
        <f>B48+1</f>
        <v>18</v>
      </c>
      <c r="C50" s="1155"/>
      <c r="D50" s="1156"/>
      <c r="E50" s="278"/>
      <c r="F50" s="279"/>
      <c r="G50" s="278"/>
      <c r="H50" s="279"/>
      <c r="I50" s="1157"/>
      <c r="J50" s="1158"/>
      <c r="K50" s="1159"/>
      <c r="L50" s="1160"/>
      <c r="M50" s="1160"/>
      <c r="N50" s="1156"/>
      <c r="O50" s="1103"/>
      <c r="P50" s="1104"/>
      <c r="Q50" s="1104"/>
      <c r="R50" s="1104"/>
      <c r="S50" s="1105"/>
      <c r="T50" s="298" t="s">
        <v>429</v>
      </c>
      <c r="V50" s="299"/>
      <c r="W50" s="291"/>
      <c r="X50" s="292"/>
      <c r="Y50" s="292"/>
      <c r="Z50" s="292"/>
      <c r="AA50" s="292"/>
      <c r="AB50" s="292"/>
      <c r="AC50" s="293"/>
      <c r="AD50" s="291"/>
      <c r="AE50" s="292"/>
      <c r="AF50" s="292"/>
      <c r="AG50" s="292"/>
      <c r="AH50" s="292"/>
      <c r="AI50" s="292"/>
      <c r="AJ50" s="293"/>
      <c r="AK50" s="291"/>
      <c r="AL50" s="292"/>
      <c r="AM50" s="292"/>
      <c r="AN50" s="292"/>
      <c r="AO50" s="292"/>
      <c r="AP50" s="292"/>
      <c r="AQ50" s="293"/>
      <c r="AR50" s="291"/>
      <c r="AS50" s="292"/>
      <c r="AT50" s="292"/>
      <c r="AU50" s="292"/>
      <c r="AV50" s="292"/>
      <c r="AW50" s="292"/>
      <c r="AX50" s="293"/>
      <c r="AY50" s="291"/>
      <c r="AZ50" s="292"/>
      <c r="BA50" s="294"/>
      <c r="BB50" s="1161"/>
      <c r="BC50" s="1162"/>
      <c r="BD50" s="1150"/>
      <c r="BE50" s="1151"/>
      <c r="BF50" s="1152"/>
      <c r="BG50" s="1153"/>
      <c r="BH50" s="1153"/>
      <c r="BI50" s="1153"/>
      <c r="BJ50" s="1154"/>
    </row>
    <row r="51" spans="2:62" ht="20.25" customHeight="1" x14ac:dyDescent="0.15">
      <c r="B51" s="1087"/>
      <c r="C51" s="1090"/>
      <c r="D51" s="1091"/>
      <c r="E51" s="278"/>
      <c r="F51" s="279">
        <f>C50</f>
        <v>0</v>
      </c>
      <c r="G51" s="278"/>
      <c r="H51" s="279">
        <f>I50</f>
        <v>0</v>
      </c>
      <c r="I51" s="1094"/>
      <c r="J51" s="1095"/>
      <c r="K51" s="1098"/>
      <c r="L51" s="1099"/>
      <c r="M51" s="1099"/>
      <c r="N51" s="1091"/>
      <c r="O51" s="1103"/>
      <c r="P51" s="1104"/>
      <c r="Q51" s="1104"/>
      <c r="R51" s="1104"/>
      <c r="S51" s="1105"/>
      <c r="T51" s="300" t="s">
        <v>430</v>
      </c>
      <c r="U51" s="296"/>
      <c r="V51" s="297"/>
      <c r="W51" s="283" t="str">
        <f>IF(W50="","",VLOOKUP(W50,標準様式１シフト記号表!$C$7:$L$48,10,FALSE))</f>
        <v/>
      </c>
      <c r="X51" s="284" t="str">
        <f>IF(X50="","",VLOOKUP(X50,標準様式１シフト記号表!$C$7:$L$48,10,FALSE))</f>
        <v/>
      </c>
      <c r="Y51" s="284" t="str">
        <f>IF(Y50="","",VLOOKUP(Y50,標準様式１シフト記号表!$C$7:$L$48,10,FALSE))</f>
        <v/>
      </c>
      <c r="Z51" s="284" t="str">
        <f>IF(Z50="","",VLOOKUP(Z50,標準様式１シフト記号表!$C$7:$L$48,10,FALSE))</f>
        <v/>
      </c>
      <c r="AA51" s="284" t="str">
        <f>IF(AA50="","",VLOOKUP(AA50,標準様式１シフト記号表!$C$7:$L$48,10,FALSE))</f>
        <v/>
      </c>
      <c r="AB51" s="284" t="str">
        <f>IF(AB50="","",VLOOKUP(AB50,標準様式１シフト記号表!$C$7:$L$48,10,FALSE))</f>
        <v/>
      </c>
      <c r="AC51" s="285" t="str">
        <f>IF(AC50="","",VLOOKUP(AC50,標準様式１シフト記号表!$C$7:$L$48,10,FALSE))</f>
        <v/>
      </c>
      <c r="AD51" s="283" t="str">
        <f>IF(AD50="","",VLOOKUP(AD50,標準様式１シフト記号表!$C$7:$L$48,10,FALSE))</f>
        <v/>
      </c>
      <c r="AE51" s="284" t="str">
        <f>IF(AE50="","",VLOOKUP(AE50,標準様式１シフト記号表!$C$7:$L$48,10,FALSE))</f>
        <v/>
      </c>
      <c r="AF51" s="284" t="str">
        <f>IF(AF50="","",VLOOKUP(AF50,標準様式１シフト記号表!$C$7:$L$48,10,FALSE))</f>
        <v/>
      </c>
      <c r="AG51" s="284" t="str">
        <f>IF(AG50="","",VLOOKUP(AG50,標準様式１シフト記号表!$C$7:$L$48,10,FALSE))</f>
        <v/>
      </c>
      <c r="AH51" s="284" t="str">
        <f>IF(AH50="","",VLOOKUP(AH50,標準様式１シフト記号表!$C$7:$L$48,10,FALSE))</f>
        <v/>
      </c>
      <c r="AI51" s="284" t="str">
        <f>IF(AI50="","",VLOOKUP(AI50,標準様式１シフト記号表!$C$7:$L$48,10,FALSE))</f>
        <v/>
      </c>
      <c r="AJ51" s="285" t="str">
        <f>IF(AJ50="","",VLOOKUP(AJ50,標準様式１シフト記号表!$C$7:$L$48,10,FALSE))</f>
        <v/>
      </c>
      <c r="AK51" s="283" t="str">
        <f>IF(AK50="","",VLOOKUP(AK50,標準様式１シフト記号表!$C$7:$L$48,10,FALSE))</f>
        <v/>
      </c>
      <c r="AL51" s="284" t="str">
        <f>IF(AL50="","",VLOOKUP(AL50,標準様式１シフト記号表!$C$7:$L$48,10,FALSE))</f>
        <v/>
      </c>
      <c r="AM51" s="284" t="str">
        <f>IF(AM50="","",VLOOKUP(AM50,標準様式１シフト記号表!$C$7:$L$48,10,FALSE))</f>
        <v/>
      </c>
      <c r="AN51" s="284" t="str">
        <f>IF(AN50="","",VLOOKUP(AN50,標準様式１シフト記号表!$C$7:$L$48,10,FALSE))</f>
        <v/>
      </c>
      <c r="AO51" s="284" t="str">
        <f>IF(AO50="","",VLOOKUP(AO50,標準様式１シフト記号表!$C$7:$L$48,10,FALSE))</f>
        <v/>
      </c>
      <c r="AP51" s="284" t="str">
        <f>IF(AP50="","",VLOOKUP(AP50,標準様式１シフト記号表!$C$7:$L$48,10,FALSE))</f>
        <v/>
      </c>
      <c r="AQ51" s="285" t="str">
        <f>IF(AQ50="","",VLOOKUP(AQ50,標準様式１シフト記号表!$C$7:$L$48,10,FALSE))</f>
        <v/>
      </c>
      <c r="AR51" s="283" t="str">
        <f>IF(AR50="","",VLOOKUP(AR50,標準様式１シフト記号表!$C$7:$L$48,10,FALSE))</f>
        <v/>
      </c>
      <c r="AS51" s="284" t="str">
        <f>IF(AS50="","",VLOOKUP(AS50,標準様式１シフト記号表!$C$7:$L$48,10,FALSE))</f>
        <v/>
      </c>
      <c r="AT51" s="284" t="str">
        <f>IF(AT50="","",VLOOKUP(AT50,標準様式１シフト記号表!$C$7:$L$48,10,FALSE))</f>
        <v/>
      </c>
      <c r="AU51" s="284" t="str">
        <f>IF(AU50="","",VLOOKUP(AU50,標準様式１シフト記号表!$C$7:$L$48,10,FALSE))</f>
        <v/>
      </c>
      <c r="AV51" s="284" t="str">
        <f>IF(AV50="","",VLOOKUP(AV50,標準様式１シフト記号表!$C$7:$L$48,10,FALSE))</f>
        <v/>
      </c>
      <c r="AW51" s="284" t="str">
        <f>IF(AW50="","",VLOOKUP(AW50,標準様式１シフト記号表!$C$7:$L$48,10,FALSE))</f>
        <v/>
      </c>
      <c r="AX51" s="285" t="str">
        <f>IF(AX50="","",VLOOKUP(AX50,標準様式１シフト記号表!$C$7:$L$48,10,FALSE))</f>
        <v/>
      </c>
      <c r="AY51" s="283" t="str">
        <f>IF(AY50="","",VLOOKUP(AY50,標準様式１シフト記号表!$C$7:$L$48,10,FALSE))</f>
        <v/>
      </c>
      <c r="AZ51" s="284" t="str">
        <f>IF(AZ50="","",VLOOKUP(AZ50,標準様式１シフト記号表!$C$7:$L$48,10,FALSE))</f>
        <v/>
      </c>
      <c r="BA51" s="284" t="str">
        <f>IF(BA50="","",VLOOKUP(BA50,標準様式１シフト記号表!$C$7:$L$48,10,FALSE))</f>
        <v/>
      </c>
      <c r="BB51" s="1083">
        <f>IF($BE$4="４週",SUM(W51:AX51),IF($BE$4="暦月",SUM(W51:BA51),""))</f>
        <v>0</v>
      </c>
      <c r="BC51" s="1084"/>
      <c r="BD51" s="1085">
        <f>IF($BE$4="４週",BB51/4,IF($BE$4="暦月",(BB51/($BE$9/7)),""))</f>
        <v>0</v>
      </c>
      <c r="BE51" s="1084"/>
      <c r="BF51" s="1080"/>
      <c r="BG51" s="1081"/>
      <c r="BH51" s="1081"/>
      <c r="BI51" s="1081"/>
      <c r="BJ51" s="1082"/>
    </row>
    <row r="52" spans="2:62" ht="20.25" customHeight="1" x14ac:dyDescent="0.15">
      <c r="B52" s="1086">
        <f>B50+1</f>
        <v>19</v>
      </c>
      <c r="C52" s="1155"/>
      <c r="D52" s="1156"/>
      <c r="E52" s="286"/>
      <c r="F52" s="287"/>
      <c r="G52" s="286"/>
      <c r="H52" s="287"/>
      <c r="I52" s="1157"/>
      <c r="J52" s="1158"/>
      <c r="K52" s="1159"/>
      <c r="L52" s="1160"/>
      <c r="M52" s="1160"/>
      <c r="N52" s="1156"/>
      <c r="O52" s="1103"/>
      <c r="P52" s="1104"/>
      <c r="Q52" s="1104"/>
      <c r="R52" s="1104"/>
      <c r="S52" s="1105"/>
      <c r="T52" s="288" t="s">
        <v>429</v>
      </c>
      <c r="U52" s="289"/>
      <c r="V52" s="290"/>
      <c r="W52" s="291"/>
      <c r="X52" s="292"/>
      <c r="Y52" s="292"/>
      <c r="Z52" s="292"/>
      <c r="AA52" s="292"/>
      <c r="AB52" s="292"/>
      <c r="AC52" s="293"/>
      <c r="AD52" s="291"/>
      <c r="AE52" s="292"/>
      <c r="AF52" s="292"/>
      <c r="AG52" s="292"/>
      <c r="AH52" s="292"/>
      <c r="AI52" s="292"/>
      <c r="AJ52" s="293"/>
      <c r="AK52" s="291"/>
      <c r="AL52" s="292"/>
      <c r="AM52" s="292"/>
      <c r="AN52" s="292"/>
      <c r="AO52" s="292"/>
      <c r="AP52" s="292"/>
      <c r="AQ52" s="293"/>
      <c r="AR52" s="291"/>
      <c r="AS52" s="292"/>
      <c r="AT52" s="292"/>
      <c r="AU52" s="292"/>
      <c r="AV52" s="292"/>
      <c r="AW52" s="292"/>
      <c r="AX52" s="293"/>
      <c r="AY52" s="291"/>
      <c r="AZ52" s="292"/>
      <c r="BA52" s="294"/>
      <c r="BB52" s="1161"/>
      <c r="BC52" s="1162"/>
      <c r="BD52" s="1150"/>
      <c r="BE52" s="1151"/>
      <c r="BF52" s="1152"/>
      <c r="BG52" s="1153"/>
      <c r="BH52" s="1153"/>
      <c r="BI52" s="1153"/>
      <c r="BJ52" s="1154"/>
    </row>
    <row r="53" spans="2:62" ht="20.25" customHeight="1" x14ac:dyDescent="0.15">
      <c r="B53" s="1087"/>
      <c r="C53" s="1090"/>
      <c r="D53" s="1091"/>
      <c r="E53" s="278"/>
      <c r="F53" s="279">
        <f>C52</f>
        <v>0</v>
      </c>
      <c r="G53" s="278"/>
      <c r="H53" s="279">
        <f>I52</f>
        <v>0</v>
      </c>
      <c r="I53" s="1094"/>
      <c r="J53" s="1095"/>
      <c r="K53" s="1098"/>
      <c r="L53" s="1099"/>
      <c r="M53" s="1099"/>
      <c r="N53" s="1091"/>
      <c r="O53" s="1103"/>
      <c r="P53" s="1104"/>
      <c r="Q53" s="1104"/>
      <c r="R53" s="1104"/>
      <c r="S53" s="1105"/>
      <c r="T53" s="300" t="s">
        <v>430</v>
      </c>
      <c r="U53" s="281"/>
      <c r="V53" s="282"/>
      <c r="W53" s="283" t="str">
        <f>IF(W52="","",VLOOKUP(W52,標準様式１シフト記号表!$C$7:$L$48,10,FALSE))</f>
        <v/>
      </c>
      <c r="X53" s="284" t="str">
        <f>IF(X52="","",VLOOKUP(X52,標準様式１シフト記号表!$C$7:$L$48,10,FALSE))</f>
        <v/>
      </c>
      <c r="Y53" s="284" t="str">
        <f>IF(Y52="","",VLOOKUP(Y52,標準様式１シフト記号表!$C$7:$L$48,10,FALSE))</f>
        <v/>
      </c>
      <c r="Z53" s="284" t="str">
        <f>IF(Z52="","",VLOOKUP(Z52,標準様式１シフト記号表!$C$7:$L$48,10,FALSE))</f>
        <v/>
      </c>
      <c r="AA53" s="284" t="str">
        <f>IF(AA52="","",VLOOKUP(AA52,標準様式１シフト記号表!$C$7:$L$48,10,FALSE))</f>
        <v/>
      </c>
      <c r="AB53" s="284" t="str">
        <f>IF(AB52="","",VLOOKUP(AB52,標準様式１シフト記号表!$C$7:$L$48,10,FALSE))</f>
        <v/>
      </c>
      <c r="AC53" s="285" t="str">
        <f>IF(AC52="","",VLOOKUP(AC52,標準様式１シフト記号表!$C$7:$L$48,10,FALSE))</f>
        <v/>
      </c>
      <c r="AD53" s="283" t="str">
        <f>IF(AD52="","",VLOOKUP(AD52,標準様式１シフト記号表!$C$7:$L$48,10,FALSE))</f>
        <v/>
      </c>
      <c r="AE53" s="284" t="str">
        <f>IF(AE52="","",VLOOKUP(AE52,標準様式１シフト記号表!$C$7:$L$48,10,FALSE))</f>
        <v/>
      </c>
      <c r="AF53" s="284" t="str">
        <f>IF(AF52="","",VLOOKUP(AF52,標準様式１シフト記号表!$C$7:$L$48,10,FALSE))</f>
        <v/>
      </c>
      <c r="AG53" s="284" t="str">
        <f>IF(AG52="","",VLOOKUP(AG52,標準様式１シフト記号表!$C$7:$L$48,10,FALSE))</f>
        <v/>
      </c>
      <c r="AH53" s="284" t="str">
        <f>IF(AH52="","",VLOOKUP(AH52,標準様式１シフト記号表!$C$7:$L$48,10,FALSE))</f>
        <v/>
      </c>
      <c r="AI53" s="284" t="str">
        <f>IF(AI52="","",VLOOKUP(AI52,標準様式１シフト記号表!$C$7:$L$48,10,FALSE))</f>
        <v/>
      </c>
      <c r="AJ53" s="285" t="str">
        <f>IF(AJ52="","",VLOOKUP(AJ52,標準様式１シフト記号表!$C$7:$L$48,10,FALSE))</f>
        <v/>
      </c>
      <c r="AK53" s="283" t="str">
        <f>IF(AK52="","",VLOOKUP(AK52,標準様式１シフト記号表!$C$7:$L$48,10,FALSE))</f>
        <v/>
      </c>
      <c r="AL53" s="284" t="str">
        <f>IF(AL52="","",VLOOKUP(AL52,標準様式１シフト記号表!$C$7:$L$48,10,FALSE))</f>
        <v/>
      </c>
      <c r="AM53" s="284" t="str">
        <f>IF(AM52="","",VLOOKUP(AM52,標準様式１シフト記号表!$C$7:$L$48,10,FALSE))</f>
        <v/>
      </c>
      <c r="AN53" s="284" t="str">
        <f>IF(AN52="","",VLOOKUP(AN52,標準様式１シフト記号表!$C$7:$L$48,10,FALSE))</f>
        <v/>
      </c>
      <c r="AO53" s="284" t="str">
        <f>IF(AO52="","",VLOOKUP(AO52,標準様式１シフト記号表!$C$7:$L$48,10,FALSE))</f>
        <v/>
      </c>
      <c r="AP53" s="284" t="str">
        <f>IF(AP52="","",VLOOKUP(AP52,標準様式１シフト記号表!$C$7:$L$48,10,FALSE))</f>
        <v/>
      </c>
      <c r="AQ53" s="285" t="str">
        <f>IF(AQ52="","",VLOOKUP(AQ52,標準様式１シフト記号表!$C$7:$L$48,10,FALSE))</f>
        <v/>
      </c>
      <c r="AR53" s="283" t="str">
        <f>IF(AR52="","",VLOOKUP(AR52,標準様式１シフト記号表!$C$7:$L$48,10,FALSE))</f>
        <v/>
      </c>
      <c r="AS53" s="284" t="str">
        <f>IF(AS52="","",VLOOKUP(AS52,標準様式１シフト記号表!$C$7:$L$48,10,FALSE))</f>
        <v/>
      </c>
      <c r="AT53" s="284" t="str">
        <f>IF(AT52="","",VLOOKUP(AT52,標準様式１シフト記号表!$C$7:$L$48,10,FALSE))</f>
        <v/>
      </c>
      <c r="AU53" s="284" t="str">
        <f>IF(AU52="","",VLOOKUP(AU52,標準様式１シフト記号表!$C$7:$L$48,10,FALSE))</f>
        <v/>
      </c>
      <c r="AV53" s="284" t="str">
        <f>IF(AV52="","",VLOOKUP(AV52,標準様式１シフト記号表!$C$7:$L$48,10,FALSE))</f>
        <v/>
      </c>
      <c r="AW53" s="284" t="str">
        <f>IF(AW52="","",VLOOKUP(AW52,標準様式１シフト記号表!$C$7:$L$48,10,FALSE))</f>
        <v/>
      </c>
      <c r="AX53" s="285" t="str">
        <f>IF(AX52="","",VLOOKUP(AX52,標準様式１シフト記号表!$C$7:$L$48,10,FALSE))</f>
        <v/>
      </c>
      <c r="AY53" s="283" t="str">
        <f>IF(AY52="","",VLOOKUP(AY52,標準様式１シフト記号表!$C$7:$L$48,10,FALSE))</f>
        <v/>
      </c>
      <c r="AZ53" s="284" t="str">
        <f>IF(AZ52="","",VLOOKUP(AZ52,標準様式１シフト記号表!$C$7:$L$48,10,FALSE))</f>
        <v/>
      </c>
      <c r="BA53" s="284" t="str">
        <f>IF(BA52="","",VLOOKUP(BA52,標準様式１シフト記号表!$C$7:$L$48,10,FALSE))</f>
        <v/>
      </c>
      <c r="BB53" s="1083">
        <f>IF($BE$4="４週",SUM(W53:AX53),IF($BE$4="暦月",SUM(W53:BA53),""))</f>
        <v>0</v>
      </c>
      <c r="BC53" s="1084"/>
      <c r="BD53" s="1085">
        <f>IF($BE$4="４週",BB53/4,IF($BE$4="暦月",(BB53/($BE$9/7)),""))</f>
        <v>0</v>
      </c>
      <c r="BE53" s="1084"/>
      <c r="BF53" s="1080"/>
      <c r="BG53" s="1081"/>
      <c r="BH53" s="1081"/>
      <c r="BI53" s="1081"/>
      <c r="BJ53" s="1082"/>
    </row>
    <row r="54" spans="2:62" ht="20.25" customHeight="1" x14ac:dyDescent="0.15">
      <c r="B54" s="1086">
        <f>B52+1</f>
        <v>20</v>
      </c>
      <c r="C54" s="1155"/>
      <c r="D54" s="1156"/>
      <c r="E54" s="286"/>
      <c r="F54" s="287"/>
      <c r="G54" s="286"/>
      <c r="H54" s="287"/>
      <c r="I54" s="1157"/>
      <c r="J54" s="1158"/>
      <c r="K54" s="1159"/>
      <c r="L54" s="1160"/>
      <c r="M54" s="1160"/>
      <c r="N54" s="1156"/>
      <c r="O54" s="1103"/>
      <c r="P54" s="1104"/>
      <c r="Q54" s="1104"/>
      <c r="R54" s="1104"/>
      <c r="S54" s="1105"/>
      <c r="T54" s="288" t="s">
        <v>429</v>
      </c>
      <c r="U54" s="289"/>
      <c r="V54" s="290"/>
      <c r="W54" s="291"/>
      <c r="X54" s="292"/>
      <c r="Y54" s="292"/>
      <c r="Z54" s="292"/>
      <c r="AA54" s="292"/>
      <c r="AB54" s="292"/>
      <c r="AC54" s="293"/>
      <c r="AD54" s="291"/>
      <c r="AE54" s="292"/>
      <c r="AF54" s="292"/>
      <c r="AG54" s="292"/>
      <c r="AH54" s="292"/>
      <c r="AI54" s="292"/>
      <c r="AJ54" s="293"/>
      <c r="AK54" s="291"/>
      <c r="AL54" s="292"/>
      <c r="AM54" s="292"/>
      <c r="AN54" s="292"/>
      <c r="AO54" s="292"/>
      <c r="AP54" s="292"/>
      <c r="AQ54" s="293"/>
      <c r="AR54" s="291"/>
      <c r="AS54" s="292"/>
      <c r="AT54" s="292"/>
      <c r="AU54" s="292"/>
      <c r="AV54" s="292"/>
      <c r="AW54" s="292"/>
      <c r="AX54" s="293"/>
      <c r="AY54" s="291"/>
      <c r="AZ54" s="292"/>
      <c r="BA54" s="294"/>
      <c r="BB54" s="1161"/>
      <c r="BC54" s="1162"/>
      <c r="BD54" s="1150"/>
      <c r="BE54" s="1151"/>
      <c r="BF54" s="1152"/>
      <c r="BG54" s="1153"/>
      <c r="BH54" s="1153"/>
      <c r="BI54" s="1153"/>
      <c r="BJ54" s="1154"/>
    </row>
    <row r="55" spans="2:62" ht="20.25" customHeight="1" x14ac:dyDescent="0.15">
      <c r="B55" s="1087"/>
      <c r="C55" s="1090"/>
      <c r="D55" s="1091"/>
      <c r="E55" s="278"/>
      <c r="F55" s="279">
        <f>C54</f>
        <v>0</v>
      </c>
      <c r="G55" s="278"/>
      <c r="H55" s="279">
        <f>I54</f>
        <v>0</v>
      </c>
      <c r="I55" s="1094"/>
      <c r="J55" s="1095"/>
      <c r="K55" s="1098"/>
      <c r="L55" s="1099"/>
      <c r="M55" s="1099"/>
      <c r="N55" s="1091"/>
      <c r="O55" s="1103"/>
      <c r="P55" s="1104"/>
      <c r="Q55" s="1104"/>
      <c r="R55" s="1104"/>
      <c r="S55" s="1105"/>
      <c r="T55" s="300" t="s">
        <v>430</v>
      </c>
      <c r="U55" s="296"/>
      <c r="V55" s="297"/>
      <c r="W55" s="283" t="str">
        <f>IF(W54="","",VLOOKUP(W54,標準様式１シフト記号表!$C$7:$L$48,10,FALSE))</f>
        <v/>
      </c>
      <c r="X55" s="284" t="str">
        <f>IF(X54="","",VLOOKUP(X54,標準様式１シフト記号表!$C$7:$L$48,10,FALSE))</f>
        <v/>
      </c>
      <c r="Y55" s="284" t="str">
        <f>IF(Y54="","",VLOOKUP(Y54,標準様式１シフト記号表!$C$7:$L$48,10,FALSE))</f>
        <v/>
      </c>
      <c r="Z55" s="284" t="str">
        <f>IF(Z54="","",VLOOKUP(Z54,標準様式１シフト記号表!$C$7:$L$48,10,FALSE))</f>
        <v/>
      </c>
      <c r="AA55" s="284" t="str">
        <f>IF(AA54="","",VLOOKUP(AA54,標準様式１シフト記号表!$C$7:$L$48,10,FALSE))</f>
        <v/>
      </c>
      <c r="AB55" s="284" t="str">
        <f>IF(AB54="","",VLOOKUP(AB54,標準様式１シフト記号表!$C$7:$L$48,10,FALSE))</f>
        <v/>
      </c>
      <c r="AC55" s="285" t="str">
        <f>IF(AC54="","",VLOOKUP(AC54,標準様式１シフト記号表!$C$7:$L$48,10,FALSE))</f>
        <v/>
      </c>
      <c r="AD55" s="283" t="str">
        <f>IF(AD54="","",VLOOKUP(AD54,標準様式１シフト記号表!$C$7:$L$48,10,FALSE))</f>
        <v/>
      </c>
      <c r="AE55" s="284" t="str">
        <f>IF(AE54="","",VLOOKUP(AE54,標準様式１シフト記号表!$C$7:$L$48,10,FALSE))</f>
        <v/>
      </c>
      <c r="AF55" s="284" t="str">
        <f>IF(AF54="","",VLOOKUP(AF54,標準様式１シフト記号表!$C$7:$L$48,10,FALSE))</f>
        <v/>
      </c>
      <c r="AG55" s="284" t="str">
        <f>IF(AG54="","",VLOOKUP(AG54,標準様式１シフト記号表!$C$7:$L$48,10,FALSE))</f>
        <v/>
      </c>
      <c r="AH55" s="284" t="str">
        <f>IF(AH54="","",VLOOKUP(AH54,標準様式１シフト記号表!$C$7:$L$48,10,FALSE))</f>
        <v/>
      </c>
      <c r="AI55" s="284" t="str">
        <f>IF(AI54="","",VLOOKUP(AI54,標準様式１シフト記号表!$C$7:$L$48,10,FALSE))</f>
        <v/>
      </c>
      <c r="AJ55" s="285" t="str">
        <f>IF(AJ54="","",VLOOKUP(AJ54,標準様式１シフト記号表!$C$7:$L$48,10,FALSE))</f>
        <v/>
      </c>
      <c r="AK55" s="283" t="str">
        <f>IF(AK54="","",VLOOKUP(AK54,標準様式１シフト記号表!$C$7:$L$48,10,FALSE))</f>
        <v/>
      </c>
      <c r="AL55" s="284" t="str">
        <f>IF(AL54="","",VLOOKUP(AL54,標準様式１シフト記号表!$C$7:$L$48,10,FALSE))</f>
        <v/>
      </c>
      <c r="AM55" s="284" t="str">
        <f>IF(AM54="","",VLOOKUP(AM54,標準様式１シフト記号表!$C$7:$L$48,10,FALSE))</f>
        <v/>
      </c>
      <c r="AN55" s="284" t="str">
        <f>IF(AN54="","",VLOOKUP(AN54,標準様式１シフト記号表!$C$7:$L$48,10,FALSE))</f>
        <v/>
      </c>
      <c r="AO55" s="284" t="str">
        <f>IF(AO54="","",VLOOKUP(AO54,標準様式１シフト記号表!$C$7:$L$48,10,FALSE))</f>
        <v/>
      </c>
      <c r="AP55" s="284" t="str">
        <f>IF(AP54="","",VLOOKUP(AP54,標準様式１シフト記号表!$C$7:$L$48,10,FALSE))</f>
        <v/>
      </c>
      <c r="AQ55" s="285" t="str">
        <f>IF(AQ54="","",VLOOKUP(AQ54,標準様式１シフト記号表!$C$7:$L$48,10,FALSE))</f>
        <v/>
      </c>
      <c r="AR55" s="283" t="str">
        <f>IF(AR54="","",VLOOKUP(AR54,標準様式１シフト記号表!$C$7:$L$48,10,FALSE))</f>
        <v/>
      </c>
      <c r="AS55" s="284" t="str">
        <f>IF(AS54="","",VLOOKUP(AS54,標準様式１シフト記号表!$C$7:$L$48,10,FALSE))</f>
        <v/>
      </c>
      <c r="AT55" s="284" t="str">
        <f>IF(AT54="","",VLOOKUP(AT54,標準様式１シフト記号表!$C$7:$L$48,10,FALSE))</f>
        <v/>
      </c>
      <c r="AU55" s="284" t="str">
        <f>IF(AU54="","",VLOOKUP(AU54,標準様式１シフト記号表!$C$7:$L$48,10,FALSE))</f>
        <v/>
      </c>
      <c r="AV55" s="284" t="str">
        <f>IF(AV54="","",VLOOKUP(AV54,標準様式１シフト記号表!$C$7:$L$48,10,FALSE))</f>
        <v/>
      </c>
      <c r="AW55" s="284" t="str">
        <f>IF(AW54="","",VLOOKUP(AW54,標準様式１シフト記号表!$C$7:$L$48,10,FALSE))</f>
        <v/>
      </c>
      <c r="AX55" s="285" t="str">
        <f>IF(AX54="","",VLOOKUP(AX54,標準様式１シフト記号表!$C$7:$L$48,10,FALSE))</f>
        <v/>
      </c>
      <c r="AY55" s="283" t="str">
        <f>IF(AY54="","",VLOOKUP(AY54,標準様式１シフト記号表!$C$7:$L$48,10,FALSE))</f>
        <v/>
      </c>
      <c r="AZ55" s="284" t="str">
        <f>IF(AZ54="","",VLOOKUP(AZ54,標準様式１シフト記号表!$C$7:$L$48,10,FALSE))</f>
        <v/>
      </c>
      <c r="BA55" s="284" t="str">
        <f>IF(BA54="","",VLOOKUP(BA54,標準様式１シフト記号表!$C$7:$L$48,10,FALSE))</f>
        <v/>
      </c>
      <c r="BB55" s="1083">
        <f>IF($BE$4="４週",SUM(W55:AX55),IF($BE$4="暦月",SUM(W55:BA55),""))</f>
        <v>0</v>
      </c>
      <c r="BC55" s="1084"/>
      <c r="BD55" s="1085">
        <f>IF($BE$4="４週",BB55/4,IF($BE$4="暦月",(BB55/($BE$9/7)),""))</f>
        <v>0</v>
      </c>
      <c r="BE55" s="1084"/>
      <c r="BF55" s="1080"/>
      <c r="BG55" s="1081"/>
      <c r="BH55" s="1081"/>
      <c r="BI55" s="1081"/>
      <c r="BJ55" s="1082"/>
    </row>
    <row r="56" spans="2:62" ht="20.25" customHeight="1" x14ac:dyDescent="0.15">
      <c r="B56" s="1086">
        <f>B54+1</f>
        <v>21</v>
      </c>
      <c r="C56" s="1155"/>
      <c r="D56" s="1156"/>
      <c r="E56" s="278"/>
      <c r="F56" s="279"/>
      <c r="G56" s="278"/>
      <c r="H56" s="279"/>
      <c r="I56" s="1157"/>
      <c r="J56" s="1158"/>
      <c r="K56" s="1159"/>
      <c r="L56" s="1160"/>
      <c r="M56" s="1160"/>
      <c r="N56" s="1156"/>
      <c r="O56" s="1103"/>
      <c r="P56" s="1104"/>
      <c r="Q56" s="1104"/>
      <c r="R56" s="1104"/>
      <c r="S56" s="1105"/>
      <c r="T56" s="298" t="s">
        <v>429</v>
      </c>
      <c r="V56" s="299"/>
      <c r="W56" s="291"/>
      <c r="X56" s="292"/>
      <c r="Y56" s="292"/>
      <c r="Z56" s="292"/>
      <c r="AA56" s="292"/>
      <c r="AB56" s="292"/>
      <c r="AC56" s="293"/>
      <c r="AD56" s="291"/>
      <c r="AE56" s="292"/>
      <c r="AF56" s="292"/>
      <c r="AG56" s="292"/>
      <c r="AH56" s="292"/>
      <c r="AI56" s="292"/>
      <c r="AJ56" s="293"/>
      <c r="AK56" s="291"/>
      <c r="AL56" s="292"/>
      <c r="AM56" s="292"/>
      <c r="AN56" s="292"/>
      <c r="AO56" s="292"/>
      <c r="AP56" s="292"/>
      <c r="AQ56" s="293"/>
      <c r="AR56" s="291"/>
      <c r="AS56" s="292"/>
      <c r="AT56" s="292"/>
      <c r="AU56" s="292"/>
      <c r="AV56" s="292"/>
      <c r="AW56" s="292"/>
      <c r="AX56" s="293"/>
      <c r="AY56" s="291"/>
      <c r="AZ56" s="292"/>
      <c r="BA56" s="294"/>
      <c r="BB56" s="1161"/>
      <c r="BC56" s="1162"/>
      <c r="BD56" s="1150"/>
      <c r="BE56" s="1151"/>
      <c r="BF56" s="1152"/>
      <c r="BG56" s="1153"/>
      <c r="BH56" s="1153"/>
      <c r="BI56" s="1153"/>
      <c r="BJ56" s="1154"/>
    </row>
    <row r="57" spans="2:62" ht="20.25" customHeight="1" x14ac:dyDescent="0.15">
      <c r="B57" s="1087"/>
      <c r="C57" s="1090"/>
      <c r="D57" s="1091"/>
      <c r="E57" s="278"/>
      <c r="F57" s="279">
        <f>C56</f>
        <v>0</v>
      </c>
      <c r="G57" s="278"/>
      <c r="H57" s="279">
        <f>I56</f>
        <v>0</v>
      </c>
      <c r="I57" s="1094"/>
      <c r="J57" s="1095"/>
      <c r="K57" s="1098"/>
      <c r="L57" s="1099"/>
      <c r="M57" s="1099"/>
      <c r="N57" s="1091"/>
      <c r="O57" s="1103"/>
      <c r="P57" s="1104"/>
      <c r="Q57" s="1104"/>
      <c r="R57" s="1104"/>
      <c r="S57" s="1105"/>
      <c r="T57" s="300" t="s">
        <v>430</v>
      </c>
      <c r="U57" s="296"/>
      <c r="V57" s="297"/>
      <c r="W57" s="283" t="str">
        <f>IF(W56="","",VLOOKUP(W56,標準様式１シフト記号表!$C$7:$L$48,10,FALSE))</f>
        <v/>
      </c>
      <c r="X57" s="284" t="str">
        <f>IF(X56="","",VLOOKUP(X56,標準様式１シフト記号表!$C$7:$L$48,10,FALSE))</f>
        <v/>
      </c>
      <c r="Y57" s="284" t="str">
        <f>IF(Y56="","",VLOOKUP(Y56,標準様式１シフト記号表!$C$7:$L$48,10,FALSE))</f>
        <v/>
      </c>
      <c r="Z57" s="284" t="str">
        <f>IF(Z56="","",VLOOKUP(Z56,標準様式１シフト記号表!$C$7:$L$48,10,FALSE))</f>
        <v/>
      </c>
      <c r="AA57" s="284" t="str">
        <f>IF(AA56="","",VLOOKUP(AA56,標準様式１シフト記号表!$C$7:$L$48,10,FALSE))</f>
        <v/>
      </c>
      <c r="AB57" s="284" t="str">
        <f>IF(AB56="","",VLOOKUP(AB56,標準様式１シフト記号表!$C$7:$L$48,10,FALSE))</f>
        <v/>
      </c>
      <c r="AC57" s="285" t="str">
        <f>IF(AC56="","",VLOOKUP(AC56,標準様式１シフト記号表!$C$7:$L$48,10,FALSE))</f>
        <v/>
      </c>
      <c r="AD57" s="283" t="str">
        <f>IF(AD56="","",VLOOKUP(AD56,標準様式１シフト記号表!$C$7:$L$48,10,FALSE))</f>
        <v/>
      </c>
      <c r="AE57" s="284" t="str">
        <f>IF(AE56="","",VLOOKUP(AE56,標準様式１シフト記号表!$C$7:$L$48,10,FALSE))</f>
        <v/>
      </c>
      <c r="AF57" s="284" t="str">
        <f>IF(AF56="","",VLOOKUP(AF56,標準様式１シフト記号表!$C$7:$L$48,10,FALSE))</f>
        <v/>
      </c>
      <c r="AG57" s="284" t="str">
        <f>IF(AG56="","",VLOOKUP(AG56,標準様式１シフト記号表!$C$7:$L$48,10,FALSE))</f>
        <v/>
      </c>
      <c r="AH57" s="284" t="str">
        <f>IF(AH56="","",VLOOKUP(AH56,標準様式１シフト記号表!$C$7:$L$48,10,FALSE))</f>
        <v/>
      </c>
      <c r="AI57" s="284" t="str">
        <f>IF(AI56="","",VLOOKUP(AI56,標準様式１シフト記号表!$C$7:$L$48,10,FALSE))</f>
        <v/>
      </c>
      <c r="AJ57" s="285" t="str">
        <f>IF(AJ56="","",VLOOKUP(AJ56,標準様式１シフト記号表!$C$7:$L$48,10,FALSE))</f>
        <v/>
      </c>
      <c r="AK57" s="283" t="str">
        <f>IF(AK56="","",VLOOKUP(AK56,標準様式１シフト記号表!$C$7:$L$48,10,FALSE))</f>
        <v/>
      </c>
      <c r="AL57" s="284" t="str">
        <f>IF(AL56="","",VLOOKUP(AL56,標準様式１シフト記号表!$C$7:$L$48,10,FALSE))</f>
        <v/>
      </c>
      <c r="AM57" s="284" t="str">
        <f>IF(AM56="","",VLOOKUP(AM56,標準様式１シフト記号表!$C$7:$L$48,10,FALSE))</f>
        <v/>
      </c>
      <c r="AN57" s="284" t="str">
        <f>IF(AN56="","",VLOOKUP(AN56,標準様式１シフト記号表!$C$7:$L$48,10,FALSE))</f>
        <v/>
      </c>
      <c r="AO57" s="284" t="str">
        <f>IF(AO56="","",VLOOKUP(AO56,標準様式１シフト記号表!$C$7:$L$48,10,FALSE))</f>
        <v/>
      </c>
      <c r="AP57" s="284" t="str">
        <f>IF(AP56="","",VLOOKUP(AP56,標準様式１シフト記号表!$C$7:$L$48,10,FALSE))</f>
        <v/>
      </c>
      <c r="AQ57" s="285" t="str">
        <f>IF(AQ56="","",VLOOKUP(AQ56,標準様式１シフト記号表!$C$7:$L$48,10,FALSE))</f>
        <v/>
      </c>
      <c r="AR57" s="283" t="str">
        <f>IF(AR56="","",VLOOKUP(AR56,標準様式１シフト記号表!$C$7:$L$48,10,FALSE))</f>
        <v/>
      </c>
      <c r="AS57" s="284" t="str">
        <f>IF(AS56="","",VLOOKUP(AS56,標準様式１シフト記号表!$C$7:$L$48,10,FALSE))</f>
        <v/>
      </c>
      <c r="AT57" s="284" t="str">
        <f>IF(AT56="","",VLOOKUP(AT56,標準様式１シフト記号表!$C$7:$L$48,10,FALSE))</f>
        <v/>
      </c>
      <c r="AU57" s="284" t="str">
        <f>IF(AU56="","",VLOOKUP(AU56,標準様式１シフト記号表!$C$7:$L$48,10,FALSE))</f>
        <v/>
      </c>
      <c r="AV57" s="284" t="str">
        <f>IF(AV56="","",VLOOKUP(AV56,標準様式１シフト記号表!$C$7:$L$48,10,FALSE))</f>
        <v/>
      </c>
      <c r="AW57" s="284" t="str">
        <f>IF(AW56="","",VLOOKUP(AW56,標準様式１シフト記号表!$C$7:$L$48,10,FALSE))</f>
        <v/>
      </c>
      <c r="AX57" s="285" t="str">
        <f>IF(AX56="","",VLOOKUP(AX56,標準様式１シフト記号表!$C$7:$L$48,10,FALSE))</f>
        <v/>
      </c>
      <c r="AY57" s="283" t="str">
        <f>IF(AY56="","",VLOOKUP(AY56,標準様式１シフト記号表!$C$7:$L$48,10,FALSE))</f>
        <v/>
      </c>
      <c r="AZ57" s="284" t="str">
        <f>IF(AZ56="","",VLOOKUP(AZ56,標準様式１シフト記号表!$C$7:$L$48,10,FALSE))</f>
        <v/>
      </c>
      <c r="BA57" s="284" t="str">
        <f>IF(BA56="","",VLOOKUP(BA56,標準様式１シフト記号表!$C$7:$L$48,10,FALSE))</f>
        <v/>
      </c>
      <c r="BB57" s="1083">
        <f>IF($BE$4="４週",SUM(W57:AX57),IF($BE$4="暦月",SUM(W57:BA57),""))</f>
        <v>0</v>
      </c>
      <c r="BC57" s="1084"/>
      <c r="BD57" s="1085">
        <f>IF($BE$4="４週",BB57/4,IF($BE$4="暦月",(BB57/($BE$9/7)),""))</f>
        <v>0</v>
      </c>
      <c r="BE57" s="1084"/>
      <c r="BF57" s="1080"/>
      <c r="BG57" s="1081"/>
      <c r="BH57" s="1081"/>
      <c r="BI57" s="1081"/>
      <c r="BJ57" s="1082"/>
    </row>
    <row r="58" spans="2:62" ht="20.25" customHeight="1" x14ac:dyDescent="0.15">
      <c r="B58" s="1086">
        <f>B56+1</f>
        <v>22</v>
      </c>
      <c r="C58" s="1155"/>
      <c r="D58" s="1156"/>
      <c r="E58" s="278"/>
      <c r="F58" s="279"/>
      <c r="G58" s="278"/>
      <c r="H58" s="279"/>
      <c r="I58" s="1157"/>
      <c r="J58" s="1158"/>
      <c r="K58" s="1159"/>
      <c r="L58" s="1160"/>
      <c r="M58" s="1160"/>
      <c r="N58" s="1156"/>
      <c r="O58" s="1103"/>
      <c r="P58" s="1104"/>
      <c r="Q58" s="1104"/>
      <c r="R58" s="1104"/>
      <c r="S58" s="1105"/>
      <c r="T58" s="298" t="s">
        <v>429</v>
      </c>
      <c r="V58" s="299"/>
      <c r="W58" s="291"/>
      <c r="X58" s="292"/>
      <c r="Y58" s="292"/>
      <c r="Z58" s="292"/>
      <c r="AA58" s="292"/>
      <c r="AB58" s="292"/>
      <c r="AC58" s="293"/>
      <c r="AD58" s="291"/>
      <c r="AE58" s="292"/>
      <c r="AF58" s="292"/>
      <c r="AG58" s="292"/>
      <c r="AH58" s="292"/>
      <c r="AI58" s="292"/>
      <c r="AJ58" s="293"/>
      <c r="AK58" s="291"/>
      <c r="AL58" s="292"/>
      <c r="AM58" s="292"/>
      <c r="AN58" s="292"/>
      <c r="AO58" s="292"/>
      <c r="AP58" s="292"/>
      <c r="AQ58" s="293"/>
      <c r="AR58" s="291"/>
      <c r="AS58" s="292"/>
      <c r="AT58" s="292"/>
      <c r="AU58" s="292"/>
      <c r="AV58" s="292"/>
      <c r="AW58" s="292"/>
      <c r="AX58" s="293"/>
      <c r="AY58" s="291"/>
      <c r="AZ58" s="292"/>
      <c r="BA58" s="294"/>
      <c r="BB58" s="1161"/>
      <c r="BC58" s="1162"/>
      <c r="BD58" s="1150"/>
      <c r="BE58" s="1151"/>
      <c r="BF58" s="1152"/>
      <c r="BG58" s="1153"/>
      <c r="BH58" s="1153"/>
      <c r="BI58" s="1153"/>
      <c r="BJ58" s="1154"/>
    </row>
    <row r="59" spans="2:62" ht="20.25" customHeight="1" x14ac:dyDescent="0.15">
      <c r="B59" s="1087"/>
      <c r="C59" s="1090"/>
      <c r="D59" s="1091"/>
      <c r="E59" s="278"/>
      <c r="F59" s="279">
        <f>C58</f>
        <v>0</v>
      </c>
      <c r="G59" s="278"/>
      <c r="H59" s="279">
        <f>I58</f>
        <v>0</v>
      </c>
      <c r="I59" s="1094"/>
      <c r="J59" s="1095"/>
      <c r="K59" s="1098"/>
      <c r="L59" s="1099"/>
      <c r="M59" s="1099"/>
      <c r="N59" s="1091"/>
      <c r="O59" s="1103"/>
      <c r="P59" s="1104"/>
      <c r="Q59" s="1104"/>
      <c r="R59" s="1104"/>
      <c r="S59" s="1105"/>
      <c r="T59" s="300" t="s">
        <v>430</v>
      </c>
      <c r="U59" s="296"/>
      <c r="V59" s="297"/>
      <c r="W59" s="283" t="str">
        <f>IF(W58="","",VLOOKUP(W58,標準様式１シフト記号表!$C$7:$L$48,10,FALSE))</f>
        <v/>
      </c>
      <c r="X59" s="284" t="str">
        <f>IF(X58="","",VLOOKUP(X58,標準様式１シフト記号表!$C$7:$L$48,10,FALSE))</f>
        <v/>
      </c>
      <c r="Y59" s="284" t="str">
        <f>IF(Y58="","",VLOOKUP(Y58,標準様式１シフト記号表!$C$7:$L$48,10,FALSE))</f>
        <v/>
      </c>
      <c r="Z59" s="284" t="str">
        <f>IF(Z58="","",VLOOKUP(Z58,標準様式１シフト記号表!$C$7:$L$48,10,FALSE))</f>
        <v/>
      </c>
      <c r="AA59" s="284" t="str">
        <f>IF(AA58="","",VLOOKUP(AA58,標準様式１シフト記号表!$C$7:$L$48,10,FALSE))</f>
        <v/>
      </c>
      <c r="AB59" s="284" t="str">
        <f>IF(AB58="","",VLOOKUP(AB58,標準様式１シフト記号表!$C$7:$L$48,10,FALSE))</f>
        <v/>
      </c>
      <c r="AC59" s="285" t="str">
        <f>IF(AC58="","",VLOOKUP(AC58,標準様式１シフト記号表!$C$7:$L$48,10,FALSE))</f>
        <v/>
      </c>
      <c r="AD59" s="283" t="str">
        <f>IF(AD58="","",VLOOKUP(AD58,標準様式１シフト記号表!$C$7:$L$48,10,FALSE))</f>
        <v/>
      </c>
      <c r="AE59" s="284" t="str">
        <f>IF(AE58="","",VLOOKUP(AE58,標準様式１シフト記号表!$C$7:$L$48,10,FALSE))</f>
        <v/>
      </c>
      <c r="AF59" s="284" t="str">
        <f>IF(AF58="","",VLOOKUP(AF58,標準様式１シフト記号表!$C$7:$L$48,10,FALSE))</f>
        <v/>
      </c>
      <c r="AG59" s="284" t="str">
        <f>IF(AG58="","",VLOOKUP(AG58,標準様式１シフト記号表!$C$7:$L$48,10,FALSE))</f>
        <v/>
      </c>
      <c r="AH59" s="284" t="str">
        <f>IF(AH58="","",VLOOKUP(AH58,標準様式１シフト記号表!$C$7:$L$48,10,FALSE))</f>
        <v/>
      </c>
      <c r="AI59" s="284" t="str">
        <f>IF(AI58="","",VLOOKUP(AI58,標準様式１シフト記号表!$C$7:$L$48,10,FALSE))</f>
        <v/>
      </c>
      <c r="AJ59" s="285" t="str">
        <f>IF(AJ58="","",VLOOKUP(AJ58,標準様式１シフト記号表!$C$7:$L$48,10,FALSE))</f>
        <v/>
      </c>
      <c r="AK59" s="283" t="str">
        <f>IF(AK58="","",VLOOKUP(AK58,標準様式１シフト記号表!$C$7:$L$48,10,FALSE))</f>
        <v/>
      </c>
      <c r="AL59" s="284" t="str">
        <f>IF(AL58="","",VLOOKUP(AL58,標準様式１シフト記号表!$C$7:$L$48,10,FALSE))</f>
        <v/>
      </c>
      <c r="AM59" s="284" t="str">
        <f>IF(AM58="","",VLOOKUP(AM58,標準様式１シフト記号表!$C$7:$L$48,10,FALSE))</f>
        <v/>
      </c>
      <c r="AN59" s="284" t="str">
        <f>IF(AN58="","",VLOOKUP(AN58,標準様式１シフト記号表!$C$7:$L$48,10,FALSE))</f>
        <v/>
      </c>
      <c r="AO59" s="284" t="str">
        <f>IF(AO58="","",VLOOKUP(AO58,標準様式１シフト記号表!$C$7:$L$48,10,FALSE))</f>
        <v/>
      </c>
      <c r="AP59" s="284" t="str">
        <f>IF(AP58="","",VLOOKUP(AP58,標準様式１シフト記号表!$C$7:$L$48,10,FALSE))</f>
        <v/>
      </c>
      <c r="AQ59" s="285" t="str">
        <f>IF(AQ58="","",VLOOKUP(AQ58,標準様式１シフト記号表!$C$7:$L$48,10,FALSE))</f>
        <v/>
      </c>
      <c r="AR59" s="283" t="str">
        <f>IF(AR58="","",VLOOKUP(AR58,標準様式１シフト記号表!$C$7:$L$48,10,FALSE))</f>
        <v/>
      </c>
      <c r="AS59" s="284" t="str">
        <f>IF(AS58="","",VLOOKUP(AS58,標準様式１シフト記号表!$C$7:$L$48,10,FALSE))</f>
        <v/>
      </c>
      <c r="AT59" s="284" t="str">
        <f>IF(AT58="","",VLOOKUP(AT58,標準様式１シフト記号表!$C$7:$L$48,10,FALSE))</f>
        <v/>
      </c>
      <c r="AU59" s="284" t="str">
        <f>IF(AU58="","",VLOOKUP(AU58,標準様式１シフト記号表!$C$7:$L$48,10,FALSE))</f>
        <v/>
      </c>
      <c r="AV59" s="284" t="str">
        <f>IF(AV58="","",VLOOKUP(AV58,標準様式１シフト記号表!$C$7:$L$48,10,FALSE))</f>
        <v/>
      </c>
      <c r="AW59" s="284" t="str">
        <f>IF(AW58="","",VLOOKUP(AW58,標準様式１シフト記号表!$C$7:$L$48,10,FALSE))</f>
        <v/>
      </c>
      <c r="AX59" s="285" t="str">
        <f>IF(AX58="","",VLOOKUP(AX58,標準様式１シフト記号表!$C$7:$L$48,10,FALSE))</f>
        <v/>
      </c>
      <c r="AY59" s="283" t="str">
        <f>IF(AY58="","",VLOOKUP(AY58,標準様式１シフト記号表!$C$7:$L$48,10,FALSE))</f>
        <v/>
      </c>
      <c r="AZ59" s="284" t="str">
        <f>IF(AZ58="","",VLOOKUP(AZ58,標準様式１シフト記号表!$C$7:$L$48,10,FALSE))</f>
        <v/>
      </c>
      <c r="BA59" s="284" t="str">
        <f>IF(BA58="","",VLOOKUP(BA58,標準様式１シフト記号表!$C$7:$L$48,10,FALSE))</f>
        <v/>
      </c>
      <c r="BB59" s="1083">
        <f>IF($BE$4="４週",SUM(W59:AX59),IF($BE$4="暦月",SUM(W59:BA59),""))</f>
        <v>0</v>
      </c>
      <c r="BC59" s="1084"/>
      <c r="BD59" s="1085">
        <f>IF($BE$4="４週",BB59/4,IF($BE$4="暦月",(BB59/($BE$9/7)),""))</f>
        <v>0</v>
      </c>
      <c r="BE59" s="1084"/>
      <c r="BF59" s="1080"/>
      <c r="BG59" s="1081"/>
      <c r="BH59" s="1081"/>
      <c r="BI59" s="1081"/>
      <c r="BJ59" s="1082"/>
    </row>
    <row r="60" spans="2:62" ht="20.25" customHeight="1" x14ac:dyDescent="0.15">
      <c r="B60" s="1086">
        <f>B58+1</f>
        <v>23</v>
      </c>
      <c r="C60" s="1155"/>
      <c r="D60" s="1156"/>
      <c r="E60" s="278"/>
      <c r="F60" s="279"/>
      <c r="G60" s="278"/>
      <c r="H60" s="279"/>
      <c r="I60" s="1157"/>
      <c r="J60" s="1158"/>
      <c r="K60" s="1159"/>
      <c r="L60" s="1160"/>
      <c r="M60" s="1160"/>
      <c r="N60" s="1156"/>
      <c r="O60" s="1103"/>
      <c r="P60" s="1104"/>
      <c r="Q60" s="1104"/>
      <c r="R60" s="1104"/>
      <c r="S60" s="1105"/>
      <c r="T60" s="298" t="s">
        <v>429</v>
      </c>
      <c r="V60" s="299"/>
      <c r="W60" s="291"/>
      <c r="X60" s="292"/>
      <c r="Y60" s="292"/>
      <c r="Z60" s="292"/>
      <c r="AA60" s="292"/>
      <c r="AB60" s="292"/>
      <c r="AC60" s="293"/>
      <c r="AD60" s="291"/>
      <c r="AE60" s="292"/>
      <c r="AF60" s="292"/>
      <c r="AG60" s="292"/>
      <c r="AH60" s="292"/>
      <c r="AI60" s="292"/>
      <c r="AJ60" s="293"/>
      <c r="AK60" s="291"/>
      <c r="AL60" s="292"/>
      <c r="AM60" s="292"/>
      <c r="AN60" s="292"/>
      <c r="AO60" s="292"/>
      <c r="AP60" s="292"/>
      <c r="AQ60" s="293"/>
      <c r="AR60" s="291"/>
      <c r="AS60" s="292"/>
      <c r="AT60" s="292"/>
      <c r="AU60" s="292"/>
      <c r="AV60" s="292"/>
      <c r="AW60" s="292"/>
      <c r="AX60" s="293"/>
      <c r="AY60" s="291"/>
      <c r="AZ60" s="292"/>
      <c r="BA60" s="294"/>
      <c r="BB60" s="1161"/>
      <c r="BC60" s="1162"/>
      <c r="BD60" s="1150"/>
      <c r="BE60" s="1151"/>
      <c r="BF60" s="1152"/>
      <c r="BG60" s="1153"/>
      <c r="BH60" s="1153"/>
      <c r="BI60" s="1153"/>
      <c r="BJ60" s="1154"/>
    </row>
    <row r="61" spans="2:62" ht="20.25" customHeight="1" x14ac:dyDescent="0.15">
      <c r="B61" s="1087"/>
      <c r="C61" s="1090"/>
      <c r="D61" s="1091"/>
      <c r="E61" s="278"/>
      <c r="F61" s="279">
        <f>C60</f>
        <v>0</v>
      </c>
      <c r="G61" s="278"/>
      <c r="H61" s="279">
        <f>I60</f>
        <v>0</v>
      </c>
      <c r="I61" s="1094"/>
      <c r="J61" s="1095"/>
      <c r="K61" s="1098"/>
      <c r="L61" s="1099"/>
      <c r="M61" s="1099"/>
      <c r="N61" s="1091"/>
      <c r="O61" s="1103"/>
      <c r="P61" s="1104"/>
      <c r="Q61" s="1104"/>
      <c r="R61" s="1104"/>
      <c r="S61" s="1105"/>
      <c r="T61" s="300" t="s">
        <v>430</v>
      </c>
      <c r="U61" s="296"/>
      <c r="V61" s="297"/>
      <c r="W61" s="283" t="str">
        <f>IF(W60="","",VLOOKUP(W60,標準様式１シフト記号表!$C$7:$L$48,10,FALSE))</f>
        <v/>
      </c>
      <c r="X61" s="284" t="str">
        <f>IF(X60="","",VLOOKUP(X60,標準様式１シフト記号表!$C$7:$L$48,10,FALSE))</f>
        <v/>
      </c>
      <c r="Y61" s="284" t="str">
        <f>IF(Y60="","",VLOOKUP(Y60,標準様式１シフト記号表!$C$7:$L$48,10,FALSE))</f>
        <v/>
      </c>
      <c r="Z61" s="284" t="str">
        <f>IF(Z60="","",VLOOKUP(Z60,標準様式１シフト記号表!$C$7:$L$48,10,FALSE))</f>
        <v/>
      </c>
      <c r="AA61" s="284" t="str">
        <f>IF(AA60="","",VLOOKUP(AA60,標準様式１シフト記号表!$C$7:$L$48,10,FALSE))</f>
        <v/>
      </c>
      <c r="AB61" s="284" t="str">
        <f>IF(AB60="","",VLOOKUP(AB60,標準様式１シフト記号表!$C$7:$L$48,10,FALSE))</f>
        <v/>
      </c>
      <c r="AC61" s="285" t="str">
        <f>IF(AC60="","",VLOOKUP(AC60,標準様式１シフト記号表!$C$7:$L$48,10,FALSE))</f>
        <v/>
      </c>
      <c r="AD61" s="283" t="str">
        <f>IF(AD60="","",VLOOKUP(AD60,標準様式１シフト記号表!$C$7:$L$48,10,FALSE))</f>
        <v/>
      </c>
      <c r="AE61" s="284" t="str">
        <f>IF(AE60="","",VLOOKUP(AE60,標準様式１シフト記号表!$C$7:$L$48,10,FALSE))</f>
        <v/>
      </c>
      <c r="AF61" s="284" t="str">
        <f>IF(AF60="","",VLOOKUP(AF60,標準様式１シフト記号表!$C$7:$L$48,10,FALSE))</f>
        <v/>
      </c>
      <c r="AG61" s="284" t="str">
        <f>IF(AG60="","",VLOOKUP(AG60,標準様式１シフト記号表!$C$7:$L$48,10,FALSE))</f>
        <v/>
      </c>
      <c r="AH61" s="284" t="str">
        <f>IF(AH60="","",VLOOKUP(AH60,標準様式１シフト記号表!$C$7:$L$48,10,FALSE))</f>
        <v/>
      </c>
      <c r="AI61" s="284" t="str">
        <f>IF(AI60="","",VLOOKUP(AI60,標準様式１シフト記号表!$C$7:$L$48,10,FALSE))</f>
        <v/>
      </c>
      <c r="AJ61" s="285" t="str">
        <f>IF(AJ60="","",VLOOKUP(AJ60,標準様式１シフト記号表!$C$7:$L$48,10,FALSE))</f>
        <v/>
      </c>
      <c r="AK61" s="283" t="str">
        <f>IF(AK60="","",VLOOKUP(AK60,標準様式１シフト記号表!$C$7:$L$48,10,FALSE))</f>
        <v/>
      </c>
      <c r="AL61" s="284" t="str">
        <f>IF(AL60="","",VLOOKUP(AL60,標準様式１シフト記号表!$C$7:$L$48,10,FALSE))</f>
        <v/>
      </c>
      <c r="AM61" s="284" t="str">
        <f>IF(AM60="","",VLOOKUP(AM60,標準様式１シフト記号表!$C$7:$L$48,10,FALSE))</f>
        <v/>
      </c>
      <c r="AN61" s="284" t="str">
        <f>IF(AN60="","",VLOOKUP(AN60,標準様式１シフト記号表!$C$7:$L$48,10,FALSE))</f>
        <v/>
      </c>
      <c r="AO61" s="284" t="str">
        <f>IF(AO60="","",VLOOKUP(AO60,標準様式１シフト記号表!$C$7:$L$48,10,FALSE))</f>
        <v/>
      </c>
      <c r="AP61" s="284" t="str">
        <f>IF(AP60="","",VLOOKUP(AP60,標準様式１シフト記号表!$C$7:$L$48,10,FALSE))</f>
        <v/>
      </c>
      <c r="AQ61" s="285" t="str">
        <f>IF(AQ60="","",VLOOKUP(AQ60,標準様式１シフト記号表!$C$7:$L$48,10,FALSE))</f>
        <v/>
      </c>
      <c r="AR61" s="283" t="str">
        <f>IF(AR60="","",VLOOKUP(AR60,標準様式１シフト記号表!$C$7:$L$48,10,FALSE))</f>
        <v/>
      </c>
      <c r="AS61" s="284" t="str">
        <f>IF(AS60="","",VLOOKUP(AS60,標準様式１シフト記号表!$C$7:$L$48,10,FALSE))</f>
        <v/>
      </c>
      <c r="AT61" s="284" t="str">
        <f>IF(AT60="","",VLOOKUP(AT60,標準様式１シフト記号表!$C$7:$L$48,10,FALSE))</f>
        <v/>
      </c>
      <c r="AU61" s="284" t="str">
        <f>IF(AU60="","",VLOOKUP(AU60,標準様式１シフト記号表!$C$7:$L$48,10,FALSE))</f>
        <v/>
      </c>
      <c r="AV61" s="284" t="str">
        <f>IF(AV60="","",VLOOKUP(AV60,標準様式１シフト記号表!$C$7:$L$48,10,FALSE))</f>
        <v/>
      </c>
      <c r="AW61" s="284" t="str">
        <f>IF(AW60="","",VLOOKUP(AW60,標準様式１シフト記号表!$C$7:$L$48,10,FALSE))</f>
        <v/>
      </c>
      <c r="AX61" s="285" t="str">
        <f>IF(AX60="","",VLOOKUP(AX60,標準様式１シフト記号表!$C$7:$L$48,10,FALSE))</f>
        <v/>
      </c>
      <c r="AY61" s="283" t="str">
        <f>IF(AY60="","",VLOOKUP(AY60,標準様式１シフト記号表!$C$7:$L$48,10,FALSE))</f>
        <v/>
      </c>
      <c r="AZ61" s="284" t="str">
        <f>IF(AZ60="","",VLOOKUP(AZ60,標準様式１シフト記号表!$C$7:$L$48,10,FALSE))</f>
        <v/>
      </c>
      <c r="BA61" s="284" t="str">
        <f>IF(BA60="","",VLOOKUP(BA60,標準様式１シフト記号表!$C$7:$L$48,10,FALSE))</f>
        <v/>
      </c>
      <c r="BB61" s="1083">
        <f>IF($BE$4="４週",SUM(W61:AX61),IF($BE$4="暦月",SUM(W61:BA61),""))</f>
        <v>0</v>
      </c>
      <c r="BC61" s="1084"/>
      <c r="BD61" s="1085">
        <f>IF($BE$4="４週",BB61/4,IF($BE$4="暦月",(BB61/($BE$9/7)),""))</f>
        <v>0</v>
      </c>
      <c r="BE61" s="1084"/>
      <c r="BF61" s="1080"/>
      <c r="BG61" s="1081"/>
      <c r="BH61" s="1081"/>
      <c r="BI61" s="1081"/>
      <c r="BJ61" s="1082"/>
    </row>
    <row r="62" spans="2:62" ht="20.25" customHeight="1" x14ac:dyDescent="0.15">
      <c r="B62" s="1086">
        <f>B60+1</f>
        <v>24</v>
      </c>
      <c r="C62" s="1155"/>
      <c r="D62" s="1156"/>
      <c r="E62" s="278"/>
      <c r="F62" s="279"/>
      <c r="G62" s="278"/>
      <c r="H62" s="279"/>
      <c r="I62" s="1157"/>
      <c r="J62" s="1158"/>
      <c r="K62" s="1159"/>
      <c r="L62" s="1160"/>
      <c r="M62" s="1160"/>
      <c r="N62" s="1156"/>
      <c r="O62" s="1103"/>
      <c r="P62" s="1104"/>
      <c r="Q62" s="1104"/>
      <c r="R62" s="1104"/>
      <c r="S62" s="1105"/>
      <c r="T62" s="298" t="s">
        <v>429</v>
      </c>
      <c r="V62" s="299"/>
      <c r="W62" s="291"/>
      <c r="X62" s="292"/>
      <c r="Y62" s="292"/>
      <c r="Z62" s="292"/>
      <c r="AA62" s="292"/>
      <c r="AB62" s="292"/>
      <c r="AC62" s="293"/>
      <c r="AD62" s="291"/>
      <c r="AE62" s="292"/>
      <c r="AF62" s="292"/>
      <c r="AG62" s="292"/>
      <c r="AH62" s="292"/>
      <c r="AI62" s="292"/>
      <c r="AJ62" s="293"/>
      <c r="AK62" s="291"/>
      <c r="AL62" s="292"/>
      <c r="AM62" s="292"/>
      <c r="AN62" s="292"/>
      <c r="AO62" s="292"/>
      <c r="AP62" s="292"/>
      <c r="AQ62" s="293"/>
      <c r="AR62" s="291"/>
      <c r="AS62" s="292"/>
      <c r="AT62" s="292"/>
      <c r="AU62" s="292"/>
      <c r="AV62" s="292"/>
      <c r="AW62" s="292"/>
      <c r="AX62" s="293"/>
      <c r="AY62" s="291"/>
      <c r="AZ62" s="292"/>
      <c r="BA62" s="294"/>
      <c r="BB62" s="1161"/>
      <c r="BC62" s="1162"/>
      <c r="BD62" s="1150"/>
      <c r="BE62" s="1151"/>
      <c r="BF62" s="1152"/>
      <c r="BG62" s="1153"/>
      <c r="BH62" s="1153"/>
      <c r="BI62" s="1153"/>
      <c r="BJ62" s="1154"/>
    </row>
    <row r="63" spans="2:62" ht="20.25" customHeight="1" x14ac:dyDescent="0.15">
      <c r="B63" s="1087"/>
      <c r="C63" s="1090"/>
      <c r="D63" s="1091"/>
      <c r="E63" s="278"/>
      <c r="F63" s="279">
        <f>C62</f>
        <v>0</v>
      </c>
      <c r="G63" s="278"/>
      <c r="H63" s="279">
        <f>I62</f>
        <v>0</v>
      </c>
      <c r="I63" s="1094"/>
      <c r="J63" s="1095"/>
      <c r="K63" s="1098"/>
      <c r="L63" s="1099"/>
      <c r="M63" s="1099"/>
      <c r="N63" s="1091"/>
      <c r="O63" s="1103"/>
      <c r="P63" s="1104"/>
      <c r="Q63" s="1104"/>
      <c r="R63" s="1104"/>
      <c r="S63" s="1105"/>
      <c r="T63" s="300" t="s">
        <v>430</v>
      </c>
      <c r="U63" s="296"/>
      <c r="V63" s="297"/>
      <c r="W63" s="283" t="str">
        <f>IF(W62="","",VLOOKUP(W62,標準様式１シフト記号表!$C$7:$L$48,10,FALSE))</f>
        <v/>
      </c>
      <c r="X63" s="284" t="str">
        <f>IF(X62="","",VLOOKUP(X62,標準様式１シフト記号表!$C$7:$L$48,10,FALSE))</f>
        <v/>
      </c>
      <c r="Y63" s="284" t="str">
        <f>IF(Y62="","",VLOOKUP(Y62,標準様式１シフト記号表!$C$7:$L$48,10,FALSE))</f>
        <v/>
      </c>
      <c r="Z63" s="284" t="str">
        <f>IF(Z62="","",VLOOKUP(Z62,標準様式１シフト記号表!$C$7:$L$48,10,FALSE))</f>
        <v/>
      </c>
      <c r="AA63" s="284" t="str">
        <f>IF(AA62="","",VLOOKUP(AA62,標準様式１シフト記号表!$C$7:$L$48,10,FALSE))</f>
        <v/>
      </c>
      <c r="AB63" s="284" t="str">
        <f>IF(AB62="","",VLOOKUP(AB62,標準様式１シフト記号表!$C$7:$L$48,10,FALSE))</f>
        <v/>
      </c>
      <c r="AC63" s="285" t="str">
        <f>IF(AC62="","",VLOOKUP(AC62,標準様式１シフト記号表!$C$7:$L$48,10,FALSE))</f>
        <v/>
      </c>
      <c r="AD63" s="283" t="str">
        <f>IF(AD62="","",VLOOKUP(AD62,標準様式１シフト記号表!$C$7:$L$48,10,FALSE))</f>
        <v/>
      </c>
      <c r="AE63" s="284" t="str">
        <f>IF(AE62="","",VLOOKUP(AE62,標準様式１シフト記号表!$C$7:$L$48,10,FALSE))</f>
        <v/>
      </c>
      <c r="AF63" s="284" t="str">
        <f>IF(AF62="","",VLOOKUP(AF62,標準様式１シフト記号表!$C$7:$L$48,10,FALSE))</f>
        <v/>
      </c>
      <c r="AG63" s="284" t="str">
        <f>IF(AG62="","",VLOOKUP(AG62,標準様式１シフト記号表!$C$7:$L$48,10,FALSE))</f>
        <v/>
      </c>
      <c r="AH63" s="284" t="str">
        <f>IF(AH62="","",VLOOKUP(AH62,標準様式１シフト記号表!$C$7:$L$48,10,FALSE))</f>
        <v/>
      </c>
      <c r="AI63" s="284" t="str">
        <f>IF(AI62="","",VLOOKUP(AI62,標準様式１シフト記号表!$C$7:$L$48,10,FALSE))</f>
        <v/>
      </c>
      <c r="AJ63" s="285" t="str">
        <f>IF(AJ62="","",VLOOKUP(AJ62,標準様式１シフト記号表!$C$7:$L$48,10,FALSE))</f>
        <v/>
      </c>
      <c r="AK63" s="283" t="str">
        <f>IF(AK62="","",VLOOKUP(AK62,標準様式１シフト記号表!$C$7:$L$48,10,FALSE))</f>
        <v/>
      </c>
      <c r="AL63" s="284" t="str">
        <f>IF(AL62="","",VLOOKUP(AL62,標準様式１シフト記号表!$C$7:$L$48,10,FALSE))</f>
        <v/>
      </c>
      <c r="AM63" s="284" t="str">
        <f>IF(AM62="","",VLOOKUP(AM62,標準様式１シフト記号表!$C$7:$L$48,10,FALSE))</f>
        <v/>
      </c>
      <c r="AN63" s="284" t="str">
        <f>IF(AN62="","",VLOOKUP(AN62,標準様式１シフト記号表!$C$7:$L$48,10,FALSE))</f>
        <v/>
      </c>
      <c r="AO63" s="284" t="str">
        <f>IF(AO62="","",VLOOKUP(AO62,標準様式１シフト記号表!$C$7:$L$48,10,FALSE))</f>
        <v/>
      </c>
      <c r="AP63" s="284" t="str">
        <f>IF(AP62="","",VLOOKUP(AP62,標準様式１シフト記号表!$C$7:$L$48,10,FALSE))</f>
        <v/>
      </c>
      <c r="AQ63" s="285" t="str">
        <f>IF(AQ62="","",VLOOKUP(AQ62,標準様式１シフト記号表!$C$7:$L$48,10,FALSE))</f>
        <v/>
      </c>
      <c r="AR63" s="283" t="str">
        <f>IF(AR62="","",VLOOKUP(AR62,標準様式１シフト記号表!$C$7:$L$48,10,FALSE))</f>
        <v/>
      </c>
      <c r="AS63" s="284" t="str">
        <f>IF(AS62="","",VLOOKUP(AS62,標準様式１シフト記号表!$C$7:$L$48,10,FALSE))</f>
        <v/>
      </c>
      <c r="AT63" s="284" t="str">
        <f>IF(AT62="","",VLOOKUP(AT62,標準様式１シフト記号表!$C$7:$L$48,10,FALSE))</f>
        <v/>
      </c>
      <c r="AU63" s="284" t="str">
        <f>IF(AU62="","",VLOOKUP(AU62,標準様式１シフト記号表!$C$7:$L$48,10,FALSE))</f>
        <v/>
      </c>
      <c r="AV63" s="284" t="str">
        <f>IF(AV62="","",VLOOKUP(AV62,標準様式１シフト記号表!$C$7:$L$48,10,FALSE))</f>
        <v/>
      </c>
      <c r="AW63" s="284" t="str">
        <f>IF(AW62="","",VLOOKUP(AW62,標準様式１シフト記号表!$C$7:$L$48,10,FALSE))</f>
        <v/>
      </c>
      <c r="AX63" s="285" t="str">
        <f>IF(AX62="","",VLOOKUP(AX62,標準様式１シフト記号表!$C$7:$L$48,10,FALSE))</f>
        <v/>
      </c>
      <c r="AY63" s="283" t="str">
        <f>IF(AY62="","",VLOOKUP(AY62,標準様式１シフト記号表!$C$7:$L$48,10,FALSE))</f>
        <v/>
      </c>
      <c r="AZ63" s="284" t="str">
        <f>IF(AZ62="","",VLOOKUP(AZ62,標準様式１シフト記号表!$C$7:$L$48,10,FALSE))</f>
        <v/>
      </c>
      <c r="BA63" s="284" t="str">
        <f>IF(BA62="","",VLOOKUP(BA62,標準様式１シフト記号表!$C$7:$L$48,10,FALSE))</f>
        <v/>
      </c>
      <c r="BB63" s="1083">
        <f>IF($BE$4="４週",SUM(W63:AX63),IF($BE$4="暦月",SUM(W63:BA63),""))</f>
        <v>0</v>
      </c>
      <c r="BC63" s="1084"/>
      <c r="BD63" s="1085">
        <f>IF($BE$4="４週",BB63/4,IF($BE$4="暦月",(BB63/($BE$9/7)),""))</f>
        <v>0</v>
      </c>
      <c r="BE63" s="1084"/>
      <c r="BF63" s="1080"/>
      <c r="BG63" s="1081"/>
      <c r="BH63" s="1081"/>
      <c r="BI63" s="1081"/>
      <c r="BJ63" s="1082"/>
    </row>
    <row r="64" spans="2:62" ht="20.25" customHeight="1" x14ac:dyDescent="0.15">
      <c r="B64" s="1086">
        <f>B62+1</f>
        <v>25</v>
      </c>
      <c r="C64" s="1155"/>
      <c r="D64" s="1156"/>
      <c r="E64" s="278"/>
      <c r="F64" s="279"/>
      <c r="G64" s="278"/>
      <c r="H64" s="279"/>
      <c r="I64" s="1157"/>
      <c r="J64" s="1158"/>
      <c r="K64" s="1159"/>
      <c r="L64" s="1160"/>
      <c r="M64" s="1160"/>
      <c r="N64" s="1156"/>
      <c r="O64" s="1103"/>
      <c r="P64" s="1104"/>
      <c r="Q64" s="1104"/>
      <c r="R64" s="1104"/>
      <c r="S64" s="1105"/>
      <c r="T64" s="298" t="s">
        <v>429</v>
      </c>
      <c r="V64" s="299"/>
      <c r="W64" s="291"/>
      <c r="X64" s="292"/>
      <c r="Y64" s="292"/>
      <c r="Z64" s="292"/>
      <c r="AA64" s="292"/>
      <c r="AB64" s="292"/>
      <c r="AC64" s="293"/>
      <c r="AD64" s="291"/>
      <c r="AE64" s="292"/>
      <c r="AF64" s="292"/>
      <c r="AG64" s="292"/>
      <c r="AH64" s="292"/>
      <c r="AI64" s="292"/>
      <c r="AJ64" s="293"/>
      <c r="AK64" s="291"/>
      <c r="AL64" s="292"/>
      <c r="AM64" s="292"/>
      <c r="AN64" s="292"/>
      <c r="AO64" s="292"/>
      <c r="AP64" s="292"/>
      <c r="AQ64" s="293"/>
      <c r="AR64" s="291"/>
      <c r="AS64" s="292"/>
      <c r="AT64" s="292"/>
      <c r="AU64" s="292"/>
      <c r="AV64" s="292"/>
      <c r="AW64" s="292"/>
      <c r="AX64" s="293"/>
      <c r="AY64" s="291"/>
      <c r="AZ64" s="292"/>
      <c r="BA64" s="294"/>
      <c r="BB64" s="1161"/>
      <c r="BC64" s="1162"/>
      <c r="BD64" s="1150"/>
      <c r="BE64" s="1151"/>
      <c r="BF64" s="1152"/>
      <c r="BG64" s="1153"/>
      <c r="BH64" s="1153"/>
      <c r="BI64" s="1153"/>
      <c r="BJ64" s="1154"/>
    </row>
    <row r="65" spans="2:62" ht="20.25" customHeight="1" x14ac:dyDescent="0.15">
      <c r="B65" s="1087"/>
      <c r="C65" s="1090"/>
      <c r="D65" s="1091"/>
      <c r="E65" s="278"/>
      <c r="F65" s="279">
        <f>C64</f>
        <v>0</v>
      </c>
      <c r="G65" s="278"/>
      <c r="H65" s="279">
        <f>I64</f>
        <v>0</v>
      </c>
      <c r="I65" s="1094"/>
      <c r="J65" s="1095"/>
      <c r="K65" s="1098"/>
      <c r="L65" s="1099"/>
      <c r="M65" s="1099"/>
      <c r="N65" s="1091"/>
      <c r="O65" s="1103"/>
      <c r="P65" s="1104"/>
      <c r="Q65" s="1104"/>
      <c r="R65" s="1104"/>
      <c r="S65" s="1105"/>
      <c r="T65" s="300" t="s">
        <v>430</v>
      </c>
      <c r="U65" s="296"/>
      <c r="V65" s="297"/>
      <c r="W65" s="283" t="str">
        <f>IF(W64="","",VLOOKUP(W64,標準様式１シフト記号表!$C$7:$L$48,10,FALSE))</f>
        <v/>
      </c>
      <c r="X65" s="284" t="str">
        <f>IF(X64="","",VLOOKUP(X64,標準様式１シフト記号表!$C$7:$L$48,10,FALSE))</f>
        <v/>
      </c>
      <c r="Y65" s="284" t="str">
        <f>IF(Y64="","",VLOOKUP(Y64,標準様式１シフト記号表!$C$7:$L$48,10,FALSE))</f>
        <v/>
      </c>
      <c r="Z65" s="284" t="str">
        <f>IF(Z64="","",VLOOKUP(Z64,標準様式１シフト記号表!$C$7:$L$48,10,FALSE))</f>
        <v/>
      </c>
      <c r="AA65" s="284" t="str">
        <f>IF(AA64="","",VLOOKUP(AA64,標準様式１シフト記号表!$C$7:$L$48,10,FALSE))</f>
        <v/>
      </c>
      <c r="AB65" s="284" t="str">
        <f>IF(AB64="","",VLOOKUP(AB64,標準様式１シフト記号表!$C$7:$L$48,10,FALSE))</f>
        <v/>
      </c>
      <c r="AC65" s="285" t="str">
        <f>IF(AC64="","",VLOOKUP(AC64,標準様式１シフト記号表!$C$7:$L$48,10,FALSE))</f>
        <v/>
      </c>
      <c r="AD65" s="283" t="str">
        <f>IF(AD64="","",VLOOKUP(AD64,標準様式１シフト記号表!$C$7:$L$48,10,FALSE))</f>
        <v/>
      </c>
      <c r="AE65" s="284" t="str">
        <f>IF(AE64="","",VLOOKUP(AE64,標準様式１シフト記号表!$C$7:$L$48,10,FALSE))</f>
        <v/>
      </c>
      <c r="AF65" s="284" t="str">
        <f>IF(AF64="","",VLOOKUP(AF64,標準様式１シフト記号表!$C$7:$L$48,10,FALSE))</f>
        <v/>
      </c>
      <c r="AG65" s="284" t="str">
        <f>IF(AG64="","",VLOOKUP(AG64,標準様式１シフト記号表!$C$7:$L$48,10,FALSE))</f>
        <v/>
      </c>
      <c r="AH65" s="284" t="str">
        <f>IF(AH64="","",VLOOKUP(AH64,標準様式１シフト記号表!$C$7:$L$48,10,FALSE))</f>
        <v/>
      </c>
      <c r="AI65" s="284" t="str">
        <f>IF(AI64="","",VLOOKUP(AI64,標準様式１シフト記号表!$C$7:$L$48,10,FALSE))</f>
        <v/>
      </c>
      <c r="AJ65" s="285" t="str">
        <f>IF(AJ64="","",VLOOKUP(AJ64,標準様式１シフト記号表!$C$7:$L$48,10,FALSE))</f>
        <v/>
      </c>
      <c r="AK65" s="283" t="str">
        <f>IF(AK64="","",VLOOKUP(AK64,標準様式１シフト記号表!$C$7:$L$48,10,FALSE))</f>
        <v/>
      </c>
      <c r="AL65" s="284" t="str">
        <f>IF(AL64="","",VLOOKUP(AL64,標準様式１シフト記号表!$C$7:$L$48,10,FALSE))</f>
        <v/>
      </c>
      <c r="AM65" s="284" t="str">
        <f>IF(AM64="","",VLOOKUP(AM64,標準様式１シフト記号表!$C$7:$L$48,10,FALSE))</f>
        <v/>
      </c>
      <c r="AN65" s="284" t="str">
        <f>IF(AN64="","",VLOOKUP(AN64,標準様式１シフト記号表!$C$7:$L$48,10,FALSE))</f>
        <v/>
      </c>
      <c r="AO65" s="284" t="str">
        <f>IF(AO64="","",VLOOKUP(AO64,標準様式１シフト記号表!$C$7:$L$48,10,FALSE))</f>
        <v/>
      </c>
      <c r="AP65" s="284" t="str">
        <f>IF(AP64="","",VLOOKUP(AP64,標準様式１シフト記号表!$C$7:$L$48,10,FALSE))</f>
        <v/>
      </c>
      <c r="AQ65" s="285" t="str">
        <f>IF(AQ64="","",VLOOKUP(AQ64,標準様式１シフト記号表!$C$7:$L$48,10,FALSE))</f>
        <v/>
      </c>
      <c r="AR65" s="283" t="str">
        <f>IF(AR64="","",VLOOKUP(AR64,標準様式１シフト記号表!$C$7:$L$48,10,FALSE))</f>
        <v/>
      </c>
      <c r="AS65" s="284" t="str">
        <f>IF(AS64="","",VLOOKUP(AS64,標準様式１シフト記号表!$C$7:$L$48,10,FALSE))</f>
        <v/>
      </c>
      <c r="AT65" s="284" t="str">
        <f>IF(AT64="","",VLOOKUP(AT64,標準様式１シフト記号表!$C$7:$L$48,10,FALSE))</f>
        <v/>
      </c>
      <c r="AU65" s="284" t="str">
        <f>IF(AU64="","",VLOOKUP(AU64,標準様式１シフト記号表!$C$7:$L$48,10,FALSE))</f>
        <v/>
      </c>
      <c r="AV65" s="284" t="str">
        <f>IF(AV64="","",VLOOKUP(AV64,標準様式１シフト記号表!$C$7:$L$48,10,FALSE))</f>
        <v/>
      </c>
      <c r="AW65" s="284" t="str">
        <f>IF(AW64="","",VLOOKUP(AW64,標準様式１シフト記号表!$C$7:$L$48,10,FALSE))</f>
        <v/>
      </c>
      <c r="AX65" s="285" t="str">
        <f>IF(AX64="","",VLOOKUP(AX64,標準様式１シフト記号表!$C$7:$L$48,10,FALSE))</f>
        <v/>
      </c>
      <c r="AY65" s="283" t="str">
        <f>IF(AY64="","",VLOOKUP(AY64,標準様式１シフト記号表!$C$7:$L$48,10,FALSE))</f>
        <v/>
      </c>
      <c r="AZ65" s="284" t="str">
        <f>IF(AZ64="","",VLOOKUP(AZ64,標準様式１シフト記号表!$C$7:$L$48,10,FALSE))</f>
        <v/>
      </c>
      <c r="BA65" s="284" t="str">
        <f>IF(BA64="","",VLOOKUP(BA64,標準様式１シフト記号表!$C$7:$L$48,10,FALSE))</f>
        <v/>
      </c>
      <c r="BB65" s="1083">
        <f>IF($BE$4="４週",SUM(W65:AX65),IF($BE$4="暦月",SUM(W65:BA65),""))</f>
        <v>0</v>
      </c>
      <c r="BC65" s="1084"/>
      <c r="BD65" s="1085">
        <f>IF($BE$4="４週",BB65/4,IF($BE$4="暦月",(BB65/($BE$9/7)),""))</f>
        <v>0</v>
      </c>
      <c r="BE65" s="1084"/>
      <c r="BF65" s="1080"/>
      <c r="BG65" s="1081"/>
      <c r="BH65" s="1081"/>
      <c r="BI65" s="1081"/>
      <c r="BJ65" s="1082"/>
    </row>
    <row r="66" spans="2:62" ht="20.25" customHeight="1" x14ac:dyDescent="0.15">
      <c r="B66" s="1086">
        <f>B64+1</f>
        <v>26</v>
      </c>
      <c r="C66" s="1155"/>
      <c r="D66" s="1156"/>
      <c r="E66" s="278"/>
      <c r="F66" s="279"/>
      <c r="G66" s="278"/>
      <c r="H66" s="279"/>
      <c r="I66" s="1157"/>
      <c r="J66" s="1158"/>
      <c r="K66" s="1159"/>
      <c r="L66" s="1160"/>
      <c r="M66" s="1160"/>
      <c r="N66" s="1156"/>
      <c r="O66" s="1103"/>
      <c r="P66" s="1104"/>
      <c r="Q66" s="1104"/>
      <c r="R66" s="1104"/>
      <c r="S66" s="1105"/>
      <c r="T66" s="298" t="s">
        <v>429</v>
      </c>
      <c r="V66" s="299"/>
      <c r="W66" s="291"/>
      <c r="X66" s="292"/>
      <c r="Y66" s="292"/>
      <c r="Z66" s="292"/>
      <c r="AA66" s="292"/>
      <c r="AB66" s="292"/>
      <c r="AC66" s="293"/>
      <c r="AD66" s="291"/>
      <c r="AE66" s="292"/>
      <c r="AF66" s="292"/>
      <c r="AG66" s="292"/>
      <c r="AH66" s="292"/>
      <c r="AI66" s="292"/>
      <c r="AJ66" s="293"/>
      <c r="AK66" s="291"/>
      <c r="AL66" s="292"/>
      <c r="AM66" s="292"/>
      <c r="AN66" s="292"/>
      <c r="AO66" s="292"/>
      <c r="AP66" s="292"/>
      <c r="AQ66" s="293"/>
      <c r="AR66" s="291"/>
      <c r="AS66" s="292"/>
      <c r="AT66" s="292"/>
      <c r="AU66" s="292"/>
      <c r="AV66" s="292"/>
      <c r="AW66" s="292"/>
      <c r="AX66" s="293"/>
      <c r="AY66" s="291"/>
      <c r="AZ66" s="292"/>
      <c r="BA66" s="294"/>
      <c r="BB66" s="1161"/>
      <c r="BC66" s="1162"/>
      <c r="BD66" s="1150"/>
      <c r="BE66" s="1151"/>
      <c r="BF66" s="1152"/>
      <c r="BG66" s="1153"/>
      <c r="BH66" s="1153"/>
      <c r="BI66" s="1153"/>
      <c r="BJ66" s="1154"/>
    </row>
    <row r="67" spans="2:62" ht="20.25" customHeight="1" x14ac:dyDescent="0.15">
      <c r="B67" s="1087"/>
      <c r="C67" s="1090"/>
      <c r="D67" s="1091"/>
      <c r="E67" s="278"/>
      <c r="F67" s="279">
        <f>C66</f>
        <v>0</v>
      </c>
      <c r="G67" s="278"/>
      <c r="H67" s="279">
        <f>I66</f>
        <v>0</v>
      </c>
      <c r="I67" s="1094"/>
      <c r="J67" s="1095"/>
      <c r="K67" s="1098"/>
      <c r="L67" s="1099"/>
      <c r="M67" s="1099"/>
      <c r="N67" s="1091"/>
      <c r="O67" s="1103"/>
      <c r="P67" s="1104"/>
      <c r="Q67" s="1104"/>
      <c r="R67" s="1104"/>
      <c r="S67" s="1105"/>
      <c r="T67" s="300" t="s">
        <v>430</v>
      </c>
      <c r="U67" s="296"/>
      <c r="V67" s="297"/>
      <c r="W67" s="283" t="str">
        <f>IF(W66="","",VLOOKUP(W66,標準様式１シフト記号表!$C$7:$L$48,10,FALSE))</f>
        <v/>
      </c>
      <c r="X67" s="284" t="str">
        <f>IF(X66="","",VLOOKUP(X66,標準様式１シフト記号表!$C$7:$L$48,10,FALSE))</f>
        <v/>
      </c>
      <c r="Y67" s="284" t="str">
        <f>IF(Y66="","",VLOOKUP(Y66,標準様式１シフト記号表!$C$7:$L$48,10,FALSE))</f>
        <v/>
      </c>
      <c r="Z67" s="284" t="str">
        <f>IF(Z66="","",VLOOKUP(Z66,標準様式１シフト記号表!$C$7:$L$48,10,FALSE))</f>
        <v/>
      </c>
      <c r="AA67" s="284" t="str">
        <f>IF(AA66="","",VLOOKUP(AA66,標準様式１シフト記号表!$C$7:$L$48,10,FALSE))</f>
        <v/>
      </c>
      <c r="AB67" s="284" t="str">
        <f>IF(AB66="","",VLOOKUP(AB66,標準様式１シフト記号表!$C$7:$L$48,10,FALSE))</f>
        <v/>
      </c>
      <c r="AC67" s="285" t="str">
        <f>IF(AC66="","",VLOOKUP(AC66,標準様式１シフト記号表!$C$7:$L$48,10,FALSE))</f>
        <v/>
      </c>
      <c r="AD67" s="283" t="str">
        <f>IF(AD66="","",VLOOKUP(AD66,標準様式１シフト記号表!$C$7:$L$48,10,FALSE))</f>
        <v/>
      </c>
      <c r="AE67" s="284" t="str">
        <f>IF(AE66="","",VLOOKUP(AE66,標準様式１シフト記号表!$C$7:$L$48,10,FALSE))</f>
        <v/>
      </c>
      <c r="AF67" s="284" t="str">
        <f>IF(AF66="","",VLOOKUP(AF66,標準様式１シフト記号表!$C$7:$L$48,10,FALSE))</f>
        <v/>
      </c>
      <c r="AG67" s="284" t="str">
        <f>IF(AG66="","",VLOOKUP(AG66,標準様式１シフト記号表!$C$7:$L$48,10,FALSE))</f>
        <v/>
      </c>
      <c r="AH67" s="284" t="str">
        <f>IF(AH66="","",VLOOKUP(AH66,標準様式１シフト記号表!$C$7:$L$48,10,FALSE))</f>
        <v/>
      </c>
      <c r="AI67" s="284" t="str">
        <f>IF(AI66="","",VLOOKUP(AI66,標準様式１シフト記号表!$C$7:$L$48,10,FALSE))</f>
        <v/>
      </c>
      <c r="AJ67" s="285" t="str">
        <f>IF(AJ66="","",VLOOKUP(AJ66,標準様式１シフト記号表!$C$7:$L$48,10,FALSE))</f>
        <v/>
      </c>
      <c r="AK67" s="283" t="str">
        <f>IF(AK66="","",VLOOKUP(AK66,標準様式１シフト記号表!$C$7:$L$48,10,FALSE))</f>
        <v/>
      </c>
      <c r="AL67" s="284" t="str">
        <f>IF(AL66="","",VLOOKUP(AL66,標準様式１シフト記号表!$C$7:$L$48,10,FALSE))</f>
        <v/>
      </c>
      <c r="AM67" s="284" t="str">
        <f>IF(AM66="","",VLOOKUP(AM66,標準様式１シフト記号表!$C$7:$L$48,10,FALSE))</f>
        <v/>
      </c>
      <c r="AN67" s="284" t="str">
        <f>IF(AN66="","",VLOOKUP(AN66,標準様式１シフト記号表!$C$7:$L$48,10,FALSE))</f>
        <v/>
      </c>
      <c r="AO67" s="284" t="str">
        <f>IF(AO66="","",VLOOKUP(AO66,標準様式１シフト記号表!$C$7:$L$48,10,FALSE))</f>
        <v/>
      </c>
      <c r="AP67" s="284" t="str">
        <f>IF(AP66="","",VLOOKUP(AP66,標準様式１シフト記号表!$C$7:$L$48,10,FALSE))</f>
        <v/>
      </c>
      <c r="AQ67" s="285" t="str">
        <f>IF(AQ66="","",VLOOKUP(AQ66,標準様式１シフト記号表!$C$7:$L$48,10,FALSE))</f>
        <v/>
      </c>
      <c r="AR67" s="283" t="str">
        <f>IF(AR66="","",VLOOKUP(AR66,標準様式１シフト記号表!$C$7:$L$48,10,FALSE))</f>
        <v/>
      </c>
      <c r="AS67" s="284" t="str">
        <f>IF(AS66="","",VLOOKUP(AS66,標準様式１シフト記号表!$C$7:$L$48,10,FALSE))</f>
        <v/>
      </c>
      <c r="AT67" s="284" t="str">
        <f>IF(AT66="","",VLOOKUP(AT66,標準様式１シフト記号表!$C$7:$L$48,10,FALSE))</f>
        <v/>
      </c>
      <c r="AU67" s="284" t="str">
        <f>IF(AU66="","",VLOOKUP(AU66,標準様式１シフト記号表!$C$7:$L$48,10,FALSE))</f>
        <v/>
      </c>
      <c r="AV67" s="284" t="str">
        <f>IF(AV66="","",VLOOKUP(AV66,標準様式１シフト記号表!$C$7:$L$48,10,FALSE))</f>
        <v/>
      </c>
      <c r="AW67" s="284" t="str">
        <f>IF(AW66="","",VLOOKUP(AW66,標準様式１シフト記号表!$C$7:$L$48,10,FALSE))</f>
        <v/>
      </c>
      <c r="AX67" s="285" t="str">
        <f>IF(AX66="","",VLOOKUP(AX66,標準様式１シフト記号表!$C$7:$L$48,10,FALSE))</f>
        <v/>
      </c>
      <c r="AY67" s="283" t="str">
        <f>IF(AY66="","",VLOOKUP(AY66,標準様式１シフト記号表!$C$7:$L$48,10,FALSE))</f>
        <v/>
      </c>
      <c r="AZ67" s="284" t="str">
        <f>IF(AZ66="","",VLOOKUP(AZ66,標準様式１シフト記号表!$C$7:$L$48,10,FALSE))</f>
        <v/>
      </c>
      <c r="BA67" s="284" t="str">
        <f>IF(BA66="","",VLOOKUP(BA66,標準様式１シフト記号表!$C$7:$L$48,10,FALSE))</f>
        <v/>
      </c>
      <c r="BB67" s="1083">
        <f>IF($BE$4="４週",SUM(W67:AX67),IF($BE$4="暦月",SUM(W67:BA67),""))</f>
        <v>0</v>
      </c>
      <c r="BC67" s="1084"/>
      <c r="BD67" s="1085">
        <f>IF($BE$4="４週",BB67/4,IF($BE$4="暦月",(BB67/($BE$9/7)),""))</f>
        <v>0</v>
      </c>
      <c r="BE67" s="1084"/>
      <c r="BF67" s="1080"/>
      <c r="BG67" s="1081"/>
      <c r="BH67" s="1081"/>
      <c r="BI67" s="1081"/>
      <c r="BJ67" s="1082"/>
    </row>
    <row r="68" spans="2:62" ht="20.25" customHeight="1" x14ac:dyDescent="0.15">
      <c r="B68" s="1086">
        <f>B66+1</f>
        <v>27</v>
      </c>
      <c r="C68" s="1155"/>
      <c r="D68" s="1156"/>
      <c r="E68" s="278"/>
      <c r="F68" s="279"/>
      <c r="G68" s="278"/>
      <c r="H68" s="279"/>
      <c r="I68" s="1157"/>
      <c r="J68" s="1158"/>
      <c r="K68" s="1159"/>
      <c r="L68" s="1160"/>
      <c r="M68" s="1160"/>
      <c r="N68" s="1156"/>
      <c r="O68" s="1103"/>
      <c r="P68" s="1104"/>
      <c r="Q68" s="1104"/>
      <c r="R68" s="1104"/>
      <c r="S68" s="1105"/>
      <c r="T68" s="298" t="s">
        <v>429</v>
      </c>
      <c r="V68" s="299"/>
      <c r="W68" s="291"/>
      <c r="X68" s="292"/>
      <c r="Y68" s="292"/>
      <c r="Z68" s="292"/>
      <c r="AA68" s="292"/>
      <c r="AB68" s="292"/>
      <c r="AC68" s="293"/>
      <c r="AD68" s="291"/>
      <c r="AE68" s="292"/>
      <c r="AF68" s="292"/>
      <c r="AG68" s="292"/>
      <c r="AH68" s="292"/>
      <c r="AI68" s="292"/>
      <c r="AJ68" s="293"/>
      <c r="AK68" s="291"/>
      <c r="AL68" s="292"/>
      <c r="AM68" s="292"/>
      <c r="AN68" s="292"/>
      <c r="AO68" s="292"/>
      <c r="AP68" s="292"/>
      <c r="AQ68" s="293"/>
      <c r="AR68" s="291"/>
      <c r="AS68" s="292"/>
      <c r="AT68" s="292"/>
      <c r="AU68" s="292"/>
      <c r="AV68" s="292"/>
      <c r="AW68" s="292"/>
      <c r="AX68" s="293"/>
      <c r="AY68" s="291"/>
      <c r="AZ68" s="292"/>
      <c r="BA68" s="294"/>
      <c r="BB68" s="1161"/>
      <c r="BC68" s="1162"/>
      <c r="BD68" s="1150"/>
      <c r="BE68" s="1151"/>
      <c r="BF68" s="1152"/>
      <c r="BG68" s="1153"/>
      <c r="BH68" s="1153"/>
      <c r="BI68" s="1153"/>
      <c r="BJ68" s="1154"/>
    </row>
    <row r="69" spans="2:62" ht="20.25" customHeight="1" x14ac:dyDescent="0.15">
      <c r="B69" s="1087"/>
      <c r="C69" s="1090"/>
      <c r="D69" s="1091"/>
      <c r="E69" s="278"/>
      <c r="F69" s="279">
        <f>C68</f>
        <v>0</v>
      </c>
      <c r="G69" s="278"/>
      <c r="H69" s="279">
        <f>I68</f>
        <v>0</v>
      </c>
      <c r="I69" s="1094"/>
      <c r="J69" s="1095"/>
      <c r="K69" s="1098"/>
      <c r="L69" s="1099"/>
      <c r="M69" s="1099"/>
      <c r="N69" s="1091"/>
      <c r="O69" s="1103"/>
      <c r="P69" s="1104"/>
      <c r="Q69" s="1104"/>
      <c r="R69" s="1104"/>
      <c r="S69" s="1105"/>
      <c r="T69" s="300" t="s">
        <v>430</v>
      </c>
      <c r="U69" s="296"/>
      <c r="V69" s="297"/>
      <c r="W69" s="283" t="str">
        <f>IF(W68="","",VLOOKUP(W68,標準様式１シフト記号表!$C$7:$L$48,10,FALSE))</f>
        <v/>
      </c>
      <c r="X69" s="284" t="str">
        <f>IF(X68="","",VLOOKUP(X68,標準様式１シフト記号表!$C$7:$L$48,10,FALSE))</f>
        <v/>
      </c>
      <c r="Y69" s="284" t="str">
        <f>IF(Y68="","",VLOOKUP(Y68,標準様式１シフト記号表!$C$7:$L$48,10,FALSE))</f>
        <v/>
      </c>
      <c r="Z69" s="284" t="str">
        <f>IF(Z68="","",VLOOKUP(Z68,標準様式１シフト記号表!$C$7:$L$48,10,FALSE))</f>
        <v/>
      </c>
      <c r="AA69" s="284" t="str">
        <f>IF(AA68="","",VLOOKUP(AA68,標準様式１シフト記号表!$C$7:$L$48,10,FALSE))</f>
        <v/>
      </c>
      <c r="AB69" s="284" t="str">
        <f>IF(AB68="","",VLOOKUP(AB68,標準様式１シフト記号表!$C$7:$L$48,10,FALSE))</f>
        <v/>
      </c>
      <c r="AC69" s="285" t="str">
        <f>IF(AC68="","",VLOOKUP(AC68,標準様式１シフト記号表!$C$7:$L$48,10,FALSE))</f>
        <v/>
      </c>
      <c r="AD69" s="283" t="str">
        <f>IF(AD68="","",VLOOKUP(AD68,標準様式１シフト記号表!$C$7:$L$48,10,FALSE))</f>
        <v/>
      </c>
      <c r="AE69" s="284" t="str">
        <f>IF(AE68="","",VLOOKUP(AE68,標準様式１シフト記号表!$C$7:$L$48,10,FALSE))</f>
        <v/>
      </c>
      <c r="AF69" s="284" t="str">
        <f>IF(AF68="","",VLOOKUP(AF68,標準様式１シフト記号表!$C$7:$L$48,10,FALSE))</f>
        <v/>
      </c>
      <c r="AG69" s="284" t="str">
        <f>IF(AG68="","",VLOOKUP(AG68,標準様式１シフト記号表!$C$7:$L$48,10,FALSE))</f>
        <v/>
      </c>
      <c r="AH69" s="284" t="str">
        <f>IF(AH68="","",VLOOKUP(AH68,標準様式１シフト記号表!$C$7:$L$48,10,FALSE))</f>
        <v/>
      </c>
      <c r="AI69" s="284" t="str">
        <f>IF(AI68="","",VLOOKUP(AI68,標準様式１シフト記号表!$C$7:$L$48,10,FALSE))</f>
        <v/>
      </c>
      <c r="AJ69" s="285" t="str">
        <f>IF(AJ68="","",VLOOKUP(AJ68,標準様式１シフト記号表!$C$7:$L$48,10,FALSE))</f>
        <v/>
      </c>
      <c r="AK69" s="283" t="str">
        <f>IF(AK68="","",VLOOKUP(AK68,標準様式１シフト記号表!$C$7:$L$48,10,FALSE))</f>
        <v/>
      </c>
      <c r="AL69" s="284" t="str">
        <f>IF(AL68="","",VLOOKUP(AL68,標準様式１シフト記号表!$C$7:$L$48,10,FALSE))</f>
        <v/>
      </c>
      <c r="AM69" s="284" t="str">
        <f>IF(AM68="","",VLOOKUP(AM68,標準様式１シフト記号表!$C$7:$L$48,10,FALSE))</f>
        <v/>
      </c>
      <c r="AN69" s="284" t="str">
        <f>IF(AN68="","",VLOOKUP(AN68,標準様式１シフト記号表!$C$7:$L$48,10,FALSE))</f>
        <v/>
      </c>
      <c r="AO69" s="284" t="str">
        <f>IF(AO68="","",VLOOKUP(AO68,標準様式１シフト記号表!$C$7:$L$48,10,FALSE))</f>
        <v/>
      </c>
      <c r="AP69" s="284" t="str">
        <f>IF(AP68="","",VLOOKUP(AP68,標準様式１シフト記号表!$C$7:$L$48,10,FALSE))</f>
        <v/>
      </c>
      <c r="AQ69" s="285" t="str">
        <f>IF(AQ68="","",VLOOKUP(AQ68,標準様式１シフト記号表!$C$7:$L$48,10,FALSE))</f>
        <v/>
      </c>
      <c r="AR69" s="283" t="str">
        <f>IF(AR68="","",VLOOKUP(AR68,標準様式１シフト記号表!$C$7:$L$48,10,FALSE))</f>
        <v/>
      </c>
      <c r="AS69" s="284" t="str">
        <f>IF(AS68="","",VLOOKUP(AS68,標準様式１シフト記号表!$C$7:$L$48,10,FALSE))</f>
        <v/>
      </c>
      <c r="AT69" s="284" t="str">
        <f>IF(AT68="","",VLOOKUP(AT68,標準様式１シフト記号表!$C$7:$L$48,10,FALSE))</f>
        <v/>
      </c>
      <c r="AU69" s="284" t="str">
        <f>IF(AU68="","",VLOOKUP(AU68,標準様式１シフト記号表!$C$7:$L$48,10,FALSE))</f>
        <v/>
      </c>
      <c r="AV69" s="284" t="str">
        <f>IF(AV68="","",VLOOKUP(AV68,標準様式１シフト記号表!$C$7:$L$48,10,FALSE))</f>
        <v/>
      </c>
      <c r="AW69" s="284" t="str">
        <f>IF(AW68="","",VLOOKUP(AW68,標準様式１シフト記号表!$C$7:$L$48,10,FALSE))</f>
        <v/>
      </c>
      <c r="AX69" s="285" t="str">
        <f>IF(AX68="","",VLOOKUP(AX68,標準様式１シフト記号表!$C$7:$L$48,10,FALSE))</f>
        <v/>
      </c>
      <c r="AY69" s="283" t="str">
        <f>IF(AY68="","",VLOOKUP(AY68,標準様式１シフト記号表!$C$7:$L$48,10,FALSE))</f>
        <v/>
      </c>
      <c r="AZ69" s="284" t="str">
        <f>IF(AZ68="","",VLOOKUP(AZ68,標準様式１シフト記号表!$C$7:$L$48,10,FALSE))</f>
        <v/>
      </c>
      <c r="BA69" s="284" t="str">
        <f>IF(BA68="","",VLOOKUP(BA68,標準様式１シフト記号表!$C$7:$L$48,10,FALSE))</f>
        <v/>
      </c>
      <c r="BB69" s="1083">
        <f>IF($BE$4="４週",SUM(W69:AX69),IF($BE$4="暦月",SUM(W69:BA69),""))</f>
        <v>0</v>
      </c>
      <c r="BC69" s="1084"/>
      <c r="BD69" s="1085">
        <f>IF($BE$4="４週",BB69/4,IF($BE$4="暦月",(BB69/($BE$9/7)),""))</f>
        <v>0</v>
      </c>
      <c r="BE69" s="1084"/>
      <c r="BF69" s="1080"/>
      <c r="BG69" s="1081"/>
      <c r="BH69" s="1081"/>
      <c r="BI69" s="1081"/>
      <c r="BJ69" s="1082"/>
    </row>
    <row r="70" spans="2:62" ht="20.25" customHeight="1" x14ac:dyDescent="0.15">
      <c r="B70" s="1086">
        <f>B68+1</f>
        <v>28</v>
      </c>
      <c r="C70" s="1155"/>
      <c r="D70" s="1156"/>
      <c r="E70" s="278"/>
      <c r="F70" s="279"/>
      <c r="G70" s="278"/>
      <c r="H70" s="279"/>
      <c r="I70" s="1157"/>
      <c r="J70" s="1158"/>
      <c r="K70" s="1159"/>
      <c r="L70" s="1160"/>
      <c r="M70" s="1160"/>
      <c r="N70" s="1156"/>
      <c r="O70" s="1103"/>
      <c r="P70" s="1104"/>
      <c r="Q70" s="1104"/>
      <c r="R70" s="1104"/>
      <c r="S70" s="1105"/>
      <c r="T70" s="298" t="s">
        <v>429</v>
      </c>
      <c r="V70" s="299"/>
      <c r="W70" s="291"/>
      <c r="X70" s="292"/>
      <c r="Y70" s="292"/>
      <c r="Z70" s="292"/>
      <c r="AA70" s="292"/>
      <c r="AB70" s="292"/>
      <c r="AC70" s="293"/>
      <c r="AD70" s="291"/>
      <c r="AE70" s="292"/>
      <c r="AF70" s="292"/>
      <c r="AG70" s="292"/>
      <c r="AH70" s="292"/>
      <c r="AI70" s="292"/>
      <c r="AJ70" s="293"/>
      <c r="AK70" s="291"/>
      <c r="AL70" s="292"/>
      <c r="AM70" s="292"/>
      <c r="AN70" s="292"/>
      <c r="AO70" s="292"/>
      <c r="AP70" s="292"/>
      <c r="AQ70" s="293"/>
      <c r="AR70" s="291"/>
      <c r="AS70" s="292"/>
      <c r="AT70" s="292"/>
      <c r="AU70" s="292"/>
      <c r="AV70" s="292"/>
      <c r="AW70" s="292"/>
      <c r="AX70" s="293"/>
      <c r="AY70" s="291"/>
      <c r="AZ70" s="292"/>
      <c r="BA70" s="294"/>
      <c r="BB70" s="1161"/>
      <c r="BC70" s="1162"/>
      <c r="BD70" s="1150"/>
      <c r="BE70" s="1151"/>
      <c r="BF70" s="1152"/>
      <c r="BG70" s="1153"/>
      <c r="BH70" s="1153"/>
      <c r="BI70" s="1153"/>
      <c r="BJ70" s="1154"/>
    </row>
    <row r="71" spans="2:62" ht="20.25" customHeight="1" x14ac:dyDescent="0.15">
      <c r="B71" s="1087"/>
      <c r="C71" s="1090"/>
      <c r="D71" s="1091"/>
      <c r="E71" s="278"/>
      <c r="F71" s="279">
        <f>C70</f>
        <v>0</v>
      </c>
      <c r="G71" s="278"/>
      <c r="H71" s="279">
        <f>I70</f>
        <v>0</v>
      </c>
      <c r="I71" s="1094"/>
      <c r="J71" s="1095"/>
      <c r="K71" s="1098"/>
      <c r="L71" s="1099"/>
      <c r="M71" s="1099"/>
      <c r="N71" s="1091"/>
      <c r="O71" s="1103"/>
      <c r="P71" s="1104"/>
      <c r="Q71" s="1104"/>
      <c r="R71" s="1104"/>
      <c r="S71" s="1105"/>
      <c r="T71" s="300" t="s">
        <v>430</v>
      </c>
      <c r="U71" s="296"/>
      <c r="V71" s="297"/>
      <c r="W71" s="283" t="str">
        <f>IF(W70="","",VLOOKUP(W70,標準様式１シフト記号表!$C$7:$L$48,10,FALSE))</f>
        <v/>
      </c>
      <c r="X71" s="284" t="str">
        <f>IF(X70="","",VLOOKUP(X70,標準様式１シフト記号表!$C$7:$L$48,10,FALSE))</f>
        <v/>
      </c>
      <c r="Y71" s="284" t="str">
        <f>IF(Y70="","",VLOOKUP(Y70,標準様式１シフト記号表!$C$7:$L$48,10,FALSE))</f>
        <v/>
      </c>
      <c r="Z71" s="284" t="str">
        <f>IF(Z70="","",VLOOKUP(Z70,標準様式１シフト記号表!$C$7:$L$48,10,FALSE))</f>
        <v/>
      </c>
      <c r="AA71" s="284" t="str">
        <f>IF(AA70="","",VLOOKUP(AA70,標準様式１シフト記号表!$C$7:$L$48,10,FALSE))</f>
        <v/>
      </c>
      <c r="AB71" s="284" t="str">
        <f>IF(AB70="","",VLOOKUP(AB70,標準様式１シフト記号表!$C$7:$L$48,10,FALSE))</f>
        <v/>
      </c>
      <c r="AC71" s="285" t="str">
        <f>IF(AC70="","",VLOOKUP(AC70,標準様式１シフト記号表!$C$7:$L$48,10,FALSE))</f>
        <v/>
      </c>
      <c r="AD71" s="283" t="str">
        <f>IF(AD70="","",VLOOKUP(AD70,標準様式１シフト記号表!$C$7:$L$48,10,FALSE))</f>
        <v/>
      </c>
      <c r="AE71" s="284" t="str">
        <f>IF(AE70="","",VLOOKUP(AE70,標準様式１シフト記号表!$C$7:$L$48,10,FALSE))</f>
        <v/>
      </c>
      <c r="AF71" s="284" t="str">
        <f>IF(AF70="","",VLOOKUP(AF70,標準様式１シフト記号表!$C$7:$L$48,10,FALSE))</f>
        <v/>
      </c>
      <c r="AG71" s="284" t="str">
        <f>IF(AG70="","",VLOOKUP(AG70,標準様式１シフト記号表!$C$7:$L$48,10,FALSE))</f>
        <v/>
      </c>
      <c r="AH71" s="284" t="str">
        <f>IF(AH70="","",VLOOKUP(AH70,標準様式１シフト記号表!$C$7:$L$48,10,FALSE))</f>
        <v/>
      </c>
      <c r="AI71" s="284" t="str">
        <f>IF(AI70="","",VLOOKUP(AI70,標準様式１シフト記号表!$C$7:$L$48,10,FALSE))</f>
        <v/>
      </c>
      <c r="AJ71" s="285" t="str">
        <f>IF(AJ70="","",VLOOKUP(AJ70,標準様式１シフト記号表!$C$7:$L$48,10,FALSE))</f>
        <v/>
      </c>
      <c r="AK71" s="283" t="str">
        <f>IF(AK70="","",VLOOKUP(AK70,標準様式１シフト記号表!$C$7:$L$48,10,FALSE))</f>
        <v/>
      </c>
      <c r="AL71" s="284" t="str">
        <f>IF(AL70="","",VLOOKUP(AL70,標準様式１シフト記号表!$C$7:$L$48,10,FALSE))</f>
        <v/>
      </c>
      <c r="AM71" s="284" t="str">
        <f>IF(AM70="","",VLOOKUP(AM70,標準様式１シフト記号表!$C$7:$L$48,10,FALSE))</f>
        <v/>
      </c>
      <c r="AN71" s="284" t="str">
        <f>IF(AN70="","",VLOOKUP(AN70,標準様式１シフト記号表!$C$7:$L$48,10,FALSE))</f>
        <v/>
      </c>
      <c r="AO71" s="284" t="str">
        <f>IF(AO70="","",VLOOKUP(AO70,標準様式１シフト記号表!$C$7:$L$48,10,FALSE))</f>
        <v/>
      </c>
      <c r="AP71" s="284" t="str">
        <f>IF(AP70="","",VLOOKUP(AP70,標準様式１シフト記号表!$C$7:$L$48,10,FALSE))</f>
        <v/>
      </c>
      <c r="AQ71" s="285" t="str">
        <f>IF(AQ70="","",VLOOKUP(AQ70,標準様式１シフト記号表!$C$7:$L$48,10,FALSE))</f>
        <v/>
      </c>
      <c r="AR71" s="283" t="str">
        <f>IF(AR70="","",VLOOKUP(AR70,標準様式１シフト記号表!$C$7:$L$48,10,FALSE))</f>
        <v/>
      </c>
      <c r="AS71" s="284" t="str">
        <f>IF(AS70="","",VLOOKUP(AS70,標準様式１シフト記号表!$C$7:$L$48,10,FALSE))</f>
        <v/>
      </c>
      <c r="AT71" s="284" t="str">
        <f>IF(AT70="","",VLOOKUP(AT70,標準様式１シフト記号表!$C$7:$L$48,10,FALSE))</f>
        <v/>
      </c>
      <c r="AU71" s="284" t="str">
        <f>IF(AU70="","",VLOOKUP(AU70,標準様式１シフト記号表!$C$7:$L$48,10,FALSE))</f>
        <v/>
      </c>
      <c r="AV71" s="284" t="str">
        <f>IF(AV70="","",VLOOKUP(AV70,標準様式１シフト記号表!$C$7:$L$48,10,FALSE))</f>
        <v/>
      </c>
      <c r="AW71" s="284" t="str">
        <f>IF(AW70="","",VLOOKUP(AW70,標準様式１シフト記号表!$C$7:$L$48,10,FALSE))</f>
        <v/>
      </c>
      <c r="AX71" s="285" t="str">
        <f>IF(AX70="","",VLOOKUP(AX70,標準様式１シフト記号表!$C$7:$L$48,10,FALSE))</f>
        <v/>
      </c>
      <c r="AY71" s="283" t="str">
        <f>IF(AY70="","",VLOOKUP(AY70,標準様式１シフト記号表!$C$7:$L$48,10,FALSE))</f>
        <v/>
      </c>
      <c r="AZ71" s="284" t="str">
        <f>IF(AZ70="","",VLOOKUP(AZ70,標準様式１シフト記号表!$C$7:$L$48,10,FALSE))</f>
        <v/>
      </c>
      <c r="BA71" s="284" t="str">
        <f>IF(BA70="","",VLOOKUP(BA70,標準様式１シフト記号表!$C$7:$L$48,10,FALSE))</f>
        <v/>
      </c>
      <c r="BB71" s="1083">
        <f>IF($BE$4="４週",SUM(W71:AX71),IF($BE$4="暦月",SUM(W71:BA71),""))</f>
        <v>0</v>
      </c>
      <c r="BC71" s="1084"/>
      <c r="BD71" s="1085">
        <f>IF($BE$4="４週",BB71/4,IF($BE$4="暦月",(BB71/($BE$9/7)),""))</f>
        <v>0</v>
      </c>
      <c r="BE71" s="1084"/>
      <c r="BF71" s="1080"/>
      <c r="BG71" s="1081"/>
      <c r="BH71" s="1081"/>
      <c r="BI71" s="1081"/>
      <c r="BJ71" s="1082"/>
    </row>
    <row r="72" spans="2:62" ht="20.25" customHeight="1" x14ac:dyDescent="0.15">
      <c r="B72" s="1086">
        <f>B70+1</f>
        <v>29</v>
      </c>
      <c r="C72" s="1155"/>
      <c r="D72" s="1156"/>
      <c r="E72" s="278"/>
      <c r="F72" s="279"/>
      <c r="G72" s="278"/>
      <c r="H72" s="279"/>
      <c r="I72" s="1157"/>
      <c r="J72" s="1158"/>
      <c r="K72" s="1159"/>
      <c r="L72" s="1160"/>
      <c r="M72" s="1160"/>
      <c r="N72" s="1156"/>
      <c r="O72" s="1103"/>
      <c r="P72" s="1104"/>
      <c r="Q72" s="1104"/>
      <c r="R72" s="1104"/>
      <c r="S72" s="1105"/>
      <c r="T72" s="298" t="s">
        <v>429</v>
      </c>
      <c r="V72" s="299"/>
      <c r="W72" s="291"/>
      <c r="X72" s="292"/>
      <c r="Y72" s="292"/>
      <c r="Z72" s="292"/>
      <c r="AA72" s="292"/>
      <c r="AB72" s="292"/>
      <c r="AC72" s="293"/>
      <c r="AD72" s="291"/>
      <c r="AE72" s="292"/>
      <c r="AF72" s="292"/>
      <c r="AG72" s="292"/>
      <c r="AH72" s="292"/>
      <c r="AI72" s="292"/>
      <c r="AJ72" s="293"/>
      <c r="AK72" s="291"/>
      <c r="AL72" s="292"/>
      <c r="AM72" s="292"/>
      <c r="AN72" s="292"/>
      <c r="AO72" s="292"/>
      <c r="AP72" s="292"/>
      <c r="AQ72" s="293"/>
      <c r="AR72" s="291"/>
      <c r="AS72" s="292"/>
      <c r="AT72" s="292"/>
      <c r="AU72" s="292"/>
      <c r="AV72" s="292"/>
      <c r="AW72" s="292"/>
      <c r="AX72" s="293"/>
      <c r="AY72" s="291"/>
      <c r="AZ72" s="292"/>
      <c r="BA72" s="294"/>
      <c r="BB72" s="1161"/>
      <c r="BC72" s="1162"/>
      <c r="BD72" s="1150"/>
      <c r="BE72" s="1151"/>
      <c r="BF72" s="1152"/>
      <c r="BG72" s="1153"/>
      <c r="BH72" s="1153"/>
      <c r="BI72" s="1153"/>
      <c r="BJ72" s="1154"/>
    </row>
    <row r="73" spans="2:62" ht="20.25" customHeight="1" x14ac:dyDescent="0.15">
      <c r="B73" s="1087"/>
      <c r="C73" s="1169"/>
      <c r="D73" s="1170"/>
      <c r="E73" s="301"/>
      <c r="F73" s="302">
        <f>C72</f>
        <v>0</v>
      </c>
      <c r="G73" s="301"/>
      <c r="H73" s="302">
        <f>I72</f>
        <v>0</v>
      </c>
      <c r="I73" s="1171"/>
      <c r="J73" s="1172"/>
      <c r="K73" s="1173"/>
      <c r="L73" s="1174"/>
      <c r="M73" s="1174"/>
      <c r="N73" s="1170"/>
      <c r="O73" s="1103"/>
      <c r="P73" s="1104"/>
      <c r="Q73" s="1104"/>
      <c r="R73" s="1104"/>
      <c r="S73" s="1105"/>
      <c r="T73" s="300" t="s">
        <v>430</v>
      </c>
      <c r="U73" s="296"/>
      <c r="V73" s="297"/>
      <c r="W73" s="283" t="str">
        <f>IF(W72="","",VLOOKUP(W72,標準様式１シフト記号表!$C$7:$L$48,10,FALSE))</f>
        <v/>
      </c>
      <c r="X73" s="284" t="str">
        <f>IF(X72="","",VLOOKUP(X72,標準様式１シフト記号表!$C$7:$L$48,10,FALSE))</f>
        <v/>
      </c>
      <c r="Y73" s="284" t="str">
        <f>IF(Y72="","",VLOOKUP(Y72,標準様式１シフト記号表!$C$7:$L$48,10,FALSE))</f>
        <v/>
      </c>
      <c r="Z73" s="284" t="str">
        <f>IF(Z72="","",VLOOKUP(Z72,標準様式１シフト記号表!$C$7:$L$48,10,FALSE))</f>
        <v/>
      </c>
      <c r="AA73" s="284" t="str">
        <f>IF(AA72="","",VLOOKUP(AA72,標準様式１シフト記号表!$C$7:$L$48,10,FALSE))</f>
        <v/>
      </c>
      <c r="AB73" s="284" t="str">
        <f>IF(AB72="","",VLOOKUP(AB72,標準様式１シフト記号表!$C$7:$L$48,10,FALSE))</f>
        <v/>
      </c>
      <c r="AC73" s="285" t="str">
        <f>IF(AC72="","",VLOOKUP(AC72,標準様式１シフト記号表!$C$7:$L$48,10,FALSE))</f>
        <v/>
      </c>
      <c r="AD73" s="283" t="str">
        <f>IF(AD72="","",VLOOKUP(AD72,標準様式１シフト記号表!$C$7:$L$48,10,FALSE))</f>
        <v/>
      </c>
      <c r="AE73" s="284" t="str">
        <f>IF(AE72="","",VLOOKUP(AE72,標準様式１シフト記号表!$C$7:$L$48,10,FALSE))</f>
        <v/>
      </c>
      <c r="AF73" s="284" t="str">
        <f>IF(AF72="","",VLOOKUP(AF72,標準様式１シフト記号表!$C$7:$L$48,10,FALSE))</f>
        <v/>
      </c>
      <c r="AG73" s="284" t="str">
        <f>IF(AG72="","",VLOOKUP(AG72,標準様式１シフト記号表!$C$7:$L$48,10,FALSE))</f>
        <v/>
      </c>
      <c r="AH73" s="284" t="str">
        <f>IF(AH72="","",VLOOKUP(AH72,標準様式１シフト記号表!$C$7:$L$48,10,FALSE))</f>
        <v/>
      </c>
      <c r="AI73" s="284" t="str">
        <f>IF(AI72="","",VLOOKUP(AI72,標準様式１シフト記号表!$C$7:$L$48,10,FALSE))</f>
        <v/>
      </c>
      <c r="AJ73" s="285" t="str">
        <f>IF(AJ72="","",VLOOKUP(AJ72,標準様式１シフト記号表!$C$7:$L$48,10,FALSE))</f>
        <v/>
      </c>
      <c r="AK73" s="283" t="str">
        <f>IF(AK72="","",VLOOKUP(AK72,標準様式１シフト記号表!$C$7:$L$48,10,FALSE))</f>
        <v/>
      </c>
      <c r="AL73" s="284" t="str">
        <f>IF(AL72="","",VLOOKUP(AL72,標準様式１シフト記号表!$C$7:$L$48,10,FALSE))</f>
        <v/>
      </c>
      <c r="AM73" s="284" t="str">
        <f>IF(AM72="","",VLOOKUP(AM72,標準様式１シフト記号表!$C$7:$L$48,10,FALSE))</f>
        <v/>
      </c>
      <c r="AN73" s="284" t="str">
        <f>IF(AN72="","",VLOOKUP(AN72,標準様式１シフト記号表!$C$7:$L$48,10,FALSE))</f>
        <v/>
      </c>
      <c r="AO73" s="284" t="str">
        <f>IF(AO72="","",VLOOKUP(AO72,標準様式１シフト記号表!$C$7:$L$48,10,FALSE))</f>
        <v/>
      </c>
      <c r="AP73" s="284" t="str">
        <f>IF(AP72="","",VLOOKUP(AP72,標準様式１シフト記号表!$C$7:$L$48,10,FALSE))</f>
        <v/>
      </c>
      <c r="AQ73" s="285" t="str">
        <f>IF(AQ72="","",VLOOKUP(AQ72,標準様式１シフト記号表!$C$7:$L$48,10,FALSE))</f>
        <v/>
      </c>
      <c r="AR73" s="283" t="str">
        <f>IF(AR72="","",VLOOKUP(AR72,標準様式１シフト記号表!$C$7:$L$48,10,FALSE))</f>
        <v/>
      </c>
      <c r="AS73" s="284" t="str">
        <f>IF(AS72="","",VLOOKUP(AS72,標準様式１シフト記号表!$C$7:$L$48,10,FALSE))</f>
        <v/>
      </c>
      <c r="AT73" s="284" t="str">
        <f>IF(AT72="","",VLOOKUP(AT72,標準様式１シフト記号表!$C$7:$L$48,10,FALSE))</f>
        <v/>
      </c>
      <c r="AU73" s="284" t="str">
        <f>IF(AU72="","",VLOOKUP(AU72,標準様式１シフト記号表!$C$7:$L$48,10,FALSE))</f>
        <v/>
      </c>
      <c r="AV73" s="284" t="str">
        <f>IF(AV72="","",VLOOKUP(AV72,標準様式１シフト記号表!$C$7:$L$48,10,FALSE))</f>
        <v/>
      </c>
      <c r="AW73" s="284" t="str">
        <f>IF(AW72="","",VLOOKUP(AW72,標準様式１シフト記号表!$C$7:$L$48,10,FALSE))</f>
        <v/>
      </c>
      <c r="AX73" s="285" t="str">
        <f>IF(AX72="","",VLOOKUP(AX72,標準様式１シフト記号表!$C$7:$L$48,10,FALSE))</f>
        <v/>
      </c>
      <c r="AY73" s="283" t="str">
        <f>IF(AY72="","",VLOOKUP(AY72,標準様式１シフト記号表!$C$7:$L$48,10,FALSE))</f>
        <v/>
      </c>
      <c r="AZ73" s="284" t="str">
        <f>IF(AZ72="","",VLOOKUP(AZ72,標準様式１シフト記号表!$C$7:$L$48,10,FALSE))</f>
        <v/>
      </c>
      <c r="BA73" s="284" t="str">
        <f>IF(BA72="","",VLOOKUP(BA72,標準様式１シフト記号表!$C$7:$L$48,10,FALSE))</f>
        <v/>
      </c>
      <c r="BB73" s="1166">
        <f>IF($BE$4="４週",SUM(W73:AX73),IF($BE$4="暦月",SUM(W73:BA73),""))</f>
        <v>0</v>
      </c>
      <c r="BC73" s="1167"/>
      <c r="BD73" s="1168">
        <f>IF($BE$4="４週",BB73/4,IF($BE$4="暦月",(BB73/($BE$9/7)),""))</f>
        <v>0</v>
      </c>
      <c r="BE73" s="1167"/>
      <c r="BF73" s="1163"/>
      <c r="BG73" s="1164"/>
      <c r="BH73" s="1164"/>
      <c r="BI73" s="1164"/>
      <c r="BJ73" s="1165"/>
    </row>
    <row r="74" spans="2:62" ht="20.25" customHeight="1" x14ac:dyDescent="0.15">
      <c r="B74" s="1086">
        <f>B72+1</f>
        <v>30</v>
      </c>
      <c r="C74" s="1155"/>
      <c r="D74" s="1156"/>
      <c r="E74" s="278"/>
      <c r="F74" s="279"/>
      <c r="G74" s="278"/>
      <c r="H74" s="279"/>
      <c r="I74" s="1157"/>
      <c r="J74" s="1158"/>
      <c r="K74" s="1159"/>
      <c r="L74" s="1160"/>
      <c r="M74" s="1160"/>
      <c r="N74" s="1156"/>
      <c r="O74" s="1103"/>
      <c r="P74" s="1104"/>
      <c r="Q74" s="1104"/>
      <c r="R74" s="1104"/>
      <c r="S74" s="1105"/>
      <c r="T74" s="298" t="s">
        <v>429</v>
      </c>
      <c r="V74" s="299"/>
      <c r="W74" s="291"/>
      <c r="X74" s="292"/>
      <c r="Y74" s="292"/>
      <c r="Z74" s="292"/>
      <c r="AA74" s="292"/>
      <c r="AB74" s="292"/>
      <c r="AC74" s="293"/>
      <c r="AD74" s="291"/>
      <c r="AE74" s="292"/>
      <c r="AF74" s="292"/>
      <c r="AG74" s="292"/>
      <c r="AH74" s="292"/>
      <c r="AI74" s="292"/>
      <c r="AJ74" s="293"/>
      <c r="AK74" s="291"/>
      <c r="AL74" s="292"/>
      <c r="AM74" s="292"/>
      <c r="AN74" s="292"/>
      <c r="AO74" s="292"/>
      <c r="AP74" s="292"/>
      <c r="AQ74" s="293"/>
      <c r="AR74" s="291"/>
      <c r="AS74" s="292"/>
      <c r="AT74" s="292"/>
      <c r="AU74" s="292"/>
      <c r="AV74" s="292"/>
      <c r="AW74" s="292"/>
      <c r="AX74" s="293"/>
      <c r="AY74" s="291"/>
      <c r="AZ74" s="292"/>
      <c r="BA74" s="294"/>
      <c r="BB74" s="1161"/>
      <c r="BC74" s="1162"/>
      <c r="BD74" s="1150"/>
      <c r="BE74" s="1151"/>
      <c r="BF74" s="1152"/>
      <c r="BG74" s="1153"/>
      <c r="BH74" s="1153"/>
      <c r="BI74" s="1153"/>
      <c r="BJ74" s="1154"/>
    </row>
    <row r="75" spans="2:62" ht="20.25" customHeight="1" x14ac:dyDescent="0.15">
      <c r="B75" s="1087"/>
      <c r="C75" s="1169"/>
      <c r="D75" s="1170"/>
      <c r="E75" s="301"/>
      <c r="F75" s="302">
        <f>C74</f>
        <v>0</v>
      </c>
      <c r="G75" s="301"/>
      <c r="H75" s="302">
        <f>I74</f>
        <v>0</v>
      </c>
      <c r="I75" s="1171"/>
      <c r="J75" s="1172"/>
      <c r="K75" s="1173"/>
      <c r="L75" s="1174"/>
      <c r="M75" s="1174"/>
      <c r="N75" s="1170"/>
      <c r="O75" s="1103"/>
      <c r="P75" s="1104"/>
      <c r="Q75" s="1104"/>
      <c r="R75" s="1104"/>
      <c r="S75" s="1105"/>
      <c r="T75" s="300" t="s">
        <v>430</v>
      </c>
      <c r="U75" s="296"/>
      <c r="V75" s="297"/>
      <c r="W75" s="283" t="str">
        <f>IF(W74="","",VLOOKUP(W74,標準様式１シフト記号表!$C$7:$L$48,10,FALSE))</f>
        <v/>
      </c>
      <c r="X75" s="284" t="str">
        <f>IF(X74="","",VLOOKUP(X74,標準様式１シフト記号表!$C$7:$L$48,10,FALSE))</f>
        <v/>
      </c>
      <c r="Y75" s="284" t="str">
        <f>IF(Y74="","",VLOOKUP(Y74,標準様式１シフト記号表!$C$7:$L$48,10,FALSE))</f>
        <v/>
      </c>
      <c r="Z75" s="284" t="str">
        <f>IF(Z74="","",VLOOKUP(Z74,標準様式１シフト記号表!$C$7:$L$48,10,FALSE))</f>
        <v/>
      </c>
      <c r="AA75" s="284" t="str">
        <f>IF(AA74="","",VLOOKUP(AA74,標準様式１シフト記号表!$C$7:$L$48,10,FALSE))</f>
        <v/>
      </c>
      <c r="AB75" s="284" t="str">
        <f>IF(AB74="","",VLOOKUP(AB74,標準様式１シフト記号表!$C$7:$L$48,10,FALSE))</f>
        <v/>
      </c>
      <c r="AC75" s="285" t="str">
        <f>IF(AC74="","",VLOOKUP(AC74,標準様式１シフト記号表!$C$7:$L$48,10,FALSE))</f>
        <v/>
      </c>
      <c r="AD75" s="283" t="str">
        <f>IF(AD74="","",VLOOKUP(AD74,標準様式１シフト記号表!$C$7:$L$48,10,FALSE))</f>
        <v/>
      </c>
      <c r="AE75" s="284" t="str">
        <f>IF(AE74="","",VLOOKUP(AE74,標準様式１シフト記号表!$C$7:$L$48,10,FALSE))</f>
        <v/>
      </c>
      <c r="AF75" s="284" t="str">
        <f>IF(AF74="","",VLOOKUP(AF74,標準様式１シフト記号表!$C$7:$L$48,10,FALSE))</f>
        <v/>
      </c>
      <c r="AG75" s="284" t="str">
        <f>IF(AG74="","",VLOOKUP(AG74,標準様式１シフト記号表!$C$7:$L$48,10,FALSE))</f>
        <v/>
      </c>
      <c r="AH75" s="284" t="str">
        <f>IF(AH74="","",VLOOKUP(AH74,標準様式１シフト記号表!$C$7:$L$48,10,FALSE))</f>
        <v/>
      </c>
      <c r="AI75" s="284" t="str">
        <f>IF(AI74="","",VLOOKUP(AI74,標準様式１シフト記号表!$C$7:$L$48,10,FALSE))</f>
        <v/>
      </c>
      <c r="AJ75" s="285" t="str">
        <f>IF(AJ74="","",VLOOKUP(AJ74,標準様式１シフト記号表!$C$7:$L$48,10,FALSE))</f>
        <v/>
      </c>
      <c r="AK75" s="283" t="str">
        <f>IF(AK74="","",VLOOKUP(AK74,標準様式１シフト記号表!$C$7:$L$48,10,FALSE))</f>
        <v/>
      </c>
      <c r="AL75" s="284" t="str">
        <f>IF(AL74="","",VLOOKUP(AL74,標準様式１シフト記号表!$C$7:$L$48,10,FALSE))</f>
        <v/>
      </c>
      <c r="AM75" s="284" t="str">
        <f>IF(AM74="","",VLOOKUP(AM74,標準様式１シフト記号表!$C$7:$L$48,10,FALSE))</f>
        <v/>
      </c>
      <c r="AN75" s="284" t="str">
        <f>IF(AN74="","",VLOOKUP(AN74,標準様式１シフト記号表!$C$7:$L$48,10,FALSE))</f>
        <v/>
      </c>
      <c r="AO75" s="284" t="str">
        <f>IF(AO74="","",VLOOKUP(AO74,標準様式１シフト記号表!$C$7:$L$48,10,FALSE))</f>
        <v/>
      </c>
      <c r="AP75" s="284" t="str">
        <f>IF(AP74="","",VLOOKUP(AP74,標準様式１シフト記号表!$C$7:$L$48,10,FALSE))</f>
        <v/>
      </c>
      <c r="AQ75" s="285" t="str">
        <f>IF(AQ74="","",VLOOKUP(AQ74,標準様式１シフト記号表!$C$7:$L$48,10,FALSE))</f>
        <v/>
      </c>
      <c r="AR75" s="283" t="str">
        <f>IF(AR74="","",VLOOKUP(AR74,標準様式１シフト記号表!$C$7:$L$48,10,FALSE))</f>
        <v/>
      </c>
      <c r="AS75" s="284" t="str">
        <f>IF(AS74="","",VLOOKUP(AS74,標準様式１シフト記号表!$C$7:$L$48,10,FALSE))</f>
        <v/>
      </c>
      <c r="AT75" s="284" t="str">
        <f>IF(AT74="","",VLOOKUP(AT74,標準様式１シフト記号表!$C$7:$L$48,10,FALSE))</f>
        <v/>
      </c>
      <c r="AU75" s="284" t="str">
        <f>IF(AU74="","",VLOOKUP(AU74,標準様式１シフト記号表!$C$7:$L$48,10,FALSE))</f>
        <v/>
      </c>
      <c r="AV75" s="284" t="str">
        <f>IF(AV74="","",VLOOKUP(AV74,標準様式１シフト記号表!$C$7:$L$48,10,FALSE))</f>
        <v/>
      </c>
      <c r="AW75" s="284" t="str">
        <f>IF(AW74="","",VLOOKUP(AW74,標準様式１シフト記号表!$C$7:$L$48,10,FALSE))</f>
        <v/>
      </c>
      <c r="AX75" s="285" t="str">
        <f>IF(AX74="","",VLOOKUP(AX74,標準様式１シフト記号表!$C$7:$L$48,10,FALSE))</f>
        <v/>
      </c>
      <c r="AY75" s="283" t="str">
        <f>IF(AY74="","",VLOOKUP(AY74,標準様式１シフト記号表!$C$7:$L$48,10,FALSE))</f>
        <v/>
      </c>
      <c r="AZ75" s="284" t="str">
        <f>IF(AZ74="","",VLOOKUP(AZ74,標準様式１シフト記号表!$C$7:$L$48,10,FALSE))</f>
        <v/>
      </c>
      <c r="BA75" s="284" t="str">
        <f>IF(BA74="","",VLOOKUP(BA74,標準様式１シフト記号表!$C$7:$L$48,10,FALSE))</f>
        <v/>
      </c>
      <c r="BB75" s="1166">
        <f>IF($BE$4="４週",SUM(W75:AX75),IF($BE$4="暦月",SUM(W75:BA75),""))</f>
        <v>0</v>
      </c>
      <c r="BC75" s="1167"/>
      <c r="BD75" s="1168">
        <f>IF($BE$4="４週",BB75/4,IF($BE$4="暦月",(BB75/($BE$9/7)),""))</f>
        <v>0</v>
      </c>
      <c r="BE75" s="1167"/>
      <c r="BF75" s="1163"/>
      <c r="BG75" s="1164"/>
      <c r="BH75" s="1164"/>
      <c r="BI75" s="1164"/>
      <c r="BJ75" s="1165"/>
    </row>
    <row r="76" spans="2:62" ht="20.25" customHeight="1" x14ac:dyDescent="0.15">
      <c r="B76" s="1086">
        <f>B74+1</f>
        <v>31</v>
      </c>
      <c r="C76" s="1155"/>
      <c r="D76" s="1156"/>
      <c r="E76" s="278"/>
      <c r="F76" s="279"/>
      <c r="G76" s="278"/>
      <c r="H76" s="279"/>
      <c r="I76" s="1157"/>
      <c r="J76" s="1158"/>
      <c r="K76" s="1159"/>
      <c r="L76" s="1160"/>
      <c r="M76" s="1160"/>
      <c r="N76" s="1156"/>
      <c r="O76" s="1103"/>
      <c r="P76" s="1104"/>
      <c r="Q76" s="1104"/>
      <c r="R76" s="1104"/>
      <c r="S76" s="1105"/>
      <c r="T76" s="298" t="s">
        <v>429</v>
      </c>
      <c r="V76" s="299"/>
      <c r="W76" s="291"/>
      <c r="X76" s="292"/>
      <c r="Y76" s="292"/>
      <c r="Z76" s="292"/>
      <c r="AA76" s="292"/>
      <c r="AB76" s="292"/>
      <c r="AC76" s="293"/>
      <c r="AD76" s="291"/>
      <c r="AE76" s="292"/>
      <c r="AF76" s="292"/>
      <c r="AG76" s="292"/>
      <c r="AH76" s="292"/>
      <c r="AI76" s="292"/>
      <c r="AJ76" s="293"/>
      <c r="AK76" s="291"/>
      <c r="AL76" s="292"/>
      <c r="AM76" s="292"/>
      <c r="AN76" s="292"/>
      <c r="AO76" s="292"/>
      <c r="AP76" s="292"/>
      <c r="AQ76" s="293"/>
      <c r="AR76" s="291"/>
      <c r="AS76" s="292"/>
      <c r="AT76" s="292"/>
      <c r="AU76" s="292"/>
      <c r="AV76" s="292"/>
      <c r="AW76" s="292"/>
      <c r="AX76" s="293"/>
      <c r="AY76" s="291"/>
      <c r="AZ76" s="292"/>
      <c r="BA76" s="294"/>
      <c r="BB76" s="1161"/>
      <c r="BC76" s="1162"/>
      <c r="BD76" s="1150"/>
      <c r="BE76" s="1151"/>
      <c r="BF76" s="1152"/>
      <c r="BG76" s="1153"/>
      <c r="BH76" s="1153"/>
      <c r="BI76" s="1153"/>
      <c r="BJ76" s="1154"/>
    </row>
    <row r="77" spans="2:62" ht="20.25" customHeight="1" x14ac:dyDescent="0.15">
      <c r="B77" s="1087"/>
      <c r="C77" s="1169"/>
      <c r="D77" s="1170"/>
      <c r="E77" s="301"/>
      <c r="F77" s="302">
        <f>C76</f>
        <v>0</v>
      </c>
      <c r="G77" s="301"/>
      <c r="H77" s="302">
        <f>I76</f>
        <v>0</v>
      </c>
      <c r="I77" s="1171"/>
      <c r="J77" s="1172"/>
      <c r="K77" s="1173"/>
      <c r="L77" s="1174"/>
      <c r="M77" s="1174"/>
      <c r="N77" s="1170"/>
      <c r="O77" s="1103"/>
      <c r="P77" s="1104"/>
      <c r="Q77" s="1104"/>
      <c r="R77" s="1104"/>
      <c r="S77" s="1105"/>
      <c r="T77" s="300" t="s">
        <v>430</v>
      </c>
      <c r="U77" s="296"/>
      <c r="V77" s="297"/>
      <c r="W77" s="283" t="str">
        <f>IF(W76="","",VLOOKUP(W76,標準様式１シフト記号表!$C$7:$L$48,10,FALSE))</f>
        <v/>
      </c>
      <c r="X77" s="284" t="str">
        <f>IF(X76="","",VLOOKUP(X76,標準様式１シフト記号表!$C$7:$L$48,10,FALSE))</f>
        <v/>
      </c>
      <c r="Y77" s="284" t="str">
        <f>IF(Y76="","",VLOOKUP(Y76,標準様式１シフト記号表!$C$7:$L$48,10,FALSE))</f>
        <v/>
      </c>
      <c r="Z77" s="284" t="str">
        <f>IF(Z76="","",VLOOKUP(Z76,標準様式１シフト記号表!$C$7:$L$48,10,FALSE))</f>
        <v/>
      </c>
      <c r="AA77" s="284" t="str">
        <f>IF(AA76="","",VLOOKUP(AA76,標準様式１シフト記号表!$C$7:$L$48,10,FALSE))</f>
        <v/>
      </c>
      <c r="AB77" s="284" t="str">
        <f>IF(AB76="","",VLOOKUP(AB76,標準様式１シフト記号表!$C$7:$L$48,10,FALSE))</f>
        <v/>
      </c>
      <c r="AC77" s="285" t="str">
        <f>IF(AC76="","",VLOOKUP(AC76,標準様式１シフト記号表!$C$7:$L$48,10,FALSE))</f>
        <v/>
      </c>
      <c r="AD77" s="283" t="str">
        <f>IF(AD76="","",VLOOKUP(AD76,標準様式１シフト記号表!$C$7:$L$48,10,FALSE))</f>
        <v/>
      </c>
      <c r="AE77" s="284" t="str">
        <f>IF(AE76="","",VLOOKUP(AE76,標準様式１シフト記号表!$C$7:$L$48,10,FALSE))</f>
        <v/>
      </c>
      <c r="AF77" s="284" t="str">
        <f>IF(AF76="","",VLOOKUP(AF76,標準様式１シフト記号表!$C$7:$L$48,10,FALSE))</f>
        <v/>
      </c>
      <c r="AG77" s="284" t="str">
        <f>IF(AG76="","",VLOOKUP(AG76,標準様式１シフト記号表!$C$7:$L$48,10,FALSE))</f>
        <v/>
      </c>
      <c r="AH77" s="284" t="str">
        <f>IF(AH76="","",VLOOKUP(AH76,標準様式１シフト記号表!$C$7:$L$48,10,FALSE))</f>
        <v/>
      </c>
      <c r="AI77" s="284" t="str">
        <f>IF(AI76="","",VLOOKUP(AI76,標準様式１シフト記号表!$C$7:$L$48,10,FALSE))</f>
        <v/>
      </c>
      <c r="AJ77" s="285" t="str">
        <f>IF(AJ76="","",VLOOKUP(AJ76,標準様式１シフト記号表!$C$7:$L$48,10,FALSE))</f>
        <v/>
      </c>
      <c r="AK77" s="283" t="str">
        <f>IF(AK76="","",VLOOKUP(AK76,標準様式１シフト記号表!$C$7:$L$48,10,FALSE))</f>
        <v/>
      </c>
      <c r="AL77" s="284" t="str">
        <f>IF(AL76="","",VLOOKUP(AL76,標準様式１シフト記号表!$C$7:$L$48,10,FALSE))</f>
        <v/>
      </c>
      <c r="AM77" s="284" t="str">
        <f>IF(AM76="","",VLOOKUP(AM76,標準様式１シフト記号表!$C$7:$L$48,10,FALSE))</f>
        <v/>
      </c>
      <c r="AN77" s="284" t="str">
        <f>IF(AN76="","",VLOOKUP(AN76,標準様式１シフト記号表!$C$7:$L$48,10,FALSE))</f>
        <v/>
      </c>
      <c r="AO77" s="284" t="str">
        <f>IF(AO76="","",VLOOKUP(AO76,標準様式１シフト記号表!$C$7:$L$48,10,FALSE))</f>
        <v/>
      </c>
      <c r="AP77" s="284" t="str">
        <f>IF(AP76="","",VLOOKUP(AP76,標準様式１シフト記号表!$C$7:$L$48,10,FALSE))</f>
        <v/>
      </c>
      <c r="AQ77" s="285" t="str">
        <f>IF(AQ76="","",VLOOKUP(AQ76,標準様式１シフト記号表!$C$7:$L$48,10,FALSE))</f>
        <v/>
      </c>
      <c r="AR77" s="283" t="str">
        <f>IF(AR76="","",VLOOKUP(AR76,標準様式１シフト記号表!$C$7:$L$48,10,FALSE))</f>
        <v/>
      </c>
      <c r="AS77" s="284" t="str">
        <f>IF(AS76="","",VLOOKUP(AS76,標準様式１シフト記号表!$C$7:$L$48,10,FALSE))</f>
        <v/>
      </c>
      <c r="AT77" s="284" t="str">
        <f>IF(AT76="","",VLOOKUP(AT76,標準様式１シフト記号表!$C$7:$L$48,10,FALSE))</f>
        <v/>
      </c>
      <c r="AU77" s="284" t="str">
        <f>IF(AU76="","",VLOOKUP(AU76,標準様式１シフト記号表!$C$7:$L$48,10,FALSE))</f>
        <v/>
      </c>
      <c r="AV77" s="284" t="str">
        <f>IF(AV76="","",VLOOKUP(AV76,標準様式１シフト記号表!$C$7:$L$48,10,FALSE))</f>
        <v/>
      </c>
      <c r="AW77" s="284" t="str">
        <f>IF(AW76="","",VLOOKUP(AW76,標準様式１シフト記号表!$C$7:$L$48,10,FALSE))</f>
        <v/>
      </c>
      <c r="AX77" s="285" t="str">
        <f>IF(AX76="","",VLOOKUP(AX76,標準様式１シフト記号表!$C$7:$L$48,10,FALSE))</f>
        <v/>
      </c>
      <c r="AY77" s="283" t="str">
        <f>IF(AY76="","",VLOOKUP(AY76,標準様式１シフト記号表!$C$7:$L$48,10,FALSE))</f>
        <v/>
      </c>
      <c r="AZ77" s="284" t="str">
        <f>IF(AZ76="","",VLOOKUP(AZ76,標準様式１シフト記号表!$C$7:$L$48,10,FALSE))</f>
        <v/>
      </c>
      <c r="BA77" s="284" t="str">
        <f>IF(BA76="","",VLOOKUP(BA76,標準様式１シフト記号表!$C$7:$L$48,10,FALSE))</f>
        <v/>
      </c>
      <c r="BB77" s="1166">
        <f>IF($BE$4="４週",SUM(W77:AX77),IF($BE$4="暦月",SUM(W77:BA77),""))</f>
        <v>0</v>
      </c>
      <c r="BC77" s="1167"/>
      <c r="BD77" s="1168">
        <f>IF($BE$4="４週",BB77/4,IF($BE$4="暦月",(BB77/($BE$9/7)),""))</f>
        <v>0</v>
      </c>
      <c r="BE77" s="1167"/>
      <c r="BF77" s="1163"/>
      <c r="BG77" s="1164"/>
      <c r="BH77" s="1164"/>
      <c r="BI77" s="1164"/>
      <c r="BJ77" s="1165"/>
    </row>
    <row r="78" spans="2:62" ht="20.25" customHeight="1" x14ac:dyDescent="0.15">
      <c r="B78" s="1086">
        <f>B76+1</f>
        <v>32</v>
      </c>
      <c r="C78" s="1155"/>
      <c r="D78" s="1156"/>
      <c r="E78" s="278"/>
      <c r="F78" s="279"/>
      <c r="G78" s="278"/>
      <c r="H78" s="279"/>
      <c r="I78" s="1157"/>
      <c r="J78" s="1158"/>
      <c r="K78" s="1159"/>
      <c r="L78" s="1160"/>
      <c r="M78" s="1160"/>
      <c r="N78" s="1156"/>
      <c r="O78" s="1103"/>
      <c r="P78" s="1104"/>
      <c r="Q78" s="1104"/>
      <c r="R78" s="1104"/>
      <c r="S78" s="1105"/>
      <c r="T78" s="298" t="s">
        <v>429</v>
      </c>
      <c r="V78" s="299"/>
      <c r="W78" s="291"/>
      <c r="X78" s="292"/>
      <c r="Y78" s="292"/>
      <c r="Z78" s="292"/>
      <c r="AA78" s="292"/>
      <c r="AB78" s="292"/>
      <c r="AC78" s="293"/>
      <c r="AD78" s="291"/>
      <c r="AE78" s="292"/>
      <c r="AF78" s="292"/>
      <c r="AG78" s="292"/>
      <c r="AH78" s="292"/>
      <c r="AI78" s="292"/>
      <c r="AJ78" s="293"/>
      <c r="AK78" s="291"/>
      <c r="AL78" s="292"/>
      <c r="AM78" s="292"/>
      <c r="AN78" s="292"/>
      <c r="AO78" s="292"/>
      <c r="AP78" s="292"/>
      <c r="AQ78" s="293"/>
      <c r="AR78" s="291"/>
      <c r="AS78" s="292"/>
      <c r="AT78" s="292"/>
      <c r="AU78" s="292"/>
      <c r="AV78" s="292"/>
      <c r="AW78" s="292"/>
      <c r="AX78" s="293"/>
      <c r="AY78" s="291"/>
      <c r="AZ78" s="292"/>
      <c r="BA78" s="294"/>
      <c r="BB78" s="1161"/>
      <c r="BC78" s="1162"/>
      <c r="BD78" s="1150"/>
      <c r="BE78" s="1151"/>
      <c r="BF78" s="1152"/>
      <c r="BG78" s="1153"/>
      <c r="BH78" s="1153"/>
      <c r="BI78" s="1153"/>
      <c r="BJ78" s="1154"/>
    </row>
    <row r="79" spans="2:62" ht="20.25" customHeight="1" x14ac:dyDescent="0.15">
      <c r="B79" s="1087"/>
      <c r="C79" s="1169"/>
      <c r="D79" s="1170"/>
      <c r="E79" s="301"/>
      <c r="F79" s="302">
        <f>C78</f>
        <v>0</v>
      </c>
      <c r="G79" s="301"/>
      <c r="H79" s="302">
        <f>I78</f>
        <v>0</v>
      </c>
      <c r="I79" s="1171"/>
      <c r="J79" s="1172"/>
      <c r="K79" s="1173"/>
      <c r="L79" s="1174"/>
      <c r="M79" s="1174"/>
      <c r="N79" s="1170"/>
      <c r="O79" s="1103"/>
      <c r="P79" s="1104"/>
      <c r="Q79" s="1104"/>
      <c r="R79" s="1104"/>
      <c r="S79" s="1105"/>
      <c r="T79" s="300" t="s">
        <v>430</v>
      </c>
      <c r="U79" s="296"/>
      <c r="V79" s="297"/>
      <c r="W79" s="283" t="str">
        <f>IF(W78="","",VLOOKUP(W78,標準様式１シフト記号表!$C$7:$L$48,10,FALSE))</f>
        <v/>
      </c>
      <c r="X79" s="284" t="str">
        <f>IF(X78="","",VLOOKUP(X78,標準様式１シフト記号表!$C$7:$L$48,10,FALSE))</f>
        <v/>
      </c>
      <c r="Y79" s="284" t="str">
        <f>IF(Y78="","",VLOOKUP(Y78,標準様式１シフト記号表!$C$7:$L$48,10,FALSE))</f>
        <v/>
      </c>
      <c r="Z79" s="284" t="str">
        <f>IF(Z78="","",VLOOKUP(Z78,標準様式１シフト記号表!$C$7:$L$48,10,FALSE))</f>
        <v/>
      </c>
      <c r="AA79" s="284" t="str">
        <f>IF(AA78="","",VLOOKUP(AA78,標準様式１シフト記号表!$C$7:$L$48,10,FALSE))</f>
        <v/>
      </c>
      <c r="AB79" s="284" t="str">
        <f>IF(AB78="","",VLOOKUP(AB78,標準様式１シフト記号表!$C$7:$L$48,10,FALSE))</f>
        <v/>
      </c>
      <c r="AC79" s="285" t="str">
        <f>IF(AC78="","",VLOOKUP(AC78,標準様式１シフト記号表!$C$7:$L$48,10,FALSE))</f>
        <v/>
      </c>
      <c r="AD79" s="283" t="str">
        <f>IF(AD78="","",VLOOKUP(AD78,標準様式１シフト記号表!$C$7:$L$48,10,FALSE))</f>
        <v/>
      </c>
      <c r="AE79" s="284" t="str">
        <f>IF(AE78="","",VLOOKUP(AE78,標準様式１シフト記号表!$C$7:$L$48,10,FALSE))</f>
        <v/>
      </c>
      <c r="AF79" s="284" t="str">
        <f>IF(AF78="","",VLOOKUP(AF78,標準様式１シフト記号表!$C$7:$L$48,10,FALSE))</f>
        <v/>
      </c>
      <c r="AG79" s="284" t="str">
        <f>IF(AG78="","",VLOOKUP(AG78,標準様式１シフト記号表!$C$7:$L$48,10,FALSE))</f>
        <v/>
      </c>
      <c r="AH79" s="284" t="str">
        <f>IF(AH78="","",VLOOKUP(AH78,標準様式１シフト記号表!$C$7:$L$48,10,FALSE))</f>
        <v/>
      </c>
      <c r="AI79" s="284" t="str">
        <f>IF(AI78="","",VLOOKUP(AI78,標準様式１シフト記号表!$C$7:$L$48,10,FALSE))</f>
        <v/>
      </c>
      <c r="AJ79" s="285" t="str">
        <f>IF(AJ78="","",VLOOKUP(AJ78,標準様式１シフト記号表!$C$7:$L$48,10,FALSE))</f>
        <v/>
      </c>
      <c r="AK79" s="283" t="str">
        <f>IF(AK78="","",VLOOKUP(AK78,標準様式１シフト記号表!$C$7:$L$48,10,FALSE))</f>
        <v/>
      </c>
      <c r="AL79" s="284" t="str">
        <f>IF(AL78="","",VLOOKUP(AL78,標準様式１シフト記号表!$C$7:$L$48,10,FALSE))</f>
        <v/>
      </c>
      <c r="AM79" s="284" t="str">
        <f>IF(AM78="","",VLOOKUP(AM78,標準様式１シフト記号表!$C$7:$L$48,10,FALSE))</f>
        <v/>
      </c>
      <c r="AN79" s="284" t="str">
        <f>IF(AN78="","",VLOOKUP(AN78,標準様式１シフト記号表!$C$7:$L$48,10,FALSE))</f>
        <v/>
      </c>
      <c r="AO79" s="284" t="str">
        <f>IF(AO78="","",VLOOKUP(AO78,標準様式１シフト記号表!$C$7:$L$48,10,FALSE))</f>
        <v/>
      </c>
      <c r="AP79" s="284" t="str">
        <f>IF(AP78="","",VLOOKUP(AP78,標準様式１シフト記号表!$C$7:$L$48,10,FALSE))</f>
        <v/>
      </c>
      <c r="AQ79" s="285" t="str">
        <f>IF(AQ78="","",VLOOKUP(AQ78,標準様式１シフト記号表!$C$7:$L$48,10,FALSE))</f>
        <v/>
      </c>
      <c r="AR79" s="283" t="str">
        <f>IF(AR78="","",VLOOKUP(AR78,標準様式１シフト記号表!$C$7:$L$48,10,FALSE))</f>
        <v/>
      </c>
      <c r="AS79" s="284" t="str">
        <f>IF(AS78="","",VLOOKUP(AS78,標準様式１シフト記号表!$C$7:$L$48,10,FALSE))</f>
        <v/>
      </c>
      <c r="AT79" s="284" t="str">
        <f>IF(AT78="","",VLOOKUP(AT78,標準様式１シフト記号表!$C$7:$L$48,10,FALSE))</f>
        <v/>
      </c>
      <c r="AU79" s="284" t="str">
        <f>IF(AU78="","",VLOOKUP(AU78,標準様式１シフト記号表!$C$7:$L$48,10,FALSE))</f>
        <v/>
      </c>
      <c r="AV79" s="284" t="str">
        <f>IF(AV78="","",VLOOKUP(AV78,標準様式１シフト記号表!$C$7:$L$48,10,FALSE))</f>
        <v/>
      </c>
      <c r="AW79" s="284" t="str">
        <f>IF(AW78="","",VLOOKUP(AW78,標準様式１シフト記号表!$C$7:$L$48,10,FALSE))</f>
        <v/>
      </c>
      <c r="AX79" s="285" t="str">
        <f>IF(AX78="","",VLOOKUP(AX78,標準様式１シフト記号表!$C$7:$L$48,10,FALSE))</f>
        <v/>
      </c>
      <c r="AY79" s="283" t="str">
        <f>IF(AY78="","",VLOOKUP(AY78,標準様式１シフト記号表!$C$7:$L$48,10,FALSE))</f>
        <v/>
      </c>
      <c r="AZ79" s="284" t="str">
        <f>IF(AZ78="","",VLOOKUP(AZ78,標準様式１シフト記号表!$C$7:$L$48,10,FALSE))</f>
        <v/>
      </c>
      <c r="BA79" s="284" t="str">
        <f>IF(BA78="","",VLOOKUP(BA78,標準様式１シフト記号表!$C$7:$L$48,10,FALSE))</f>
        <v/>
      </c>
      <c r="BB79" s="1166">
        <f>IF($BE$4="４週",SUM(W79:AX79),IF($BE$4="暦月",SUM(W79:BA79),""))</f>
        <v>0</v>
      </c>
      <c r="BC79" s="1167"/>
      <c r="BD79" s="1168">
        <f>IF($BE$4="４週",BB79/4,IF($BE$4="暦月",(BB79/($BE$9/7)),""))</f>
        <v>0</v>
      </c>
      <c r="BE79" s="1167"/>
      <c r="BF79" s="1163"/>
      <c r="BG79" s="1164"/>
      <c r="BH79" s="1164"/>
      <c r="BI79" s="1164"/>
      <c r="BJ79" s="1165"/>
    </row>
    <row r="80" spans="2:62" ht="20.25" customHeight="1" x14ac:dyDescent="0.15">
      <c r="B80" s="1086">
        <f>B78+1</f>
        <v>33</v>
      </c>
      <c r="C80" s="1155"/>
      <c r="D80" s="1156"/>
      <c r="E80" s="278"/>
      <c r="F80" s="279"/>
      <c r="G80" s="278"/>
      <c r="H80" s="279"/>
      <c r="I80" s="1157"/>
      <c r="J80" s="1158"/>
      <c r="K80" s="1159"/>
      <c r="L80" s="1160"/>
      <c r="M80" s="1160"/>
      <c r="N80" s="1156"/>
      <c r="O80" s="1103"/>
      <c r="P80" s="1104"/>
      <c r="Q80" s="1104"/>
      <c r="R80" s="1104"/>
      <c r="S80" s="1105"/>
      <c r="T80" s="298" t="s">
        <v>429</v>
      </c>
      <c r="V80" s="299"/>
      <c r="W80" s="291"/>
      <c r="X80" s="292"/>
      <c r="Y80" s="292"/>
      <c r="Z80" s="292"/>
      <c r="AA80" s="292"/>
      <c r="AB80" s="292"/>
      <c r="AC80" s="293"/>
      <c r="AD80" s="291"/>
      <c r="AE80" s="292"/>
      <c r="AF80" s="292"/>
      <c r="AG80" s="292"/>
      <c r="AH80" s="292"/>
      <c r="AI80" s="292"/>
      <c r="AJ80" s="293"/>
      <c r="AK80" s="291"/>
      <c r="AL80" s="292"/>
      <c r="AM80" s="292"/>
      <c r="AN80" s="292"/>
      <c r="AO80" s="292"/>
      <c r="AP80" s="292"/>
      <c r="AQ80" s="293"/>
      <c r="AR80" s="291"/>
      <c r="AS80" s="292"/>
      <c r="AT80" s="292"/>
      <c r="AU80" s="292"/>
      <c r="AV80" s="292"/>
      <c r="AW80" s="292"/>
      <c r="AX80" s="293"/>
      <c r="AY80" s="291"/>
      <c r="AZ80" s="292"/>
      <c r="BA80" s="294"/>
      <c r="BB80" s="1161"/>
      <c r="BC80" s="1162"/>
      <c r="BD80" s="1150"/>
      <c r="BE80" s="1151"/>
      <c r="BF80" s="1152"/>
      <c r="BG80" s="1153"/>
      <c r="BH80" s="1153"/>
      <c r="BI80" s="1153"/>
      <c r="BJ80" s="1154"/>
    </row>
    <row r="81" spans="2:62" ht="20.25" customHeight="1" x14ac:dyDescent="0.15">
      <c r="B81" s="1087"/>
      <c r="C81" s="1169"/>
      <c r="D81" s="1170"/>
      <c r="E81" s="301"/>
      <c r="F81" s="302">
        <f>C80</f>
        <v>0</v>
      </c>
      <c r="G81" s="301"/>
      <c r="H81" s="302">
        <f>I80</f>
        <v>0</v>
      </c>
      <c r="I81" s="1171"/>
      <c r="J81" s="1172"/>
      <c r="K81" s="1173"/>
      <c r="L81" s="1174"/>
      <c r="M81" s="1174"/>
      <c r="N81" s="1170"/>
      <c r="O81" s="1103"/>
      <c r="P81" s="1104"/>
      <c r="Q81" s="1104"/>
      <c r="R81" s="1104"/>
      <c r="S81" s="1105"/>
      <c r="T81" s="300" t="s">
        <v>430</v>
      </c>
      <c r="U81" s="296"/>
      <c r="V81" s="297"/>
      <c r="W81" s="283" t="str">
        <f>IF(W80="","",VLOOKUP(W80,標準様式１シフト記号表!$C$7:$L$48,10,FALSE))</f>
        <v/>
      </c>
      <c r="X81" s="284" t="str">
        <f>IF(X80="","",VLOOKUP(X80,標準様式１シフト記号表!$C$7:$L$48,10,FALSE))</f>
        <v/>
      </c>
      <c r="Y81" s="284" t="str">
        <f>IF(Y80="","",VLOOKUP(Y80,標準様式１シフト記号表!$C$7:$L$48,10,FALSE))</f>
        <v/>
      </c>
      <c r="Z81" s="284" t="str">
        <f>IF(Z80="","",VLOOKUP(Z80,標準様式１シフト記号表!$C$7:$L$48,10,FALSE))</f>
        <v/>
      </c>
      <c r="AA81" s="284" t="str">
        <f>IF(AA80="","",VLOOKUP(AA80,標準様式１シフト記号表!$C$7:$L$48,10,FALSE))</f>
        <v/>
      </c>
      <c r="AB81" s="284" t="str">
        <f>IF(AB80="","",VLOOKUP(AB80,標準様式１シフト記号表!$C$7:$L$48,10,FALSE))</f>
        <v/>
      </c>
      <c r="AC81" s="285" t="str">
        <f>IF(AC80="","",VLOOKUP(AC80,標準様式１シフト記号表!$C$7:$L$48,10,FALSE))</f>
        <v/>
      </c>
      <c r="AD81" s="283" t="str">
        <f>IF(AD80="","",VLOOKUP(AD80,標準様式１シフト記号表!$C$7:$L$48,10,FALSE))</f>
        <v/>
      </c>
      <c r="AE81" s="284" t="str">
        <f>IF(AE80="","",VLOOKUP(AE80,標準様式１シフト記号表!$C$7:$L$48,10,FALSE))</f>
        <v/>
      </c>
      <c r="AF81" s="284" t="str">
        <f>IF(AF80="","",VLOOKUP(AF80,標準様式１シフト記号表!$C$7:$L$48,10,FALSE))</f>
        <v/>
      </c>
      <c r="AG81" s="284" t="str">
        <f>IF(AG80="","",VLOOKUP(AG80,標準様式１シフト記号表!$C$7:$L$48,10,FALSE))</f>
        <v/>
      </c>
      <c r="AH81" s="284" t="str">
        <f>IF(AH80="","",VLOOKUP(AH80,標準様式１シフト記号表!$C$7:$L$48,10,FALSE))</f>
        <v/>
      </c>
      <c r="AI81" s="284" t="str">
        <f>IF(AI80="","",VLOOKUP(AI80,標準様式１シフト記号表!$C$7:$L$48,10,FALSE))</f>
        <v/>
      </c>
      <c r="AJ81" s="285" t="str">
        <f>IF(AJ80="","",VLOOKUP(AJ80,標準様式１シフト記号表!$C$7:$L$48,10,FALSE))</f>
        <v/>
      </c>
      <c r="AK81" s="283" t="str">
        <f>IF(AK80="","",VLOOKUP(AK80,標準様式１シフト記号表!$C$7:$L$48,10,FALSE))</f>
        <v/>
      </c>
      <c r="AL81" s="284" t="str">
        <f>IF(AL80="","",VLOOKUP(AL80,標準様式１シフト記号表!$C$7:$L$48,10,FALSE))</f>
        <v/>
      </c>
      <c r="AM81" s="284" t="str">
        <f>IF(AM80="","",VLOOKUP(AM80,標準様式１シフト記号表!$C$7:$L$48,10,FALSE))</f>
        <v/>
      </c>
      <c r="AN81" s="284" t="str">
        <f>IF(AN80="","",VLOOKUP(AN80,標準様式１シフト記号表!$C$7:$L$48,10,FALSE))</f>
        <v/>
      </c>
      <c r="AO81" s="284" t="str">
        <f>IF(AO80="","",VLOOKUP(AO80,標準様式１シフト記号表!$C$7:$L$48,10,FALSE))</f>
        <v/>
      </c>
      <c r="AP81" s="284" t="str">
        <f>IF(AP80="","",VLOOKUP(AP80,標準様式１シフト記号表!$C$7:$L$48,10,FALSE))</f>
        <v/>
      </c>
      <c r="AQ81" s="285" t="str">
        <f>IF(AQ80="","",VLOOKUP(AQ80,標準様式１シフト記号表!$C$7:$L$48,10,FALSE))</f>
        <v/>
      </c>
      <c r="AR81" s="283" t="str">
        <f>IF(AR80="","",VLOOKUP(AR80,標準様式１シフト記号表!$C$7:$L$48,10,FALSE))</f>
        <v/>
      </c>
      <c r="AS81" s="284" t="str">
        <f>IF(AS80="","",VLOOKUP(AS80,標準様式１シフト記号表!$C$7:$L$48,10,FALSE))</f>
        <v/>
      </c>
      <c r="AT81" s="284" t="str">
        <f>IF(AT80="","",VLOOKUP(AT80,標準様式１シフト記号表!$C$7:$L$48,10,FALSE))</f>
        <v/>
      </c>
      <c r="AU81" s="284" t="str">
        <f>IF(AU80="","",VLOOKUP(AU80,標準様式１シフト記号表!$C$7:$L$48,10,FALSE))</f>
        <v/>
      </c>
      <c r="AV81" s="284" t="str">
        <f>IF(AV80="","",VLOOKUP(AV80,標準様式１シフト記号表!$C$7:$L$48,10,FALSE))</f>
        <v/>
      </c>
      <c r="AW81" s="284" t="str">
        <f>IF(AW80="","",VLOOKUP(AW80,標準様式１シフト記号表!$C$7:$L$48,10,FALSE))</f>
        <v/>
      </c>
      <c r="AX81" s="285" t="str">
        <f>IF(AX80="","",VLOOKUP(AX80,標準様式１シフト記号表!$C$7:$L$48,10,FALSE))</f>
        <v/>
      </c>
      <c r="AY81" s="283" t="str">
        <f>IF(AY80="","",VLOOKUP(AY80,標準様式１シフト記号表!$C$7:$L$48,10,FALSE))</f>
        <v/>
      </c>
      <c r="AZ81" s="284" t="str">
        <f>IF(AZ80="","",VLOOKUP(AZ80,標準様式１シフト記号表!$C$7:$L$48,10,FALSE))</f>
        <v/>
      </c>
      <c r="BA81" s="284" t="str">
        <f>IF(BA80="","",VLOOKUP(BA80,標準様式１シフト記号表!$C$7:$L$48,10,FALSE))</f>
        <v/>
      </c>
      <c r="BB81" s="1166">
        <f>IF($BE$4="４週",SUM(W81:AX81),IF($BE$4="暦月",SUM(W81:BA81),""))</f>
        <v>0</v>
      </c>
      <c r="BC81" s="1167"/>
      <c r="BD81" s="1168">
        <f>IF($BE$4="４週",BB81/4,IF($BE$4="暦月",(BB81/($BE$9/7)),""))</f>
        <v>0</v>
      </c>
      <c r="BE81" s="1167"/>
      <c r="BF81" s="1163"/>
      <c r="BG81" s="1164"/>
      <c r="BH81" s="1164"/>
      <c r="BI81" s="1164"/>
      <c r="BJ81" s="1165"/>
    </row>
    <row r="82" spans="2:62" ht="20.25" customHeight="1" x14ac:dyDescent="0.15">
      <c r="B82" s="1086">
        <f>B80+1</f>
        <v>34</v>
      </c>
      <c r="C82" s="1155"/>
      <c r="D82" s="1156"/>
      <c r="E82" s="278"/>
      <c r="F82" s="279"/>
      <c r="G82" s="278"/>
      <c r="H82" s="279"/>
      <c r="I82" s="1157"/>
      <c r="J82" s="1158"/>
      <c r="K82" s="1159"/>
      <c r="L82" s="1160"/>
      <c r="M82" s="1160"/>
      <c r="N82" s="1156"/>
      <c r="O82" s="1103"/>
      <c r="P82" s="1104"/>
      <c r="Q82" s="1104"/>
      <c r="R82" s="1104"/>
      <c r="S82" s="1105"/>
      <c r="T82" s="298" t="s">
        <v>429</v>
      </c>
      <c r="V82" s="299"/>
      <c r="W82" s="291"/>
      <c r="X82" s="292"/>
      <c r="Y82" s="292"/>
      <c r="Z82" s="292"/>
      <c r="AA82" s="292"/>
      <c r="AB82" s="292"/>
      <c r="AC82" s="293"/>
      <c r="AD82" s="291"/>
      <c r="AE82" s="292"/>
      <c r="AF82" s="292"/>
      <c r="AG82" s="292"/>
      <c r="AH82" s="292"/>
      <c r="AI82" s="292"/>
      <c r="AJ82" s="293"/>
      <c r="AK82" s="291"/>
      <c r="AL82" s="292"/>
      <c r="AM82" s="292"/>
      <c r="AN82" s="292"/>
      <c r="AO82" s="292"/>
      <c r="AP82" s="292"/>
      <c r="AQ82" s="293"/>
      <c r="AR82" s="291"/>
      <c r="AS82" s="292"/>
      <c r="AT82" s="292"/>
      <c r="AU82" s="292"/>
      <c r="AV82" s="292"/>
      <c r="AW82" s="292"/>
      <c r="AX82" s="293"/>
      <c r="AY82" s="291"/>
      <c r="AZ82" s="292"/>
      <c r="BA82" s="294"/>
      <c r="BB82" s="1161"/>
      <c r="BC82" s="1162"/>
      <c r="BD82" s="1150"/>
      <c r="BE82" s="1151"/>
      <c r="BF82" s="1152"/>
      <c r="BG82" s="1153"/>
      <c r="BH82" s="1153"/>
      <c r="BI82" s="1153"/>
      <c r="BJ82" s="1154"/>
    </row>
    <row r="83" spans="2:62" ht="20.25" customHeight="1" x14ac:dyDescent="0.15">
      <c r="B83" s="1087"/>
      <c r="C83" s="1169"/>
      <c r="D83" s="1170"/>
      <c r="E83" s="301"/>
      <c r="F83" s="302">
        <f>C82</f>
        <v>0</v>
      </c>
      <c r="G83" s="301"/>
      <c r="H83" s="302">
        <f>I82</f>
        <v>0</v>
      </c>
      <c r="I83" s="1171"/>
      <c r="J83" s="1172"/>
      <c r="K83" s="1173"/>
      <c r="L83" s="1174"/>
      <c r="M83" s="1174"/>
      <c r="N83" s="1170"/>
      <c r="O83" s="1103"/>
      <c r="P83" s="1104"/>
      <c r="Q83" s="1104"/>
      <c r="R83" s="1104"/>
      <c r="S83" s="1105"/>
      <c r="T83" s="300" t="s">
        <v>430</v>
      </c>
      <c r="U83" s="296"/>
      <c r="V83" s="297"/>
      <c r="W83" s="283" t="str">
        <f>IF(W82="","",VLOOKUP(W82,標準様式１シフト記号表!$C$7:$L$48,10,FALSE))</f>
        <v/>
      </c>
      <c r="X83" s="284" t="str">
        <f>IF(X82="","",VLOOKUP(X82,標準様式１シフト記号表!$C$7:$L$48,10,FALSE))</f>
        <v/>
      </c>
      <c r="Y83" s="284" t="str">
        <f>IF(Y82="","",VLOOKUP(Y82,標準様式１シフト記号表!$C$7:$L$48,10,FALSE))</f>
        <v/>
      </c>
      <c r="Z83" s="284" t="str">
        <f>IF(Z82="","",VLOOKUP(Z82,標準様式１シフト記号表!$C$7:$L$48,10,FALSE))</f>
        <v/>
      </c>
      <c r="AA83" s="284" t="str">
        <f>IF(AA82="","",VLOOKUP(AA82,標準様式１シフト記号表!$C$7:$L$48,10,FALSE))</f>
        <v/>
      </c>
      <c r="AB83" s="284" t="str">
        <f>IF(AB82="","",VLOOKUP(AB82,標準様式１シフト記号表!$C$7:$L$48,10,FALSE))</f>
        <v/>
      </c>
      <c r="AC83" s="285" t="str">
        <f>IF(AC82="","",VLOOKUP(AC82,標準様式１シフト記号表!$C$7:$L$48,10,FALSE))</f>
        <v/>
      </c>
      <c r="AD83" s="283" t="str">
        <f>IF(AD82="","",VLOOKUP(AD82,標準様式１シフト記号表!$C$7:$L$48,10,FALSE))</f>
        <v/>
      </c>
      <c r="AE83" s="284" t="str">
        <f>IF(AE82="","",VLOOKUP(AE82,標準様式１シフト記号表!$C$7:$L$48,10,FALSE))</f>
        <v/>
      </c>
      <c r="AF83" s="284" t="str">
        <f>IF(AF82="","",VLOOKUP(AF82,標準様式１シフト記号表!$C$7:$L$48,10,FALSE))</f>
        <v/>
      </c>
      <c r="AG83" s="284" t="str">
        <f>IF(AG82="","",VLOOKUP(AG82,標準様式１シフト記号表!$C$7:$L$48,10,FALSE))</f>
        <v/>
      </c>
      <c r="AH83" s="284" t="str">
        <f>IF(AH82="","",VLOOKUP(AH82,標準様式１シフト記号表!$C$7:$L$48,10,FALSE))</f>
        <v/>
      </c>
      <c r="AI83" s="284" t="str">
        <f>IF(AI82="","",VLOOKUP(AI82,標準様式１シフト記号表!$C$7:$L$48,10,FALSE))</f>
        <v/>
      </c>
      <c r="AJ83" s="285" t="str">
        <f>IF(AJ82="","",VLOOKUP(AJ82,標準様式１シフト記号表!$C$7:$L$48,10,FALSE))</f>
        <v/>
      </c>
      <c r="AK83" s="283" t="str">
        <f>IF(AK82="","",VLOOKUP(AK82,標準様式１シフト記号表!$C$7:$L$48,10,FALSE))</f>
        <v/>
      </c>
      <c r="AL83" s="284" t="str">
        <f>IF(AL82="","",VLOOKUP(AL82,標準様式１シフト記号表!$C$7:$L$48,10,FALSE))</f>
        <v/>
      </c>
      <c r="AM83" s="284" t="str">
        <f>IF(AM82="","",VLOOKUP(AM82,標準様式１シフト記号表!$C$7:$L$48,10,FALSE))</f>
        <v/>
      </c>
      <c r="AN83" s="284" t="str">
        <f>IF(AN82="","",VLOOKUP(AN82,標準様式１シフト記号表!$C$7:$L$48,10,FALSE))</f>
        <v/>
      </c>
      <c r="AO83" s="284" t="str">
        <f>IF(AO82="","",VLOOKUP(AO82,標準様式１シフト記号表!$C$7:$L$48,10,FALSE))</f>
        <v/>
      </c>
      <c r="AP83" s="284" t="str">
        <f>IF(AP82="","",VLOOKUP(AP82,標準様式１シフト記号表!$C$7:$L$48,10,FALSE))</f>
        <v/>
      </c>
      <c r="AQ83" s="285" t="str">
        <f>IF(AQ82="","",VLOOKUP(AQ82,標準様式１シフト記号表!$C$7:$L$48,10,FALSE))</f>
        <v/>
      </c>
      <c r="AR83" s="283" t="str">
        <f>IF(AR82="","",VLOOKUP(AR82,標準様式１シフト記号表!$C$7:$L$48,10,FALSE))</f>
        <v/>
      </c>
      <c r="AS83" s="284" t="str">
        <f>IF(AS82="","",VLOOKUP(AS82,標準様式１シフト記号表!$C$7:$L$48,10,FALSE))</f>
        <v/>
      </c>
      <c r="AT83" s="284" t="str">
        <f>IF(AT82="","",VLOOKUP(AT82,標準様式１シフト記号表!$C$7:$L$48,10,FALSE))</f>
        <v/>
      </c>
      <c r="AU83" s="284" t="str">
        <f>IF(AU82="","",VLOOKUP(AU82,標準様式１シフト記号表!$C$7:$L$48,10,FALSE))</f>
        <v/>
      </c>
      <c r="AV83" s="284" t="str">
        <f>IF(AV82="","",VLOOKUP(AV82,標準様式１シフト記号表!$C$7:$L$48,10,FALSE))</f>
        <v/>
      </c>
      <c r="AW83" s="284" t="str">
        <f>IF(AW82="","",VLOOKUP(AW82,標準様式１シフト記号表!$C$7:$L$48,10,FALSE))</f>
        <v/>
      </c>
      <c r="AX83" s="285" t="str">
        <f>IF(AX82="","",VLOOKUP(AX82,標準様式１シフト記号表!$C$7:$L$48,10,FALSE))</f>
        <v/>
      </c>
      <c r="AY83" s="283" t="str">
        <f>IF(AY82="","",VLOOKUP(AY82,標準様式１シフト記号表!$C$7:$L$48,10,FALSE))</f>
        <v/>
      </c>
      <c r="AZ83" s="284" t="str">
        <f>IF(AZ82="","",VLOOKUP(AZ82,標準様式１シフト記号表!$C$7:$L$48,10,FALSE))</f>
        <v/>
      </c>
      <c r="BA83" s="284" t="str">
        <f>IF(BA82="","",VLOOKUP(BA82,標準様式１シフト記号表!$C$7:$L$48,10,FALSE))</f>
        <v/>
      </c>
      <c r="BB83" s="1166">
        <f>IF($BE$4="４週",SUM(W83:AX83),IF($BE$4="暦月",SUM(W83:BA83),""))</f>
        <v>0</v>
      </c>
      <c r="BC83" s="1167"/>
      <c r="BD83" s="1168">
        <f>IF($BE$4="４週",BB83/4,IF($BE$4="暦月",(BB83/($BE$9/7)),""))</f>
        <v>0</v>
      </c>
      <c r="BE83" s="1167"/>
      <c r="BF83" s="1163"/>
      <c r="BG83" s="1164"/>
      <c r="BH83" s="1164"/>
      <c r="BI83" s="1164"/>
      <c r="BJ83" s="1165"/>
    </row>
    <row r="84" spans="2:62" ht="20.25" customHeight="1" x14ac:dyDescent="0.15">
      <c r="B84" s="1086">
        <f>B82+1</f>
        <v>35</v>
      </c>
      <c r="C84" s="1155"/>
      <c r="D84" s="1156"/>
      <c r="E84" s="278"/>
      <c r="F84" s="279"/>
      <c r="G84" s="278"/>
      <c r="H84" s="279"/>
      <c r="I84" s="1157"/>
      <c r="J84" s="1158"/>
      <c r="K84" s="1159"/>
      <c r="L84" s="1160"/>
      <c r="M84" s="1160"/>
      <c r="N84" s="1156"/>
      <c r="O84" s="1103"/>
      <c r="P84" s="1104"/>
      <c r="Q84" s="1104"/>
      <c r="R84" s="1104"/>
      <c r="S84" s="1105"/>
      <c r="T84" s="298" t="s">
        <v>429</v>
      </c>
      <c r="V84" s="299"/>
      <c r="W84" s="291"/>
      <c r="X84" s="292"/>
      <c r="Y84" s="292"/>
      <c r="Z84" s="292"/>
      <c r="AA84" s="292"/>
      <c r="AB84" s="292"/>
      <c r="AC84" s="293"/>
      <c r="AD84" s="291"/>
      <c r="AE84" s="292"/>
      <c r="AF84" s="292"/>
      <c r="AG84" s="292"/>
      <c r="AH84" s="292"/>
      <c r="AI84" s="292"/>
      <c r="AJ84" s="293"/>
      <c r="AK84" s="291"/>
      <c r="AL84" s="292"/>
      <c r="AM84" s="292"/>
      <c r="AN84" s="292"/>
      <c r="AO84" s="292"/>
      <c r="AP84" s="292"/>
      <c r="AQ84" s="293"/>
      <c r="AR84" s="291"/>
      <c r="AS84" s="292"/>
      <c r="AT84" s="292"/>
      <c r="AU84" s="292"/>
      <c r="AV84" s="292"/>
      <c r="AW84" s="292"/>
      <c r="AX84" s="293"/>
      <c r="AY84" s="291"/>
      <c r="AZ84" s="292"/>
      <c r="BA84" s="294"/>
      <c r="BB84" s="1161"/>
      <c r="BC84" s="1162"/>
      <c r="BD84" s="1150"/>
      <c r="BE84" s="1151"/>
      <c r="BF84" s="1152"/>
      <c r="BG84" s="1153"/>
      <c r="BH84" s="1153"/>
      <c r="BI84" s="1153"/>
      <c r="BJ84" s="1154"/>
    </row>
    <row r="85" spans="2:62" ht="20.25" customHeight="1" x14ac:dyDescent="0.15">
      <c r="B85" s="1087"/>
      <c r="C85" s="1169"/>
      <c r="D85" s="1170"/>
      <c r="E85" s="301"/>
      <c r="F85" s="302">
        <f>C84</f>
        <v>0</v>
      </c>
      <c r="G85" s="301"/>
      <c r="H85" s="302">
        <f>I84</f>
        <v>0</v>
      </c>
      <c r="I85" s="1171"/>
      <c r="J85" s="1172"/>
      <c r="K85" s="1173"/>
      <c r="L85" s="1174"/>
      <c r="M85" s="1174"/>
      <c r="N85" s="1170"/>
      <c r="O85" s="1103"/>
      <c r="P85" s="1104"/>
      <c r="Q85" s="1104"/>
      <c r="R85" s="1104"/>
      <c r="S85" s="1105"/>
      <c r="T85" s="300" t="s">
        <v>430</v>
      </c>
      <c r="U85" s="296"/>
      <c r="V85" s="297"/>
      <c r="W85" s="283" t="str">
        <f>IF(W84="","",VLOOKUP(W84,標準様式１シフト記号表!$C$7:$L$48,10,FALSE))</f>
        <v/>
      </c>
      <c r="X85" s="284" t="str">
        <f>IF(X84="","",VLOOKUP(X84,標準様式１シフト記号表!$C$7:$L$48,10,FALSE))</f>
        <v/>
      </c>
      <c r="Y85" s="284" t="str">
        <f>IF(Y84="","",VLOOKUP(Y84,標準様式１シフト記号表!$C$7:$L$48,10,FALSE))</f>
        <v/>
      </c>
      <c r="Z85" s="284" t="str">
        <f>IF(Z84="","",VLOOKUP(Z84,標準様式１シフト記号表!$C$7:$L$48,10,FALSE))</f>
        <v/>
      </c>
      <c r="AA85" s="284" t="str">
        <f>IF(AA84="","",VLOOKUP(AA84,標準様式１シフト記号表!$C$7:$L$48,10,FALSE))</f>
        <v/>
      </c>
      <c r="AB85" s="284" t="str">
        <f>IF(AB84="","",VLOOKUP(AB84,標準様式１シフト記号表!$C$7:$L$48,10,FALSE))</f>
        <v/>
      </c>
      <c r="AC85" s="285" t="str">
        <f>IF(AC84="","",VLOOKUP(AC84,標準様式１シフト記号表!$C$7:$L$48,10,FALSE))</f>
        <v/>
      </c>
      <c r="AD85" s="283" t="str">
        <f>IF(AD84="","",VLOOKUP(AD84,標準様式１シフト記号表!$C$7:$L$48,10,FALSE))</f>
        <v/>
      </c>
      <c r="AE85" s="284" t="str">
        <f>IF(AE84="","",VLOOKUP(AE84,標準様式１シフト記号表!$C$7:$L$48,10,FALSE))</f>
        <v/>
      </c>
      <c r="AF85" s="284" t="str">
        <f>IF(AF84="","",VLOOKUP(AF84,標準様式１シフト記号表!$C$7:$L$48,10,FALSE))</f>
        <v/>
      </c>
      <c r="AG85" s="284" t="str">
        <f>IF(AG84="","",VLOOKUP(AG84,標準様式１シフト記号表!$C$7:$L$48,10,FALSE))</f>
        <v/>
      </c>
      <c r="AH85" s="284" t="str">
        <f>IF(AH84="","",VLOOKUP(AH84,標準様式１シフト記号表!$C$7:$L$48,10,FALSE))</f>
        <v/>
      </c>
      <c r="AI85" s="284" t="str">
        <f>IF(AI84="","",VLOOKUP(AI84,標準様式１シフト記号表!$C$7:$L$48,10,FALSE))</f>
        <v/>
      </c>
      <c r="AJ85" s="285" t="str">
        <f>IF(AJ84="","",VLOOKUP(AJ84,標準様式１シフト記号表!$C$7:$L$48,10,FALSE))</f>
        <v/>
      </c>
      <c r="AK85" s="283" t="str">
        <f>IF(AK84="","",VLOOKUP(AK84,標準様式１シフト記号表!$C$7:$L$48,10,FALSE))</f>
        <v/>
      </c>
      <c r="AL85" s="284" t="str">
        <f>IF(AL84="","",VLOOKUP(AL84,標準様式１シフト記号表!$C$7:$L$48,10,FALSE))</f>
        <v/>
      </c>
      <c r="AM85" s="284" t="str">
        <f>IF(AM84="","",VLOOKUP(AM84,標準様式１シフト記号表!$C$7:$L$48,10,FALSE))</f>
        <v/>
      </c>
      <c r="AN85" s="284" t="str">
        <f>IF(AN84="","",VLOOKUP(AN84,標準様式１シフト記号表!$C$7:$L$48,10,FALSE))</f>
        <v/>
      </c>
      <c r="AO85" s="284" t="str">
        <f>IF(AO84="","",VLOOKUP(AO84,標準様式１シフト記号表!$C$7:$L$48,10,FALSE))</f>
        <v/>
      </c>
      <c r="AP85" s="284" t="str">
        <f>IF(AP84="","",VLOOKUP(AP84,標準様式１シフト記号表!$C$7:$L$48,10,FALSE))</f>
        <v/>
      </c>
      <c r="AQ85" s="285" t="str">
        <f>IF(AQ84="","",VLOOKUP(AQ84,標準様式１シフト記号表!$C$7:$L$48,10,FALSE))</f>
        <v/>
      </c>
      <c r="AR85" s="283" t="str">
        <f>IF(AR84="","",VLOOKUP(AR84,標準様式１シフト記号表!$C$7:$L$48,10,FALSE))</f>
        <v/>
      </c>
      <c r="AS85" s="284" t="str">
        <f>IF(AS84="","",VLOOKUP(AS84,標準様式１シフト記号表!$C$7:$L$48,10,FALSE))</f>
        <v/>
      </c>
      <c r="AT85" s="284" t="str">
        <f>IF(AT84="","",VLOOKUP(AT84,標準様式１シフト記号表!$C$7:$L$48,10,FALSE))</f>
        <v/>
      </c>
      <c r="AU85" s="284" t="str">
        <f>IF(AU84="","",VLOOKUP(AU84,標準様式１シフト記号表!$C$7:$L$48,10,FALSE))</f>
        <v/>
      </c>
      <c r="AV85" s="284" t="str">
        <f>IF(AV84="","",VLOOKUP(AV84,標準様式１シフト記号表!$C$7:$L$48,10,FALSE))</f>
        <v/>
      </c>
      <c r="AW85" s="284" t="str">
        <f>IF(AW84="","",VLOOKUP(AW84,標準様式１シフト記号表!$C$7:$L$48,10,FALSE))</f>
        <v/>
      </c>
      <c r="AX85" s="285" t="str">
        <f>IF(AX84="","",VLOOKUP(AX84,標準様式１シフト記号表!$C$7:$L$48,10,FALSE))</f>
        <v/>
      </c>
      <c r="AY85" s="283" t="str">
        <f>IF(AY84="","",VLOOKUP(AY84,標準様式１シフト記号表!$C$7:$L$48,10,FALSE))</f>
        <v/>
      </c>
      <c r="AZ85" s="284" t="str">
        <f>IF(AZ84="","",VLOOKUP(AZ84,標準様式１シフト記号表!$C$7:$L$48,10,FALSE))</f>
        <v/>
      </c>
      <c r="BA85" s="284" t="str">
        <f>IF(BA84="","",VLOOKUP(BA84,標準様式１シフト記号表!$C$7:$L$48,10,FALSE))</f>
        <v/>
      </c>
      <c r="BB85" s="1166">
        <f>IF($BE$4="４週",SUM(W85:AX85),IF($BE$4="暦月",SUM(W85:BA85),""))</f>
        <v>0</v>
      </c>
      <c r="BC85" s="1167"/>
      <c r="BD85" s="1168">
        <f>IF($BE$4="４週",BB85/4,IF($BE$4="暦月",(BB85/($BE$9/7)),""))</f>
        <v>0</v>
      </c>
      <c r="BE85" s="1167"/>
      <c r="BF85" s="1163"/>
      <c r="BG85" s="1164"/>
      <c r="BH85" s="1164"/>
      <c r="BI85" s="1164"/>
      <c r="BJ85" s="1165"/>
    </row>
    <row r="86" spans="2:62" ht="20.25" customHeight="1" x14ac:dyDescent="0.15">
      <c r="B86" s="1086">
        <f>B84+1</f>
        <v>36</v>
      </c>
      <c r="C86" s="1155"/>
      <c r="D86" s="1156"/>
      <c r="E86" s="278"/>
      <c r="F86" s="279"/>
      <c r="G86" s="278"/>
      <c r="H86" s="279"/>
      <c r="I86" s="1157"/>
      <c r="J86" s="1158"/>
      <c r="K86" s="1159"/>
      <c r="L86" s="1160"/>
      <c r="M86" s="1160"/>
      <c r="N86" s="1156"/>
      <c r="O86" s="1103"/>
      <c r="P86" s="1104"/>
      <c r="Q86" s="1104"/>
      <c r="R86" s="1104"/>
      <c r="S86" s="1105"/>
      <c r="T86" s="298" t="s">
        <v>429</v>
      </c>
      <c r="V86" s="299"/>
      <c r="W86" s="291"/>
      <c r="X86" s="292"/>
      <c r="Y86" s="292"/>
      <c r="Z86" s="292"/>
      <c r="AA86" s="292"/>
      <c r="AB86" s="292"/>
      <c r="AC86" s="293"/>
      <c r="AD86" s="291"/>
      <c r="AE86" s="292"/>
      <c r="AF86" s="292"/>
      <c r="AG86" s="292"/>
      <c r="AH86" s="292"/>
      <c r="AI86" s="292"/>
      <c r="AJ86" s="293"/>
      <c r="AK86" s="291"/>
      <c r="AL86" s="292"/>
      <c r="AM86" s="292"/>
      <c r="AN86" s="292"/>
      <c r="AO86" s="292"/>
      <c r="AP86" s="292"/>
      <c r="AQ86" s="293"/>
      <c r="AR86" s="291"/>
      <c r="AS86" s="292"/>
      <c r="AT86" s="292"/>
      <c r="AU86" s="292"/>
      <c r="AV86" s="292"/>
      <c r="AW86" s="292"/>
      <c r="AX86" s="293"/>
      <c r="AY86" s="291"/>
      <c r="AZ86" s="292"/>
      <c r="BA86" s="294"/>
      <c r="BB86" s="1161"/>
      <c r="BC86" s="1162"/>
      <c r="BD86" s="1150"/>
      <c r="BE86" s="1151"/>
      <c r="BF86" s="1152"/>
      <c r="BG86" s="1153"/>
      <c r="BH86" s="1153"/>
      <c r="BI86" s="1153"/>
      <c r="BJ86" s="1154"/>
    </row>
    <row r="87" spans="2:62" ht="20.25" customHeight="1" x14ac:dyDescent="0.15">
      <c r="B87" s="1087"/>
      <c r="C87" s="1169"/>
      <c r="D87" s="1170"/>
      <c r="E87" s="301"/>
      <c r="F87" s="302">
        <f>C86</f>
        <v>0</v>
      </c>
      <c r="G87" s="301"/>
      <c r="H87" s="302">
        <f>I86</f>
        <v>0</v>
      </c>
      <c r="I87" s="1171"/>
      <c r="J87" s="1172"/>
      <c r="K87" s="1173"/>
      <c r="L87" s="1174"/>
      <c r="M87" s="1174"/>
      <c r="N87" s="1170"/>
      <c r="O87" s="1103"/>
      <c r="P87" s="1104"/>
      <c r="Q87" s="1104"/>
      <c r="R87" s="1104"/>
      <c r="S87" s="1105"/>
      <c r="T87" s="300" t="s">
        <v>430</v>
      </c>
      <c r="U87" s="296"/>
      <c r="V87" s="297"/>
      <c r="W87" s="283" t="str">
        <f>IF(W86="","",VLOOKUP(W86,標準様式１シフト記号表!$C$7:$L$48,10,FALSE))</f>
        <v/>
      </c>
      <c r="X87" s="284" t="str">
        <f>IF(X86="","",VLOOKUP(X86,標準様式１シフト記号表!$C$7:$L$48,10,FALSE))</f>
        <v/>
      </c>
      <c r="Y87" s="284" t="str">
        <f>IF(Y86="","",VLOOKUP(Y86,標準様式１シフト記号表!$C$7:$L$48,10,FALSE))</f>
        <v/>
      </c>
      <c r="Z87" s="284" t="str">
        <f>IF(Z86="","",VLOOKUP(Z86,標準様式１シフト記号表!$C$7:$L$48,10,FALSE))</f>
        <v/>
      </c>
      <c r="AA87" s="284" t="str">
        <f>IF(AA86="","",VLOOKUP(AA86,標準様式１シフト記号表!$C$7:$L$48,10,FALSE))</f>
        <v/>
      </c>
      <c r="AB87" s="284" t="str">
        <f>IF(AB86="","",VLOOKUP(AB86,標準様式１シフト記号表!$C$7:$L$48,10,FALSE))</f>
        <v/>
      </c>
      <c r="AC87" s="285" t="str">
        <f>IF(AC86="","",VLOOKUP(AC86,標準様式１シフト記号表!$C$7:$L$48,10,FALSE))</f>
        <v/>
      </c>
      <c r="AD87" s="283" t="str">
        <f>IF(AD86="","",VLOOKUP(AD86,標準様式１シフト記号表!$C$7:$L$48,10,FALSE))</f>
        <v/>
      </c>
      <c r="AE87" s="284" t="str">
        <f>IF(AE86="","",VLOOKUP(AE86,標準様式１シフト記号表!$C$7:$L$48,10,FALSE))</f>
        <v/>
      </c>
      <c r="AF87" s="284" t="str">
        <f>IF(AF86="","",VLOOKUP(AF86,標準様式１シフト記号表!$C$7:$L$48,10,FALSE))</f>
        <v/>
      </c>
      <c r="AG87" s="284" t="str">
        <f>IF(AG86="","",VLOOKUP(AG86,標準様式１シフト記号表!$C$7:$L$48,10,FALSE))</f>
        <v/>
      </c>
      <c r="AH87" s="284" t="str">
        <f>IF(AH86="","",VLOOKUP(AH86,標準様式１シフト記号表!$C$7:$L$48,10,FALSE))</f>
        <v/>
      </c>
      <c r="AI87" s="284" t="str">
        <f>IF(AI86="","",VLOOKUP(AI86,標準様式１シフト記号表!$C$7:$L$48,10,FALSE))</f>
        <v/>
      </c>
      <c r="AJ87" s="285" t="str">
        <f>IF(AJ86="","",VLOOKUP(AJ86,標準様式１シフト記号表!$C$7:$L$48,10,FALSE))</f>
        <v/>
      </c>
      <c r="AK87" s="283" t="str">
        <f>IF(AK86="","",VLOOKUP(AK86,標準様式１シフト記号表!$C$7:$L$48,10,FALSE))</f>
        <v/>
      </c>
      <c r="AL87" s="284" t="str">
        <f>IF(AL86="","",VLOOKUP(AL86,標準様式１シフト記号表!$C$7:$L$48,10,FALSE))</f>
        <v/>
      </c>
      <c r="AM87" s="284" t="str">
        <f>IF(AM86="","",VLOOKUP(AM86,標準様式１シフト記号表!$C$7:$L$48,10,FALSE))</f>
        <v/>
      </c>
      <c r="AN87" s="284" t="str">
        <f>IF(AN86="","",VLOOKUP(AN86,標準様式１シフト記号表!$C$7:$L$48,10,FALSE))</f>
        <v/>
      </c>
      <c r="AO87" s="284" t="str">
        <f>IF(AO86="","",VLOOKUP(AO86,標準様式１シフト記号表!$C$7:$L$48,10,FALSE))</f>
        <v/>
      </c>
      <c r="AP87" s="284" t="str">
        <f>IF(AP86="","",VLOOKUP(AP86,標準様式１シフト記号表!$C$7:$L$48,10,FALSE))</f>
        <v/>
      </c>
      <c r="AQ87" s="285" t="str">
        <f>IF(AQ86="","",VLOOKUP(AQ86,標準様式１シフト記号表!$C$7:$L$48,10,FALSE))</f>
        <v/>
      </c>
      <c r="AR87" s="283" t="str">
        <f>IF(AR86="","",VLOOKUP(AR86,標準様式１シフト記号表!$C$7:$L$48,10,FALSE))</f>
        <v/>
      </c>
      <c r="AS87" s="284" t="str">
        <f>IF(AS86="","",VLOOKUP(AS86,標準様式１シフト記号表!$C$7:$L$48,10,FALSE))</f>
        <v/>
      </c>
      <c r="AT87" s="284" t="str">
        <f>IF(AT86="","",VLOOKUP(AT86,標準様式１シフト記号表!$C$7:$L$48,10,FALSE))</f>
        <v/>
      </c>
      <c r="AU87" s="284" t="str">
        <f>IF(AU86="","",VLOOKUP(AU86,標準様式１シフト記号表!$C$7:$L$48,10,FALSE))</f>
        <v/>
      </c>
      <c r="AV87" s="284" t="str">
        <f>IF(AV86="","",VLOOKUP(AV86,標準様式１シフト記号表!$C$7:$L$48,10,FALSE))</f>
        <v/>
      </c>
      <c r="AW87" s="284" t="str">
        <f>IF(AW86="","",VLOOKUP(AW86,標準様式１シフト記号表!$C$7:$L$48,10,FALSE))</f>
        <v/>
      </c>
      <c r="AX87" s="285" t="str">
        <f>IF(AX86="","",VLOOKUP(AX86,標準様式１シフト記号表!$C$7:$L$48,10,FALSE))</f>
        <v/>
      </c>
      <c r="AY87" s="283" t="str">
        <f>IF(AY86="","",VLOOKUP(AY86,標準様式１シフト記号表!$C$7:$L$48,10,FALSE))</f>
        <v/>
      </c>
      <c r="AZ87" s="284" t="str">
        <f>IF(AZ86="","",VLOOKUP(AZ86,標準様式１シフト記号表!$C$7:$L$48,10,FALSE))</f>
        <v/>
      </c>
      <c r="BA87" s="284" t="str">
        <f>IF(BA86="","",VLOOKUP(BA86,標準様式１シフト記号表!$C$7:$L$48,10,FALSE))</f>
        <v/>
      </c>
      <c r="BB87" s="1166">
        <f>IF($BE$4="４週",SUM(W87:AX87),IF($BE$4="暦月",SUM(W87:BA87),""))</f>
        <v>0</v>
      </c>
      <c r="BC87" s="1167"/>
      <c r="BD87" s="1168">
        <f>IF($BE$4="４週",BB87/4,IF($BE$4="暦月",(BB87/($BE$9/7)),""))</f>
        <v>0</v>
      </c>
      <c r="BE87" s="1167"/>
      <c r="BF87" s="1163"/>
      <c r="BG87" s="1164"/>
      <c r="BH87" s="1164"/>
      <c r="BI87" s="1164"/>
      <c r="BJ87" s="1165"/>
    </row>
    <row r="88" spans="2:62" ht="20.25" customHeight="1" x14ac:dyDescent="0.15">
      <c r="B88" s="1086">
        <f>B86+1</f>
        <v>37</v>
      </c>
      <c r="C88" s="1155"/>
      <c r="D88" s="1156"/>
      <c r="E88" s="278"/>
      <c r="F88" s="279"/>
      <c r="G88" s="278"/>
      <c r="H88" s="279"/>
      <c r="I88" s="1157"/>
      <c r="J88" s="1158"/>
      <c r="K88" s="1159"/>
      <c r="L88" s="1160"/>
      <c r="M88" s="1160"/>
      <c r="N88" s="1156"/>
      <c r="O88" s="1103"/>
      <c r="P88" s="1104"/>
      <c r="Q88" s="1104"/>
      <c r="R88" s="1104"/>
      <c r="S88" s="1105"/>
      <c r="T88" s="298" t="s">
        <v>429</v>
      </c>
      <c r="V88" s="299"/>
      <c r="W88" s="291"/>
      <c r="X88" s="292"/>
      <c r="Y88" s="292"/>
      <c r="Z88" s="292"/>
      <c r="AA88" s="292"/>
      <c r="AB88" s="292"/>
      <c r="AC88" s="293"/>
      <c r="AD88" s="291"/>
      <c r="AE88" s="292"/>
      <c r="AF88" s="292"/>
      <c r="AG88" s="292"/>
      <c r="AH88" s="292"/>
      <c r="AI88" s="292"/>
      <c r="AJ88" s="293"/>
      <c r="AK88" s="291"/>
      <c r="AL88" s="292"/>
      <c r="AM88" s="292"/>
      <c r="AN88" s="292"/>
      <c r="AO88" s="292"/>
      <c r="AP88" s="292"/>
      <c r="AQ88" s="293"/>
      <c r="AR88" s="291"/>
      <c r="AS88" s="292"/>
      <c r="AT88" s="292"/>
      <c r="AU88" s="292"/>
      <c r="AV88" s="292"/>
      <c r="AW88" s="292"/>
      <c r="AX88" s="293"/>
      <c r="AY88" s="291"/>
      <c r="AZ88" s="292"/>
      <c r="BA88" s="294"/>
      <c r="BB88" s="1161"/>
      <c r="BC88" s="1162"/>
      <c r="BD88" s="1150"/>
      <c r="BE88" s="1151"/>
      <c r="BF88" s="1152"/>
      <c r="BG88" s="1153"/>
      <c r="BH88" s="1153"/>
      <c r="BI88" s="1153"/>
      <c r="BJ88" s="1154"/>
    </row>
    <row r="89" spans="2:62" ht="20.25" customHeight="1" x14ac:dyDescent="0.15">
      <c r="B89" s="1087"/>
      <c r="C89" s="1169"/>
      <c r="D89" s="1170"/>
      <c r="E89" s="301"/>
      <c r="F89" s="302">
        <f>C88</f>
        <v>0</v>
      </c>
      <c r="G89" s="301"/>
      <c r="H89" s="302">
        <f>I88</f>
        <v>0</v>
      </c>
      <c r="I89" s="1171"/>
      <c r="J89" s="1172"/>
      <c r="K89" s="1173"/>
      <c r="L89" s="1174"/>
      <c r="M89" s="1174"/>
      <c r="N89" s="1170"/>
      <c r="O89" s="1103"/>
      <c r="P89" s="1104"/>
      <c r="Q89" s="1104"/>
      <c r="R89" s="1104"/>
      <c r="S89" s="1105"/>
      <c r="T89" s="300" t="s">
        <v>430</v>
      </c>
      <c r="U89" s="296"/>
      <c r="V89" s="297"/>
      <c r="W89" s="283" t="str">
        <f>IF(W88="","",VLOOKUP(W88,標準様式１シフト記号表!$C$7:$L$48,10,FALSE))</f>
        <v/>
      </c>
      <c r="X89" s="284" t="str">
        <f>IF(X88="","",VLOOKUP(X88,標準様式１シフト記号表!$C$7:$L$48,10,FALSE))</f>
        <v/>
      </c>
      <c r="Y89" s="284" t="str">
        <f>IF(Y88="","",VLOOKUP(Y88,標準様式１シフト記号表!$C$7:$L$48,10,FALSE))</f>
        <v/>
      </c>
      <c r="Z89" s="284" t="str">
        <f>IF(Z88="","",VLOOKUP(Z88,標準様式１シフト記号表!$C$7:$L$48,10,FALSE))</f>
        <v/>
      </c>
      <c r="AA89" s="284" t="str">
        <f>IF(AA88="","",VLOOKUP(AA88,標準様式１シフト記号表!$C$7:$L$48,10,FALSE))</f>
        <v/>
      </c>
      <c r="AB89" s="284" t="str">
        <f>IF(AB88="","",VLOOKUP(AB88,標準様式１シフト記号表!$C$7:$L$48,10,FALSE))</f>
        <v/>
      </c>
      <c r="AC89" s="285" t="str">
        <f>IF(AC88="","",VLOOKUP(AC88,標準様式１シフト記号表!$C$7:$L$48,10,FALSE))</f>
        <v/>
      </c>
      <c r="AD89" s="283" t="str">
        <f>IF(AD88="","",VLOOKUP(AD88,標準様式１シフト記号表!$C$7:$L$48,10,FALSE))</f>
        <v/>
      </c>
      <c r="AE89" s="284" t="str">
        <f>IF(AE88="","",VLOOKUP(AE88,標準様式１シフト記号表!$C$7:$L$48,10,FALSE))</f>
        <v/>
      </c>
      <c r="AF89" s="284" t="str">
        <f>IF(AF88="","",VLOOKUP(AF88,標準様式１シフト記号表!$C$7:$L$48,10,FALSE))</f>
        <v/>
      </c>
      <c r="AG89" s="284" t="str">
        <f>IF(AG88="","",VLOOKUP(AG88,標準様式１シフト記号表!$C$7:$L$48,10,FALSE))</f>
        <v/>
      </c>
      <c r="AH89" s="284" t="str">
        <f>IF(AH88="","",VLOOKUP(AH88,標準様式１シフト記号表!$C$7:$L$48,10,FALSE))</f>
        <v/>
      </c>
      <c r="AI89" s="284" t="str">
        <f>IF(AI88="","",VLOOKUP(AI88,標準様式１シフト記号表!$C$7:$L$48,10,FALSE))</f>
        <v/>
      </c>
      <c r="AJ89" s="285" t="str">
        <f>IF(AJ88="","",VLOOKUP(AJ88,標準様式１シフト記号表!$C$7:$L$48,10,FALSE))</f>
        <v/>
      </c>
      <c r="AK89" s="283" t="str">
        <f>IF(AK88="","",VLOOKUP(AK88,標準様式１シフト記号表!$C$7:$L$48,10,FALSE))</f>
        <v/>
      </c>
      <c r="AL89" s="284" t="str">
        <f>IF(AL88="","",VLOOKUP(AL88,標準様式１シフト記号表!$C$7:$L$48,10,FALSE))</f>
        <v/>
      </c>
      <c r="AM89" s="284" t="str">
        <f>IF(AM88="","",VLOOKUP(AM88,標準様式１シフト記号表!$C$7:$L$48,10,FALSE))</f>
        <v/>
      </c>
      <c r="AN89" s="284" t="str">
        <f>IF(AN88="","",VLOOKUP(AN88,標準様式１シフト記号表!$C$7:$L$48,10,FALSE))</f>
        <v/>
      </c>
      <c r="AO89" s="284" t="str">
        <f>IF(AO88="","",VLOOKUP(AO88,標準様式１シフト記号表!$C$7:$L$48,10,FALSE))</f>
        <v/>
      </c>
      <c r="AP89" s="284" t="str">
        <f>IF(AP88="","",VLOOKUP(AP88,標準様式１シフト記号表!$C$7:$L$48,10,FALSE))</f>
        <v/>
      </c>
      <c r="AQ89" s="285" t="str">
        <f>IF(AQ88="","",VLOOKUP(AQ88,標準様式１シフト記号表!$C$7:$L$48,10,FALSE))</f>
        <v/>
      </c>
      <c r="AR89" s="283" t="str">
        <f>IF(AR88="","",VLOOKUP(AR88,標準様式１シフト記号表!$C$7:$L$48,10,FALSE))</f>
        <v/>
      </c>
      <c r="AS89" s="284" t="str">
        <f>IF(AS88="","",VLOOKUP(AS88,標準様式１シフト記号表!$C$7:$L$48,10,FALSE))</f>
        <v/>
      </c>
      <c r="AT89" s="284" t="str">
        <f>IF(AT88="","",VLOOKUP(AT88,標準様式１シフト記号表!$C$7:$L$48,10,FALSE))</f>
        <v/>
      </c>
      <c r="AU89" s="284" t="str">
        <f>IF(AU88="","",VLOOKUP(AU88,標準様式１シフト記号表!$C$7:$L$48,10,FALSE))</f>
        <v/>
      </c>
      <c r="AV89" s="284" t="str">
        <f>IF(AV88="","",VLOOKUP(AV88,標準様式１シフト記号表!$C$7:$L$48,10,FALSE))</f>
        <v/>
      </c>
      <c r="AW89" s="284" t="str">
        <f>IF(AW88="","",VLOOKUP(AW88,標準様式１シフト記号表!$C$7:$L$48,10,FALSE))</f>
        <v/>
      </c>
      <c r="AX89" s="285" t="str">
        <f>IF(AX88="","",VLOOKUP(AX88,標準様式１シフト記号表!$C$7:$L$48,10,FALSE))</f>
        <v/>
      </c>
      <c r="AY89" s="283" t="str">
        <f>IF(AY88="","",VLOOKUP(AY88,標準様式１シフト記号表!$C$7:$L$48,10,FALSE))</f>
        <v/>
      </c>
      <c r="AZ89" s="284" t="str">
        <f>IF(AZ88="","",VLOOKUP(AZ88,標準様式１シフト記号表!$C$7:$L$48,10,FALSE))</f>
        <v/>
      </c>
      <c r="BA89" s="284" t="str">
        <f>IF(BA88="","",VLOOKUP(BA88,標準様式１シフト記号表!$C$7:$L$48,10,FALSE))</f>
        <v/>
      </c>
      <c r="BB89" s="1166">
        <f>IF($BE$4="４週",SUM(W89:AX89),IF($BE$4="暦月",SUM(W89:BA89),""))</f>
        <v>0</v>
      </c>
      <c r="BC89" s="1167"/>
      <c r="BD89" s="1168">
        <f>IF($BE$4="４週",BB89/4,IF($BE$4="暦月",(BB89/($BE$9/7)),""))</f>
        <v>0</v>
      </c>
      <c r="BE89" s="1167"/>
      <c r="BF89" s="1163"/>
      <c r="BG89" s="1164"/>
      <c r="BH89" s="1164"/>
      <c r="BI89" s="1164"/>
      <c r="BJ89" s="1165"/>
    </row>
    <row r="90" spans="2:62" ht="20.25" customHeight="1" x14ac:dyDescent="0.15">
      <c r="B90" s="1086">
        <f>B88+1</f>
        <v>38</v>
      </c>
      <c r="C90" s="1155"/>
      <c r="D90" s="1156"/>
      <c r="E90" s="278"/>
      <c r="F90" s="279"/>
      <c r="G90" s="278"/>
      <c r="H90" s="279"/>
      <c r="I90" s="1157"/>
      <c r="J90" s="1158"/>
      <c r="K90" s="1159"/>
      <c r="L90" s="1160"/>
      <c r="M90" s="1160"/>
      <c r="N90" s="1156"/>
      <c r="O90" s="1103"/>
      <c r="P90" s="1104"/>
      <c r="Q90" s="1104"/>
      <c r="R90" s="1104"/>
      <c r="S90" s="1105"/>
      <c r="T90" s="298" t="s">
        <v>429</v>
      </c>
      <c r="V90" s="299"/>
      <c r="W90" s="291"/>
      <c r="X90" s="292"/>
      <c r="Y90" s="292"/>
      <c r="Z90" s="292"/>
      <c r="AA90" s="292"/>
      <c r="AB90" s="292"/>
      <c r="AC90" s="293"/>
      <c r="AD90" s="291"/>
      <c r="AE90" s="292"/>
      <c r="AF90" s="292"/>
      <c r="AG90" s="292"/>
      <c r="AH90" s="292"/>
      <c r="AI90" s="292"/>
      <c r="AJ90" s="293"/>
      <c r="AK90" s="291"/>
      <c r="AL90" s="292"/>
      <c r="AM90" s="292"/>
      <c r="AN90" s="292"/>
      <c r="AO90" s="292"/>
      <c r="AP90" s="292"/>
      <c r="AQ90" s="293"/>
      <c r="AR90" s="291"/>
      <c r="AS90" s="292"/>
      <c r="AT90" s="292"/>
      <c r="AU90" s="292"/>
      <c r="AV90" s="292"/>
      <c r="AW90" s="292"/>
      <c r="AX90" s="293"/>
      <c r="AY90" s="291"/>
      <c r="AZ90" s="292"/>
      <c r="BA90" s="294"/>
      <c r="BB90" s="1161"/>
      <c r="BC90" s="1162"/>
      <c r="BD90" s="1150"/>
      <c r="BE90" s="1151"/>
      <c r="BF90" s="1152"/>
      <c r="BG90" s="1153"/>
      <c r="BH90" s="1153"/>
      <c r="BI90" s="1153"/>
      <c r="BJ90" s="1154"/>
    </row>
    <row r="91" spans="2:62" ht="20.25" customHeight="1" x14ac:dyDescent="0.15">
      <c r="B91" s="1087"/>
      <c r="C91" s="1169"/>
      <c r="D91" s="1170"/>
      <c r="E91" s="301"/>
      <c r="F91" s="302">
        <f>C90</f>
        <v>0</v>
      </c>
      <c r="G91" s="301"/>
      <c r="H91" s="302">
        <f>I90</f>
        <v>0</v>
      </c>
      <c r="I91" s="1171"/>
      <c r="J91" s="1172"/>
      <c r="K91" s="1173"/>
      <c r="L91" s="1174"/>
      <c r="M91" s="1174"/>
      <c r="N91" s="1170"/>
      <c r="O91" s="1103"/>
      <c r="P91" s="1104"/>
      <c r="Q91" s="1104"/>
      <c r="R91" s="1104"/>
      <c r="S91" s="1105"/>
      <c r="T91" s="300" t="s">
        <v>430</v>
      </c>
      <c r="U91" s="296"/>
      <c r="V91" s="297"/>
      <c r="W91" s="283" t="str">
        <f>IF(W90="","",VLOOKUP(W90,標準様式１シフト記号表!$C$7:$L$48,10,FALSE))</f>
        <v/>
      </c>
      <c r="X91" s="284" t="str">
        <f>IF(X90="","",VLOOKUP(X90,標準様式１シフト記号表!$C$7:$L$48,10,FALSE))</f>
        <v/>
      </c>
      <c r="Y91" s="284" t="str">
        <f>IF(Y90="","",VLOOKUP(Y90,標準様式１シフト記号表!$C$7:$L$48,10,FALSE))</f>
        <v/>
      </c>
      <c r="Z91" s="284" t="str">
        <f>IF(Z90="","",VLOOKUP(Z90,標準様式１シフト記号表!$C$7:$L$48,10,FALSE))</f>
        <v/>
      </c>
      <c r="AA91" s="284" t="str">
        <f>IF(AA90="","",VLOOKUP(AA90,標準様式１シフト記号表!$C$7:$L$48,10,FALSE))</f>
        <v/>
      </c>
      <c r="AB91" s="284" t="str">
        <f>IF(AB90="","",VLOOKUP(AB90,標準様式１シフト記号表!$C$7:$L$48,10,FALSE))</f>
        <v/>
      </c>
      <c r="AC91" s="285" t="str">
        <f>IF(AC90="","",VLOOKUP(AC90,標準様式１シフト記号表!$C$7:$L$48,10,FALSE))</f>
        <v/>
      </c>
      <c r="AD91" s="283" t="str">
        <f>IF(AD90="","",VLOOKUP(AD90,標準様式１シフト記号表!$C$7:$L$48,10,FALSE))</f>
        <v/>
      </c>
      <c r="AE91" s="284" t="str">
        <f>IF(AE90="","",VLOOKUP(AE90,標準様式１シフト記号表!$C$7:$L$48,10,FALSE))</f>
        <v/>
      </c>
      <c r="AF91" s="284" t="str">
        <f>IF(AF90="","",VLOOKUP(AF90,標準様式１シフト記号表!$C$7:$L$48,10,FALSE))</f>
        <v/>
      </c>
      <c r="AG91" s="284" t="str">
        <f>IF(AG90="","",VLOOKUP(AG90,標準様式１シフト記号表!$C$7:$L$48,10,FALSE))</f>
        <v/>
      </c>
      <c r="AH91" s="284" t="str">
        <f>IF(AH90="","",VLOOKUP(AH90,標準様式１シフト記号表!$C$7:$L$48,10,FALSE))</f>
        <v/>
      </c>
      <c r="AI91" s="284" t="str">
        <f>IF(AI90="","",VLOOKUP(AI90,標準様式１シフト記号表!$C$7:$L$48,10,FALSE))</f>
        <v/>
      </c>
      <c r="AJ91" s="285" t="str">
        <f>IF(AJ90="","",VLOOKUP(AJ90,標準様式１シフト記号表!$C$7:$L$48,10,FALSE))</f>
        <v/>
      </c>
      <c r="AK91" s="283" t="str">
        <f>IF(AK90="","",VLOOKUP(AK90,標準様式１シフト記号表!$C$7:$L$48,10,FALSE))</f>
        <v/>
      </c>
      <c r="AL91" s="284" t="str">
        <f>IF(AL90="","",VLOOKUP(AL90,標準様式１シフト記号表!$C$7:$L$48,10,FALSE))</f>
        <v/>
      </c>
      <c r="AM91" s="284" t="str">
        <f>IF(AM90="","",VLOOKUP(AM90,標準様式１シフト記号表!$C$7:$L$48,10,FALSE))</f>
        <v/>
      </c>
      <c r="AN91" s="284" t="str">
        <f>IF(AN90="","",VLOOKUP(AN90,標準様式１シフト記号表!$C$7:$L$48,10,FALSE))</f>
        <v/>
      </c>
      <c r="AO91" s="284" t="str">
        <f>IF(AO90="","",VLOOKUP(AO90,標準様式１シフト記号表!$C$7:$L$48,10,FALSE))</f>
        <v/>
      </c>
      <c r="AP91" s="284" t="str">
        <f>IF(AP90="","",VLOOKUP(AP90,標準様式１シフト記号表!$C$7:$L$48,10,FALSE))</f>
        <v/>
      </c>
      <c r="AQ91" s="285" t="str">
        <f>IF(AQ90="","",VLOOKUP(AQ90,標準様式１シフト記号表!$C$7:$L$48,10,FALSE))</f>
        <v/>
      </c>
      <c r="AR91" s="283" t="str">
        <f>IF(AR90="","",VLOOKUP(AR90,標準様式１シフト記号表!$C$7:$L$48,10,FALSE))</f>
        <v/>
      </c>
      <c r="AS91" s="284" t="str">
        <f>IF(AS90="","",VLOOKUP(AS90,標準様式１シフト記号表!$C$7:$L$48,10,FALSE))</f>
        <v/>
      </c>
      <c r="AT91" s="284" t="str">
        <f>IF(AT90="","",VLOOKUP(AT90,標準様式１シフト記号表!$C$7:$L$48,10,FALSE))</f>
        <v/>
      </c>
      <c r="AU91" s="284" t="str">
        <f>IF(AU90="","",VLOOKUP(AU90,標準様式１シフト記号表!$C$7:$L$48,10,FALSE))</f>
        <v/>
      </c>
      <c r="AV91" s="284" t="str">
        <f>IF(AV90="","",VLOOKUP(AV90,標準様式１シフト記号表!$C$7:$L$48,10,FALSE))</f>
        <v/>
      </c>
      <c r="AW91" s="284" t="str">
        <f>IF(AW90="","",VLOOKUP(AW90,標準様式１シフト記号表!$C$7:$L$48,10,FALSE))</f>
        <v/>
      </c>
      <c r="AX91" s="285" t="str">
        <f>IF(AX90="","",VLOOKUP(AX90,標準様式１シフト記号表!$C$7:$L$48,10,FALSE))</f>
        <v/>
      </c>
      <c r="AY91" s="283" t="str">
        <f>IF(AY90="","",VLOOKUP(AY90,標準様式１シフト記号表!$C$7:$L$48,10,FALSE))</f>
        <v/>
      </c>
      <c r="AZ91" s="284" t="str">
        <f>IF(AZ90="","",VLOOKUP(AZ90,標準様式１シフト記号表!$C$7:$L$48,10,FALSE))</f>
        <v/>
      </c>
      <c r="BA91" s="284" t="str">
        <f>IF(BA90="","",VLOOKUP(BA90,標準様式１シフト記号表!$C$7:$L$48,10,FALSE))</f>
        <v/>
      </c>
      <c r="BB91" s="1166">
        <f>IF($BE$4="４週",SUM(W91:AX91),IF($BE$4="暦月",SUM(W91:BA91),""))</f>
        <v>0</v>
      </c>
      <c r="BC91" s="1167"/>
      <c r="BD91" s="1168">
        <f>IF($BE$4="４週",BB91/4,IF($BE$4="暦月",(BB91/($BE$9/7)),""))</f>
        <v>0</v>
      </c>
      <c r="BE91" s="1167"/>
      <c r="BF91" s="1163"/>
      <c r="BG91" s="1164"/>
      <c r="BH91" s="1164"/>
      <c r="BI91" s="1164"/>
      <c r="BJ91" s="1165"/>
    </row>
    <row r="92" spans="2:62" ht="20.25" customHeight="1" x14ac:dyDescent="0.15">
      <c r="B92" s="1086">
        <f>B90+1</f>
        <v>39</v>
      </c>
      <c r="C92" s="1155"/>
      <c r="D92" s="1156"/>
      <c r="E92" s="278"/>
      <c r="F92" s="279"/>
      <c r="G92" s="278"/>
      <c r="H92" s="279"/>
      <c r="I92" s="1157"/>
      <c r="J92" s="1158"/>
      <c r="K92" s="1159"/>
      <c r="L92" s="1160"/>
      <c r="M92" s="1160"/>
      <c r="N92" s="1156"/>
      <c r="O92" s="1103"/>
      <c r="P92" s="1104"/>
      <c r="Q92" s="1104"/>
      <c r="R92" s="1104"/>
      <c r="S92" s="1105"/>
      <c r="T92" s="298" t="s">
        <v>429</v>
      </c>
      <c r="V92" s="299"/>
      <c r="W92" s="291"/>
      <c r="X92" s="292"/>
      <c r="Y92" s="292"/>
      <c r="Z92" s="292"/>
      <c r="AA92" s="292"/>
      <c r="AB92" s="292"/>
      <c r="AC92" s="293"/>
      <c r="AD92" s="291"/>
      <c r="AE92" s="292"/>
      <c r="AF92" s="292"/>
      <c r="AG92" s="292"/>
      <c r="AH92" s="292"/>
      <c r="AI92" s="292"/>
      <c r="AJ92" s="293"/>
      <c r="AK92" s="291"/>
      <c r="AL92" s="292"/>
      <c r="AM92" s="292"/>
      <c r="AN92" s="292"/>
      <c r="AO92" s="292"/>
      <c r="AP92" s="292"/>
      <c r="AQ92" s="293"/>
      <c r="AR92" s="291"/>
      <c r="AS92" s="292"/>
      <c r="AT92" s="292"/>
      <c r="AU92" s="292"/>
      <c r="AV92" s="292"/>
      <c r="AW92" s="292"/>
      <c r="AX92" s="293"/>
      <c r="AY92" s="291"/>
      <c r="AZ92" s="292"/>
      <c r="BA92" s="294"/>
      <c r="BB92" s="1161"/>
      <c r="BC92" s="1162"/>
      <c r="BD92" s="1150"/>
      <c r="BE92" s="1151"/>
      <c r="BF92" s="1152"/>
      <c r="BG92" s="1153"/>
      <c r="BH92" s="1153"/>
      <c r="BI92" s="1153"/>
      <c r="BJ92" s="1154"/>
    </row>
    <row r="93" spans="2:62" ht="20.25" customHeight="1" x14ac:dyDescent="0.15">
      <c r="B93" s="1087"/>
      <c r="C93" s="1169"/>
      <c r="D93" s="1170"/>
      <c r="E93" s="301"/>
      <c r="F93" s="302">
        <f>C92</f>
        <v>0</v>
      </c>
      <c r="G93" s="301"/>
      <c r="H93" s="302">
        <f>I92</f>
        <v>0</v>
      </c>
      <c r="I93" s="1171"/>
      <c r="J93" s="1172"/>
      <c r="K93" s="1173"/>
      <c r="L93" s="1174"/>
      <c r="M93" s="1174"/>
      <c r="N93" s="1170"/>
      <c r="O93" s="1103"/>
      <c r="P93" s="1104"/>
      <c r="Q93" s="1104"/>
      <c r="R93" s="1104"/>
      <c r="S93" s="1105"/>
      <c r="T93" s="300" t="s">
        <v>430</v>
      </c>
      <c r="U93" s="296"/>
      <c r="V93" s="297"/>
      <c r="W93" s="283" t="str">
        <f>IF(W92="","",VLOOKUP(W92,標準様式１シフト記号表!$C$7:$L$48,10,FALSE))</f>
        <v/>
      </c>
      <c r="X93" s="284" t="str">
        <f>IF(X92="","",VLOOKUP(X92,標準様式１シフト記号表!$C$7:$L$48,10,FALSE))</f>
        <v/>
      </c>
      <c r="Y93" s="284" t="str">
        <f>IF(Y92="","",VLOOKUP(Y92,標準様式１シフト記号表!$C$7:$L$48,10,FALSE))</f>
        <v/>
      </c>
      <c r="Z93" s="284" t="str">
        <f>IF(Z92="","",VLOOKUP(Z92,標準様式１シフト記号表!$C$7:$L$48,10,FALSE))</f>
        <v/>
      </c>
      <c r="AA93" s="284" t="str">
        <f>IF(AA92="","",VLOOKUP(AA92,標準様式１シフト記号表!$C$7:$L$48,10,FALSE))</f>
        <v/>
      </c>
      <c r="AB93" s="284" t="str">
        <f>IF(AB92="","",VLOOKUP(AB92,標準様式１シフト記号表!$C$7:$L$48,10,FALSE))</f>
        <v/>
      </c>
      <c r="AC93" s="285" t="str">
        <f>IF(AC92="","",VLOOKUP(AC92,標準様式１シフト記号表!$C$7:$L$48,10,FALSE))</f>
        <v/>
      </c>
      <c r="AD93" s="283" t="str">
        <f>IF(AD92="","",VLOOKUP(AD92,標準様式１シフト記号表!$C$7:$L$48,10,FALSE))</f>
        <v/>
      </c>
      <c r="AE93" s="284" t="str">
        <f>IF(AE92="","",VLOOKUP(AE92,標準様式１シフト記号表!$C$7:$L$48,10,FALSE))</f>
        <v/>
      </c>
      <c r="AF93" s="284" t="str">
        <f>IF(AF92="","",VLOOKUP(AF92,標準様式１シフト記号表!$C$7:$L$48,10,FALSE))</f>
        <v/>
      </c>
      <c r="AG93" s="284" t="str">
        <f>IF(AG92="","",VLOOKUP(AG92,標準様式１シフト記号表!$C$7:$L$48,10,FALSE))</f>
        <v/>
      </c>
      <c r="AH93" s="284" t="str">
        <f>IF(AH92="","",VLOOKUP(AH92,標準様式１シフト記号表!$C$7:$L$48,10,FALSE))</f>
        <v/>
      </c>
      <c r="AI93" s="284" t="str">
        <f>IF(AI92="","",VLOOKUP(AI92,標準様式１シフト記号表!$C$7:$L$48,10,FALSE))</f>
        <v/>
      </c>
      <c r="AJ93" s="285" t="str">
        <f>IF(AJ92="","",VLOOKUP(AJ92,標準様式１シフト記号表!$C$7:$L$48,10,FALSE))</f>
        <v/>
      </c>
      <c r="AK93" s="283" t="str">
        <f>IF(AK92="","",VLOOKUP(AK92,標準様式１シフト記号表!$C$7:$L$48,10,FALSE))</f>
        <v/>
      </c>
      <c r="AL93" s="284" t="str">
        <f>IF(AL92="","",VLOOKUP(AL92,標準様式１シフト記号表!$C$7:$L$48,10,FALSE))</f>
        <v/>
      </c>
      <c r="AM93" s="284" t="str">
        <f>IF(AM92="","",VLOOKUP(AM92,標準様式１シフト記号表!$C$7:$L$48,10,FALSE))</f>
        <v/>
      </c>
      <c r="AN93" s="284" t="str">
        <f>IF(AN92="","",VLOOKUP(AN92,標準様式１シフト記号表!$C$7:$L$48,10,FALSE))</f>
        <v/>
      </c>
      <c r="AO93" s="284" t="str">
        <f>IF(AO92="","",VLOOKUP(AO92,標準様式１シフト記号表!$C$7:$L$48,10,FALSE))</f>
        <v/>
      </c>
      <c r="AP93" s="284" t="str">
        <f>IF(AP92="","",VLOOKUP(AP92,標準様式１シフト記号表!$C$7:$L$48,10,FALSE))</f>
        <v/>
      </c>
      <c r="AQ93" s="285" t="str">
        <f>IF(AQ92="","",VLOOKUP(AQ92,標準様式１シフト記号表!$C$7:$L$48,10,FALSE))</f>
        <v/>
      </c>
      <c r="AR93" s="283" t="str">
        <f>IF(AR92="","",VLOOKUP(AR92,標準様式１シフト記号表!$C$7:$L$48,10,FALSE))</f>
        <v/>
      </c>
      <c r="AS93" s="284" t="str">
        <f>IF(AS92="","",VLOOKUP(AS92,標準様式１シフト記号表!$C$7:$L$48,10,FALSE))</f>
        <v/>
      </c>
      <c r="AT93" s="284" t="str">
        <f>IF(AT92="","",VLOOKUP(AT92,標準様式１シフト記号表!$C$7:$L$48,10,FALSE))</f>
        <v/>
      </c>
      <c r="AU93" s="284" t="str">
        <f>IF(AU92="","",VLOOKUP(AU92,標準様式１シフト記号表!$C$7:$L$48,10,FALSE))</f>
        <v/>
      </c>
      <c r="AV93" s="284" t="str">
        <f>IF(AV92="","",VLOOKUP(AV92,標準様式１シフト記号表!$C$7:$L$48,10,FALSE))</f>
        <v/>
      </c>
      <c r="AW93" s="284" t="str">
        <f>IF(AW92="","",VLOOKUP(AW92,標準様式１シフト記号表!$C$7:$L$48,10,FALSE))</f>
        <v/>
      </c>
      <c r="AX93" s="285" t="str">
        <f>IF(AX92="","",VLOOKUP(AX92,標準様式１シフト記号表!$C$7:$L$48,10,FALSE))</f>
        <v/>
      </c>
      <c r="AY93" s="283" t="str">
        <f>IF(AY92="","",VLOOKUP(AY92,標準様式１シフト記号表!$C$7:$L$48,10,FALSE))</f>
        <v/>
      </c>
      <c r="AZ93" s="284" t="str">
        <f>IF(AZ92="","",VLOOKUP(AZ92,標準様式１シフト記号表!$C$7:$L$48,10,FALSE))</f>
        <v/>
      </c>
      <c r="BA93" s="284" t="str">
        <f>IF(BA92="","",VLOOKUP(BA92,標準様式１シフト記号表!$C$7:$L$48,10,FALSE))</f>
        <v/>
      </c>
      <c r="BB93" s="1166">
        <f>IF($BE$4="４週",SUM(W93:AX93),IF($BE$4="暦月",SUM(W93:BA93),""))</f>
        <v>0</v>
      </c>
      <c r="BC93" s="1167"/>
      <c r="BD93" s="1168">
        <f>IF($BE$4="４週",BB93/4,IF($BE$4="暦月",(BB93/($BE$9/7)),""))</f>
        <v>0</v>
      </c>
      <c r="BE93" s="1167"/>
      <c r="BF93" s="1163"/>
      <c r="BG93" s="1164"/>
      <c r="BH93" s="1164"/>
      <c r="BI93" s="1164"/>
      <c r="BJ93" s="1165"/>
    </row>
    <row r="94" spans="2:62" ht="20.25" customHeight="1" x14ac:dyDescent="0.15">
      <c r="B94" s="1086">
        <f>B92+1</f>
        <v>40</v>
      </c>
      <c r="C94" s="1155"/>
      <c r="D94" s="1156"/>
      <c r="E94" s="278"/>
      <c r="F94" s="279"/>
      <c r="G94" s="278"/>
      <c r="H94" s="279"/>
      <c r="I94" s="1157"/>
      <c r="J94" s="1158"/>
      <c r="K94" s="1159"/>
      <c r="L94" s="1160"/>
      <c r="M94" s="1160"/>
      <c r="N94" s="1156"/>
      <c r="O94" s="1103"/>
      <c r="P94" s="1104"/>
      <c r="Q94" s="1104"/>
      <c r="R94" s="1104"/>
      <c r="S94" s="1105"/>
      <c r="T94" s="298" t="s">
        <v>429</v>
      </c>
      <c r="V94" s="299"/>
      <c r="W94" s="291"/>
      <c r="X94" s="292"/>
      <c r="Y94" s="292"/>
      <c r="Z94" s="292"/>
      <c r="AA94" s="292"/>
      <c r="AB94" s="292"/>
      <c r="AC94" s="293"/>
      <c r="AD94" s="291"/>
      <c r="AE94" s="292"/>
      <c r="AF94" s="292"/>
      <c r="AG94" s="292"/>
      <c r="AH94" s="292"/>
      <c r="AI94" s="292"/>
      <c r="AJ94" s="293"/>
      <c r="AK94" s="291"/>
      <c r="AL94" s="292"/>
      <c r="AM94" s="292"/>
      <c r="AN94" s="292"/>
      <c r="AO94" s="292"/>
      <c r="AP94" s="292"/>
      <c r="AQ94" s="293"/>
      <c r="AR94" s="291"/>
      <c r="AS94" s="292"/>
      <c r="AT94" s="292"/>
      <c r="AU94" s="292"/>
      <c r="AV94" s="292"/>
      <c r="AW94" s="292"/>
      <c r="AX94" s="293"/>
      <c r="AY94" s="291"/>
      <c r="AZ94" s="292"/>
      <c r="BA94" s="294"/>
      <c r="BB94" s="1161"/>
      <c r="BC94" s="1162"/>
      <c r="BD94" s="1150"/>
      <c r="BE94" s="1151"/>
      <c r="BF94" s="1152"/>
      <c r="BG94" s="1153"/>
      <c r="BH94" s="1153"/>
      <c r="BI94" s="1153"/>
      <c r="BJ94" s="1154"/>
    </row>
    <row r="95" spans="2:62" ht="20.25" customHeight="1" x14ac:dyDescent="0.15">
      <c r="B95" s="1087"/>
      <c r="C95" s="1169"/>
      <c r="D95" s="1170"/>
      <c r="E95" s="301"/>
      <c r="F95" s="302">
        <f>C94</f>
        <v>0</v>
      </c>
      <c r="G95" s="301"/>
      <c r="H95" s="302">
        <f>I94</f>
        <v>0</v>
      </c>
      <c r="I95" s="1171"/>
      <c r="J95" s="1172"/>
      <c r="K95" s="1173"/>
      <c r="L95" s="1174"/>
      <c r="M95" s="1174"/>
      <c r="N95" s="1170"/>
      <c r="O95" s="1103"/>
      <c r="P95" s="1104"/>
      <c r="Q95" s="1104"/>
      <c r="R95" s="1104"/>
      <c r="S95" s="1105"/>
      <c r="T95" s="300" t="s">
        <v>430</v>
      </c>
      <c r="U95" s="296"/>
      <c r="V95" s="297"/>
      <c r="W95" s="283" t="str">
        <f>IF(W94="","",VLOOKUP(W94,標準様式１シフト記号表!$C$7:$L$48,10,FALSE))</f>
        <v/>
      </c>
      <c r="X95" s="284" t="str">
        <f>IF(X94="","",VLOOKUP(X94,標準様式１シフト記号表!$C$7:$L$48,10,FALSE))</f>
        <v/>
      </c>
      <c r="Y95" s="284" t="str">
        <f>IF(Y94="","",VLOOKUP(Y94,標準様式１シフト記号表!$C$7:$L$48,10,FALSE))</f>
        <v/>
      </c>
      <c r="Z95" s="284" t="str">
        <f>IF(Z94="","",VLOOKUP(Z94,標準様式１シフト記号表!$C$7:$L$48,10,FALSE))</f>
        <v/>
      </c>
      <c r="AA95" s="284" t="str">
        <f>IF(AA94="","",VLOOKUP(AA94,標準様式１シフト記号表!$C$7:$L$48,10,FALSE))</f>
        <v/>
      </c>
      <c r="AB95" s="284" t="str">
        <f>IF(AB94="","",VLOOKUP(AB94,標準様式１シフト記号表!$C$7:$L$48,10,FALSE))</f>
        <v/>
      </c>
      <c r="AC95" s="285" t="str">
        <f>IF(AC94="","",VLOOKUP(AC94,標準様式１シフト記号表!$C$7:$L$48,10,FALSE))</f>
        <v/>
      </c>
      <c r="AD95" s="283" t="str">
        <f>IF(AD94="","",VLOOKUP(AD94,標準様式１シフト記号表!$C$7:$L$48,10,FALSE))</f>
        <v/>
      </c>
      <c r="AE95" s="284" t="str">
        <f>IF(AE94="","",VLOOKUP(AE94,標準様式１シフト記号表!$C$7:$L$48,10,FALSE))</f>
        <v/>
      </c>
      <c r="AF95" s="284" t="str">
        <f>IF(AF94="","",VLOOKUP(AF94,標準様式１シフト記号表!$C$7:$L$48,10,FALSE))</f>
        <v/>
      </c>
      <c r="AG95" s="284" t="str">
        <f>IF(AG94="","",VLOOKUP(AG94,標準様式１シフト記号表!$C$7:$L$48,10,FALSE))</f>
        <v/>
      </c>
      <c r="AH95" s="284" t="str">
        <f>IF(AH94="","",VLOOKUP(AH94,標準様式１シフト記号表!$C$7:$L$48,10,FALSE))</f>
        <v/>
      </c>
      <c r="AI95" s="284" t="str">
        <f>IF(AI94="","",VLOOKUP(AI94,標準様式１シフト記号表!$C$7:$L$48,10,FALSE))</f>
        <v/>
      </c>
      <c r="AJ95" s="285" t="str">
        <f>IF(AJ94="","",VLOOKUP(AJ94,標準様式１シフト記号表!$C$7:$L$48,10,FALSE))</f>
        <v/>
      </c>
      <c r="AK95" s="283" t="str">
        <f>IF(AK94="","",VLOOKUP(AK94,標準様式１シフト記号表!$C$7:$L$48,10,FALSE))</f>
        <v/>
      </c>
      <c r="AL95" s="284" t="str">
        <f>IF(AL94="","",VLOOKUP(AL94,標準様式１シフト記号表!$C$7:$L$48,10,FALSE))</f>
        <v/>
      </c>
      <c r="AM95" s="284" t="str">
        <f>IF(AM94="","",VLOOKUP(AM94,標準様式１シフト記号表!$C$7:$L$48,10,FALSE))</f>
        <v/>
      </c>
      <c r="AN95" s="284" t="str">
        <f>IF(AN94="","",VLOOKUP(AN94,標準様式１シフト記号表!$C$7:$L$48,10,FALSE))</f>
        <v/>
      </c>
      <c r="AO95" s="284" t="str">
        <f>IF(AO94="","",VLOOKUP(AO94,標準様式１シフト記号表!$C$7:$L$48,10,FALSE))</f>
        <v/>
      </c>
      <c r="AP95" s="284" t="str">
        <f>IF(AP94="","",VLOOKUP(AP94,標準様式１シフト記号表!$C$7:$L$48,10,FALSE))</f>
        <v/>
      </c>
      <c r="AQ95" s="285" t="str">
        <f>IF(AQ94="","",VLOOKUP(AQ94,標準様式１シフト記号表!$C$7:$L$48,10,FALSE))</f>
        <v/>
      </c>
      <c r="AR95" s="283" t="str">
        <f>IF(AR94="","",VLOOKUP(AR94,標準様式１シフト記号表!$C$7:$L$48,10,FALSE))</f>
        <v/>
      </c>
      <c r="AS95" s="284" t="str">
        <f>IF(AS94="","",VLOOKUP(AS94,標準様式１シフト記号表!$C$7:$L$48,10,FALSE))</f>
        <v/>
      </c>
      <c r="AT95" s="284" t="str">
        <f>IF(AT94="","",VLOOKUP(AT94,標準様式１シフト記号表!$C$7:$L$48,10,FALSE))</f>
        <v/>
      </c>
      <c r="AU95" s="284" t="str">
        <f>IF(AU94="","",VLOOKUP(AU94,標準様式１シフト記号表!$C$7:$L$48,10,FALSE))</f>
        <v/>
      </c>
      <c r="AV95" s="284" t="str">
        <f>IF(AV94="","",VLOOKUP(AV94,標準様式１シフト記号表!$C$7:$L$48,10,FALSE))</f>
        <v/>
      </c>
      <c r="AW95" s="284" t="str">
        <f>IF(AW94="","",VLOOKUP(AW94,標準様式１シフト記号表!$C$7:$L$48,10,FALSE))</f>
        <v/>
      </c>
      <c r="AX95" s="285" t="str">
        <f>IF(AX94="","",VLOOKUP(AX94,標準様式１シフト記号表!$C$7:$L$48,10,FALSE))</f>
        <v/>
      </c>
      <c r="AY95" s="283" t="str">
        <f>IF(AY94="","",VLOOKUP(AY94,標準様式１シフト記号表!$C$7:$L$48,10,FALSE))</f>
        <v/>
      </c>
      <c r="AZ95" s="284" t="str">
        <f>IF(AZ94="","",VLOOKUP(AZ94,標準様式１シフト記号表!$C$7:$L$48,10,FALSE))</f>
        <v/>
      </c>
      <c r="BA95" s="284" t="str">
        <f>IF(BA94="","",VLOOKUP(BA94,標準様式１シフト記号表!$C$7:$L$48,10,FALSE))</f>
        <v/>
      </c>
      <c r="BB95" s="1166">
        <f>IF($BE$4="４週",SUM(W95:AX95),IF($BE$4="暦月",SUM(W95:BA95),""))</f>
        <v>0</v>
      </c>
      <c r="BC95" s="1167"/>
      <c r="BD95" s="1168">
        <f>IF($BE$4="４週",BB95/4,IF($BE$4="暦月",(BB95/($BE$9/7)),""))</f>
        <v>0</v>
      </c>
      <c r="BE95" s="1167"/>
      <c r="BF95" s="1163"/>
      <c r="BG95" s="1164"/>
      <c r="BH95" s="1164"/>
      <c r="BI95" s="1164"/>
      <c r="BJ95" s="1165"/>
    </row>
    <row r="96" spans="2:62" ht="20.25" customHeight="1" x14ac:dyDescent="0.15">
      <c r="B96" s="1086">
        <f>B94+1</f>
        <v>41</v>
      </c>
      <c r="C96" s="1155"/>
      <c r="D96" s="1156"/>
      <c r="E96" s="278"/>
      <c r="F96" s="279"/>
      <c r="G96" s="278"/>
      <c r="H96" s="279"/>
      <c r="I96" s="1157"/>
      <c r="J96" s="1158"/>
      <c r="K96" s="1159"/>
      <c r="L96" s="1160"/>
      <c r="M96" s="1160"/>
      <c r="N96" s="1156"/>
      <c r="O96" s="1103"/>
      <c r="P96" s="1104"/>
      <c r="Q96" s="1104"/>
      <c r="R96" s="1104"/>
      <c r="S96" s="1105"/>
      <c r="T96" s="298" t="s">
        <v>429</v>
      </c>
      <c r="V96" s="299"/>
      <c r="W96" s="291"/>
      <c r="X96" s="292"/>
      <c r="Y96" s="292"/>
      <c r="Z96" s="292"/>
      <c r="AA96" s="292"/>
      <c r="AB96" s="292"/>
      <c r="AC96" s="293"/>
      <c r="AD96" s="291"/>
      <c r="AE96" s="292"/>
      <c r="AF96" s="292"/>
      <c r="AG96" s="292"/>
      <c r="AH96" s="292"/>
      <c r="AI96" s="292"/>
      <c r="AJ96" s="293"/>
      <c r="AK96" s="291"/>
      <c r="AL96" s="292"/>
      <c r="AM96" s="292"/>
      <c r="AN96" s="292"/>
      <c r="AO96" s="292"/>
      <c r="AP96" s="292"/>
      <c r="AQ96" s="293"/>
      <c r="AR96" s="291"/>
      <c r="AS96" s="292"/>
      <c r="AT96" s="292"/>
      <c r="AU96" s="292"/>
      <c r="AV96" s="292"/>
      <c r="AW96" s="292"/>
      <c r="AX96" s="293"/>
      <c r="AY96" s="291"/>
      <c r="AZ96" s="292"/>
      <c r="BA96" s="294"/>
      <c r="BB96" s="1161"/>
      <c r="BC96" s="1162"/>
      <c r="BD96" s="1150"/>
      <c r="BE96" s="1151"/>
      <c r="BF96" s="1152"/>
      <c r="BG96" s="1153"/>
      <c r="BH96" s="1153"/>
      <c r="BI96" s="1153"/>
      <c r="BJ96" s="1154"/>
    </row>
    <row r="97" spans="2:62" ht="20.25" customHeight="1" x14ac:dyDescent="0.15">
      <c r="B97" s="1087"/>
      <c r="C97" s="1169"/>
      <c r="D97" s="1170"/>
      <c r="E97" s="301"/>
      <c r="F97" s="302">
        <f>C96</f>
        <v>0</v>
      </c>
      <c r="G97" s="301"/>
      <c r="H97" s="302">
        <f>I96</f>
        <v>0</v>
      </c>
      <c r="I97" s="1171"/>
      <c r="J97" s="1172"/>
      <c r="K97" s="1173"/>
      <c r="L97" s="1174"/>
      <c r="M97" s="1174"/>
      <c r="N97" s="1170"/>
      <c r="O97" s="1103"/>
      <c r="P97" s="1104"/>
      <c r="Q97" s="1104"/>
      <c r="R97" s="1104"/>
      <c r="S97" s="1105"/>
      <c r="T97" s="300" t="s">
        <v>430</v>
      </c>
      <c r="U97" s="296"/>
      <c r="V97" s="297"/>
      <c r="W97" s="283" t="str">
        <f>IF(W96="","",VLOOKUP(W96,標準様式１シフト記号表!$C$7:$L$48,10,FALSE))</f>
        <v/>
      </c>
      <c r="X97" s="284" t="str">
        <f>IF(X96="","",VLOOKUP(X96,標準様式１シフト記号表!$C$7:$L$48,10,FALSE))</f>
        <v/>
      </c>
      <c r="Y97" s="284" t="str">
        <f>IF(Y96="","",VLOOKUP(Y96,標準様式１シフト記号表!$C$7:$L$48,10,FALSE))</f>
        <v/>
      </c>
      <c r="Z97" s="284" t="str">
        <f>IF(Z96="","",VLOOKUP(Z96,標準様式１シフト記号表!$C$7:$L$48,10,FALSE))</f>
        <v/>
      </c>
      <c r="AA97" s="284" t="str">
        <f>IF(AA96="","",VLOOKUP(AA96,標準様式１シフト記号表!$C$7:$L$48,10,FALSE))</f>
        <v/>
      </c>
      <c r="AB97" s="284" t="str">
        <f>IF(AB96="","",VLOOKUP(AB96,標準様式１シフト記号表!$C$7:$L$48,10,FALSE))</f>
        <v/>
      </c>
      <c r="AC97" s="285" t="str">
        <f>IF(AC96="","",VLOOKUP(AC96,標準様式１シフト記号表!$C$7:$L$48,10,FALSE))</f>
        <v/>
      </c>
      <c r="AD97" s="283" t="str">
        <f>IF(AD96="","",VLOOKUP(AD96,標準様式１シフト記号表!$C$7:$L$48,10,FALSE))</f>
        <v/>
      </c>
      <c r="AE97" s="284" t="str">
        <f>IF(AE96="","",VLOOKUP(AE96,標準様式１シフト記号表!$C$7:$L$48,10,FALSE))</f>
        <v/>
      </c>
      <c r="AF97" s="284" t="str">
        <f>IF(AF96="","",VLOOKUP(AF96,標準様式１シフト記号表!$C$7:$L$48,10,FALSE))</f>
        <v/>
      </c>
      <c r="AG97" s="284" t="str">
        <f>IF(AG96="","",VLOOKUP(AG96,標準様式１シフト記号表!$C$7:$L$48,10,FALSE))</f>
        <v/>
      </c>
      <c r="AH97" s="284" t="str">
        <f>IF(AH96="","",VLOOKUP(AH96,標準様式１シフト記号表!$C$7:$L$48,10,FALSE))</f>
        <v/>
      </c>
      <c r="AI97" s="284" t="str">
        <f>IF(AI96="","",VLOOKUP(AI96,標準様式１シフト記号表!$C$7:$L$48,10,FALSE))</f>
        <v/>
      </c>
      <c r="AJ97" s="285" t="str">
        <f>IF(AJ96="","",VLOOKUP(AJ96,標準様式１シフト記号表!$C$7:$L$48,10,FALSE))</f>
        <v/>
      </c>
      <c r="AK97" s="283" t="str">
        <f>IF(AK96="","",VLOOKUP(AK96,標準様式１シフト記号表!$C$7:$L$48,10,FALSE))</f>
        <v/>
      </c>
      <c r="AL97" s="284" t="str">
        <f>IF(AL96="","",VLOOKUP(AL96,標準様式１シフト記号表!$C$7:$L$48,10,FALSE))</f>
        <v/>
      </c>
      <c r="AM97" s="284" t="str">
        <f>IF(AM96="","",VLOOKUP(AM96,標準様式１シフト記号表!$C$7:$L$48,10,FALSE))</f>
        <v/>
      </c>
      <c r="AN97" s="284" t="str">
        <f>IF(AN96="","",VLOOKUP(AN96,標準様式１シフト記号表!$C$7:$L$48,10,FALSE))</f>
        <v/>
      </c>
      <c r="AO97" s="284" t="str">
        <f>IF(AO96="","",VLOOKUP(AO96,標準様式１シフト記号表!$C$7:$L$48,10,FALSE))</f>
        <v/>
      </c>
      <c r="AP97" s="284" t="str">
        <f>IF(AP96="","",VLOOKUP(AP96,標準様式１シフト記号表!$C$7:$L$48,10,FALSE))</f>
        <v/>
      </c>
      <c r="AQ97" s="285" t="str">
        <f>IF(AQ96="","",VLOOKUP(AQ96,標準様式１シフト記号表!$C$7:$L$48,10,FALSE))</f>
        <v/>
      </c>
      <c r="AR97" s="283" t="str">
        <f>IF(AR96="","",VLOOKUP(AR96,標準様式１シフト記号表!$C$7:$L$48,10,FALSE))</f>
        <v/>
      </c>
      <c r="AS97" s="284" t="str">
        <f>IF(AS96="","",VLOOKUP(AS96,標準様式１シフト記号表!$C$7:$L$48,10,FALSE))</f>
        <v/>
      </c>
      <c r="AT97" s="284" t="str">
        <f>IF(AT96="","",VLOOKUP(AT96,標準様式１シフト記号表!$C$7:$L$48,10,FALSE))</f>
        <v/>
      </c>
      <c r="AU97" s="284" t="str">
        <f>IF(AU96="","",VLOOKUP(AU96,標準様式１シフト記号表!$C$7:$L$48,10,FALSE))</f>
        <v/>
      </c>
      <c r="AV97" s="284" t="str">
        <f>IF(AV96="","",VLOOKUP(AV96,標準様式１シフト記号表!$C$7:$L$48,10,FALSE))</f>
        <v/>
      </c>
      <c r="AW97" s="284" t="str">
        <f>IF(AW96="","",VLOOKUP(AW96,標準様式１シフト記号表!$C$7:$L$48,10,FALSE))</f>
        <v/>
      </c>
      <c r="AX97" s="285" t="str">
        <f>IF(AX96="","",VLOOKUP(AX96,標準様式１シフト記号表!$C$7:$L$48,10,FALSE))</f>
        <v/>
      </c>
      <c r="AY97" s="283" t="str">
        <f>IF(AY96="","",VLOOKUP(AY96,標準様式１シフト記号表!$C$7:$L$48,10,FALSE))</f>
        <v/>
      </c>
      <c r="AZ97" s="284" t="str">
        <f>IF(AZ96="","",VLOOKUP(AZ96,標準様式１シフト記号表!$C$7:$L$48,10,FALSE))</f>
        <v/>
      </c>
      <c r="BA97" s="284" t="str">
        <f>IF(BA96="","",VLOOKUP(BA96,標準様式１シフト記号表!$C$7:$L$48,10,FALSE))</f>
        <v/>
      </c>
      <c r="BB97" s="1166">
        <f>IF($BE$4="４週",SUM(W97:AX97),IF($BE$4="暦月",SUM(W97:BA97),""))</f>
        <v>0</v>
      </c>
      <c r="BC97" s="1167"/>
      <c r="BD97" s="1168">
        <f>IF($BE$4="４週",BB97/4,IF($BE$4="暦月",(BB97/($BE$9/7)),""))</f>
        <v>0</v>
      </c>
      <c r="BE97" s="1167"/>
      <c r="BF97" s="1163"/>
      <c r="BG97" s="1164"/>
      <c r="BH97" s="1164"/>
      <c r="BI97" s="1164"/>
      <c r="BJ97" s="1165"/>
    </row>
    <row r="98" spans="2:62" ht="20.25" customHeight="1" x14ac:dyDescent="0.15">
      <c r="B98" s="1086">
        <f>B96+1</f>
        <v>42</v>
      </c>
      <c r="C98" s="1155"/>
      <c r="D98" s="1156"/>
      <c r="E98" s="278"/>
      <c r="F98" s="279"/>
      <c r="G98" s="278"/>
      <c r="H98" s="279"/>
      <c r="I98" s="1157"/>
      <c r="J98" s="1158"/>
      <c r="K98" s="1159"/>
      <c r="L98" s="1160"/>
      <c r="M98" s="1160"/>
      <c r="N98" s="1156"/>
      <c r="O98" s="1103"/>
      <c r="P98" s="1104"/>
      <c r="Q98" s="1104"/>
      <c r="R98" s="1104"/>
      <c r="S98" s="1105"/>
      <c r="T98" s="298" t="s">
        <v>429</v>
      </c>
      <c r="V98" s="299"/>
      <c r="W98" s="291"/>
      <c r="X98" s="292"/>
      <c r="Y98" s="292"/>
      <c r="Z98" s="292"/>
      <c r="AA98" s="292"/>
      <c r="AB98" s="292"/>
      <c r="AC98" s="293"/>
      <c r="AD98" s="291"/>
      <c r="AE98" s="292"/>
      <c r="AF98" s="292"/>
      <c r="AG98" s="292"/>
      <c r="AH98" s="292"/>
      <c r="AI98" s="292"/>
      <c r="AJ98" s="293"/>
      <c r="AK98" s="291"/>
      <c r="AL98" s="292"/>
      <c r="AM98" s="292"/>
      <c r="AN98" s="292"/>
      <c r="AO98" s="292"/>
      <c r="AP98" s="292"/>
      <c r="AQ98" s="293"/>
      <c r="AR98" s="291"/>
      <c r="AS98" s="292"/>
      <c r="AT98" s="292"/>
      <c r="AU98" s="292"/>
      <c r="AV98" s="292"/>
      <c r="AW98" s="292"/>
      <c r="AX98" s="293"/>
      <c r="AY98" s="291"/>
      <c r="AZ98" s="292"/>
      <c r="BA98" s="294"/>
      <c r="BB98" s="1161"/>
      <c r="BC98" s="1162"/>
      <c r="BD98" s="1150"/>
      <c r="BE98" s="1151"/>
      <c r="BF98" s="1152"/>
      <c r="BG98" s="1153"/>
      <c r="BH98" s="1153"/>
      <c r="BI98" s="1153"/>
      <c r="BJ98" s="1154"/>
    </row>
    <row r="99" spans="2:62" ht="20.25" customHeight="1" x14ac:dyDescent="0.15">
      <c r="B99" s="1087"/>
      <c r="C99" s="1169"/>
      <c r="D99" s="1170"/>
      <c r="E99" s="301"/>
      <c r="F99" s="302">
        <f>C98</f>
        <v>0</v>
      </c>
      <c r="G99" s="301"/>
      <c r="H99" s="302">
        <f>I98</f>
        <v>0</v>
      </c>
      <c r="I99" s="1171"/>
      <c r="J99" s="1172"/>
      <c r="K99" s="1173"/>
      <c r="L99" s="1174"/>
      <c r="M99" s="1174"/>
      <c r="N99" s="1170"/>
      <c r="O99" s="1103"/>
      <c r="P99" s="1104"/>
      <c r="Q99" s="1104"/>
      <c r="R99" s="1104"/>
      <c r="S99" s="1105"/>
      <c r="T99" s="300" t="s">
        <v>430</v>
      </c>
      <c r="U99" s="296"/>
      <c r="V99" s="297"/>
      <c r="W99" s="283" t="str">
        <f>IF(W98="","",VLOOKUP(W98,標準様式１シフト記号表!$C$7:$L$48,10,FALSE))</f>
        <v/>
      </c>
      <c r="X99" s="284" t="str">
        <f>IF(X98="","",VLOOKUP(X98,標準様式１シフト記号表!$C$7:$L$48,10,FALSE))</f>
        <v/>
      </c>
      <c r="Y99" s="284" t="str">
        <f>IF(Y98="","",VLOOKUP(Y98,標準様式１シフト記号表!$C$7:$L$48,10,FALSE))</f>
        <v/>
      </c>
      <c r="Z99" s="284" t="str">
        <f>IF(Z98="","",VLOOKUP(Z98,標準様式１シフト記号表!$C$7:$L$48,10,FALSE))</f>
        <v/>
      </c>
      <c r="AA99" s="284" t="str">
        <f>IF(AA98="","",VLOOKUP(AA98,標準様式１シフト記号表!$C$7:$L$48,10,FALSE))</f>
        <v/>
      </c>
      <c r="AB99" s="284" t="str">
        <f>IF(AB98="","",VLOOKUP(AB98,標準様式１シフト記号表!$C$7:$L$48,10,FALSE))</f>
        <v/>
      </c>
      <c r="AC99" s="285" t="str">
        <f>IF(AC98="","",VLOOKUP(AC98,標準様式１シフト記号表!$C$7:$L$48,10,FALSE))</f>
        <v/>
      </c>
      <c r="AD99" s="283" t="str">
        <f>IF(AD98="","",VLOOKUP(AD98,標準様式１シフト記号表!$C$7:$L$48,10,FALSE))</f>
        <v/>
      </c>
      <c r="AE99" s="284" t="str">
        <f>IF(AE98="","",VLOOKUP(AE98,標準様式１シフト記号表!$C$7:$L$48,10,FALSE))</f>
        <v/>
      </c>
      <c r="AF99" s="284" t="str">
        <f>IF(AF98="","",VLOOKUP(AF98,標準様式１シフト記号表!$C$7:$L$48,10,FALSE))</f>
        <v/>
      </c>
      <c r="AG99" s="284" t="str">
        <f>IF(AG98="","",VLOOKUP(AG98,標準様式１シフト記号表!$C$7:$L$48,10,FALSE))</f>
        <v/>
      </c>
      <c r="AH99" s="284" t="str">
        <f>IF(AH98="","",VLOOKUP(AH98,標準様式１シフト記号表!$C$7:$L$48,10,FALSE))</f>
        <v/>
      </c>
      <c r="AI99" s="284" t="str">
        <f>IF(AI98="","",VLOOKUP(AI98,標準様式１シフト記号表!$C$7:$L$48,10,FALSE))</f>
        <v/>
      </c>
      <c r="AJ99" s="285" t="str">
        <f>IF(AJ98="","",VLOOKUP(AJ98,標準様式１シフト記号表!$C$7:$L$48,10,FALSE))</f>
        <v/>
      </c>
      <c r="AK99" s="283" t="str">
        <f>IF(AK98="","",VLOOKUP(AK98,標準様式１シフト記号表!$C$7:$L$48,10,FALSE))</f>
        <v/>
      </c>
      <c r="AL99" s="284" t="str">
        <f>IF(AL98="","",VLOOKUP(AL98,標準様式１シフト記号表!$C$7:$L$48,10,FALSE))</f>
        <v/>
      </c>
      <c r="AM99" s="284" t="str">
        <f>IF(AM98="","",VLOOKUP(AM98,標準様式１シフト記号表!$C$7:$L$48,10,FALSE))</f>
        <v/>
      </c>
      <c r="AN99" s="284" t="str">
        <f>IF(AN98="","",VLOOKUP(AN98,標準様式１シフト記号表!$C$7:$L$48,10,FALSE))</f>
        <v/>
      </c>
      <c r="AO99" s="284" t="str">
        <f>IF(AO98="","",VLOOKUP(AO98,標準様式１シフト記号表!$C$7:$L$48,10,FALSE))</f>
        <v/>
      </c>
      <c r="AP99" s="284" t="str">
        <f>IF(AP98="","",VLOOKUP(AP98,標準様式１シフト記号表!$C$7:$L$48,10,FALSE))</f>
        <v/>
      </c>
      <c r="AQ99" s="285" t="str">
        <f>IF(AQ98="","",VLOOKUP(AQ98,標準様式１シフト記号表!$C$7:$L$48,10,FALSE))</f>
        <v/>
      </c>
      <c r="AR99" s="283" t="str">
        <f>IF(AR98="","",VLOOKUP(AR98,標準様式１シフト記号表!$C$7:$L$48,10,FALSE))</f>
        <v/>
      </c>
      <c r="AS99" s="284" t="str">
        <f>IF(AS98="","",VLOOKUP(AS98,標準様式１シフト記号表!$C$7:$L$48,10,FALSE))</f>
        <v/>
      </c>
      <c r="AT99" s="284" t="str">
        <f>IF(AT98="","",VLOOKUP(AT98,標準様式１シフト記号表!$C$7:$L$48,10,FALSE))</f>
        <v/>
      </c>
      <c r="AU99" s="284" t="str">
        <f>IF(AU98="","",VLOOKUP(AU98,標準様式１シフト記号表!$C$7:$L$48,10,FALSE))</f>
        <v/>
      </c>
      <c r="AV99" s="284" t="str">
        <f>IF(AV98="","",VLOOKUP(AV98,標準様式１シフト記号表!$C$7:$L$48,10,FALSE))</f>
        <v/>
      </c>
      <c r="AW99" s="284" t="str">
        <f>IF(AW98="","",VLOOKUP(AW98,標準様式１シフト記号表!$C$7:$L$48,10,FALSE))</f>
        <v/>
      </c>
      <c r="AX99" s="285" t="str">
        <f>IF(AX98="","",VLOOKUP(AX98,標準様式１シフト記号表!$C$7:$L$48,10,FALSE))</f>
        <v/>
      </c>
      <c r="AY99" s="283" t="str">
        <f>IF(AY98="","",VLOOKUP(AY98,標準様式１シフト記号表!$C$7:$L$48,10,FALSE))</f>
        <v/>
      </c>
      <c r="AZ99" s="284" t="str">
        <f>IF(AZ98="","",VLOOKUP(AZ98,標準様式１シフト記号表!$C$7:$L$48,10,FALSE))</f>
        <v/>
      </c>
      <c r="BA99" s="284" t="str">
        <f>IF(BA98="","",VLOOKUP(BA98,標準様式１シフト記号表!$C$7:$L$48,10,FALSE))</f>
        <v/>
      </c>
      <c r="BB99" s="1166">
        <f>IF($BE$4="４週",SUM(W99:AX99),IF($BE$4="暦月",SUM(W99:BA99),""))</f>
        <v>0</v>
      </c>
      <c r="BC99" s="1167"/>
      <c r="BD99" s="1168">
        <f>IF($BE$4="４週",BB99/4,IF($BE$4="暦月",(BB99/($BE$9/7)),""))</f>
        <v>0</v>
      </c>
      <c r="BE99" s="1167"/>
      <c r="BF99" s="1163"/>
      <c r="BG99" s="1164"/>
      <c r="BH99" s="1164"/>
      <c r="BI99" s="1164"/>
      <c r="BJ99" s="1165"/>
    </row>
    <row r="100" spans="2:62" ht="20.25" customHeight="1" x14ac:dyDescent="0.15">
      <c r="B100" s="1086">
        <f>B98+1</f>
        <v>43</v>
      </c>
      <c r="C100" s="1155"/>
      <c r="D100" s="1156"/>
      <c r="E100" s="278"/>
      <c r="F100" s="279"/>
      <c r="G100" s="278"/>
      <c r="H100" s="279"/>
      <c r="I100" s="1157"/>
      <c r="J100" s="1158"/>
      <c r="K100" s="1159"/>
      <c r="L100" s="1160"/>
      <c r="M100" s="1160"/>
      <c r="N100" s="1156"/>
      <c r="O100" s="1103"/>
      <c r="P100" s="1104"/>
      <c r="Q100" s="1104"/>
      <c r="R100" s="1104"/>
      <c r="S100" s="1105"/>
      <c r="T100" s="298" t="s">
        <v>429</v>
      </c>
      <c r="V100" s="299"/>
      <c r="W100" s="291"/>
      <c r="X100" s="292"/>
      <c r="Y100" s="292"/>
      <c r="Z100" s="292"/>
      <c r="AA100" s="292"/>
      <c r="AB100" s="292"/>
      <c r="AC100" s="293"/>
      <c r="AD100" s="291"/>
      <c r="AE100" s="292"/>
      <c r="AF100" s="292"/>
      <c r="AG100" s="292"/>
      <c r="AH100" s="292"/>
      <c r="AI100" s="292"/>
      <c r="AJ100" s="293"/>
      <c r="AK100" s="291"/>
      <c r="AL100" s="292"/>
      <c r="AM100" s="292"/>
      <c r="AN100" s="292"/>
      <c r="AO100" s="292"/>
      <c r="AP100" s="292"/>
      <c r="AQ100" s="293"/>
      <c r="AR100" s="291"/>
      <c r="AS100" s="292"/>
      <c r="AT100" s="292"/>
      <c r="AU100" s="292"/>
      <c r="AV100" s="292"/>
      <c r="AW100" s="292"/>
      <c r="AX100" s="293"/>
      <c r="AY100" s="291"/>
      <c r="AZ100" s="292"/>
      <c r="BA100" s="294"/>
      <c r="BB100" s="1161"/>
      <c r="BC100" s="1162"/>
      <c r="BD100" s="1150"/>
      <c r="BE100" s="1151"/>
      <c r="BF100" s="1152"/>
      <c r="BG100" s="1153"/>
      <c r="BH100" s="1153"/>
      <c r="BI100" s="1153"/>
      <c r="BJ100" s="1154"/>
    </row>
    <row r="101" spans="2:62" ht="20.25" customHeight="1" x14ac:dyDescent="0.15">
      <c r="B101" s="1087"/>
      <c r="C101" s="1169"/>
      <c r="D101" s="1170"/>
      <c r="E101" s="301"/>
      <c r="F101" s="302">
        <f>C100</f>
        <v>0</v>
      </c>
      <c r="G101" s="301"/>
      <c r="H101" s="302">
        <f>I100</f>
        <v>0</v>
      </c>
      <c r="I101" s="1171"/>
      <c r="J101" s="1172"/>
      <c r="K101" s="1173"/>
      <c r="L101" s="1174"/>
      <c r="M101" s="1174"/>
      <c r="N101" s="1170"/>
      <c r="O101" s="1103"/>
      <c r="P101" s="1104"/>
      <c r="Q101" s="1104"/>
      <c r="R101" s="1104"/>
      <c r="S101" s="1105"/>
      <c r="T101" s="300" t="s">
        <v>430</v>
      </c>
      <c r="U101" s="296"/>
      <c r="V101" s="297"/>
      <c r="W101" s="283" t="str">
        <f>IF(W100="","",VLOOKUP(W100,標準様式１シフト記号表!$C$7:$L$48,10,FALSE))</f>
        <v/>
      </c>
      <c r="X101" s="284" t="str">
        <f>IF(X100="","",VLOOKUP(X100,標準様式１シフト記号表!$C$7:$L$48,10,FALSE))</f>
        <v/>
      </c>
      <c r="Y101" s="284" t="str">
        <f>IF(Y100="","",VLOOKUP(Y100,標準様式１シフト記号表!$C$7:$L$48,10,FALSE))</f>
        <v/>
      </c>
      <c r="Z101" s="284" t="str">
        <f>IF(Z100="","",VLOOKUP(Z100,標準様式１シフト記号表!$C$7:$L$48,10,FALSE))</f>
        <v/>
      </c>
      <c r="AA101" s="284" t="str">
        <f>IF(AA100="","",VLOOKUP(AA100,標準様式１シフト記号表!$C$7:$L$48,10,FALSE))</f>
        <v/>
      </c>
      <c r="AB101" s="284" t="str">
        <f>IF(AB100="","",VLOOKUP(AB100,標準様式１シフト記号表!$C$7:$L$48,10,FALSE))</f>
        <v/>
      </c>
      <c r="AC101" s="285" t="str">
        <f>IF(AC100="","",VLOOKUP(AC100,標準様式１シフト記号表!$C$7:$L$48,10,FALSE))</f>
        <v/>
      </c>
      <c r="AD101" s="283" t="str">
        <f>IF(AD100="","",VLOOKUP(AD100,標準様式１シフト記号表!$C$7:$L$48,10,FALSE))</f>
        <v/>
      </c>
      <c r="AE101" s="284" t="str">
        <f>IF(AE100="","",VLOOKUP(AE100,標準様式１シフト記号表!$C$7:$L$48,10,FALSE))</f>
        <v/>
      </c>
      <c r="AF101" s="284" t="str">
        <f>IF(AF100="","",VLOOKUP(AF100,標準様式１シフト記号表!$C$7:$L$48,10,FALSE))</f>
        <v/>
      </c>
      <c r="AG101" s="284" t="str">
        <f>IF(AG100="","",VLOOKUP(AG100,標準様式１シフト記号表!$C$7:$L$48,10,FALSE))</f>
        <v/>
      </c>
      <c r="AH101" s="284" t="str">
        <f>IF(AH100="","",VLOOKUP(AH100,標準様式１シフト記号表!$C$7:$L$48,10,FALSE))</f>
        <v/>
      </c>
      <c r="AI101" s="284" t="str">
        <f>IF(AI100="","",VLOOKUP(AI100,標準様式１シフト記号表!$C$7:$L$48,10,FALSE))</f>
        <v/>
      </c>
      <c r="AJ101" s="285" t="str">
        <f>IF(AJ100="","",VLOOKUP(AJ100,標準様式１シフト記号表!$C$7:$L$48,10,FALSE))</f>
        <v/>
      </c>
      <c r="AK101" s="283" t="str">
        <f>IF(AK100="","",VLOOKUP(AK100,標準様式１シフト記号表!$C$7:$L$48,10,FALSE))</f>
        <v/>
      </c>
      <c r="AL101" s="284" t="str">
        <f>IF(AL100="","",VLOOKUP(AL100,標準様式１シフト記号表!$C$7:$L$48,10,FALSE))</f>
        <v/>
      </c>
      <c r="AM101" s="284" t="str">
        <f>IF(AM100="","",VLOOKUP(AM100,標準様式１シフト記号表!$C$7:$L$48,10,FALSE))</f>
        <v/>
      </c>
      <c r="AN101" s="284" t="str">
        <f>IF(AN100="","",VLOOKUP(AN100,標準様式１シフト記号表!$C$7:$L$48,10,FALSE))</f>
        <v/>
      </c>
      <c r="AO101" s="284" t="str">
        <f>IF(AO100="","",VLOOKUP(AO100,標準様式１シフト記号表!$C$7:$L$48,10,FALSE))</f>
        <v/>
      </c>
      <c r="AP101" s="284" t="str">
        <f>IF(AP100="","",VLOOKUP(AP100,標準様式１シフト記号表!$C$7:$L$48,10,FALSE))</f>
        <v/>
      </c>
      <c r="AQ101" s="285" t="str">
        <f>IF(AQ100="","",VLOOKUP(AQ100,標準様式１シフト記号表!$C$7:$L$48,10,FALSE))</f>
        <v/>
      </c>
      <c r="AR101" s="283" t="str">
        <f>IF(AR100="","",VLOOKUP(AR100,標準様式１シフト記号表!$C$7:$L$48,10,FALSE))</f>
        <v/>
      </c>
      <c r="AS101" s="284" t="str">
        <f>IF(AS100="","",VLOOKUP(AS100,標準様式１シフト記号表!$C$7:$L$48,10,FALSE))</f>
        <v/>
      </c>
      <c r="AT101" s="284" t="str">
        <f>IF(AT100="","",VLOOKUP(AT100,標準様式１シフト記号表!$C$7:$L$48,10,FALSE))</f>
        <v/>
      </c>
      <c r="AU101" s="284" t="str">
        <f>IF(AU100="","",VLOOKUP(AU100,標準様式１シフト記号表!$C$7:$L$48,10,FALSE))</f>
        <v/>
      </c>
      <c r="AV101" s="284" t="str">
        <f>IF(AV100="","",VLOOKUP(AV100,標準様式１シフト記号表!$C$7:$L$48,10,FALSE))</f>
        <v/>
      </c>
      <c r="AW101" s="284" t="str">
        <f>IF(AW100="","",VLOOKUP(AW100,標準様式１シフト記号表!$C$7:$L$48,10,FALSE))</f>
        <v/>
      </c>
      <c r="AX101" s="285" t="str">
        <f>IF(AX100="","",VLOOKUP(AX100,標準様式１シフト記号表!$C$7:$L$48,10,FALSE))</f>
        <v/>
      </c>
      <c r="AY101" s="283" t="str">
        <f>IF(AY100="","",VLOOKUP(AY100,標準様式１シフト記号表!$C$7:$L$48,10,FALSE))</f>
        <v/>
      </c>
      <c r="AZ101" s="284" t="str">
        <f>IF(AZ100="","",VLOOKUP(AZ100,標準様式１シフト記号表!$C$7:$L$48,10,FALSE))</f>
        <v/>
      </c>
      <c r="BA101" s="284" t="str">
        <f>IF(BA100="","",VLOOKUP(BA100,標準様式１シフト記号表!$C$7:$L$48,10,FALSE))</f>
        <v/>
      </c>
      <c r="BB101" s="1166">
        <f>IF($BE$4="４週",SUM(W101:AX101),IF($BE$4="暦月",SUM(W101:BA101),""))</f>
        <v>0</v>
      </c>
      <c r="BC101" s="1167"/>
      <c r="BD101" s="1168">
        <f>IF($BE$4="４週",BB101/4,IF($BE$4="暦月",(BB101/($BE$9/7)),""))</f>
        <v>0</v>
      </c>
      <c r="BE101" s="1167"/>
      <c r="BF101" s="1163"/>
      <c r="BG101" s="1164"/>
      <c r="BH101" s="1164"/>
      <c r="BI101" s="1164"/>
      <c r="BJ101" s="1165"/>
    </row>
    <row r="102" spans="2:62" ht="20.25" customHeight="1" x14ac:dyDescent="0.15">
      <c r="B102" s="1086">
        <f>B100+1</f>
        <v>44</v>
      </c>
      <c r="C102" s="1155"/>
      <c r="D102" s="1156"/>
      <c r="E102" s="278"/>
      <c r="F102" s="279"/>
      <c r="G102" s="278"/>
      <c r="H102" s="279"/>
      <c r="I102" s="1157"/>
      <c r="J102" s="1158"/>
      <c r="K102" s="1159"/>
      <c r="L102" s="1160"/>
      <c r="M102" s="1160"/>
      <c r="N102" s="1156"/>
      <c r="O102" s="1103"/>
      <c r="P102" s="1104"/>
      <c r="Q102" s="1104"/>
      <c r="R102" s="1104"/>
      <c r="S102" s="1105"/>
      <c r="T102" s="298" t="s">
        <v>429</v>
      </c>
      <c r="V102" s="299"/>
      <c r="W102" s="291"/>
      <c r="X102" s="292"/>
      <c r="Y102" s="292"/>
      <c r="Z102" s="292"/>
      <c r="AA102" s="292"/>
      <c r="AB102" s="292"/>
      <c r="AC102" s="293"/>
      <c r="AD102" s="291"/>
      <c r="AE102" s="292"/>
      <c r="AF102" s="292"/>
      <c r="AG102" s="292"/>
      <c r="AH102" s="292"/>
      <c r="AI102" s="292"/>
      <c r="AJ102" s="293"/>
      <c r="AK102" s="291"/>
      <c r="AL102" s="292"/>
      <c r="AM102" s="292"/>
      <c r="AN102" s="292"/>
      <c r="AO102" s="292"/>
      <c r="AP102" s="292"/>
      <c r="AQ102" s="293"/>
      <c r="AR102" s="291"/>
      <c r="AS102" s="292"/>
      <c r="AT102" s="292"/>
      <c r="AU102" s="292"/>
      <c r="AV102" s="292"/>
      <c r="AW102" s="292"/>
      <c r="AX102" s="293"/>
      <c r="AY102" s="291"/>
      <c r="AZ102" s="292"/>
      <c r="BA102" s="294"/>
      <c r="BB102" s="1161"/>
      <c r="BC102" s="1162"/>
      <c r="BD102" s="1150"/>
      <c r="BE102" s="1151"/>
      <c r="BF102" s="1152"/>
      <c r="BG102" s="1153"/>
      <c r="BH102" s="1153"/>
      <c r="BI102" s="1153"/>
      <c r="BJ102" s="1154"/>
    </row>
    <row r="103" spans="2:62" ht="20.25" customHeight="1" x14ac:dyDescent="0.15">
      <c r="B103" s="1087"/>
      <c r="C103" s="1169"/>
      <c r="D103" s="1170"/>
      <c r="E103" s="301"/>
      <c r="F103" s="302">
        <f>C102</f>
        <v>0</v>
      </c>
      <c r="G103" s="301"/>
      <c r="H103" s="302">
        <f>I102</f>
        <v>0</v>
      </c>
      <c r="I103" s="1171"/>
      <c r="J103" s="1172"/>
      <c r="K103" s="1173"/>
      <c r="L103" s="1174"/>
      <c r="M103" s="1174"/>
      <c r="N103" s="1170"/>
      <c r="O103" s="1103"/>
      <c r="P103" s="1104"/>
      <c r="Q103" s="1104"/>
      <c r="R103" s="1104"/>
      <c r="S103" s="1105"/>
      <c r="T103" s="300" t="s">
        <v>430</v>
      </c>
      <c r="U103" s="296"/>
      <c r="V103" s="297"/>
      <c r="W103" s="283" t="str">
        <f>IF(W102="","",VLOOKUP(W102,標準様式１シフト記号表!$C$7:$L$48,10,FALSE))</f>
        <v/>
      </c>
      <c r="X103" s="284" t="str">
        <f>IF(X102="","",VLOOKUP(X102,標準様式１シフト記号表!$C$7:$L$48,10,FALSE))</f>
        <v/>
      </c>
      <c r="Y103" s="284" t="str">
        <f>IF(Y102="","",VLOOKUP(Y102,標準様式１シフト記号表!$C$7:$L$48,10,FALSE))</f>
        <v/>
      </c>
      <c r="Z103" s="284" t="str">
        <f>IF(Z102="","",VLOOKUP(Z102,標準様式１シフト記号表!$C$7:$L$48,10,FALSE))</f>
        <v/>
      </c>
      <c r="AA103" s="284" t="str">
        <f>IF(AA102="","",VLOOKUP(AA102,標準様式１シフト記号表!$C$7:$L$48,10,FALSE))</f>
        <v/>
      </c>
      <c r="AB103" s="284" t="str">
        <f>IF(AB102="","",VLOOKUP(AB102,標準様式１シフト記号表!$C$7:$L$48,10,FALSE))</f>
        <v/>
      </c>
      <c r="AC103" s="285" t="str">
        <f>IF(AC102="","",VLOOKUP(AC102,標準様式１シフト記号表!$C$7:$L$48,10,FALSE))</f>
        <v/>
      </c>
      <c r="AD103" s="283" t="str">
        <f>IF(AD102="","",VLOOKUP(AD102,標準様式１シフト記号表!$C$7:$L$48,10,FALSE))</f>
        <v/>
      </c>
      <c r="AE103" s="284" t="str">
        <f>IF(AE102="","",VLOOKUP(AE102,標準様式１シフト記号表!$C$7:$L$48,10,FALSE))</f>
        <v/>
      </c>
      <c r="AF103" s="284" t="str">
        <f>IF(AF102="","",VLOOKUP(AF102,標準様式１シフト記号表!$C$7:$L$48,10,FALSE))</f>
        <v/>
      </c>
      <c r="AG103" s="284" t="str">
        <f>IF(AG102="","",VLOOKUP(AG102,標準様式１シフト記号表!$C$7:$L$48,10,FALSE))</f>
        <v/>
      </c>
      <c r="AH103" s="284" t="str">
        <f>IF(AH102="","",VLOOKUP(AH102,標準様式１シフト記号表!$C$7:$L$48,10,FALSE))</f>
        <v/>
      </c>
      <c r="AI103" s="284" t="str">
        <f>IF(AI102="","",VLOOKUP(AI102,標準様式１シフト記号表!$C$7:$L$48,10,FALSE))</f>
        <v/>
      </c>
      <c r="AJ103" s="285" t="str">
        <f>IF(AJ102="","",VLOOKUP(AJ102,標準様式１シフト記号表!$C$7:$L$48,10,FALSE))</f>
        <v/>
      </c>
      <c r="AK103" s="283" t="str">
        <f>IF(AK102="","",VLOOKUP(AK102,標準様式１シフト記号表!$C$7:$L$48,10,FALSE))</f>
        <v/>
      </c>
      <c r="AL103" s="284" t="str">
        <f>IF(AL102="","",VLOOKUP(AL102,標準様式１シフト記号表!$C$7:$L$48,10,FALSE))</f>
        <v/>
      </c>
      <c r="AM103" s="284" t="str">
        <f>IF(AM102="","",VLOOKUP(AM102,標準様式１シフト記号表!$C$7:$L$48,10,FALSE))</f>
        <v/>
      </c>
      <c r="AN103" s="284" t="str">
        <f>IF(AN102="","",VLOOKUP(AN102,標準様式１シフト記号表!$C$7:$L$48,10,FALSE))</f>
        <v/>
      </c>
      <c r="AO103" s="284" t="str">
        <f>IF(AO102="","",VLOOKUP(AO102,標準様式１シフト記号表!$C$7:$L$48,10,FALSE))</f>
        <v/>
      </c>
      <c r="AP103" s="284" t="str">
        <f>IF(AP102="","",VLOOKUP(AP102,標準様式１シフト記号表!$C$7:$L$48,10,FALSE))</f>
        <v/>
      </c>
      <c r="AQ103" s="285" t="str">
        <f>IF(AQ102="","",VLOOKUP(AQ102,標準様式１シフト記号表!$C$7:$L$48,10,FALSE))</f>
        <v/>
      </c>
      <c r="AR103" s="283" t="str">
        <f>IF(AR102="","",VLOOKUP(AR102,標準様式１シフト記号表!$C$7:$L$48,10,FALSE))</f>
        <v/>
      </c>
      <c r="AS103" s="284" t="str">
        <f>IF(AS102="","",VLOOKUP(AS102,標準様式１シフト記号表!$C$7:$L$48,10,FALSE))</f>
        <v/>
      </c>
      <c r="AT103" s="284" t="str">
        <f>IF(AT102="","",VLOOKUP(AT102,標準様式１シフト記号表!$C$7:$L$48,10,FALSE))</f>
        <v/>
      </c>
      <c r="AU103" s="284" t="str">
        <f>IF(AU102="","",VLOOKUP(AU102,標準様式１シフト記号表!$C$7:$L$48,10,FALSE))</f>
        <v/>
      </c>
      <c r="AV103" s="284" t="str">
        <f>IF(AV102="","",VLOOKUP(AV102,標準様式１シフト記号表!$C$7:$L$48,10,FALSE))</f>
        <v/>
      </c>
      <c r="AW103" s="284" t="str">
        <f>IF(AW102="","",VLOOKUP(AW102,標準様式１シフト記号表!$C$7:$L$48,10,FALSE))</f>
        <v/>
      </c>
      <c r="AX103" s="285" t="str">
        <f>IF(AX102="","",VLOOKUP(AX102,標準様式１シフト記号表!$C$7:$L$48,10,FALSE))</f>
        <v/>
      </c>
      <c r="AY103" s="283" t="str">
        <f>IF(AY102="","",VLOOKUP(AY102,標準様式１シフト記号表!$C$7:$L$48,10,FALSE))</f>
        <v/>
      </c>
      <c r="AZ103" s="284" t="str">
        <f>IF(AZ102="","",VLOOKUP(AZ102,標準様式１シフト記号表!$C$7:$L$48,10,FALSE))</f>
        <v/>
      </c>
      <c r="BA103" s="284" t="str">
        <f>IF(BA102="","",VLOOKUP(BA102,標準様式１シフト記号表!$C$7:$L$48,10,FALSE))</f>
        <v/>
      </c>
      <c r="BB103" s="1166">
        <f>IF($BE$4="４週",SUM(W103:AX103),IF($BE$4="暦月",SUM(W103:BA103),""))</f>
        <v>0</v>
      </c>
      <c r="BC103" s="1167"/>
      <c r="BD103" s="1168">
        <f>IF($BE$4="４週",BB103/4,IF($BE$4="暦月",(BB103/($BE$9/7)),""))</f>
        <v>0</v>
      </c>
      <c r="BE103" s="1167"/>
      <c r="BF103" s="1163"/>
      <c r="BG103" s="1164"/>
      <c r="BH103" s="1164"/>
      <c r="BI103" s="1164"/>
      <c r="BJ103" s="1165"/>
    </row>
    <row r="104" spans="2:62" ht="20.25" customHeight="1" x14ac:dyDescent="0.15">
      <c r="B104" s="1086">
        <f>B102+1</f>
        <v>45</v>
      </c>
      <c r="C104" s="1155"/>
      <c r="D104" s="1156"/>
      <c r="E104" s="278"/>
      <c r="F104" s="279"/>
      <c r="G104" s="278"/>
      <c r="H104" s="279"/>
      <c r="I104" s="1157"/>
      <c r="J104" s="1158"/>
      <c r="K104" s="1159"/>
      <c r="L104" s="1160"/>
      <c r="M104" s="1160"/>
      <c r="N104" s="1156"/>
      <c r="O104" s="1103"/>
      <c r="P104" s="1104"/>
      <c r="Q104" s="1104"/>
      <c r="R104" s="1104"/>
      <c r="S104" s="1105"/>
      <c r="T104" s="298" t="s">
        <v>429</v>
      </c>
      <c r="V104" s="299"/>
      <c r="W104" s="291"/>
      <c r="X104" s="292"/>
      <c r="Y104" s="292"/>
      <c r="Z104" s="292"/>
      <c r="AA104" s="292"/>
      <c r="AB104" s="292"/>
      <c r="AC104" s="293"/>
      <c r="AD104" s="291"/>
      <c r="AE104" s="292"/>
      <c r="AF104" s="292"/>
      <c r="AG104" s="292"/>
      <c r="AH104" s="292"/>
      <c r="AI104" s="292"/>
      <c r="AJ104" s="293"/>
      <c r="AK104" s="291"/>
      <c r="AL104" s="292"/>
      <c r="AM104" s="292"/>
      <c r="AN104" s="292"/>
      <c r="AO104" s="292"/>
      <c r="AP104" s="292"/>
      <c r="AQ104" s="293"/>
      <c r="AR104" s="291"/>
      <c r="AS104" s="292"/>
      <c r="AT104" s="292"/>
      <c r="AU104" s="292"/>
      <c r="AV104" s="292"/>
      <c r="AW104" s="292"/>
      <c r="AX104" s="293"/>
      <c r="AY104" s="291"/>
      <c r="AZ104" s="292"/>
      <c r="BA104" s="294"/>
      <c r="BB104" s="1161"/>
      <c r="BC104" s="1162"/>
      <c r="BD104" s="1150"/>
      <c r="BE104" s="1151"/>
      <c r="BF104" s="1152"/>
      <c r="BG104" s="1153"/>
      <c r="BH104" s="1153"/>
      <c r="BI104" s="1153"/>
      <c r="BJ104" s="1154"/>
    </row>
    <row r="105" spans="2:62" ht="20.25" customHeight="1" x14ac:dyDescent="0.15">
      <c r="B105" s="1087"/>
      <c r="C105" s="1169"/>
      <c r="D105" s="1170"/>
      <c r="E105" s="301"/>
      <c r="F105" s="302">
        <f>C104</f>
        <v>0</v>
      </c>
      <c r="G105" s="301"/>
      <c r="H105" s="302">
        <f>I104</f>
        <v>0</v>
      </c>
      <c r="I105" s="1171"/>
      <c r="J105" s="1172"/>
      <c r="K105" s="1173"/>
      <c r="L105" s="1174"/>
      <c r="M105" s="1174"/>
      <c r="N105" s="1170"/>
      <c r="O105" s="1103"/>
      <c r="P105" s="1104"/>
      <c r="Q105" s="1104"/>
      <c r="R105" s="1104"/>
      <c r="S105" s="1105"/>
      <c r="T105" s="300" t="s">
        <v>430</v>
      </c>
      <c r="U105" s="296"/>
      <c r="V105" s="297"/>
      <c r="W105" s="283" t="str">
        <f>IF(W104="","",VLOOKUP(W104,標準様式１シフト記号表!$C$7:$L$48,10,FALSE))</f>
        <v/>
      </c>
      <c r="X105" s="284" t="str">
        <f>IF(X104="","",VLOOKUP(X104,標準様式１シフト記号表!$C$7:$L$48,10,FALSE))</f>
        <v/>
      </c>
      <c r="Y105" s="284" t="str">
        <f>IF(Y104="","",VLOOKUP(Y104,標準様式１シフト記号表!$C$7:$L$48,10,FALSE))</f>
        <v/>
      </c>
      <c r="Z105" s="284" t="str">
        <f>IF(Z104="","",VLOOKUP(Z104,標準様式１シフト記号表!$C$7:$L$48,10,FALSE))</f>
        <v/>
      </c>
      <c r="AA105" s="284" t="str">
        <f>IF(AA104="","",VLOOKUP(AA104,標準様式１シフト記号表!$C$7:$L$48,10,FALSE))</f>
        <v/>
      </c>
      <c r="AB105" s="284" t="str">
        <f>IF(AB104="","",VLOOKUP(AB104,標準様式１シフト記号表!$C$7:$L$48,10,FALSE))</f>
        <v/>
      </c>
      <c r="AC105" s="285" t="str">
        <f>IF(AC104="","",VLOOKUP(AC104,標準様式１シフト記号表!$C$7:$L$48,10,FALSE))</f>
        <v/>
      </c>
      <c r="AD105" s="283" t="str">
        <f>IF(AD104="","",VLOOKUP(AD104,標準様式１シフト記号表!$C$7:$L$48,10,FALSE))</f>
        <v/>
      </c>
      <c r="AE105" s="284" t="str">
        <f>IF(AE104="","",VLOOKUP(AE104,標準様式１シフト記号表!$C$7:$L$48,10,FALSE))</f>
        <v/>
      </c>
      <c r="AF105" s="284" t="str">
        <f>IF(AF104="","",VLOOKUP(AF104,標準様式１シフト記号表!$C$7:$L$48,10,FALSE))</f>
        <v/>
      </c>
      <c r="AG105" s="284" t="str">
        <f>IF(AG104="","",VLOOKUP(AG104,標準様式１シフト記号表!$C$7:$L$48,10,FALSE))</f>
        <v/>
      </c>
      <c r="AH105" s="284" t="str">
        <f>IF(AH104="","",VLOOKUP(AH104,標準様式１シフト記号表!$C$7:$L$48,10,FALSE))</f>
        <v/>
      </c>
      <c r="AI105" s="284" t="str">
        <f>IF(AI104="","",VLOOKUP(AI104,標準様式１シフト記号表!$C$7:$L$48,10,FALSE))</f>
        <v/>
      </c>
      <c r="AJ105" s="285" t="str">
        <f>IF(AJ104="","",VLOOKUP(AJ104,標準様式１シフト記号表!$C$7:$L$48,10,FALSE))</f>
        <v/>
      </c>
      <c r="AK105" s="283" t="str">
        <f>IF(AK104="","",VLOOKUP(AK104,標準様式１シフト記号表!$C$7:$L$48,10,FALSE))</f>
        <v/>
      </c>
      <c r="AL105" s="284" t="str">
        <f>IF(AL104="","",VLOOKUP(AL104,標準様式１シフト記号表!$C$7:$L$48,10,FALSE))</f>
        <v/>
      </c>
      <c r="AM105" s="284" t="str">
        <f>IF(AM104="","",VLOOKUP(AM104,標準様式１シフト記号表!$C$7:$L$48,10,FALSE))</f>
        <v/>
      </c>
      <c r="AN105" s="284" t="str">
        <f>IF(AN104="","",VLOOKUP(AN104,標準様式１シフト記号表!$C$7:$L$48,10,FALSE))</f>
        <v/>
      </c>
      <c r="AO105" s="284" t="str">
        <f>IF(AO104="","",VLOOKUP(AO104,標準様式１シフト記号表!$C$7:$L$48,10,FALSE))</f>
        <v/>
      </c>
      <c r="AP105" s="284" t="str">
        <f>IF(AP104="","",VLOOKUP(AP104,標準様式１シフト記号表!$C$7:$L$48,10,FALSE))</f>
        <v/>
      </c>
      <c r="AQ105" s="285" t="str">
        <f>IF(AQ104="","",VLOOKUP(AQ104,標準様式１シフト記号表!$C$7:$L$48,10,FALSE))</f>
        <v/>
      </c>
      <c r="AR105" s="283" t="str">
        <f>IF(AR104="","",VLOOKUP(AR104,標準様式１シフト記号表!$C$7:$L$48,10,FALSE))</f>
        <v/>
      </c>
      <c r="AS105" s="284" t="str">
        <f>IF(AS104="","",VLOOKUP(AS104,標準様式１シフト記号表!$C$7:$L$48,10,FALSE))</f>
        <v/>
      </c>
      <c r="AT105" s="284" t="str">
        <f>IF(AT104="","",VLOOKUP(AT104,標準様式１シフト記号表!$C$7:$L$48,10,FALSE))</f>
        <v/>
      </c>
      <c r="AU105" s="284" t="str">
        <f>IF(AU104="","",VLOOKUP(AU104,標準様式１シフト記号表!$C$7:$L$48,10,FALSE))</f>
        <v/>
      </c>
      <c r="AV105" s="284" t="str">
        <f>IF(AV104="","",VLOOKUP(AV104,標準様式１シフト記号表!$C$7:$L$48,10,FALSE))</f>
        <v/>
      </c>
      <c r="AW105" s="284" t="str">
        <f>IF(AW104="","",VLOOKUP(AW104,標準様式１シフト記号表!$C$7:$L$48,10,FALSE))</f>
        <v/>
      </c>
      <c r="AX105" s="285" t="str">
        <f>IF(AX104="","",VLOOKUP(AX104,標準様式１シフト記号表!$C$7:$L$48,10,FALSE))</f>
        <v/>
      </c>
      <c r="AY105" s="283" t="str">
        <f>IF(AY104="","",VLOOKUP(AY104,標準様式１シフト記号表!$C$7:$L$48,10,FALSE))</f>
        <v/>
      </c>
      <c r="AZ105" s="284" t="str">
        <f>IF(AZ104="","",VLOOKUP(AZ104,標準様式１シフト記号表!$C$7:$L$48,10,FALSE))</f>
        <v/>
      </c>
      <c r="BA105" s="284" t="str">
        <f>IF(BA104="","",VLOOKUP(BA104,標準様式１シフト記号表!$C$7:$L$48,10,FALSE))</f>
        <v/>
      </c>
      <c r="BB105" s="1166">
        <f>IF($BE$4="４週",SUM(W105:AX105),IF($BE$4="暦月",SUM(W105:BA105),""))</f>
        <v>0</v>
      </c>
      <c r="BC105" s="1167"/>
      <c r="BD105" s="1168">
        <f>IF($BE$4="４週",BB105/4,IF($BE$4="暦月",(BB105/($BE$9/7)),""))</f>
        <v>0</v>
      </c>
      <c r="BE105" s="1167"/>
      <c r="BF105" s="1163"/>
      <c r="BG105" s="1164"/>
      <c r="BH105" s="1164"/>
      <c r="BI105" s="1164"/>
      <c r="BJ105" s="1165"/>
    </row>
    <row r="106" spans="2:62" ht="20.25" customHeight="1" x14ac:dyDescent="0.15">
      <c r="B106" s="1086">
        <f>B104+1</f>
        <v>46</v>
      </c>
      <c r="C106" s="1155"/>
      <c r="D106" s="1156"/>
      <c r="E106" s="278"/>
      <c r="F106" s="279"/>
      <c r="G106" s="278"/>
      <c r="H106" s="279"/>
      <c r="I106" s="1157"/>
      <c r="J106" s="1158"/>
      <c r="K106" s="1159"/>
      <c r="L106" s="1160"/>
      <c r="M106" s="1160"/>
      <c r="N106" s="1156"/>
      <c r="O106" s="1103"/>
      <c r="P106" s="1104"/>
      <c r="Q106" s="1104"/>
      <c r="R106" s="1104"/>
      <c r="S106" s="1105"/>
      <c r="T106" s="298" t="s">
        <v>429</v>
      </c>
      <c r="V106" s="299"/>
      <c r="W106" s="291"/>
      <c r="X106" s="292"/>
      <c r="Y106" s="292"/>
      <c r="Z106" s="292"/>
      <c r="AA106" s="292"/>
      <c r="AB106" s="292"/>
      <c r="AC106" s="293"/>
      <c r="AD106" s="291"/>
      <c r="AE106" s="292"/>
      <c r="AF106" s="292"/>
      <c r="AG106" s="292"/>
      <c r="AH106" s="292"/>
      <c r="AI106" s="292"/>
      <c r="AJ106" s="293"/>
      <c r="AK106" s="291"/>
      <c r="AL106" s="292"/>
      <c r="AM106" s="292"/>
      <c r="AN106" s="292"/>
      <c r="AO106" s="292"/>
      <c r="AP106" s="292"/>
      <c r="AQ106" s="293"/>
      <c r="AR106" s="291"/>
      <c r="AS106" s="292"/>
      <c r="AT106" s="292"/>
      <c r="AU106" s="292"/>
      <c r="AV106" s="292"/>
      <c r="AW106" s="292"/>
      <c r="AX106" s="293"/>
      <c r="AY106" s="291"/>
      <c r="AZ106" s="292"/>
      <c r="BA106" s="294"/>
      <c r="BB106" s="1161"/>
      <c r="BC106" s="1162"/>
      <c r="BD106" s="1150"/>
      <c r="BE106" s="1151"/>
      <c r="BF106" s="1152"/>
      <c r="BG106" s="1153"/>
      <c r="BH106" s="1153"/>
      <c r="BI106" s="1153"/>
      <c r="BJ106" s="1154"/>
    </row>
    <row r="107" spans="2:62" ht="20.25" customHeight="1" x14ac:dyDescent="0.15">
      <c r="B107" s="1087"/>
      <c r="C107" s="1169"/>
      <c r="D107" s="1170"/>
      <c r="E107" s="301"/>
      <c r="F107" s="302">
        <f>C106</f>
        <v>0</v>
      </c>
      <c r="G107" s="301"/>
      <c r="H107" s="302">
        <f>I106</f>
        <v>0</v>
      </c>
      <c r="I107" s="1171"/>
      <c r="J107" s="1172"/>
      <c r="K107" s="1173"/>
      <c r="L107" s="1174"/>
      <c r="M107" s="1174"/>
      <c r="N107" s="1170"/>
      <c r="O107" s="1103"/>
      <c r="P107" s="1104"/>
      <c r="Q107" s="1104"/>
      <c r="R107" s="1104"/>
      <c r="S107" s="1105"/>
      <c r="T107" s="300" t="s">
        <v>430</v>
      </c>
      <c r="U107" s="296"/>
      <c r="V107" s="297"/>
      <c r="W107" s="283" t="str">
        <f>IF(W106="","",VLOOKUP(W106,標準様式１シフト記号表!$C$7:$L$48,10,FALSE))</f>
        <v/>
      </c>
      <c r="X107" s="284" t="str">
        <f>IF(X106="","",VLOOKUP(X106,標準様式１シフト記号表!$C$7:$L$48,10,FALSE))</f>
        <v/>
      </c>
      <c r="Y107" s="284" t="str">
        <f>IF(Y106="","",VLOOKUP(Y106,標準様式１シフト記号表!$C$7:$L$48,10,FALSE))</f>
        <v/>
      </c>
      <c r="Z107" s="284" t="str">
        <f>IF(Z106="","",VLOOKUP(Z106,標準様式１シフト記号表!$C$7:$L$48,10,FALSE))</f>
        <v/>
      </c>
      <c r="AA107" s="284" t="str">
        <f>IF(AA106="","",VLOOKUP(AA106,標準様式１シフト記号表!$C$7:$L$48,10,FALSE))</f>
        <v/>
      </c>
      <c r="AB107" s="284" t="str">
        <f>IF(AB106="","",VLOOKUP(AB106,標準様式１シフト記号表!$C$7:$L$48,10,FALSE))</f>
        <v/>
      </c>
      <c r="AC107" s="285" t="str">
        <f>IF(AC106="","",VLOOKUP(AC106,標準様式１シフト記号表!$C$7:$L$48,10,FALSE))</f>
        <v/>
      </c>
      <c r="AD107" s="283" t="str">
        <f>IF(AD106="","",VLOOKUP(AD106,標準様式１シフト記号表!$C$7:$L$48,10,FALSE))</f>
        <v/>
      </c>
      <c r="AE107" s="284" t="str">
        <f>IF(AE106="","",VLOOKUP(AE106,標準様式１シフト記号表!$C$7:$L$48,10,FALSE))</f>
        <v/>
      </c>
      <c r="AF107" s="284" t="str">
        <f>IF(AF106="","",VLOOKUP(AF106,標準様式１シフト記号表!$C$7:$L$48,10,FALSE))</f>
        <v/>
      </c>
      <c r="AG107" s="284" t="str">
        <f>IF(AG106="","",VLOOKUP(AG106,標準様式１シフト記号表!$C$7:$L$48,10,FALSE))</f>
        <v/>
      </c>
      <c r="AH107" s="284" t="str">
        <f>IF(AH106="","",VLOOKUP(AH106,標準様式１シフト記号表!$C$7:$L$48,10,FALSE))</f>
        <v/>
      </c>
      <c r="AI107" s="284" t="str">
        <f>IF(AI106="","",VLOOKUP(AI106,標準様式１シフト記号表!$C$7:$L$48,10,FALSE))</f>
        <v/>
      </c>
      <c r="AJ107" s="285" t="str">
        <f>IF(AJ106="","",VLOOKUP(AJ106,標準様式１シフト記号表!$C$7:$L$48,10,FALSE))</f>
        <v/>
      </c>
      <c r="AK107" s="283" t="str">
        <f>IF(AK106="","",VLOOKUP(AK106,標準様式１シフト記号表!$C$7:$L$48,10,FALSE))</f>
        <v/>
      </c>
      <c r="AL107" s="284" t="str">
        <f>IF(AL106="","",VLOOKUP(AL106,標準様式１シフト記号表!$C$7:$L$48,10,FALSE))</f>
        <v/>
      </c>
      <c r="AM107" s="284" t="str">
        <f>IF(AM106="","",VLOOKUP(AM106,標準様式１シフト記号表!$C$7:$L$48,10,FALSE))</f>
        <v/>
      </c>
      <c r="AN107" s="284" t="str">
        <f>IF(AN106="","",VLOOKUP(AN106,標準様式１シフト記号表!$C$7:$L$48,10,FALSE))</f>
        <v/>
      </c>
      <c r="AO107" s="284" t="str">
        <f>IF(AO106="","",VLOOKUP(AO106,標準様式１シフト記号表!$C$7:$L$48,10,FALSE))</f>
        <v/>
      </c>
      <c r="AP107" s="284" t="str">
        <f>IF(AP106="","",VLOOKUP(AP106,標準様式１シフト記号表!$C$7:$L$48,10,FALSE))</f>
        <v/>
      </c>
      <c r="AQ107" s="285" t="str">
        <f>IF(AQ106="","",VLOOKUP(AQ106,標準様式１シフト記号表!$C$7:$L$48,10,FALSE))</f>
        <v/>
      </c>
      <c r="AR107" s="283" t="str">
        <f>IF(AR106="","",VLOOKUP(AR106,標準様式１シフト記号表!$C$7:$L$48,10,FALSE))</f>
        <v/>
      </c>
      <c r="AS107" s="284" t="str">
        <f>IF(AS106="","",VLOOKUP(AS106,標準様式１シフト記号表!$C$7:$L$48,10,FALSE))</f>
        <v/>
      </c>
      <c r="AT107" s="284" t="str">
        <f>IF(AT106="","",VLOOKUP(AT106,標準様式１シフト記号表!$C$7:$L$48,10,FALSE))</f>
        <v/>
      </c>
      <c r="AU107" s="284" t="str">
        <f>IF(AU106="","",VLOOKUP(AU106,標準様式１シフト記号表!$C$7:$L$48,10,FALSE))</f>
        <v/>
      </c>
      <c r="AV107" s="284" t="str">
        <f>IF(AV106="","",VLOOKUP(AV106,標準様式１シフト記号表!$C$7:$L$48,10,FALSE))</f>
        <v/>
      </c>
      <c r="AW107" s="284" t="str">
        <f>IF(AW106="","",VLOOKUP(AW106,標準様式１シフト記号表!$C$7:$L$48,10,FALSE))</f>
        <v/>
      </c>
      <c r="AX107" s="285" t="str">
        <f>IF(AX106="","",VLOOKUP(AX106,標準様式１シフト記号表!$C$7:$L$48,10,FALSE))</f>
        <v/>
      </c>
      <c r="AY107" s="283" t="str">
        <f>IF(AY106="","",VLOOKUP(AY106,標準様式１シフト記号表!$C$7:$L$48,10,FALSE))</f>
        <v/>
      </c>
      <c r="AZ107" s="284" t="str">
        <f>IF(AZ106="","",VLOOKUP(AZ106,標準様式１シフト記号表!$C$7:$L$48,10,FALSE))</f>
        <v/>
      </c>
      <c r="BA107" s="284" t="str">
        <f>IF(BA106="","",VLOOKUP(BA106,標準様式１シフト記号表!$C$7:$L$48,10,FALSE))</f>
        <v/>
      </c>
      <c r="BB107" s="1166">
        <f>IF($BE$4="４週",SUM(W107:AX107),IF($BE$4="暦月",SUM(W107:BA107),""))</f>
        <v>0</v>
      </c>
      <c r="BC107" s="1167"/>
      <c r="BD107" s="1168">
        <f>IF($BE$4="４週",BB107/4,IF($BE$4="暦月",(BB107/($BE$9/7)),""))</f>
        <v>0</v>
      </c>
      <c r="BE107" s="1167"/>
      <c r="BF107" s="1163"/>
      <c r="BG107" s="1164"/>
      <c r="BH107" s="1164"/>
      <c r="BI107" s="1164"/>
      <c r="BJ107" s="1165"/>
    </row>
    <row r="108" spans="2:62" ht="20.25" customHeight="1" x14ac:dyDescent="0.15">
      <c r="B108" s="1086">
        <f>B106+1</f>
        <v>47</v>
      </c>
      <c r="C108" s="1155"/>
      <c r="D108" s="1156"/>
      <c r="E108" s="278"/>
      <c r="F108" s="279"/>
      <c r="G108" s="278"/>
      <c r="H108" s="279"/>
      <c r="I108" s="1157"/>
      <c r="J108" s="1158"/>
      <c r="K108" s="1159"/>
      <c r="L108" s="1160"/>
      <c r="M108" s="1160"/>
      <c r="N108" s="1156"/>
      <c r="O108" s="1103"/>
      <c r="P108" s="1104"/>
      <c r="Q108" s="1104"/>
      <c r="R108" s="1104"/>
      <c r="S108" s="1105"/>
      <c r="T108" s="298" t="s">
        <v>429</v>
      </c>
      <c r="V108" s="299"/>
      <c r="W108" s="291"/>
      <c r="X108" s="292"/>
      <c r="Y108" s="292"/>
      <c r="Z108" s="292"/>
      <c r="AA108" s="292"/>
      <c r="AB108" s="292"/>
      <c r="AC108" s="293"/>
      <c r="AD108" s="291"/>
      <c r="AE108" s="292"/>
      <c r="AF108" s="292"/>
      <c r="AG108" s="292"/>
      <c r="AH108" s="292"/>
      <c r="AI108" s="292"/>
      <c r="AJ108" s="293"/>
      <c r="AK108" s="291"/>
      <c r="AL108" s="292"/>
      <c r="AM108" s="292"/>
      <c r="AN108" s="292"/>
      <c r="AO108" s="292"/>
      <c r="AP108" s="292"/>
      <c r="AQ108" s="293"/>
      <c r="AR108" s="291"/>
      <c r="AS108" s="292"/>
      <c r="AT108" s="292"/>
      <c r="AU108" s="292"/>
      <c r="AV108" s="292"/>
      <c r="AW108" s="292"/>
      <c r="AX108" s="293"/>
      <c r="AY108" s="291"/>
      <c r="AZ108" s="292"/>
      <c r="BA108" s="294"/>
      <c r="BB108" s="1161"/>
      <c r="BC108" s="1162"/>
      <c r="BD108" s="1150"/>
      <c r="BE108" s="1151"/>
      <c r="BF108" s="1152"/>
      <c r="BG108" s="1153"/>
      <c r="BH108" s="1153"/>
      <c r="BI108" s="1153"/>
      <c r="BJ108" s="1154"/>
    </row>
    <row r="109" spans="2:62" ht="20.25" customHeight="1" x14ac:dyDescent="0.15">
      <c r="B109" s="1087"/>
      <c r="C109" s="1169"/>
      <c r="D109" s="1170"/>
      <c r="E109" s="301"/>
      <c r="F109" s="302">
        <f>C108</f>
        <v>0</v>
      </c>
      <c r="G109" s="301"/>
      <c r="H109" s="302">
        <f>I108</f>
        <v>0</v>
      </c>
      <c r="I109" s="1171"/>
      <c r="J109" s="1172"/>
      <c r="K109" s="1173"/>
      <c r="L109" s="1174"/>
      <c r="M109" s="1174"/>
      <c r="N109" s="1170"/>
      <c r="O109" s="1103"/>
      <c r="P109" s="1104"/>
      <c r="Q109" s="1104"/>
      <c r="R109" s="1104"/>
      <c r="S109" s="1105"/>
      <c r="T109" s="300" t="s">
        <v>430</v>
      </c>
      <c r="U109" s="296"/>
      <c r="V109" s="297"/>
      <c r="W109" s="283" t="str">
        <f>IF(W108="","",VLOOKUP(W108,標準様式１シフト記号表!$C$7:$L$48,10,FALSE))</f>
        <v/>
      </c>
      <c r="X109" s="284" t="str">
        <f>IF(X108="","",VLOOKUP(X108,標準様式１シフト記号表!$C$7:$L$48,10,FALSE))</f>
        <v/>
      </c>
      <c r="Y109" s="284" t="str">
        <f>IF(Y108="","",VLOOKUP(Y108,標準様式１シフト記号表!$C$7:$L$48,10,FALSE))</f>
        <v/>
      </c>
      <c r="Z109" s="284" t="str">
        <f>IF(Z108="","",VLOOKUP(Z108,標準様式１シフト記号表!$C$7:$L$48,10,FALSE))</f>
        <v/>
      </c>
      <c r="AA109" s="284" t="str">
        <f>IF(AA108="","",VLOOKUP(AA108,標準様式１シフト記号表!$C$7:$L$48,10,FALSE))</f>
        <v/>
      </c>
      <c r="AB109" s="284" t="str">
        <f>IF(AB108="","",VLOOKUP(AB108,標準様式１シフト記号表!$C$7:$L$48,10,FALSE))</f>
        <v/>
      </c>
      <c r="AC109" s="285" t="str">
        <f>IF(AC108="","",VLOOKUP(AC108,標準様式１シフト記号表!$C$7:$L$48,10,FALSE))</f>
        <v/>
      </c>
      <c r="AD109" s="283" t="str">
        <f>IF(AD108="","",VLOOKUP(AD108,標準様式１シフト記号表!$C$7:$L$48,10,FALSE))</f>
        <v/>
      </c>
      <c r="AE109" s="284" t="str">
        <f>IF(AE108="","",VLOOKUP(AE108,標準様式１シフト記号表!$C$7:$L$48,10,FALSE))</f>
        <v/>
      </c>
      <c r="AF109" s="284" t="str">
        <f>IF(AF108="","",VLOOKUP(AF108,標準様式１シフト記号表!$C$7:$L$48,10,FALSE))</f>
        <v/>
      </c>
      <c r="AG109" s="284" t="str">
        <f>IF(AG108="","",VLOOKUP(AG108,標準様式１シフト記号表!$C$7:$L$48,10,FALSE))</f>
        <v/>
      </c>
      <c r="AH109" s="284" t="str">
        <f>IF(AH108="","",VLOOKUP(AH108,標準様式１シフト記号表!$C$7:$L$48,10,FALSE))</f>
        <v/>
      </c>
      <c r="AI109" s="284" t="str">
        <f>IF(AI108="","",VLOOKUP(AI108,標準様式１シフト記号表!$C$7:$L$48,10,FALSE))</f>
        <v/>
      </c>
      <c r="AJ109" s="285" t="str">
        <f>IF(AJ108="","",VLOOKUP(AJ108,標準様式１シフト記号表!$C$7:$L$48,10,FALSE))</f>
        <v/>
      </c>
      <c r="AK109" s="283" t="str">
        <f>IF(AK108="","",VLOOKUP(AK108,標準様式１シフト記号表!$C$7:$L$48,10,FALSE))</f>
        <v/>
      </c>
      <c r="AL109" s="284" t="str">
        <f>IF(AL108="","",VLOOKUP(AL108,標準様式１シフト記号表!$C$7:$L$48,10,FALSE))</f>
        <v/>
      </c>
      <c r="AM109" s="284" t="str">
        <f>IF(AM108="","",VLOOKUP(AM108,標準様式１シフト記号表!$C$7:$L$48,10,FALSE))</f>
        <v/>
      </c>
      <c r="AN109" s="284" t="str">
        <f>IF(AN108="","",VLOOKUP(AN108,標準様式１シフト記号表!$C$7:$L$48,10,FALSE))</f>
        <v/>
      </c>
      <c r="AO109" s="284" t="str">
        <f>IF(AO108="","",VLOOKUP(AO108,標準様式１シフト記号表!$C$7:$L$48,10,FALSE))</f>
        <v/>
      </c>
      <c r="AP109" s="284" t="str">
        <f>IF(AP108="","",VLOOKUP(AP108,標準様式１シフト記号表!$C$7:$L$48,10,FALSE))</f>
        <v/>
      </c>
      <c r="AQ109" s="285" t="str">
        <f>IF(AQ108="","",VLOOKUP(AQ108,標準様式１シフト記号表!$C$7:$L$48,10,FALSE))</f>
        <v/>
      </c>
      <c r="AR109" s="283" t="str">
        <f>IF(AR108="","",VLOOKUP(AR108,標準様式１シフト記号表!$C$7:$L$48,10,FALSE))</f>
        <v/>
      </c>
      <c r="AS109" s="284" t="str">
        <f>IF(AS108="","",VLOOKUP(AS108,標準様式１シフト記号表!$C$7:$L$48,10,FALSE))</f>
        <v/>
      </c>
      <c r="AT109" s="284" t="str">
        <f>IF(AT108="","",VLOOKUP(AT108,標準様式１シフト記号表!$C$7:$L$48,10,FALSE))</f>
        <v/>
      </c>
      <c r="AU109" s="284" t="str">
        <f>IF(AU108="","",VLOOKUP(AU108,標準様式１シフト記号表!$C$7:$L$48,10,FALSE))</f>
        <v/>
      </c>
      <c r="AV109" s="284" t="str">
        <f>IF(AV108="","",VLOOKUP(AV108,標準様式１シフト記号表!$C$7:$L$48,10,FALSE))</f>
        <v/>
      </c>
      <c r="AW109" s="284" t="str">
        <f>IF(AW108="","",VLOOKUP(AW108,標準様式１シフト記号表!$C$7:$L$48,10,FALSE))</f>
        <v/>
      </c>
      <c r="AX109" s="285" t="str">
        <f>IF(AX108="","",VLOOKUP(AX108,標準様式１シフト記号表!$C$7:$L$48,10,FALSE))</f>
        <v/>
      </c>
      <c r="AY109" s="283" t="str">
        <f>IF(AY108="","",VLOOKUP(AY108,標準様式１シフト記号表!$C$7:$L$48,10,FALSE))</f>
        <v/>
      </c>
      <c r="AZ109" s="284" t="str">
        <f>IF(AZ108="","",VLOOKUP(AZ108,標準様式１シフト記号表!$C$7:$L$48,10,FALSE))</f>
        <v/>
      </c>
      <c r="BA109" s="284" t="str">
        <f>IF(BA108="","",VLOOKUP(BA108,標準様式１シフト記号表!$C$7:$L$48,10,FALSE))</f>
        <v/>
      </c>
      <c r="BB109" s="1166">
        <f>IF($BE$4="４週",SUM(W109:AX109),IF($BE$4="暦月",SUM(W109:BA109),""))</f>
        <v>0</v>
      </c>
      <c r="BC109" s="1167"/>
      <c r="BD109" s="1168">
        <f>IF($BE$4="４週",BB109/4,IF($BE$4="暦月",(BB109/($BE$9/7)),""))</f>
        <v>0</v>
      </c>
      <c r="BE109" s="1167"/>
      <c r="BF109" s="1163"/>
      <c r="BG109" s="1164"/>
      <c r="BH109" s="1164"/>
      <c r="BI109" s="1164"/>
      <c r="BJ109" s="1165"/>
    </row>
    <row r="110" spans="2:62" ht="20.25" customHeight="1" x14ac:dyDescent="0.15">
      <c r="B110" s="1086">
        <f>B108+1</f>
        <v>48</v>
      </c>
      <c r="C110" s="1155"/>
      <c r="D110" s="1156"/>
      <c r="E110" s="278"/>
      <c r="F110" s="279"/>
      <c r="G110" s="278"/>
      <c r="H110" s="279"/>
      <c r="I110" s="1157"/>
      <c r="J110" s="1158"/>
      <c r="K110" s="1159"/>
      <c r="L110" s="1160"/>
      <c r="M110" s="1160"/>
      <c r="N110" s="1156"/>
      <c r="O110" s="1103"/>
      <c r="P110" s="1104"/>
      <c r="Q110" s="1104"/>
      <c r="R110" s="1104"/>
      <c r="S110" s="1105"/>
      <c r="T110" s="298" t="s">
        <v>429</v>
      </c>
      <c r="V110" s="299"/>
      <c r="W110" s="291"/>
      <c r="X110" s="292"/>
      <c r="Y110" s="292"/>
      <c r="Z110" s="292"/>
      <c r="AA110" s="292"/>
      <c r="AB110" s="292"/>
      <c r="AC110" s="293"/>
      <c r="AD110" s="291"/>
      <c r="AE110" s="292"/>
      <c r="AF110" s="292"/>
      <c r="AG110" s="292"/>
      <c r="AH110" s="292"/>
      <c r="AI110" s="292"/>
      <c r="AJ110" s="293"/>
      <c r="AK110" s="291"/>
      <c r="AL110" s="292"/>
      <c r="AM110" s="292"/>
      <c r="AN110" s="292"/>
      <c r="AO110" s="292"/>
      <c r="AP110" s="292"/>
      <c r="AQ110" s="293"/>
      <c r="AR110" s="291"/>
      <c r="AS110" s="292"/>
      <c r="AT110" s="292"/>
      <c r="AU110" s="292"/>
      <c r="AV110" s="292"/>
      <c r="AW110" s="292"/>
      <c r="AX110" s="293"/>
      <c r="AY110" s="291"/>
      <c r="AZ110" s="292"/>
      <c r="BA110" s="294"/>
      <c r="BB110" s="1161"/>
      <c r="BC110" s="1162"/>
      <c r="BD110" s="1150"/>
      <c r="BE110" s="1151"/>
      <c r="BF110" s="1152"/>
      <c r="BG110" s="1153"/>
      <c r="BH110" s="1153"/>
      <c r="BI110" s="1153"/>
      <c r="BJ110" s="1154"/>
    </row>
    <row r="111" spans="2:62" ht="20.25" customHeight="1" x14ac:dyDescent="0.15">
      <c r="B111" s="1087"/>
      <c r="C111" s="1169"/>
      <c r="D111" s="1170"/>
      <c r="E111" s="301"/>
      <c r="F111" s="302">
        <f>C110</f>
        <v>0</v>
      </c>
      <c r="G111" s="301"/>
      <c r="H111" s="302">
        <f>I110</f>
        <v>0</v>
      </c>
      <c r="I111" s="1171"/>
      <c r="J111" s="1172"/>
      <c r="K111" s="1173"/>
      <c r="L111" s="1174"/>
      <c r="M111" s="1174"/>
      <c r="N111" s="1170"/>
      <c r="O111" s="1103"/>
      <c r="P111" s="1104"/>
      <c r="Q111" s="1104"/>
      <c r="R111" s="1104"/>
      <c r="S111" s="1105"/>
      <c r="T111" s="300" t="s">
        <v>430</v>
      </c>
      <c r="U111" s="296"/>
      <c r="V111" s="297"/>
      <c r="W111" s="283" t="str">
        <f>IF(W110="","",VLOOKUP(W110,標準様式１シフト記号表!$C$7:$L$48,10,FALSE))</f>
        <v/>
      </c>
      <c r="X111" s="284" t="str">
        <f>IF(X110="","",VLOOKUP(X110,標準様式１シフト記号表!$C$7:$L$48,10,FALSE))</f>
        <v/>
      </c>
      <c r="Y111" s="284" t="str">
        <f>IF(Y110="","",VLOOKUP(Y110,標準様式１シフト記号表!$C$7:$L$48,10,FALSE))</f>
        <v/>
      </c>
      <c r="Z111" s="284" t="str">
        <f>IF(Z110="","",VLOOKUP(Z110,標準様式１シフト記号表!$C$7:$L$48,10,FALSE))</f>
        <v/>
      </c>
      <c r="AA111" s="284" t="str">
        <f>IF(AA110="","",VLOOKUP(AA110,標準様式１シフト記号表!$C$7:$L$48,10,FALSE))</f>
        <v/>
      </c>
      <c r="AB111" s="284" t="str">
        <f>IF(AB110="","",VLOOKUP(AB110,標準様式１シフト記号表!$C$7:$L$48,10,FALSE))</f>
        <v/>
      </c>
      <c r="AC111" s="285" t="str">
        <f>IF(AC110="","",VLOOKUP(AC110,標準様式１シフト記号表!$C$7:$L$48,10,FALSE))</f>
        <v/>
      </c>
      <c r="AD111" s="283" t="str">
        <f>IF(AD110="","",VLOOKUP(AD110,標準様式１シフト記号表!$C$7:$L$48,10,FALSE))</f>
        <v/>
      </c>
      <c r="AE111" s="284" t="str">
        <f>IF(AE110="","",VLOOKUP(AE110,標準様式１シフト記号表!$C$7:$L$48,10,FALSE))</f>
        <v/>
      </c>
      <c r="AF111" s="284" t="str">
        <f>IF(AF110="","",VLOOKUP(AF110,標準様式１シフト記号表!$C$7:$L$48,10,FALSE))</f>
        <v/>
      </c>
      <c r="AG111" s="284" t="str">
        <f>IF(AG110="","",VLOOKUP(AG110,標準様式１シフト記号表!$C$7:$L$48,10,FALSE))</f>
        <v/>
      </c>
      <c r="AH111" s="284" t="str">
        <f>IF(AH110="","",VLOOKUP(AH110,標準様式１シフト記号表!$C$7:$L$48,10,FALSE))</f>
        <v/>
      </c>
      <c r="AI111" s="284" t="str">
        <f>IF(AI110="","",VLOOKUP(AI110,標準様式１シフト記号表!$C$7:$L$48,10,FALSE))</f>
        <v/>
      </c>
      <c r="AJ111" s="285" t="str">
        <f>IF(AJ110="","",VLOOKUP(AJ110,標準様式１シフト記号表!$C$7:$L$48,10,FALSE))</f>
        <v/>
      </c>
      <c r="AK111" s="283" t="str">
        <f>IF(AK110="","",VLOOKUP(AK110,標準様式１シフト記号表!$C$7:$L$48,10,FALSE))</f>
        <v/>
      </c>
      <c r="AL111" s="284" t="str">
        <f>IF(AL110="","",VLOOKUP(AL110,標準様式１シフト記号表!$C$7:$L$48,10,FALSE))</f>
        <v/>
      </c>
      <c r="AM111" s="284" t="str">
        <f>IF(AM110="","",VLOOKUP(AM110,標準様式１シフト記号表!$C$7:$L$48,10,FALSE))</f>
        <v/>
      </c>
      <c r="AN111" s="284" t="str">
        <f>IF(AN110="","",VLOOKUP(AN110,標準様式１シフト記号表!$C$7:$L$48,10,FALSE))</f>
        <v/>
      </c>
      <c r="AO111" s="284" t="str">
        <f>IF(AO110="","",VLOOKUP(AO110,標準様式１シフト記号表!$C$7:$L$48,10,FALSE))</f>
        <v/>
      </c>
      <c r="AP111" s="284" t="str">
        <f>IF(AP110="","",VLOOKUP(AP110,標準様式１シフト記号表!$C$7:$L$48,10,FALSE))</f>
        <v/>
      </c>
      <c r="AQ111" s="285" t="str">
        <f>IF(AQ110="","",VLOOKUP(AQ110,標準様式１シフト記号表!$C$7:$L$48,10,FALSE))</f>
        <v/>
      </c>
      <c r="AR111" s="283" t="str">
        <f>IF(AR110="","",VLOOKUP(AR110,標準様式１シフト記号表!$C$7:$L$48,10,FALSE))</f>
        <v/>
      </c>
      <c r="AS111" s="284" t="str">
        <f>IF(AS110="","",VLOOKUP(AS110,標準様式１シフト記号表!$C$7:$L$48,10,FALSE))</f>
        <v/>
      </c>
      <c r="AT111" s="284" t="str">
        <f>IF(AT110="","",VLOOKUP(AT110,標準様式１シフト記号表!$C$7:$L$48,10,FALSE))</f>
        <v/>
      </c>
      <c r="AU111" s="284" t="str">
        <f>IF(AU110="","",VLOOKUP(AU110,標準様式１シフト記号表!$C$7:$L$48,10,FALSE))</f>
        <v/>
      </c>
      <c r="AV111" s="284" t="str">
        <f>IF(AV110="","",VLOOKUP(AV110,標準様式１シフト記号表!$C$7:$L$48,10,FALSE))</f>
        <v/>
      </c>
      <c r="AW111" s="284" t="str">
        <f>IF(AW110="","",VLOOKUP(AW110,標準様式１シフト記号表!$C$7:$L$48,10,FALSE))</f>
        <v/>
      </c>
      <c r="AX111" s="285" t="str">
        <f>IF(AX110="","",VLOOKUP(AX110,標準様式１シフト記号表!$C$7:$L$48,10,FALSE))</f>
        <v/>
      </c>
      <c r="AY111" s="283" t="str">
        <f>IF(AY110="","",VLOOKUP(AY110,標準様式１シフト記号表!$C$7:$L$48,10,FALSE))</f>
        <v/>
      </c>
      <c r="AZ111" s="284" t="str">
        <f>IF(AZ110="","",VLOOKUP(AZ110,標準様式１シフト記号表!$C$7:$L$48,10,FALSE))</f>
        <v/>
      </c>
      <c r="BA111" s="284" t="str">
        <f>IF(BA110="","",VLOOKUP(BA110,標準様式１シフト記号表!$C$7:$L$48,10,FALSE))</f>
        <v/>
      </c>
      <c r="BB111" s="1166">
        <f>IF($BE$4="４週",SUM(W111:AX111),IF($BE$4="暦月",SUM(W111:BA111),""))</f>
        <v>0</v>
      </c>
      <c r="BC111" s="1167"/>
      <c r="BD111" s="1168">
        <f>IF($BE$4="４週",BB111/4,IF($BE$4="暦月",(BB111/($BE$9/7)),""))</f>
        <v>0</v>
      </c>
      <c r="BE111" s="1167"/>
      <c r="BF111" s="1163"/>
      <c r="BG111" s="1164"/>
      <c r="BH111" s="1164"/>
      <c r="BI111" s="1164"/>
      <c r="BJ111" s="1165"/>
    </row>
    <row r="112" spans="2:62" ht="20.25" customHeight="1" x14ac:dyDescent="0.15">
      <c r="B112" s="1086">
        <f>B110+1</f>
        <v>49</v>
      </c>
      <c r="C112" s="1155"/>
      <c r="D112" s="1156"/>
      <c r="E112" s="278"/>
      <c r="F112" s="279"/>
      <c r="G112" s="278"/>
      <c r="H112" s="279"/>
      <c r="I112" s="1157"/>
      <c r="J112" s="1158"/>
      <c r="K112" s="1159"/>
      <c r="L112" s="1160"/>
      <c r="M112" s="1160"/>
      <c r="N112" s="1156"/>
      <c r="O112" s="1103"/>
      <c r="P112" s="1104"/>
      <c r="Q112" s="1104"/>
      <c r="R112" s="1104"/>
      <c r="S112" s="1105"/>
      <c r="T112" s="298" t="s">
        <v>429</v>
      </c>
      <c r="V112" s="299"/>
      <c r="W112" s="291"/>
      <c r="X112" s="292"/>
      <c r="Y112" s="292"/>
      <c r="Z112" s="292"/>
      <c r="AA112" s="292"/>
      <c r="AB112" s="292"/>
      <c r="AC112" s="293"/>
      <c r="AD112" s="291"/>
      <c r="AE112" s="292"/>
      <c r="AF112" s="292"/>
      <c r="AG112" s="292"/>
      <c r="AH112" s="292"/>
      <c r="AI112" s="292"/>
      <c r="AJ112" s="293"/>
      <c r="AK112" s="291"/>
      <c r="AL112" s="292"/>
      <c r="AM112" s="292"/>
      <c r="AN112" s="292"/>
      <c r="AO112" s="292"/>
      <c r="AP112" s="292"/>
      <c r="AQ112" s="293"/>
      <c r="AR112" s="291"/>
      <c r="AS112" s="292"/>
      <c r="AT112" s="292"/>
      <c r="AU112" s="292"/>
      <c r="AV112" s="292"/>
      <c r="AW112" s="292"/>
      <c r="AX112" s="293"/>
      <c r="AY112" s="291"/>
      <c r="AZ112" s="292"/>
      <c r="BA112" s="294"/>
      <c r="BB112" s="1161"/>
      <c r="BC112" s="1162"/>
      <c r="BD112" s="1150"/>
      <c r="BE112" s="1151"/>
      <c r="BF112" s="1152"/>
      <c r="BG112" s="1153"/>
      <c r="BH112" s="1153"/>
      <c r="BI112" s="1153"/>
      <c r="BJ112" s="1154"/>
    </row>
    <row r="113" spans="2:62" ht="20.25" customHeight="1" x14ac:dyDescent="0.15">
      <c r="B113" s="1087"/>
      <c r="C113" s="1169"/>
      <c r="D113" s="1170"/>
      <c r="E113" s="301"/>
      <c r="F113" s="302">
        <f>C112</f>
        <v>0</v>
      </c>
      <c r="G113" s="301"/>
      <c r="H113" s="302">
        <f>I112</f>
        <v>0</v>
      </c>
      <c r="I113" s="1171"/>
      <c r="J113" s="1172"/>
      <c r="K113" s="1173"/>
      <c r="L113" s="1174"/>
      <c r="M113" s="1174"/>
      <c r="N113" s="1170"/>
      <c r="O113" s="1103"/>
      <c r="P113" s="1104"/>
      <c r="Q113" s="1104"/>
      <c r="R113" s="1104"/>
      <c r="S113" s="1105"/>
      <c r="T113" s="300" t="s">
        <v>430</v>
      </c>
      <c r="U113" s="296"/>
      <c r="V113" s="297"/>
      <c r="W113" s="283" t="str">
        <f>IF(W112="","",VLOOKUP(W112,標準様式１シフト記号表!$C$7:$L$48,10,FALSE))</f>
        <v/>
      </c>
      <c r="X113" s="284" t="str">
        <f>IF(X112="","",VLOOKUP(X112,標準様式１シフト記号表!$C$7:$L$48,10,FALSE))</f>
        <v/>
      </c>
      <c r="Y113" s="284" t="str">
        <f>IF(Y112="","",VLOOKUP(Y112,標準様式１シフト記号表!$C$7:$L$48,10,FALSE))</f>
        <v/>
      </c>
      <c r="Z113" s="284" t="str">
        <f>IF(Z112="","",VLOOKUP(Z112,標準様式１シフト記号表!$C$7:$L$48,10,FALSE))</f>
        <v/>
      </c>
      <c r="AA113" s="284" t="str">
        <f>IF(AA112="","",VLOOKUP(AA112,標準様式１シフト記号表!$C$7:$L$48,10,FALSE))</f>
        <v/>
      </c>
      <c r="AB113" s="284" t="str">
        <f>IF(AB112="","",VLOOKUP(AB112,標準様式１シフト記号表!$C$7:$L$48,10,FALSE))</f>
        <v/>
      </c>
      <c r="AC113" s="285" t="str">
        <f>IF(AC112="","",VLOOKUP(AC112,標準様式１シフト記号表!$C$7:$L$48,10,FALSE))</f>
        <v/>
      </c>
      <c r="AD113" s="283" t="str">
        <f>IF(AD112="","",VLOOKUP(AD112,標準様式１シフト記号表!$C$7:$L$48,10,FALSE))</f>
        <v/>
      </c>
      <c r="AE113" s="284" t="str">
        <f>IF(AE112="","",VLOOKUP(AE112,標準様式１シフト記号表!$C$7:$L$48,10,FALSE))</f>
        <v/>
      </c>
      <c r="AF113" s="284" t="str">
        <f>IF(AF112="","",VLOOKUP(AF112,標準様式１シフト記号表!$C$7:$L$48,10,FALSE))</f>
        <v/>
      </c>
      <c r="AG113" s="284" t="str">
        <f>IF(AG112="","",VLOOKUP(AG112,標準様式１シフト記号表!$C$7:$L$48,10,FALSE))</f>
        <v/>
      </c>
      <c r="AH113" s="284" t="str">
        <f>IF(AH112="","",VLOOKUP(AH112,標準様式１シフト記号表!$C$7:$L$48,10,FALSE))</f>
        <v/>
      </c>
      <c r="AI113" s="284" t="str">
        <f>IF(AI112="","",VLOOKUP(AI112,標準様式１シフト記号表!$C$7:$L$48,10,FALSE))</f>
        <v/>
      </c>
      <c r="AJ113" s="285" t="str">
        <f>IF(AJ112="","",VLOOKUP(AJ112,標準様式１シフト記号表!$C$7:$L$48,10,FALSE))</f>
        <v/>
      </c>
      <c r="AK113" s="283" t="str">
        <f>IF(AK112="","",VLOOKUP(AK112,標準様式１シフト記号表!$C$7:$L$48,10,FALSE))</f>
        <v/>
      </c>
      <c r="AL113" s="284" t="str">
        <f>IF(AL112="","",VLOOKUP(AL112,標準様式１シフト記号表!$C$7:$L$48,10,FALSE))</f>
        <v/>
      </c>
      <c r="AM113" s="284" t="str">
        <f>IF(AM112="","",VLOOKUP(AM112,標準様式１シフト記号表!$C$7:$L$48,10,FALSE))</f>
        <v/>
      </c>
      <c r="AN113" s="284" t="str">
        <f>IF(AN112="","",VLOOKUP(AN112,標準様式１シフト記号表!$C$7:$L$48,10,FALSE))</f>
        <v/>
      </c>
      <c r="AO113" s="284" t="str">
        <f>IF(AO112="","",VLOOKUP(AO112,標準様式１シフト記号表!$C$7:$L$48,10,FALSE))</f>
        <v/>
      </c>
      <c r="AP113" s="284" t="str">
        <f>IF(AP112="","",VLOOKUP(AP112,標準様式１シフト記号表!$C$7:$L$48,10,FALSE))</f>
        <v/>
      </c>
      <c r="AQ113" s="285" t="str">
        <f>IF(AQ112="","",VLOOKUP(AQ112,標準様式１シフト記号表!$C$7:$L$48,10,FALSE))</f>
        <v/>
      </c>
      <c r="AR113" s="283" t="str">
        <f>IF(AR112="","",VLOOKUP(AR112,標準様式１シフト記号表!$C$7:$L$48,10,FALSE))</f>
        <v/>
      </c>
      <c r="AS113" s="284" t="str">
        <f>IF(AS112="","",VLOOKUP(AS112,標準様式１シフト記号表!$C$7:$L$48,10,FALSE))</f>
        <v/>
      </c>
      <c r="AT113" s="284" t="str">
        <f>IF(AT112="","",VLOOKUP(AT112,標準様式１シフト記号表!$C$7:$L$48,10,FALSE))</f>
        <v/>
      </c>
      <c r="AU113" s="284" t="str">
        <f>IF(AU112="","",VLOOKUP(AU112,標準様式１シフト記号表!$C$7:$L$48,10,FALSE))</f>
        <v/>
      </c>
      <c r="AV113" s="284" t="str">
        <f>IF(AV112="","",VLOOKUP(AV112,標準様式１シフト記号表!$C$7:$L$48,10,FALSE))</f>
        <v/>
      </c>
      <c r="AW113" s="284" t="str">
        <f>IF(AW112="","",VLOOKUP(AW112,標準様式１シフト記号表!$C$7:$L$48,10,FALSE))</f>
        <v/>
      </c>
      <c r="AX113" s="285" t="str">
        <f>IF(AX112="","",VLOOKUP(AX112,標準様式１シフト記号表!$C$7:$L$48,10,FALSE))</f>
        <v/>
      </c>
      <c r="AY113" s="283" t="str">
        <f>IF(AY112="","",VLOOKUP(AY112,標準様式１シフト記号表!$C$7:$L$48,10,FALSE))</f>
        <v/>
      </c>
      <c r="AZ113" s="284" t="str">
        <f>IF(AZ112="","",VLOOKUP(AZ112,標準様式１シフト記号表!$C$7:$L$48,10,FALSE))</f>
        <v/>
      </c>
      <c r="BA113" s="284" t="str">
        <f>IF(BA112="","",VLOOKUP(BA112,標準様式１シフト記号表!$C$7:$L$48,10,FALSE))</f>
        <v/>
      </c>
      <c r="BB113" s="1166">
        <f>IF($BE$4="４週",SUM(W113:AX113),IF($BE$4="暦月",SUM(W113:BA113),""))</f>
        <v>0</v>
      </c>
      <c r="BC113" s="1167"/>
      <c r="BD113" s="1168">
        <f>IF($BE$4="４週",BB113/4,IF($BE$4="暦月",(BB113/($BE$9/7)),""))</f>
        <v>0</v>
      </c>
      <c r="BE113" s="1167"/>
      <c r="BF113" s="1163"/>
      <c r="BG113" s="1164"/>
      <c r="BH113" s="1164"/>
      <c r="BI113" s="1164"/>
      <c r="BJ113" s="1165"/>
    </row>
    <row r="114" spans="2:62" ht="20.25" customHeight="1" x14ac:dyDescent="0.15">
      <c r="B114" s="1086">
        <f>B112+1</f>
        <v>50</v>
      </c>
      <c r="C114" s="1155"/>
      <c r="D114" s="1156"/>
      <c r="E114" s="278"/>
      <c r="F114" s="279"/>
      <c r="G114" s="278"/>
      <c r="H114" s="279"/>
      <c r="I114" s="1157"/>
      <c r="J114" s="1158"/>
      <c r="K114" s="1159"/>
      <c r="L114" s="1160"/>
      <c r="M114" s="1160"/>
      <c r="N114" s="1156"/>
      <c r="O114" s="1103"/>
      <c r="P114" s="1104"/>
      <c r="Q114" s="1104"/>
      <c r="R114" s="1104"/>
      <c r="S114" s="1105"/>
      <c r="T114" s="298" t="s">
        <v>429</v>
      </c>
      <c r="V114" s="299"/>
      <c r="W114" s="291"/>
      <c r="X114" s="292"/>
      <c r="Y114" s="292"/>
      <c r="Z114" s="292"/>
      <c r="AA114" s="292"/>
      <c r="AB114" s="292"/>
      <c r="AC114" s="293"/>
      <c r="AD114" s="291"/>
      <c r="AE114" s="292"/>
      <c r="AF114" s="292"/>
      <c r="AG114" s="292"/>
      <c r="AH114" s="292"/>
      <c r="AI114" s="292"/>
      <c r="AJ114" s="293"/>
      <c r="AK114" s="291"/>
      <c r="AL114" s="292"/>
      <c r="AM114" s="292"/>
      <c r="AN114" s="292"/>
      <c r="AO114" s="292"/>
      <c r="AP114" s="292"/>
      <c r="AQ114" s="293"/>
      <c r="AR114" s="291"/>
      <c r="AS114" s="292"/>
      <c r="AT114" s="292"/>
      <c r="AU114" s="292"/>
      <c r="AV114" s="292"/>
      <c r="AW114" s="292"/>
      <c r="AX114" s="293"/>
      <c r="AY114" s="291"/>
      <c r="AZ114" s="292"/>
      <c r="BA114" s="294"/>
      <c r="BB114" s="1161"/>
      <c r="BC114" s="1162"/>
      <c r="BD114" s="1150"/>
      <c r="BE114" s="1151"/>
      <c r="BF114" s="1152"/>
      <c r="BG114" s="1153"/>
      <c r="BH114" s="1153"/>
      <c r="BI114" s="1153"/>
      <c r="BJ114" s="1154"/>
    </row>
    <row r="115" spans="2:62" ht="20.25" customHeight="1" x14ac:dyDescent="0.15">
      <c r="B115" s="1087"/>
      <c r="C115" s="1169"/>
      <c r="D115" s="1170"/>
      <c r="E115" s="301"/>
      <c r="F115" s="302">
        <f>C114</f>
        <v>0</v>
      </c>
      <c r="G115" s="301"/>
      <c r="H115" s="302">
        <f>I114</f>
        <v>0</v>
      </c>
      <c r="I115" s="1171"/>
      <c r="J115" s="1172"/>
      <c r="K115" s="1173"/>
      <c r="L115" s="1174"/>
      <c r="M115" s="1174"/>
      <c r="N115" s="1170"/>
      <c r="O115" s="1103"/>
      <c r="P115" s="1104"/>
      <c r="Q115" s="1104"/>
      <c r="R115" s="1104"/>
      <c r="S115" s="1105"/>
      <c r="T115" s="300" t="s">
        <v>430</v>
      </c>
      <c r="U115" s="296"/>
      <c r="V115" s="297"/>
      <c r="W115" s="283" t="str">
        <f>IF(W114="","",VLOOKUP(W114,標準様式１シフト記号表!$C$7:$L$48,10,FALSE))</f>
        <v/>
      </c>
      <c r="X115" s="284" t="str">
        <f>IF(X114="","",VLOOKUP(X114,標準様式１シフト記号表!$C$7:$L$48,10,FALSE))</f>
        <v/>
      </c>
      <c r="Y115" s="284" t="str">
        <f>IF(Y114="","",VLOOKUP(Y114,標準様式１シフト記号表!$C$7:$L$48,10,FALSE))</f>
        <v/>
      </c>
      <c r="Z115" s="284" t="str">
        <f>IF(Z114="","",VLOOKUP(Z114,標準様式１シフト記号表!$C$7:$L$48,10,FALSE))</f>
        <v/>
      </c>
      <c r="AA115" s="284" t="str">
        <f>IF(AA114="","",VLOOKUP(AA114,標準様式１シフト記号表!$C$7:$L$48,10,FALSE))</f>
        <v/>
      </c>
      <c r="AB115" s="284" t="str">
        <f>IF(AB114="","",VLOOKUP(AB114,標準様式１シフト記号表!$C$7:$L$48,10,FALSE))</f>
        <v/>
      </c>
      <c r="AC115" s="285" t="str">
        <f>IF(AC114="","",VLOOKUP(AC114,標準様式１シフト記号表!$C$7:$L$48,10,FALSE))</f>
        <v/>
      </c>
      <c r="AD115" s="283" t="str">
        <f>IF(AD114="","",VLOOKUP(AD114,標準様式１シフト記号表!$C$7:$L$48,10,FALSE))</f>
        <v/>
      </c>
      <c r="AE115" s="284" t="str">
        <f>IF(AE114="","",VLOOKUP(AE114,標準様式１シフト記号表!$C$7:$L$48,10,FALSE))</f>
        <v/>
      </c>
      <c r="AF115" s="284" t="str">
        <f>IF(AF114="","",VLOOKUP(AF114,標準様式１シフト記号表!$C$7:$L$48,10,FALSE))</f>
        <v/>
      </c>
      <c r="AG115" s="284" t="str">
        <f>IF(AG114="","",VLOOKUP(AG114,標準様式１シフト記号表!$C$7:$L$48,10,FALSE))</f>
        <v/>
      </c>
      <c r="AH115" s="284" t="str">
        <f>IF(AH114="","",VLOOKUP(AH114,標準様式１シフト記号表!$C$7:$L$48,10,FALSE))</f>
        <v/>
      </c>
      <c r="AI115" s="284" t="str">
        <f>IF(AI114="","",VLOOKUP(AI114,標準様式１シフト記号表!$C$7:$L$48,10,FALSE))</f>
        <v/>
      </c>
      <c r="AJ115" s="285" t="str">
        <f>IF(AJ114="","",VLOOKUP(AJ114,標準様式１シフト記号表!$C$7:$L$48,10,FALSE))</f>
        <v/>
      </c>
      <c r="AK115" s="283" t="str">
        <f>IF(AK114="","",VLOOKUP(AK114,標準様式１シフト記号表!$C$7:$L$48,10,FALSE))</f>
        <v/>
      </c>
      <c r="AL115" s="284" t="str">
        <f>IF(AL114="","",VLOOKUP(AL114,標準様式１シフト記号表!$C$7:$L$48,10,FALSE))</f>
        <v/>
      </c>
      <c r="AM115" s="284" t="str">
        <f>IF(AM114="","",VLOOKUP(AM114,標準様式１シフト記号表!$C$7:$L$48,10,FALSE))</f>
        <v/>
      </c>
      <c r="AN115" s="284" t="str">
        <f>IF(AN114="","",VLOOKUP(AN114,標準様式１シフト記号表!$C$7:$L$48,10,FALSE))</f>
        <v/>
      </c>
      <c r="AO115" s="284" t="str">
        <f>IF(AO114="","",VLOOKUP(AO114,標準様式１シフト記号表!$C$7:$L$48,10,FALSE))</f>
        <v/>
      </c>
      <c r="AP115" s="284" t="str">
        <f>IF(AP114="","",VLOOKUP(AP114,標準様式１シフト記号表!$C$7:$L$48,10,FALSE))</f>
        <v/>
      </c>
      <c r="AQ115" s="285" t="str">
        <f>IF(AQ114="","",VLOOKUP(AQ114,標準様式１シフト記号表!$C$7:$L$48,10,FALSE))</f>
        <v/>
      </c>
      <c r="AR115" s="283" t="str">
        <f>IF(AR114="","",VLOOKUP(AR114,標準様式１シフト記号表!$C$7:$L$48,10,FALSE))</f>
        <v/>
      </c>
      <c r="AS115" s="284" t="str">
        <f>IF(AS114="","",VLOOKUP(AS114,標準様式１シフト記号表!$C$7:$L$48,10,FALSE))</f>
        <v/>
      </c>
      <c r="AT115" s="284" t="str">
        <f>IF(AT114="","",VLOOKUP(AT114,標準様式１シフト記号表!$C$7:$L$48,10,FALSE))</f>
        <v/>
      </c>
      <c r="AU115" s="284" t="str">
        <f>IF(AU114="","",VLOOKUP(AU114,標準様式１シフト記号表!$C$7:$L$48,10,FALSE))</f>
        <v/>
      </c>
      <c r="AV115" s="284" t="str">
        <f>IF(AV114="","",VLOOKUP(AV114,標準様式１シフト記号表!$C$7:$L$48,10,FALSE))</f>
        <v/>
      </c>
      <c r="AW115" s="284" t="str">
        <f>IF(AW114="","",VLOOKUP(AW114,標準様式１シフト記号表!$C$7:$L$48,10,FALSE))</f>
        <v/>
      </c>
      <c r="AX115" s="285" t="str">
        <f>IF(AX114="","",VLOOKUP(AX114,標準様式１シフト記号表!$C$7:$L$48,10,FALSE))</f>
        <v/>
      </c>
      <c r="AY115" s="283" t="str">
        <f>IF(AY114="","",VLOOKUP(AY114,標準様式１シフト記号表!$C$7:$L$48,10,FALSE))</f>
        <v/>
      </c>
      <c r="AZ115" s="284" t="str">
        <f>IF(AZ114="","",VLOOKUP(AZ114,標準様式１シフト記号表!$C$7:$L$48,10,FALSE))</f>
        <v/>
      </c>
      <c r="BA115" s="284" t="str">
        <f>IF(BA114="","",VLOOKUP(BA114,標準様式１シフト記号表!$C$7:$L$48,10,FALSE))</f>
        <v/>
      </c>
      <c r="BB115" s="1166">
        <f>IF($BE$4="４週",SUM(W115:AX115),IF($BE$4="暦月",SUM(W115:BA115),""))</f>
        <v>0</v>
      </c>
      <c r="BC115" s="1167"/>
      <c r="BD115" s="1168">
        <f>IF($BE$4="４週",BB115/4,IF($BE$4="暦月",(BB115/($BE$9/7)),""))</f>
        <v>0</v>
      </c>
      <c r="BE115" s="1167"/>
      <c r="BF115" s="1163"/>
      <c r="BG115" s="1164"/>
      <c r="BH115" s="1164"/>
      <c r="BI115" s="1164"/>
      <c r="BJ115" s="1165"/>
    </row>
    <row r="116" spans="2:62" ht="20.25" customHeight="1" x14ac:dyDescent="0.15">
      <c r="B116" s="1086">
        <f>B114+1</f>
        <v>51</v>
      </c>
      <c r="C116" s="1155"/>
      <c r="D116" s="1156"/>
      <c r="E116" s="278"/>
      <c r="F116" s="279"/>
      <c r="G116" s="278"/>
      <c r="H116" s="279"/>
      <c r="I116" s="1157"/>
      <c r="J116" s="1158"/>
      <c r="K116" s="1159"/>
      <c r="L116" s="1160"/>
      <c r="M116" s="1160"/>
      <c r="N116" s="1156"/>
      <c r="O116" s="1103"/>
      <c r="P116" s="1104"/>
      <c r="Q116" s="1104"/>
      <c r="R116" s="1104"/>
      <c r="S116" s="1105"/>
      <c r="T116" s="298" t="s">
        <v>429</v>
      </c>
      <c r="V116" s="299"/>
      <c r="W116" s="291"/>
      <c r="X116" s="292"/>
      <c r="Y116" s="292"/>
      <c r="Z116" s="292"/>
      <c r="AA116" s="292"/>
      <c r="AB116" s="292"/>
      <c r="AC116" s="293"/>
      <c r="AD116" s="291"/>
      <c r="AE116" s="292"/>
      <c r="AF116" s="292"/>
      <c r="AG116" s="292"/>
      <c r="AH116" s="292"/>
      <c r="AI116" s="292"/>
      <c r="AJ116" s="293"/>
      <c r="AK116" s="291"/>
      <c r="AL116" s="292"/>
      <c r="AM116" s="292"/>
      <c r="AN116" s="292"/>
      <c r="AO116" s="292"/>
      <c r="AP116" s="292"/>
      <c r="AQ116" s="293"/>
      <c r="AR116" s="291"/>
      <c r="AS116" s="292"/>
      <c r="AT116" s="292"/>
      <c r="AU116" s="292"/>
      <c r="AV116" s="292"/>
      <c r="AW116" s="292"/>
      <c r="AX116" s="293"/>
      <c r="AY116" s="291"/>
      <c r="AZ116" s="292"/>
      <c r="BA116" s="294"/>
      <c r="BB116" s="1161"/>
      <c r="BC116" s="1162"/>
      <c r="BD116" s="1150"/>
      <c r="BE116" s="1151"/>
      <c r="BF116" s="1152"/>
      <c r="BG116" s="1153"/>
      <c r="BH116" s="1153"/>
      <c r="BI116" s="1153"/>
      <c r="BJ116" s="1154"/>
    </row>
    <row r="117" spans="2:62" ht="20.25" customHeight="1" x14ac:dyDescent="0.15">
      <c r="B117" s="1087"/>
      <c r="C117" s="1169"/>
      <c r="D117" s="1170"/>
      <c r="E117" s="301"/>
      <c r="F117" s="302">
        <f>C116</f>
        <v>0</v>
      </c>
      <c r="G117" s="301"/>
      <c r="H117" s="302">
        <f>I116</f>
        <v>0</v>
      </c>
      <c r="I117" s="1171"/>
      <c r="J117" s="1172"/>
      <c r="K117" s="1173"/>
      <c r="L117" s="1174"/>
      <c r="M117" s="1174"/>
      <c r="N117" s="1170"/>
      <c r="O117" s="1103"/>
      <c r="P117" s="1104"/>
      <c r="Q117" s="1104"/>
      <c r="R117" s="1104"/>
      <c r="S117" s="1105"/>
      <c r="T117" s="300" t="s">
        <v>430</v>
      </c>
      <c r="U117" s="296"/>
      <c r="V117" s="297"/>
      <c r="W117" s="283" t="str">
        <f>IF(W116="","",VLOOKUP(W116,標準様式１シフト記号表!$C$7:$L$48,10,FALSE))</f>
        <v/>
      </c>
      <c r="X117" s="284" t="str">
        <f>IF(X116="","",VLOOKUP(X116,標準様式１シフト記号表!$C$7:$L$48,10,FALSE))</f>
        <v/>
      </c>
      <c r="Y117" s="284" t="str">
        <f>IF(Y116="","",VLOOKUP(Y116,標準様式１シフト記号表!$C$7:$L$48,10,FALSE))</f>
        <v/>
      </c>
      <c r="Z117" s="284" t="str">
        <f>IF(Z116="","",VLOOKUP(Z116,標準様式１シフト記号表!$C$7:$L$48,10,FALSE))</f>
        <v/>
      </c>
      <c r="AA117" s="284" t="str">
        <f>IF(AA116="","",VLOOKUP(AA116,標準様式１シフト記号表!$C$7:$L$48,10,FALSE))</f>
        <v/>
      </c>
      <c r="AB117" s="284" t="str">
        <f>IF(AB116="","",VLOOKUP(AB116,標準様式１シフト記号表!$C$7:$L$48,10,FALSE))</f>
        <v/>
      </c>
      <c r="AC117" s="285" t="str">
        <f>IF(AC116="","",VLOOKUP(AC116,標準様式１シフト記号表!$C$7:$L$48,10,FALSE))</f>
        <v/>
      </c>
      <c r="AD117" s="283" t="str">
        <f>IF(AD116="","",VLOOKUP(AD116,標準様式１シフト記号表!$C$7:$L$48,10,FALSE))</f>
        <v/>
      </c>
      <c r="AE117" s="284" t="str">
        <f>IF(AE116="","",VLOOKUP(AE116,標準様式１シフト記号表!$C$7:$L$48,10,FALSE))</f>
        <v/>
      </c>
      <c r="AF117" s="284" t="str">
        <f>IF(AF116="","",VLOOKUP(AF116,標準様式１シフト記号表!$C$7:$L$48,10,FALSE))</f>
        <v/>
      </c>
      <c r="AG117" s="284" t="str">
        <f>IF(AG116="","",VLOOKUP(AG116,標準様式１シフト記号表!$C$7:$L$48,10,FALSE))</f>
        <v/>
      </c>
      <c r="AH117" s="284" t="str">
        <f>IF(AH116="","",VLOOKUP(AH116,標準様式１シフト記号表!$C$7:$L$48,10,FALSE))</f>
        <v/>
      </c>
      <c r="AI117" s="284" t="str">
        <f>IF(AI116="","",VLOOKUP(AI116,標準様式１シフト記号表!$C$7:$L$48,10,FALSE))</f>
        <v/>
      </c>
      <c r="AJ117" s="285" t="str">
        <f>IF(AJ116="","",VLOOKUP(AJ116,標準様式１シフト記号表!$C$7:$L$48,10,FALSE))</f>
        <v/>
      </c>
      <c r="AK117" s="283" t="str">
        <f>IF(AK116="","",VLOOKUP(AK116,標準様式１シフト記号表!$C$7:$L$48,10,FALSE))</f>
        <v/>
      </c>
      <c r="AL117" s="284" t="str">
        <f>IF(AL116="","",VLOOKUP(AL116,標準様式１シフト記号表!$C$7:$L$48,10,FALSE))</f>
        <v/>
      </c>
      <c r="AM117" s="284" t="str">
        <f>IF(AM116="","",VLOOKUP(AM116,標準様式１シフト記号表!$C$7:$L$48,10,FALSE))</f>
        <v/>
      </c>
      <c r="AN117" s="284" t="str">
        <f>IF(AN116="","",VLOOKUP(AN116,標準様式１シフト記号表!$C$7:$L$48,10,FALSE))</f>
        <v/>
      </c>
      <c r="AO117" s="284" t="str">
        <f>IF(AO116="","",VLOOKUP(AO116,標準様式１シフト記号表!$C$7:$L$48,10,FALSE))</f>
        <v/>
      </c>
      <c r="AP117" s="284" t="str">
        <f>IF(AP116="","",VLOOKUP(AP116,標準様式１シフト記号表!$C$7:$L$48,10,FALSE))</f>
        <v/>
      </c>
      <c r="AQ117" s="285" t="str">
        <f>IF(AQ116="","",VLOOKUP(AQ116,標準様式１シフト記号表!$C$7:$L$48,10,FALSE))</f>
        <v/>
      </c>
      <c r="AR117" s="283" t="str">
        <f>IF(AR116="","",VLOOKUP(AR116,標準様式１シフト記号表!$C$7:$L$48,10,FALSE))</f>
        <v/>
      </c>
      <c r="AS117" s="284" t="str">
        <f>IF(AS116="","",VLOOKUP(AS116,標準様式１シフト記号表!$C$7:$L$48,10,FALSE))</f>
        <v/>
      </c>
      <c r="AT117" s="284" t="str">
        <f>IF(AT116="","",VLOOKUP(AT116,標準様式１シフト記号表!$C$7:$L$48,10,FALSE))</f>
        <v/>
      </c>
      <c r="AU117" s="284" t="str">
        <f>IF(AU116="","",VLOOKUP(AU116,標準様式１シフト記号表!$C$7:$L$48,10,FALSE))</f>
        <v/>
      </c>
      <c r="AV117" s="284" t="str">
        <f>IF(AV116="","",VLOOKUP(AV116,標準様式１シフト記号表!$C$7:$L$48,10,FALSE))</f>
        <v/>
      </c>
      <c r="AW117" s="284" t="str">
        <f>IF(AW116="","",VLOOKUP(AW116,標準様式１シフト記号表!$C$7:$L$48,10,FALSE))</f>
        <v/>
      </c>
      <c r="AX117" s="285" t="str">
        <f>IF(AX116="","",VLOOKUP(AX116,標準様式１シフト記号表!$C$7:$L$48,10,FALSE))</f>
        <v/>
      </c>
      <c r="AY117" s="283" t="str">
        <f>IF(AY116="","",VLOOKUP(AY116,標準様式１シフト記号表!$C$7:$L$48,10,FALSE))</f>
        <v/>
      </c>
      <c r="AZ117" s="284" t="str">
        <f>IF(AZ116="","",VLOOKUP(AZ116,標準様式１シフト記号表!$C$7:$L$48,10,FALSE))</f>
        <v/>
      </c>
      <c r="BA117" s="284" t="str">
        <f>IF(BA116="","",VLOOKUP(BA116,標準様式１シフト記号表!$C$7:$L$48,10,FALSE))</f>
        <v/>
      </c>
      <c r="BB117" s="1166">
        <f>IF($BE$4="４週",SUM(W117:AX117),IF($BE$4="暦月",SUM(W117:BA117),""))</f>
        <v>0</v>
      </c>
      <c r="BC117" s="1167"/>
      <c r="BD117" s="1168">
        <f>IF($BE$4="４週",BB117/4,IF($BE$4="暦月",(BB117/($BE$9/7)),""))</f>
        <v>0</v>
      </c>
      <c r="BE117" s="1167"/>
      <c r="BF117" s="1163"/>
      <c r="BG117" s="1164"/>
      <c r="BH117" s="1164"/>
      <c r="BI117" s="1164"/>
      <c r="BJ117" s="1165"/>
    </row>
    <row r="118" spans="2:62" ht="20.25" customHeight="1" x14ac:dyDescent="0.15">
      <c r="B118" s="1086">
        <f>B116+1</f>
        <v>52</v>
      </c>
      <c r="C118" s="1155"/>
      <c r="D118" s="1156"/>
      <c r="E118" s="278"/>
      <c r="F118" s="279"/>
      <c r="G118" s="278"/>
      <c r="H118" s="279"/>
      <c r="I118" s="1157"/>
      <c r="J118" s="1158"/>
      <c r="K118" s="1159"/>
      <c r="L118" s="1160"/>
      <c r="M118" s="1160"/>
      <c r="N118" s="1156"/>
      <c r="O118" s="1103"/>
      <c r="P118" s="1104"/>
      <c r="Q118" s="1104"/>
      <c r="R118" s="1104"/>
      <c r="S118" s="1105"/>
      <c r="T118" s="298" t="s">
        <v>429</v>
      </c>
      <c r="V118" s="299"/>
      <c r="W118" s="291"/>
      <c r="X118" s="292"/>
      <c r="Y118" s="292"/>
      <c r="Z118" s="292"/>
      <c r="AA118" s="292"/>
      <c r="AB118" s="292"/>
      <c r="AC118" s="293"/>
      <c r="AD118" s="291"/>
      <c r="AE118" s="292"/>
      <c r="AF118" s="292"/>
      <c r="AG118" s="292"/>
      <c r="AH118" s="292"/>
      <c r="AI118" s="292"/>
      <c r="AJ118" s="293"/>
      <c r="AK118" s="291"/>
      <c r="AL118" s="292"/>
      <c r="AM118" s="292"/>
      <c r="AN118" s="292"/>
      <c r="AO118" s="292"/>
      <c r="AP118" s="292"/>
      <c r="AQ118" s="293"/>
      <c r="AR118" s="291"/>
      <c r="AS118" s="292"/>
      <c r="AT118" s="292"/>
      <c r="AU118" s="292"/>
      <c r="AV118" s="292"/>
      <c r="AW118" s="292"/>
      <c r="AX118" s="293"/>
      <c r="AY118" s="291"/>
      <c r="AZ118" s="292"/>
      <c r="BA118" s="294"/>
      <c r="BB118" s="1161"/>
      <c r="BC118" s="1162"/>
      <c r="BD118" s="1150"/>
      <c r="BE118" s="1151"/>
      <c r="BF118" s="1152"/>
      <c r="BG118" s="1153"/>
      <c r="BH118" s="1153"/>
      <c r="BI118" s="1153"/>
      <c r="BJ118" s="1154"/>
    </row>
    <row r="119" spans="2:62" ht="20.25" customHeight="1" x14ac:dyDescent="0.15">
      <c r="B119" s="1087"/>
      <c r="C119" s="1169"/>
      <c r="D119" s="1170"/>
      <c r="E119" s="301"/>
      <c r="F119" s="302">
        <f>C118</f>
        <v>0</v>
      </c>
      <c r="G119" s="301"/>
      <c r="H119" s="302">
        <f>I118</f>
        <v>0</v>
      </c>
      <c r="I119" s="1171"/>
      <c r="J119" s="1172"/>
      <c r="K119" s="1173"/>
      <c r="L119" s="1174"/>
      <c r="M119" s="1174"/>
      <c r="N119" s="1170"/>
      <c r="O119" s="1103"/>
      <c r="P119" s="1104"/>
      <c r="Q119" s="1104"/>
      <c r="R119" s="1104"/>
      <c r="S119" s="1105"/>
      <c r="T119" s="300" t="s">
        <v>430</v>
      </c>
      <c r="U119" s="296"/>
      <c r="V119" s="297"/>
      <c r="W119" s="283" t="str">
        <f>IF(W118="","",VLOOKUP(W118,標準様式１シフト記号表!$C$7:$L$48,10,FALSE))</f>
        <v/>
      </c>
      <c r="X119" s="284" t="str">
        <f>IF(X118="","",VLOOKUP(X118,標準様式１シフト記号表!$C$7:$L$48,10,FALSE))</f>
        <v/>
      </c>
      <c r="Y119" s="284" t="str">
        <f>IF(Y118="","",VLOOKUP(Y118,標準様式１シフト記号表!$C$7:$L$48,10,FALSE))</f>
        <v/>
      </c>
      <c r="Z119" s="284" t="str">
        <f>IF(Z118="","",VLOOKUP(Z118,標準様式１シフト記号表!$C$7:$L$48,10,FALSE))</f>
        <v/>
      </c>
      <c r="AA119" s="284" t="str">
        <f>IF(AA118="","",VLOOKUP(AA118,標準様式１シフト記号表!$C$7:$L$48,10,FALSE))</f>
        <v/>
      </c>
      <c r="AB119" s="284" t="str">
        <f>IF(AB118="","",VLOOKUP(AB118,標準様式１シフト記号表!$C$7:$L$48,10,FALSE))</f>
        <v/>
      </c>
      <c r="AC119" s="285" t="str">
        <f>IF(AC118="","",VLOOKUP(AC118,標準様式１シフト記号表!$C$7:$L$48,10,FALSE))</f>
        <v/>
      </c>
      <c r="AD119" s="283" t="str">
        <f>IF(AD118="","",VLOOKUP(AD118,標準様式１シフト記号表!$C$7:$L$48,10,FALSE))</f>
        <v/>
      </c>
      <c r="AE119" s="284" t="str">
        <f>IF(AE118="","",VLOOKUP(AE118,標準様式１シフト記号表!$C$7:$L$48,10,FALSE))</f>
        <v/>
      </c>
      <c r="AF119" s="284" t="str">
        <f>IF(AF118="","",VLOOKUP(AF118,標準様式１シフト記号表!$C$7:$L$48,10,FALSE))</f>
        <v/>
      </c>
      <c r="AG119" s="284" t="str">
        <f>IF(AG118="","",VLOOKUP(AG118,標準様式１シフト記号表!$C$7:$L$48,10,FALSE))</f>
        <v/>
      </c>
      <c r="AH119" s="284" t="str">
        <f>IF(AH118="","",VLOOKUP(AH118,標準様式１シフト記号表!$C$7:$L$48,10,FALSE))</f>
        <v/>
      </c>
      <c r="AI119" s="284" t="str">
        <f>IF(AI118="","",VLOOKUP(AI118,標準様式１シフト記号表!$C$7:$L$48,10,FALSE))</f>
        <v/>
      </c>
      <c r="AJ119" s="285" t="str">
        <f>IF(AJ118="","",VLOOKUP(AJ118,標準様式１シフト記号表!$C$7:$L$48,10,FALSE))</f>
        <v/>
      </c>
      <c r="AK119" s="283" t="str">
        <f>IF(AK118="","",VLOOKUP(AK118,標準様式１シフト記号表!$C$7:$L$48,10,FALSE))</f>
        <v/>
      </c>
      <c r="AL119" s="284" t="str">
        <f>IF(AL118="","",VLOOKUP(AL118,標準様式１シフト記号表!$C$7:$L$48,10,FALSE))</f>
        <v/>
      </c>
      <c r="AM119" s="284" t="str">
        <f>IF(AM118="","",VLOOKUP(AM118,標準様式１シフト記号表!$C$7:$L$48,10,FALSE))</f>
        <v/>
      </c>
      <c r="AN119" s="284" t="str">
        <f>IF(AN118="","",VLOOKUP(AN118,標準様式１シフト記号表!$C$7:$L$48,10,FALSE))</f>
        <v/>
      </c>
      <c r="AO119" s="284" t="str">
        <f>IF(AO118="","",VLOOKUP(AO118,標準様式１シフト記号表!$C$7:$L$48,10,FALSE))</f>
        <v/>
      </c>
      <c r="AP119" s="284" t="str">
        <f>IF(AP118="","",VLOOKUP(AP118,標準様式１シフト記号表!$C$7:$L$48,10,FALSE))</f>
        <v/>
      </c>
      <c r="AQ119" s="285" t="str">
        <f>IF(AQ118="","",VLOOKUP(AQ118,標準様式１シフト記号表!$C$7:$L$48,10,FALSE))</f>
        <v/>
      </c>
      <c r="AR119" s="283" t="str">
        <f>IF(AR118="","",VLOOKUP(AR118,標準様式１シフト記号表!$C$7:$L$48,10,FALSE))</f>
        <v/>
      </c>
      <c r="AS119" s="284" t="str">
        <f>IF(AS118="","",VLOOKUP(AS118,標準様式１シフト記号表!$C$7:$L$48,10,FALSE))</f>
        <v/>
      </c>
      <c r="AT119" s="284" t="str">
        <f>IF(AT118="","",VLOOKUP(AT118,標準様式１シフト記号表!$C$7:$L$48,10,FALSE))</f>
        <v/>
      </c>
      <c r="AU119" s="284" t="str">
        <f>IF(AU118="","",VLOOKUP(AU118,標準様式１シフト記号表!$C$7:$L$48,10,FALSE))</f>
        <v/>
      </c>
      <c r="AV119" s="284" t="str">
        <f>IF(AV118="","",VLOOKUP(AV118,標準様式１シフト記号表!$C$7:$L$48,10,FALSE))</f>
        <v/>
      </c>
      <c r="AW119" s="284" t="str">
        <f>IF(AW118="","",VLOOKUP(AW118,標準様式１シフト記号表!$C$7:$L$48,10,FALSE))</f>
        <v/>
      </c>
      <c r="AX119" s="285" t="str">
        <f>IF(AX118="","",VLOOKUP(AX118,標準様式１シフト記号表!$C$7:$L$48,10,FALSE))</f>
        <v/>
      </c>
      <c r="AY119" s="283" t="str">
        <f>IF(AY118="","",VLOOKUP(AY118,標準様式１シフト記号表!$C$7:$L$48,10,FALSE))</f>
        <v/>
      </c>
      <c r="AZ119" s="284" t="str">
        <f>IF(AZ118="","",VLOOKUP(AZ118,標準様式１シフト記号表!$C$7:$L$48,10,FALSE))</f>
        <v/>
      </c>
      <c r="BA119" s="284" t="str">
        <f>IF(BA118="","",VLOOKUP(BA118,標準様式１シフト記号表!$C$7:$L$48,10,FALSE))</f>
        <v/>
      </c>
      <c r="BB119" s="1166">
        <f>IF($BE$4="４週",SUM(W119:AX119),IF($BE$4="暦月",SUM(W119:BA119),""))</f>
        <v>0</v>
      </c>
      <c r="BC119" s="1167"/>
      <c r="BD119" s="1168">
        <f>IF($BE$4="４週",BB119/4,IF($BE$4="暦月",(BB119/($BE$9/7)),""))</f>
        <v>0</v>
      </c>
      <c r="BE119" s="1167"/>
      <c r="BF119" s="1163"/>
      <c r="BG119" s="1164"/>
      <c r="BH119" s="1164"/>
      <c r="BI119" s="1164"/>
      <c r="BJ119" s="1165"/>
    </row>
    <row r="120" spans="2:62" ht="20.25" customHeight="1" x14ac:dyDescent="0.15">
      <c r="B120" s="1086">
        <f>B118+1</f>
        <v>53</v>
      </c>
      <c r="C120" s="1155"/>
      <c r="D120" s="1156"/>
      <c r="E120" s="278"/>
      <c r="F120" s="279"/>
      <c r="G120" s="278"/>
      <c r="H120" s="279"/>
      <c r="I120" s="1157"/>
      <c r="J120" s="1158"/>
      <c r="K120" s="1159"/>
      <c r="L120" s="1160"/>
      <c r="M120" s="1160"/>
      <c r="N120" s="1156"/>
      <c r="O120" s="1103"/>
      <c r="P120" s="1104"/>
      <c r="Q120" s="1104"/>
      <c r="R120" s="1104"/>
      <c r="S120" s="1105"/>
      <c r="T120" s="298" t="s">
        <v>429</v>
      </c>
      <c r="V120" s="299"/>
      <c r="W120" s="291"/>
      <c r="X120" s="292"/>
      <c r="Y120" s="292"/>
      <c r="Z120" s="292"/>
      <c r="AA120" s="292"/>
      <c r="AB120" s="292"/>
      <c r="AC120" s="293"/>
      <c r="AD120" s="291"/>
      <c r="AE120" s="292"/>
      <c r="AF120" s="292"/>
      <c r="AG120" s="292"/>
      <c r="AH120" s="292"/>
      <c r="AI120" s="292"/>
      <c r="AJ120" s="293"/>
      <c r="AK120" s="291"/>
      <c r="AL120" s="292"/>
      <c r="AM120" s="292"/>
      <c r="AN120" s="292"/>
      <c r="AO120" s="292"/>
      <c r="AP120" s="292"/>
      <c r="AQ120" s="293"/>
      <c r="AR120" s="291"/>
      <c r="AS120" s="292"/>
      <c r="AT120" s="292"/>
      <c r="AU120" s="292"/>
      <c r="AV120" s="292"/>
      <c r="AW120" s="292"/>
      <c r="AX120" s="293"/>
      <c r="AY120" s="291"/>
      <c r="AZ120" s="292"/>
      <c r="BA120" s="294"/>
      <c r="BB120" s="1161"/>
      <c r="BC120" s="1162"/>
      <c r="BD120" s="1150"/>
      <c r="BE120" s="1151"/>
      <c r="BF120" s="1152"/>
      <c r="BG120" s="1153"/>
      <c r="BH120" s="1153"/>
      <c r="BI120" s="1153"/>
      <c r="BJ120" s="1154"/>
    </row>
    <row r="121" spans="2:62" ht="20.25" customHeight="1" x14ac:dyDescent="0.15">
      <c r="B121" s="1087"/>
      <c r="C121" s="1169"/>
      <c r="D121" s="1170"/>
      <c r="E121" s="301"/>
      <c r="F121" s="302">
        <f>C120</f>
        <v>0</v>
      </c>
      <c r="G121" s="301"/>
      <c r="H121" s="302">
        <f>I120</f>
        <v>0</v>
      </c>
      <c r="I121" s="1171"/>
      <c r="J121" s="1172"/>
      <c r="K121" s="1173"/>
      <c r="L121" s="1174"/>
      <c r="M121" s="1174"/>
      <c r="N121" s="1170"/>
      <c r="O121" s="1103"/>
      <c r="P121" s="1104"/>
      <c r="Q121" s="1104"/>
      <c r="R121" s="1104"/>
      <c r="S121" s="1105"/>
      <c r="T121" s="300" t="s">
        <v>430</v>
      </c>
      <c r="U121" s="296"/>
      <c r="V121" s="297"/>
      <c r="W121" s="283" t="str">
        <f>IF(W120="","",VLOOKUP(W120,標準様式１シフト記号表!$C$7:$L$48,10,FALSE))</f>
        <v/>
      </c>
      <c r="X121" s="284" t="str">
        <f>IF(X120="","",VLOOKUP(X120,標準様式１シフト記号表!$C$7:$L$48,10,FALSE))</f>
        <v/>
      </c>
      <c r="Y121" s="284" t="str">
        <f>IF(Y120="","",VLOOKUP(Y120,標準様式１シフト記号表!$C$7:$L$48,10,FALSE))</f>
        <v/>
      </c>
      <c r="Z121" s="284" t="str">
        <f>IF(Z120="","",VLOOKUP(Z120,標準様式１シフト記号表!$C$7:$L$48,10,FALSE))</f>
        <v/>
      </c>
      <c r="AA121" s="284" t="str">
        <f>IF(AA120="","",VLOOKUP(AA120,標準様式１シフト記号表!$C$7:$L$48,10,FALSE))</f>
        <v/>
      </c>
      <c r="AB121" s="284" t="str">
        <f>IF(AB120="","",VLOOKUP(AB120,標準様式１シフト記号表!$C$7:$L$48,10,FALSE))</f>
        <v/>
      </c>
      <c r="AC121" s="285" t="str">
        <f>IF(AC120="","",VLOOKUP(AC120,標準様式１シフト記号表!$C$7:$L$48,10,FALSE))</f>
        <v/>
      </c>
      <c r="AD121" s="283" t="str">
        <f>IF(AD120="","",VLOOKUP(AD120,標準様式１シフト記号表!$C$7:$L$48,10,FALSE))</f>
        <v/>
      </c>
      <c r="AE121" s="284" t="str">
        <f>IF(AE120="","",VLOOKUP(AE120,標準様式１シフト記号表!$C$7:$L$48,10,FALSE))</f>
        <v/>
      </c>
      <c r="AF121" s="284" t="str">
        <f>IF(AF120="","",VLOOKUP(AF120,標準様式１シフト記号表!$C$7:$L$48,10,FALSE))</f>
        <v/>
      </c>
      <c r="AG121" s="284" t="str">
        <f>IF(AG120="","",VLOOKUP(AG120,標準様式１シフト記号表!$C$7:$L$48,10,FALSE))</f>
        <v/>
      </c>
      <c r="AH121" s="284" t="str">
        <f>IF(AH120="","",VLOOKUP(AH120,標準様式１シフト記号表!$C$7:$L$48,10,FALSE))</f>
        <v/>
      </c>
      <c r="AI121" s="284" t="str">
        <f>IF(AI120="","",VLOOKUP(AI120,標準様式１シフト記号表!$C$7:$L$48,10,FALSE))</f>
        <v/>
      </c>
      <c r="AJ121" s="285" t="str">
        <f>IF(AJ120="","",VLOOKUP(AJ120,標準様式１シフト記号表!$C$7:$L$48,10,FALSE))</f>
        <v/>
      </c>
      <c r="AK121" s="283" t="str">
        <f>IF(AK120="","",VLOOKUP(AK120,標準様式１シフト記号表!$C$7:$L$48,10,FALSE))</f>
        <v/>
      </c>
      <c r="AL121" s="284" t="str">
        <f>IF(AL120="","",VLOOKUP(AL120,標準様式１シフト記号表!$C$7:$L$48,10,FALSE))</f>
        <v/>
      </c>
      <c r="AM121" s="284" t="str">
        <f>IF(AM120="","",VLOOKUP(AM120,標準様式１シフト記号表!$C$7:$L$48,10,FALSE))</f>
        <v/>
      </c>
      <c r="AN121" s="284" t="str">
        <f>IF(AN120="","",VLOOKUP(AN120,標準様式１シフト記号表!$C$7:$L$48,10,FALSE))</f>
        <v/>
      </c>
      <c r="AO121" s="284" t="str">
        <f>IF(AO120="","",VLOOKUP(AO120,標準様式１シフト記号表!$C$7:$L$48,10,FALSE))</f>
        <v/>
      </c>
      <c r="AP121" s="284" t="str">
        <f>IF(AP120="","",VLOOKUP(AP120,標準様式１シフト記号表!$C$7:$L$48,10,FALSE))</f>
        <v/>
      </c>
      <c r="AQ121" s="285" t="str">
        <f>IF(AQ120="","",VLOOKUP(AQ120,標準様式１シフト記号表!$C$7:$L$48,10,FALSE))</f>
        <v/>
      </c>
      <c r="AR121" s="283" t="str">
        <f>IF(AR120="","",VLOOKUP(AR120,標準様式１シフト記号表!$C$7:$L$48,10,FALSE))</f>
        <v/>
      </c>
      <c r="AS121" s="284" t="str">
        <f>IF(AS120="","",VLOOKUP(AS120,標準様式１シフト記号表!$C$7:$L$48,10,FALSE))</f>
        <v/>
      </c>
      <c r="AT121" s="284" t="str">
        <f>IF(AT120="","",VLOOKUP(AT120,標準様式１シフト記号表!$C$7:$L$48,10,FALSE))</f>
        <v/>
      </c>
      <c r="AU121" s="284" t="str">
        <f>IF(AU120="","",VLOOKUP(AU120,標準様式１シフト記号表!$C$7:$L$48,10,FALSE))</f>
        <v/>
      </c>
      <c r="AV121" s="284" t="str">
        <f>IF(AV120="","",VLOOKUP(AV120,標準様式１シフト記号表!$C$7:$L$48,10,FALSE))</f>
        <v/>
      </c>
      <c r="AW121" s="284" t="str">
        <f>IF(AW120="","",VLOOKUP(AW120,標準様式１シフト記号表!$C$7:$L$48,10,FALSE))</f>
        <v/>
      </c>
      <c r="AX121" s="285" t="str">
        <f>IF(AX120="","",VLOOKUP(AX120,標準様式１シフト記号表!$C$7:$L$48,10,FALSE))</f>
        <v/>
      </c>
      <c r="AY121" s="283" t="str">
        <f>IF(AY120="","",VLOOKUP(AY120,標準様式１シフト記号表!$C$7:$L$48,10,FALSE))</f>
        <v/>
      </c>
      <c r="AZ121" s="284" t="str">
        <f>IF(AZ120="","",VLOOKUP(AZ120,標準様式１シフト記号表!$C$7:$L$48,10,FALSE))</f>
        <v/>
      </c>
      <c r="BA121" s="284" t="str">
        <f>IF(BA120="","",VLOOKUP(BA120,標準様式１シフト記号表!$C$7:$L$48,10,FALSE))</f>
        <v/>
      </c>
      <c r="BB121" s="1166">
        <f>IF($BE$4="４週",SUM(W121:AX121),IF($BE$4="暦月",SUM(W121:BA121),""))</f>
        <v>0</v>
      </c>
      <c r="BC121" s="1167"/>
      <c r="BD121" s="1168">
        <f>IF($BE$4="４週",BB121/4,IF($BE$4="暦月",(BB121/($BE$9/7)),""))</f>
        <v>0</v>
      </c>
      <c r="BE121" s="1167"/>
      <c r="BF121" s="1163"/>
      <c r="BG121" s="1164"/>
      <c r="BH121" s="1164"/>
      <c r="BI121" s="1164"/>
      <c r="BJ121" s="1165"/>
    </row>
    <row r="122" spans="2:62" ht="20.25" customHeight="1" x14ac:dyDescent="0.15">
      <c r="B122" s="1086">
        <f>B120+1</f>
        <v>54</v>
      </c>
      <c r="C122" s="1155"/>
      <c r="D122" s="1156"/>
      <c r="E122" s="278"/>
      <c r="F122" s="279"/>
      <c r="G122" s="278"/>
      <c r="H122" s="279"/>
      <c r="I122" s="1157"/>
      <c r="J122" s="1158"/>
      <c r="K122" s="1159"/>
      <c r="L122" s="1160"/>
      <c r="M122" s="1160"/>
      <c r="N122" s="1156"/>
      <c r="O122" s="1103"/>
      <c r="P122" s="1104"/>
      <c r="Q122" s="1104"/>
      <c r="R122" s="1104"/>
      <c r="S122" s="1105"/>
      <c r="T122" s="298" t="s">
        <v>429</v>
      </c>
      <c r="V122" s="299"/>
      <c r="W122" s="291"/>
      <c r="X122" s="292"/>
      <c r="Y122" s="292"/>
      <c r="Z122" s="292"/>
      <c r="AA122" s="292"/>
      <c r="AB122" s="292"/>
      <c r="AC122" s="293"/>
      <c r="AD122" s="291"/>
      <c r="AE122" s="292"/>
      <c r="AF122" s="292"/>
      <c r="AG122" s="292"/>
      <c r="AH122" s="292"/>
      <c r="AI122" s="292"/>
      <c r="AJ122" s="293"/>
      <c r="AK122" s="291"/>
      <c r="AL122" s="292"/>
      <c r="AM122" s="292"/>
      <c r="AN122" s="292"/>
      <c r="AO122" s="292"/>
      <c r="AP122" s="292"/>
      <c r="AQ122" s="293"/>
      <c r="AR122" s="291"/>
      <c r="AS122" s="292"/>
      <c r="AT122" s="292"/>
      <c r="AU122" s="292"/>
      <c r="AV122" s="292"/>
      <c r="AW122" s="292"/>
      <c r="AX122" s="293"/>
      <c r="AY122" s="291"/>
      <c r="AZ122" s="292"/>
      <c r="BA122" s="294"/>
      <c r="BB122" s="1161"/>
      <c r="BC122" s="1162"/>
      <c r="BD122" s="1150"/>
      <c r="BE122" s="1151"/>
      <c r="BF122" s="1152"/>
      <c r="BG122" s="1153"/>
      <c r="BH122" s="1153"/>
      <c r="BI122" s="1153"/>
      <c r="BJ122" s="1154"/>
    </row>
    <row r="123" spans="2:62" ht="20.25" customHeight="1" x14ac:dyDescent="0.15">
      <c r="B123" s="1087"/>
      <c r="C123" s="1169"/>
      <c r="D123" s="1170"/>
      <c r="E123" s="301"/>
      <c r="F123" s="302">
        <f>C122</f>
        <v>0</v>
      </c>
      <c r="G123" s="301"/>
      <c r="H123" s="302">
        <f>I122</f>
        <v>0</v>
      </c>
      <c r="I123" s="1171"/>
      <c r="J123" s="1172"/>
      <c r="K123" s="1173"/>
      <c r="L123" s="1174"/>
      <c r="M123" s="1174"/>
      <c r="N123" s="1170"/>
      <c r="O123" s="1103"/>
      <c r="P123" s="1104"/>
      <c r="Q123" s="1104"/>
      <c r="R123" s="1104"/>
      <c r="S123" s="1105"/>
      <c r="T123" s="300" t="s">
        <v>430</v>
      </c>
      <c r="U123" s="296"/>
      <c r="V123" s="297"/>
      <c r="W123" s="283" t="str">
        <f>IF(W122="","",VLOOKUP(W122,標準様式１シフト記号表!$C$7:$L$48,10,FALSE))</f>
        <v/>
      </c>
      <c r="X123" s="284" t="str">
        <f>IF(X122="","",VLOOKUP(X122,標準様式１シフト記号表!$C$7:$L$48,10,FALSE))</f>
        <v/>
      </c>
      <c r="Y123" s="284" t="str">
        <f>IF(Y122="","",VLOOKUP(Y122,標準様式１シフト記号表!$C$7:$L$48,10,FALSE))</f>
        <v/>
      </c>
      <c r="Z123" s="284" t="str">
        <f>IF(Z122="","",VLOOKUP(Z122,標準様式１シフト記号表!$C$7:$L$48,10,FALSE))</f>
        <v/>
      </c>
      <c r="AA123" s="284" t="str">
        <f>IF(AA122="","",VLOOKUP(AA122,標準様式１シフト記号表!$C$7:$L$48,10,FALSE))</f>
        <v/>
      </c>
      <c r="AB123" s="284" t="str">
        <f>IF(AB122="","",VLOOKUP(AB122,標準様式１シフト記号表!$C$7:$L$48,10,FALSE))</f>
        <v/>
      </c>
      <c r="AC123" s="285" t="str">
        <f>IF(AC122="","",VLOOKUP(AC122,標準様式１シフト記号表!$C$7:$L$48,10,FALSE))</f>
        <v/>
      </c>
      <c r="AD123" s="283" t="str">
        <f>IF(AD122="","",VLOOKUP(AD122,標準様式１シフト記号表!$C$7:$L$48,10,FALSE))</f>
        <v/>
      </c>
      <c r="AE123" s="284" t="str">
        <f>IF(AE122="","",VLOOKUP(AE122,標準様式１シフト記号表!$C$7:$L$48,10,FALSE))</f>
        <v/>
      </c>
      <c r="AF123" s="284" t="str">
        <f>IF(AF122="","",VLOOKUP(AF122,標準様式１シフト記号表!$C$7:$L$48,10,FALSE))</f>
        <v/>
      </c>
      <c r="AG123" s="284" t="str">
        <f>IF(AG122="","",VLOOKUP(AG122,標準様式１シフト記号表!$C$7:$L$48,10,FALSE))</f>
        <v/>
      </c>
      <c r="AH123" s="284" t="str">
        <f>IF(AH122="","",VLOOKUP(AH122,標準様式１シフト記号表!$C$7:$L$48,10,FALSE))</f>
        <v/>
      </c>
      <c r="AI123" s="284" t="str">
        <f>IF(AI122="","",VLOOKUP(AI122,標準様式１シフト記号表!$C$7:$L$48,10,FALSE))</f>
        <v/>
      </c>
      <c r="AJ123" s="285" t="str">
        <f>IF(AJ122="","",VLOOKUP(AJ122,標準様式１シフト記号表!$C$7:$L$48,10,FALSE))</f>
        <v/>
      </c>
      <c r="AK123" s="283" t="str">
        <f>IF(AK122="","",VLOOKUP(AK122,標準様式１シフト記号表!$C$7:$L$48,10,FALSE))</f>
        <v/>
      </c>
      <c r="AL123" s="284" t="str">
        <f>IF(AL122="","",VLOOKUP(AL122,標準様式１シフト記号表!$C$7:$L$48,10,FALSE))</f>
        <v/>
      </c>
      <c r="AM123" s="284" t="str">
        <f>IF(AM122="","",VLOOKUP(AM122,標準様式１シフト記号表!$C$7:$L$48,10,FALSE))</f>
        <v/>
      </c>
      <c r="AN123" s="284" t="str">
        <f>IF(AN122="","",VLOOKUP(AN122,標準様式１シフト記号表!$C$7:$L$48,10,FALSE))</f>
        <v/>
      </c>
      <c r="AO123" s="284" t="str">
        <f>IF(AO122="","",VLOOKUP(AO122,標準様式１シフト記号表!$C$7:$L$48,10,FALSE))</f>
        <v/>
      </c>
      <c r="AP123" s="284" t="str">
        <f>IF(AP122="","",VLOOKUP(AP122,標準様式１シフト記号表!$C$7:$L$48,10,FALSE))</f>
        <v/>
      </c>
      <c r="AQ123" s="285" t="str">
        <f>IF(AQ122="","",VLOOKUP(AQ122,標準様式１シフト記号表!$C$7:$L$48,10,FALSE))</f>
        <v/>
      </c>
      <c r="AR123" s="283" t="str">
        <f>IF(AR122="","",VLOOKUP(AR122,標準様式１シフト記号表!$C$7:$L$48,10,FALSE))</f>
        <v/>
      </c>
      <c r="AS123" s="284" t="str">
        <f>IF(AS122="","",VLOOKUP(AS122,標準様式１シフト記号表!$C$7:$L$48,10,FALSE))</f>
        <v/>
      </c>
      <c r="AT123" s="284" t="str">
        <f>IF(AT122="","",VLOOKUP(AT122,標準様式１シフト記号表!$C$7:$L$48,10,FALSE))</f>
        <v/>
      </c>
      <c r="AU123" s="284" t="str">
        <f>IF(AU122="","",VLOOKUP(AU122,標準様式１シフト記号表!$C$7:$L$48,10,FALSE))</f>
        <v/>
      </c>
      <c r="AV123" s="284" t="str">
        <f>IF(AV122="","",VLOOKUP(AV122,標準様式１シフト記号表!$C$7:$L$48,10,FALSE))</f>
        <v/>
      </c>
      <c r="AW123" s="284" t="str">
        <f>IF(AW122="","",VLOOKUP(AW122,標準様式１シフト記号表!$C$7:$L$48,10,FALSE))</f>
        <v/>
      </c>
      <c r="AX123" s="285" t="str">
        <f>IF(AX122="","",VLOOKUP(AX122,標準様式１シフト記号表!$C$7:$L$48,10,FALSE))</f>
        <v/>
      </c>
      <c r="AY123" s="283" t="str">
        <f>IF(AY122="","",VLOOKUP(AY122,標準様式１シフト記号表!$C$7:$L$48,10,FALSE))</f>
        <v/>
      </c>
      <c r="AZ123" s="284" t="str">
        <f>IF(AZ122="","",VLOOKUP(AZ122,標準様式１シフト記号表!$C$7:$L$48,10,FALSE))</f>
        <v/>
      </c>
      <c r="BA123" s="284" t="str">
        <f>IF(BA122="","",VLOOKUP(BA122,標準様式１シフト記号表!$C$7:$L$48,10,FALSE))</f>
        <v/>
      </c>
      <c r="BB123" s="1166">
        <f>IF($BE$4="４週",SUM(W123:AX123),IF($BE$4="暦月",SUM(W123:BA123),""))</f>
        <v>0</v>
      </c>
      <c r="BC123" s="1167"/>
      <c r="BD123" s="1168">
        <f>IF($BE$4="４週",BB123/4,IF($BE$4="暦月",(BB123/($BE$9/7)),""))</f>
        <v>0</v>
      </c>
      <c r="BE123" s="1167"/>
      <c r="BF123" s="1163"/>
      <c r="BG123" s="1164"/>
      <c r="BH123" s="1164"/>
      <c r="BI123" s="1164"/>
      <c r="BJ123" s="1165"/>
    </row>
    <row r="124" spans="2:62" ht="20.25" customHeight="1" x14ac:dyDescent="0.15">
      <c r="B124" s="1086">
        <f>B122+1</f>
        <v>55</v>
      </c>
      <c r="C124" s="1155"/>
      <c r="D124" s="1156"/>
      <c r="E124" s="278"/>
      <c r="F124" s="279"/>
      <c r="G124" s="278"/>
      <c r="H124" s="279"/>
      <c r="I124" s="1157"/>
      <c r="J124" s="1158"/>
      <c r="K124" s="1159"/>
      <c r="L124" s="1160"/>
      <c r="M124" s="1160"/>
      <c r="N124" s="1156"/>
      <c r="O124" s="1103"/>
      <c r="P124" s="1104"/>
      <c r="Q124" s="1104"/>
      <c r="R124" s="1104"/>
      <c r="S124" s="1105"/>
      <c r="T124" s="298" t="s">
        <v>429</v>
      </c>
      <c r="V124" s="299"/>
      <c r="W124" s="291"/>
      <c r="X124" s="292"/>
      <c r="Y124" s="292"/>
      <c r="Z124" s="292"/>
      <c r="AA124" s="292"/>
      <c r="AB124" s="292"/>
      <c r="AC124" s="293"/>
      <c r="AD124" s="291"/>
      <c r="AE124" s="292"/>
      <c r="AF124" s="292"/>
      <c r="AG124" s="292"/>
      <c r="AH124" s="292"/>
      <c r="AI124" s="292"/>
      <c r="AJ124" s="293"/>
      <c r="AK124" s="291"/>
      <c r="AL124" s="292"/>
      <c r="AM124" s="292"/>
      <c r="AN124" s="292"/>
      <c r="AO124" s="292"/>
      <c r="AP124" s="292"/>
      <c r="AQ124" s="293"/>
      <c r="AR124" s="291"/>
      <c r="AS124" s="292"/>
      <c r="AT124" s="292"/>
      <c r="AU124" s="292"/>
      <c r="AV124" s="292"/>
      <c r="AW124" s="292"/>
      <c r="AX124" s="293"/>
      <c r="AY124" s="291"/>
      <c r="AZ124" s="292"/>
      <c r="BA124" s="294"/>
      <c r="BB124" s="1161"/>
      <c r="BC124" s="1162"/>
      <c r="BD124" s="1150"/>
      <c r="BE124" s="1151"/>
      <c r="BF124" s="1152"/>
      <c r="BG124" s="1153"/>
      <c r="BH124" s="1153"/>
      <c r="BI124" s="1153"/>
      <c r="BJ124" s="1154"/>
    </row>
    <row r="125" spans="2:62" ht="20.25" customHeight="1" x14ac:dyDescent="0.15">
      <c r="B125" s="1087"/>
      <c r="C125" s="1169"/>
      <c r="D125" s="1170"/>
      <c r="E125" s="301"/>
      <c r="F125" s="302">
        <f>C124</f>
        <v>0</v>
      </c>
      <c r="G125" s="301"/>
      <c r="H125" s="302">
        <f>I124</f>
        <v>0</v>
      </c>
      <c r="I125" s="1171"/>
      <c r="J125" s="1172"/>
      <c r="K125" s="1173"/>
      <c r="L125" s="1174"/>
      <c r="M125" s="1174"/>
      <c r="N125" s="1170"/>
      <c r="O125" s="1103"/>
      <c r="P125" s="1104"/>
      <c r="Q125" s="1104"/>
      <c r="R125" s="1104"/>
      <c r="S125" s="1105"/>
      <c r="T125" s="300" t="s">
        <v>430</v>
      </c>
      <c r="U125" s="296"/>
      <c r="V125" s="297"/>
      <c r="W125" s="283" t="str">
        <f>IF(W124="","",VLOOKUP(W124,標準様式１シフト記号表!$C$7:$L$48,10,FALSE))</f>
        <v/>
      </c>
      <c r="X125" s="284" t="str">
        <f>IF(X124="","",VLOOKUP(X124,標準様式１シフト記号表!$C$7:$L$48,10,FALSE))</f>
        <v/>
      </c>
      <c r="Y125" s="284" t="str">
        <f>IF(Y124="","",VLOOKUP(Y124,標準様式１シフト記号表!$C$7:$L$48,10,FALSE))</f>
        <v/>
      </c>
      <c r="Z125" s="284" t="str">
        <f>IF(Z124="","",VLOOKUP(Z124,標準様式１シフト記号表!$C$7:$L$48,10,FALSE))</f>
        <v/>
      </c>
      <c r="AA125" s="284" t="str">
        <f>IF(AA124="","",VLOOKUP(AA124,標準様式１シフト記号表!$C$7:$L$48,10,FALSE))</f>
        <v/>
      </c>
      <c r="AB125" s="284" t="str">
        <f>IF(AB124="","",VLOOKUP(AB124,標準様式１シフト記号表!$C$7:$L$48,10,FALSE))</f>
        <v/>
      </c>
      <c r="AC125" s="285" t="str">
        <f>IF(AC124="","",VLOOKUP(AC124,標準様式１シフト記号表!$C$7:$L$48,10,FALSE))</f>
        <v/>
      </c>
      <c r="AD125" s="283" t="str">
        <f>IF(AD124="","",VLOOKUP(AD124,標準様式１シフト記号表!$C$7:$L$48,10,FALSE))</f>
        <v/>
      </c>
      <c r="AE125" s="284" t="str">
        <f>IF(AE124="","",VLOOKUP(AE124,標準様式１シフト記号表!$C$7:$L$48,10,FALSE))</f>
        <v/>
      </c>
      <c r="AF125" s="284" t="str">
        <f>IF(AF124="","",VLOOKUP(AF124,標準様式１シフト記号表!$C$7:$L$48,10,FALSE))</f>
        <v/>
      </c>
      <c r="AG125" s="284" t="str">
        <f>IF(AG124="","",VLOOKUP(AG124,標準様式１シフト記号表!$C$7:$L$48,10,FALSE))</f>
        <v/>
      </c>
      <c r="AH125" s="284" t="str">
        <f>IF(AH124="","",VLOOKUP(AH124,標準様式１シフト記号表!$C$7:$L$48,10,FALSE))</f>
        <v/>
      </c>
      <c r="AI125" s="284" t="str">
        <f>IF(AI124="","",VLOOKUP(AI124,標準様式１シフト記号表!$C$7:$L$48,10,FALSE))</f>
        <v/>
      </c>
      <c r="AJ125" s="285" t="str">
        <f>IF(AJ124="","",VLOOKUP(AJ124,標準様式１シフト記号表!$C$7:$L$48,10,FALSE))</f>
        <v/>
      </c>
      <c r="AK125" s="283" t="str">
        <f>IF(AK124="","",VLOOKUP(AK124,標準様式１シフト記号表!$C$7:$L$48,10,FALSE))</f>
        <v/>
      </c>
      <c r="AL125" s="284" t="str">
        <f>IF(AL124="","",VLOOKUP(AL124,標準様式１シフト記号表!$C$7:$L$48,10,FALSE))</f>
        <v/>
      </c>
      <c r="AM125" s="284" t="str">
        <f>IF(AM124="","",VLOOKUP(AM124,標準様式１シフト記号表!$C$7:$L$48,10,FALSE))</f>
        <v/>
      </c>
      <c r="AN125" s="284" t="str">
        <f>IF(AN124="","",VLOOKUP(AN124,標準様式１シフト記号表!$C$7:$L$48,10,FALSE))</f>
        <v/>
      </c>
      <c r="AO125" s="284" t="str">
        <f>IF(AO124="","",VLOOKUP(AO124,標準様式１シフト記号表!$C$7:$L$48,10,FALSE))</f>
        <v/>
      </c>
      <c r="AP125" s="284" t="str">
        <f>IF(AP124="","",VLOOKUP(AP124,標準様式１シフト記号表!$C$7:$L$48,10,FALSE))</f>
        <v/>
      </c>
      <c r="AQ125" s="285" t="str">
        <f>IF(AQ124="","",VLOOKUP(AQ124,標準様式１シフト記号表!$C$7:$L$48,10,FALSE))</f>
        <v/>
      </c>
      <c r="AR125" s="283" t="str">
        <f>IF(AR124="","",VLOOKUP(AR124,標準様式１シフト記号表!$C$7:$L$48,10,FALSE))</f>
        <v/>
      </c>
      <c r="AS125" s="284" t="str">
        <f>IF(AS124="","",VLOOKUP(AS124,標準様式１シフト記号表!$C$7:$L$48,10,FALSE))</f>
        <v/>
      </c>
      <c r="AT125" s="284" t="str">
        <f>IF(AT124="","",VLOOKUP(AT124,標準様式１シフト記号表!$C$7:$L$48,10,FALSE))</f>
        <v/>
      </c>
      <c r="AU125" s="284" t="str">
        <f>IF(AU124="","",VLOOKUP(AU124,標準様式１シフト記号表!$C$7:$L$48,10,FALSE))</f>
        <v/>
      </c>
      <c r="AV125" s="284" t="str">
        <f>IF(AV124="","",VLOOKUP(AV124,標準様式１シフト記号表!$C$7:$L$48,10,FALSE))</f>
        <v/>
      </c>
      <c r="AW125" s="284" t="str">
        <f>IF(AW124="","",VLOOKUP(AW124,標準様式１シフト記号表!$C$7:$L$48,10,FALSE))</f>
        <v/>
      </c>
      <c r="AX125" s="285" t="str">
        <f>IF(AX124="","",VLOOKUP(AX124,標準様式１シフト記号表!$C$7:$L$48,10,FALSE))</f>
        <v/>
      </c>
      <c r="AY125" s="283" t="str">
        <f>IF(AY124="","",VLOOKUP(AY124,標準様式１シフト記号表!$C$7:$L$48,10,FALSE))</f>
        <v/>
      </c>
      <c r="AZ125" s="284" t="str">
        <f>IF(AZ124="","",VLOOKUP(AZ124,標準様式１シフト記号表!$C$7:$L$48,10,FALSE))</f>
        <v/>
      </c>
      <c r="BA125" s="284" t="str">
        <f>IF(BA124="","",VLOOKUP(BA124,標準様式１シフト記号表!$C$7:$L$48,10,FALSE))</f>
        <v/>
      </c>
      <c r="BB125" s="1166">
        <f>IF($BE$4="４週",SUM(W125:AX125),IF($BE$4="暦月",SUM(W125:BA125),""))</f>
        <v>0</v>
      </c>
      <c r="BC125" s="1167"/>
      <c r="BD125" s="1168">
        <f>IF($BE$4="４週",BB125/4,IF($BE$4="暦月",(BB125/($BE$9/7)),""))</f>
        <v>0</v>
      </c>
      <c r="BE125" s="1167"/>
      <c r="BF125" s="1163"/>
      <c r="BG125" s="1164"/>
      <c r="BH125" s="1164"/>
      <c r="BI125" s="1164"/>
      <c r="BJ125" s="1165"/>
    </row>
    <row r="126" spans="2:62" ht="20.25" customHeight="1" x14ac:dyDescent="0.15">
      <c r="B126" s="1086">
        <f>B124+1</f>
        <v>56</v>
      </c>
      <c r="C126" s="1155"/>
      <c r="D126" s="1156"/>
      <c r="E126" s="278"/>
      <c r="F126" s="279"/>
      <c r="G126" s="278"/>
      <c r="H126" s="279"/>
      <c r="I126" s="1157"/>
      <c r="J126" s="1158"/>
      <c r="K126" s="1159"/>
      <c r="L126" s="1160"/>
      <c r="M126" s="1160"/>
      <c r="N126" s="1156"/>
      <c r="O126" s="1103"/>
      <c r="P126" s="1104"/>
      <c r="Q126" s="1104"/>
      <c r="R126" s="1104"/>
      <c r="S126" s="1105"/>
      <c r="T126" s="298" t="s">
        <v>429</v>
      </c>
      <c r="V126" s="299"/>
      <c r="W126" s="291"/>
      <c r="X126" s="292"/>
      <c r="Y126" s="292"/>
      <c r="Z126" s="292"/>
      <c r="AA126" s="292"/>
      <c r="AB126" s="292"/>
      <c r="AC126" s="293"/>
      <c r="AD126" s="291"/>
      <c r="AE126" s="292"/>
      <c r="AF126" s="292"/>
      <c r="AG126" s="292"/>
      <c r="AH126" s="292"/>
      <c r="AI126" s="292"/>
      <c r="AJ126" s="293"/>
      <c r="AK126" s="291"/>
      <c r="AL126" s="292"/>
      <c r="AM126" s="292"/>
      <c r="AN126" s="292"/>
      <c r="AO126" s="292"/>
      <c r="AP126" s="292"/>
      <c r="AQ126" s="293"/>
      <c r="AR126" s="291"/>
      <c r="AS126" s="292"/>
      <c r="AT126" s="292"/>
      <c r="AU126" s="292"/>
      <c r="AV126" s="292"/>
      <c r="AW126" s="292"/>
      <c r="AX126" s="293"/>
      <c r="AY126" s="291"/>
      <c r="AZ126" s="292"/>
      <c r="BA126" s="294"/>
      <c r="BB126" s="1161"/>
      <c r="BC126" s="1162"/>
      <c r="BD126" s="1150"/>
      <c r="BE126" s="1151"/>
      <c r="BF126" s="1152"/>
      <c r="BG126" s="1153"/>
      <c r="BH126" s="1153"/>
      <c r="BI126" s="1153"/>
      <c r="BJ126" s="1154"/>
    </row>
    <row r="127" spans="2:62" ht="20.25" customHeight="1" x14ac:dyDescent="0.15">
      <c r="B127" s="1087"/>
      <c r="C127" s="1169"/>
      <c r="D127" s="1170"/>
      <c r="E127" s="301"/>
      <c r="F127" s="302">
        <f>C126</f>
        <v>0</v>
      </c>
      <c r="G127" s="301"/>
      <c r="H127" s="302">
        <f>I126</f>
        <v>0</v>
      </c>
      <c r="I127" s="1171"/>
      <c r="J127" s="1172"/>
      <c r="K127" s="1173"/>
      <c r="L127" s="1174"/>
      <c r="M127" s="1174"/>
      <c r="N127" s="1170"/>
      <c r="O127" s="1103"/>
      <c r="P127" s="1104"/>
      <c r="Q127" s="1104"/>
      <c r="R127" s="1104"/>
      <c r="S127" s="1105"/>
      <c r="T127" s="300" t="s">
        <v>430</v>
      </c>
      <c r="U127" s="296"/>
      <c r="V127" s="297"/>
      <c r="W127" s="283" t="str">
        <f>IF(W126="","",VLOOKUP(W126,標準様式１シフト記号表!$C$7:$L$48,10,FALSE))</f>
        <v/>
      </c>
      <c r="X127" s="284" t="str">
        <f>IF(X126="","",VLOOKUP(X126,標準様式１シフト記号表!$C$7:$L$48,10,FALSE))</f>
        <v/>
      </c>
      <c r="Y127" s="284" t="str">
        <f>IF(Y126="","",VLOOKUP(Y126,標準様式１シフト記号表!$C$7:$L$48,10,FALSE))</f>
        <v/>
      </c>
      <c r="Z127" s="284" t="str">
        <f>IF(Z126="","",VLOOKUP(Z126,標準様式１シフト記号表!$C$7:$L$48,10,FALSE))</f>
        <v/>
      </c>
      <c r="AA127" s="284" t="str">
        <f>IF(AA126="","",VLOOKUP(AA126,標準様式１シフト記号表!$C$7:$L$48,10,FALSE))</f>
        <v/>
      </c>
      <c r="AB127" s="284" t="str">
        <f>IF(AB126="","",VLOOKUP(AB126,標準様式１シフト記号表!$C$7:$L$48,10,FALSE))</f>
        <v/>
      </c>
      <c r="AC127" s="285" t="str">
        <f>IF(AC126="","",VLOOKUP(AC126,標準様式１シフト記号表!$C$7:$L$48,10,FALSE))</f>
        <v/>
      </c>
      <c r="AD127" s="283" t="str">
        <f>IF(AD126="","",VLOOKUP(AD126,標準様式１シフト記号表!$C$7:$L$48,10,FALSE))</f>
        <v/>
      </c>
      <c r="AE127" s="284" t="str">
        <f>IF(AE126="","",VLOOKUP(AE126,標準様式１シフト記号表!$C$7:$L$48,10,FALSE))</f>
        <v/>
      </c>
      <c r="AF127" s="284" t="str">
        <f>IF(AF126="","",VLOOKUP(AF126,標準様式１シフト記号表!$C$7:$L$48,10,FALSE))</f>
        <v/>
      </c>
      <c r="AG127" s="284" t="str">
        <f>IF(AG126="","",VLOOKUP(AG126,標準様式１シフト記号表!$C$7:$L$48,10,FALSE))</f>
        <v/>
      </c>
      <c r="AH127" s="284" t="str">
        <f>IF(AH126="","",VLOOKUP(AH126,標準様式１シフト記号表!$C$7:$L$48,10,FALSE))</f>
        <v/>
      </c>
      <c r="AI127" s="284" t="str">
        <f>IF(AI126="","",VLOOKUP(AI126,標準様式１シフト記号表!$C$7:$L$48,10,FALSE))</f>
        <v/>
      </c>
      <c r="AJ127" s="285" t="str">
        <f>IF(AJ126="","",VLOOKUP(AJ126,標準様式１シフト記号表!$C$7:$L$48,10,FALSE))</f>
        <v/>
      </c>
      <c r="AK127" s="283" t="str">
        <f>IF(AK126="","",VLOOKUP(AK126,標準様式１シフト記号表!$C$7:$L$48,10,FALSE))</f>
        <v/>
      </c>
      <c r="AL127" s="284" t="str">
        <f>IF(AL126="","",VLOOKUP(AL126,標準様式１シフト記号表!$C$7:$L$48,10,FALSE))</f>
        <v/>
      </c>
      <c r="AM127" s="284" t="str">
        <f>IF(AM126="","",VLOOKUP(AM126,標準様式１シフト記号表!$C$7:$L$48,10,FALSE))</f>
        <v/>
      </c>
      <c r="AN127" s="284" t="str">
        <f>IF(AN126="","",VLOOKUP(AN126,標準様式１シフト記号表!$C$7:$L$48,10,FALSE))</f>
        <v/>
      </c>
      <c r="AO127" s="284" t="str">
        <f>IF(AO126="","",VLOOKUP(AO126,標準様式１シフト記号表!$C$7:$L$48,10,FALSE))</f>
        <v/>
      </c>
      <c r="AP127" s="284" t="str">
        <f>IF(AP126="","",VLOOKUP(AP126,標準様式１シフト記号表!$C$7:$L$48,10,FALSE))</f>
        <v/>
      </c>
      <c r="AQ127" s="285" t="str">
        <f>IF(AQ126="","",VLOOKUP(AQ126,標準様式１シフト記号表!$C$7:$L$48,10,FALSE))</f>
        <v/>
      </c>
      <c r="AR127" s="283" t="str">
        <f>IF(AR126="","",VLOOKUP(AR126,標準様式１シフト記号表!$C$7:$L$48,10,FALSE))</f>
        <v/>
      </c>
      <c r="AS127" s="284" t="str">
        <f>IF(AS126="","",VLOOKUP(AS126,標準様式１シフト記号表!$C$7:$L$48,10,FALSE))</f>
        <v/>
      </c>
      <c r="AT127" s="284" t="str">
        <f>IF(AT126="","",VLOOKUP(AT126,標準様式１シフト記号表!$C$7:$L$48,10,FALSE))</f>
        <v/>
      </c>
      <c r="AU127" s="284" t="str">
        <f>IF(AU126="","",VLOOKUP(AU126,標準様式１シフト記号表!$C$7:$L$48,10,FALSE))</f>
        <v/>
      </c>
      <c r="AV127" s="284" t="str">
        <f>IF(AV126="","",VLOOKUP(AV126,標準様式１シフト記号表!$C$7:$L$48,10,FALSE))</f>
        <v/>
      </c>
      <c r="AW127" s="284" t="str">
        <f>IF(AW126="","",VLOOKUP(AW126,標準様式１シフト記号表!$C$7:$L$48,10,FALSE))</f>
        <v/>
      </c>
      <c r="AX127" s="285" t="str">
        <f>IF(AX126="","",VLOOKUP(AX126,標準様式１シフト記号表!$C$7:$L$48,10,FALSE))</f>
        <v/>
      </c>
      <c r="AY127" s="283" t="str">
        <f>IF(AY126="","",VLOOKUP(AY126,標準様式１シフト記号表!$C$7:$L$48,10,FALSE))</f>
        <v/>
      </c>
      <c r="AZ127" s="284" t="str">
        <f>IF(AZ126="","",VLOOKUP(AZ126,標準様式１シフト記号表!$C$7:$L$48,10,FALSE))</f>
        <v/>
      </c>
      <c r="BA127" s="284" t="str">
        <f>IF(BA126="","",VLOOKUP(BA126,標準様式１シフト記号表!$C$7:$L$48,10,FALSE))</f>
        <v/>
      </c>
      <c r="BB127" s="1166">
        <f>IF($BE$4="４週",SUM(W127:AX127),IF($BE$4="暦月",SUM(W127:BA127),""))</f>
        <v>0</v>
      </c>
      <c r="BC127" s="1167"/>
      <c r="BD127" s="1168">
        <f>IF($BE$4="４週",BB127/4,IF($BE$4="暦月",(BB127/($BE$9/7)),""))</f>
        <v>0</v>
      </c>
      <c r="BE127" s="1167"/>
      <c r="BF127" s="1163"/>
      <c r="BG127" s="1164"/>
      <c r="BH127" s="1164"/>
      <c r="BI127" s="1164"/>
      <c r="BJ127" s="1165"/>
    </row>
    <row r="128" spans="2:62" ht="20.25" customHeight="1" x14ac:dyDescent="0.15">
      <c r="B128" s="1086">
        <f>B126+1</f>
        <v>57</v>
      </c>
      <c r="C128" s="1155"/>
      <c r="D128" s="1156"/>
      <c r="E128" s="278"/>
      <c r="F128" s="279"/>
      <c r="G128" s="278"/>
      <c r="H128" s="279"/>
      <c r="I128" s="1157"/>
      <c r="J128" s="1158"/>
      <c r="K128" s="1159"/>
      <c r="L128" s="1160"/>
      <c r="M128" s="1160"/>
      <c r="N128" s="1156"/>
      <c r="O128" s="1103"/>
      <c r="P128" s="1104"/>
      <c r="Q128" s="1104"/>
      <c r="R128" s="1104"/>
      <c r="S128" s="1105"/>
      <c r="T128" s="298" t="s">
        <v>429</v>
      </c>
      <c r="V128" s="299"/>
      <c r="W128" s="291"/>
      <c r="X128" s="292"/>
      <c r="Y128" s="292"/>
      <c r="Z128" s="292"/>
      <c r="AA128" s="292"/>
      <c r="AB128" s="292"/>
      <c r="AC128" s="293"/>
      <c r="AD128" s="291"/>
      <c r="AE128" s="292"/>
      <c r="AF128" s="292"/>
      <c r="AG128" s="292"/>
      <c r="AH128" s="292"/>
      <c r="AI128" s="292"/>
      <c r="AJ128" s="293"/>
      <c r="AK128" s="291"/>
      <c r="AL128" s="292"/>
      <c r="AM128" s="292"/>
      <c r="AN128" s="292"/>
      <c r="AO128" s="292"/>
      <c r="AP128" s="292"/>
      <c r="AQ128" s="293"/>
      <c r="AR128" s="291"/>
      <c r="AS128" s="292"/>
      <c r="AT128" s="292"/>
      <c r="AU128" s="292"/>
      <c r="AV128" s="292"/>
      <c r="AW128" s="292"/>
      <c r="AX128" s="293"/>
      <c r="AY128" s="291"/>
      <c r="AZ128" s="292"/>
      <c r="BA128" s="294"/>
      <c r="BB128" s="1161"/>
      <c r="BC128" s="1162"/>
      <c r="BD128" s="1150"/>
      <c r="BE128" s="1151"/>
      <c r="BF128" s="1152"/>
      <c r="BG128" s="1153"/>
      <c r="BH128" s="1153"/>
      <c r="BI128" s="1153"/>
      <c r="BJ128" s="1154"/>
    </row>
    <row r="129" spans="2:62" ht="20.25" customHeight="1" x14ac:dyDescent="0.15">
      <c r="B129" s="1087"/>
      <c r="C129" s="1169"/>
      <c r="D129" s="1170"/>
      <c r="E129" s="301"/>
      <c r="F129" s="302">
        <f>C128</f>
        <v>0</v>
      </c>
      <c r="G129" s="301"/>
      <c r="H129" s="302">
        <f>I128</f>
        <v>0</v>
      </c>
      <c r="I129" s="1171"/>
      <c r="J129" s="1172"/>
      <c r="K129" s="1173"/>
      <c r="L129" s="1174"/>
      <c r="M129" s="1174"/>
      <c r="N129" s="1170"/>
      <c r="O129" s="1103"/>
      <c r="P129" s="1104"/>
      <c r="Q129" s="1104"/>
      <c r="R129" s="1104"/>
      <c r="S129" s="1105"/>
      <c r="T129" s="300" t="s">
        <v>430</v>
      </c>
      <c r="U129" s="296"/>
      <c r="V129" s="297"/>
      <c r="W129" s="283" t="str">
        <f>IF(W128="","",VLOOKUP(W128,標準様式１シフト記号表!$C$7:$L$48,10,FALSE))</f>
        <v/>
      </c>
      <c r="X129" s="284" t="str">
        <f>IF(X128="","",VLOOKUP(X128,標準様式１シフト記号表!$C$7:$L$48,10,FALSE))</f>
        <v/>
      </c>
      <c r="Y129" s="284" t="str">
        <f>IF(Y128="","",VLOOKUP(Y128,標準様式１シフト記号表!$C$7:$L$48,10,FALSE))</f>
        <v/>
      </c>
      <c r="Z129" s="284" t="str">
        <f>IF(Z128="","",VLOOKUP(Z128,標準様式１シフト記号表!$C$7:$L$48,10,FALSE))</f>
        <v/>
      </c>
      <c r="AA129" s="284" t="str">
        <f>IF(AA128="","",VLOOKUP(AA128,標準様式１シフト記号表!$C$7:$L$48,10,FALSE))</f>
        <v/>
      </c>
      <c r="AB129" s="284" t="str">
        <f>IF(AB128="","",VLOOKUP(AB128,標準様式１シフト記号表!$C$7:$L$48,10,FALSE))</f>
        <v/>
      </c>
      <c r="AC129" s="285" t="str">
        <f>IF(AC128="","",VLOOKUP(AC128,標準様式１シフト記号表!$C$7:$L$48,10,FALSE))</f>
        <v/>
      </c>
      <c r="AD129" s="283" t="str">
        <f>IF(AD128="","",VLOOKUP(AD128,標準様式１シフト記号表!$C$7:$L$48,10,FALSE))</f>
        <v/>
      </c>
      <c r="AE129" s="284" t="str">
        <f>IF(AE128="","",VLOOKUP(AE128,標準様式１シフト記号表!$C$7:$L$48,10,FALSE))</f>
        <v/>
      </c>
      <c r="AF129" s="284" t="str">
        <f>IF(AF128="","",VLOOKUP(AF128,標準様式１シフト記号表!$C$7:$L$48,10,FALSE))</f>
        <v/>
      </c>
      <c r="AG129" s="284" t="str">
        <f>IF(AG128="","",VLOOKUP(AG128,標準様式１シフト記号表!$C$7:$L$48,10,FALSE))</f>
        <v/>
      </c>
      <c r="AH129" s="284" t="str">
        <f>IF(AH128="","",VLOOKUP(AH128,標準様式１シフト記号表!$C$7:$L$48,10,FALSE))</f>
        <v/>
      </c>
      <c r="AI129" s="284" t="str">
        <f>IF(AI128="","",VLOOKUP(AI128,標準様式１シフト記号表!$C$7:$L$48,10,FALSE))</f>
        <v/>
      </c>
      <c r="AJ129" s="285" t="str">
        <f>IF(AJ128="","",VLOOKUP(AJ128,標準様式１シフト記号表!$C$7:$L$48,10,FALSE))</f>
        <v/>
      </c>
      <c r="AK129" s="283" t="str">
        <f>IF(AK128="","",VLOOKUP(AK128,標準様式１シフト記号表!$C$7:$L$48,10,FALSE))</f>
        <v/>
      </c>
      <c r="AL129" s="284" t="str">
        <f>IF(AL128="","",VLOOKUP(AL128,標準様式１シフト記号表!$C$7:$L$48,10,FALSE))</f>
        <v/>
      </c>
      <c r="AM129" s="284" t="str">
        <f>IF(AM128="","",VLOOKUP(AM128,標準様式１シフト記号表!$C$7:$L$48,10,FALSE))</f>
        <v/>
      </c>
      <c r="AN129" s="284" t="str">
        <f>IF(AN128="","",VLOOKUP(AN128,標準様式１シフト記号表!$C$7:$L$48,10,FALSE))</f>
        <v/>
      </c>
      <c r="AO129" s="284" t="str">
        <f>IF(AO128="","",VLOOKUP(AO128,標準様式１シフト記号表!$C$7:$L$48,10,FALSE))</f>
        <v/>
      </c>
      <c r="AP129" s="284" t="str">
        <f>IF(AP128="","",VLOOKUP(AP128,標準様式１シフト記号表!$C$7:$L$48,10,FALSE))</f>
        <v/>
      </c>
      <c r="AQ129" s="285" t="str">
        <f>IF(AQ128="","",VLOOKUP(AQ128,標準様式１シフト記号表!$C$7:$L$48,10,FALSE))</f>
        <v/>
      </c>
      <c r="AR129" s="283" t="str">
        <f>IF(AR128="","",VLOOKUP(AR128,標準様式１シフト記号表!$C$7:$L$48,10,FALSE))</f>
        <v/>
      </c>
      <c r="AS129" s="284" t="str">
        <f>IF(AS128="","",VLOOKUP(AS128,標準様式１シフト記号表!$C$7:$L$48,10,FALSE))</f>
        <v/>
      </c>
      <c r="AT129" s="284" t="str">
        <f>IF(AT128="","",VLOOKUP(AT128,標準様式１シフト記号表!$C$7:$L$48,10,FALSE))</f>
        <v/>
      </c>
      <c r="AU129" s="284" t="str">
        <f>IF(AU128="","",VLOOKUP(AU128,標準様式１シフト記号表!$C$7:$L$48,10,FALSE))</f>
        <v/>
      </c>
      <c r="AV129" s="284" t="str">
        <f>IF(AV128="","",VLOOKUP(AV128,標準様式１シフト記号表!$C$7:$L$48,10,FALSE))</f>
        <v/>
      </c>
      <c r="AW129" s="284" t="str">
        <f>IF(AW128="","",VLOOKUP(AW128,標準様式１シフト記号表!$C$7:$L$48,10,FALSE))</f>
        <v/>
      </c>
      <c r="AX129" s="285" t="str">
        <f>IF(AX128="","",VLOOKUP(AX128,標準様式１シフト記号表!$C$7:$L$48,10,FALSE))</f>
        <v/>
      </c>
      <c r="AY129" s="283" t="str">
        <f>IF(AY128="","",VLOOKUP(AY128,標準様式１シフト記号表!$C$7:$L$48,10,FALSE))</f>
        <v/>
      </c>
      <c r="AZ129" s="284" t="str">
        <f>IF(AZ128="","",VLOOKUP(AZ128,標準様式１シフト記号表!$C$7:$L$48,10,FALSE))</f>
        <v/>
      </c>
      <c r="BA129" s="284" t="str">
        <f>IF(BA128="","",VLOOKUP(BA128,標準様式１シフト記号表!$C$7:$L$48,10,FALSE))</f>
        <v/>
      </c>
      <c r="BB129" s="1166">
        <f>IF($BE$4="４週",SUM(W129:AX129),IF($BE$4="暦月",SUM(W129:BA129),""))</f>
        <v>0</v>
      </c>
      <c r="BC129" s="1167"/>
      <c r="BD129" s="1168">
        <f>IF($BE$4="４週",BB129/4,IF($BE$4="暦月",(BB129/($BE$9/7)),""))</f>
        <v>0</v>
      </c>
      <c r="BE129" s="1167"/>
      <c r="BF129" s="1163"/>
      <c r="BG129" s="1164"/>
      <c r="BH129" s="1164"/>
      <c r="BI129" s="1164"/>
      <c r="BJ129" s="1165"/>
    </row>
    <row r="130" spans="2:62" ht="20.25" customHeight="1" x14ac:dyDescent="0.15">
      <c r="B130" s="1086">
        <f>B128+1</f>
        <v>58</v>
      </c>
      <c r="C130" s="1155"/>
      <c r="D130" s="1156"/>
      <c r="E130" s="278"/>
      <c r="F130" s="279"/>
      <c r="G130" s="278"/>
      <c r="H130" s="279"/>
      <c r="I130" s="1157"/>
      <c r="J130" s="1158"/>
      <c r="K130" s="1159"/>
      <c r="L130" s="1160"/>
      <c r="M130" s="1160"/>
      <c r="N130" s="1156"/>
      <c r="O130" s="1103"/>
      <c r="P130" s="1104"/>
      <c r="Q130" s="1104"/>
      <c r="R130" s="1104"/>
      <c r="S130" s="1105"/>
      <c r="T130" s="298" t="s">
        <v>429</v>
      </c>
      <c r="V130" s="299"/>
      <c r="W130" s="291"/>
      <c r="X130" s="292"/>
      <c r="Y130" s="292"/>
      <c r="Z130" s="292"/>
      <c r="AA130" s="292"/>
      <c r="AB130" s="292"/>
      <c r="AC130" s="293"/>
      <c r="AD130" s="291"/>
      <c r="AE130" s="292"/>
      <c r="AF130" s="292"/>
      <c r="AG130" s="292"/>
      <c r="AH130" s="292"/>
      <c r="AI130" s="292"/>
      <c r="AJ130" s="293"/>
      <c r="AK130" s="291"/>
      <c r="AL130" s="292"/>
      <c r="AM130" s="292"/>
      <c r="AN130" s="292"/>
      <c r="AO130" s="292"/>
      <c r="AP130" s="292"/>
      <c r="AQ130" s="293"/>
      <c r="AR130" s="291"/>
      <c r="AS130" s="292"/>
      <c r="AT130" s="292"/>
      <c r="AU130" s="292"/>
      <c r="AV130" s="292"/>
      <c r="AW130" s="292"/>
      <c r="AX130" s="293"/>
      <c r="AY130" s="291"/>
      <c r="AZ130" s="292"/>
      <c r="BA130" s="294"/>
      <c r="BB130" s="1161"/>
      <c r="BC130" s="1162"/>
      <c r="BD130" s="1150"/>
      <c r="BE130" s="1151"/>
      <c r="BF130" s="1152"/>
      <c r="BG130" s="1153"/>
      <c r="BH130" s="1153"/>
      <c r="BI130" s="1153"/>
      <c r="BJ130" s="1154"/>
    </row>
    <row r="131" spans="2:62" ht="20.25" customHeight="1" x14ac:dyDescent="0.15">
      <c r="B131" s="1087"/>
      <c r="C131" s="1169"/>
      <c r="D131" s="1170"/>
      <c r="E131" s="301"/>
      <c r="F131" s="302">
        <f>C130</f>
        <v>0</v>
      </c>
      <c r="G131" s="301"/>
      <c r="H131" s="302">
        <f>I130</f>
        <v>0</v>
      </c>
      <c r="I131" s="1171"/>
      <c r="J131" s="1172"/>
      <c r="K131" s="1173"/>
      <c r="L131" s="1174"/>
      <c r="M131" s="1174"/>
      <c r="N131" s="1170"/>
      <c r="O131" s="1103"/>
      <c r="P131" s="1104"/>
      <c r="Q131" s="1104"/>
      <c r="R131" s="1104"/>
      <c r="S131" s="1105"/>
      <c r="T131" s="300" t="s">
        <v>430</v>
      </c>
      <c r="U131" s="296"/>
      <c r="V131" s="297"/>
      <c r="W131" s="283" t="str">
        <f>IF(W130="","",VLOOKUP(W130,標準様式１シフト記号表!$C$7:$L$48,10,FALSE))</f>
        <v/>
      </c>
      <c r="X131" s="284" t="str">
        <f>IF(X130="","",VLOOKUP(X130,標準様式１シフト記号表!$C$7:$L$48,10,FALSE))</f>
        <v/>
      </c>
      <c r="Y131" s="284" t="str">
        <f>IF(Y130="","",VLOOKUP(Y130,標準様式１シフト記号表!$C$7:$L$48,10,FALSE))</f>
        <v/>
      </c>
      <c r="Z131" s="284" t="str">
        <f>IF(Z130="","",VLOOKUP(Z130,標準様式１シフト記号表!$C$7:$L$48,10,FALSE))</f>
        <v/>
      </c>
      <c r="AA131" s="284" t="str">
        <f>IF(AA130="","",VLOOKUP(AA130,標準様式１シフト記号表!$C$7:$L$48,10,FALSE))</f>
        <v/>
      </c>
      <c r="AB131" s="284" t="str">
        <f>IF(AB130="","",VLOOKUP(AB130,標準様式１シフト記号表!$C$7:$L$48,10,FALSE))</f>
        <v/>
      </c>
      <c r="AC131" s="285" t="str">
        <f>IF(AC130="","",VLOOKUP(AC130,標準様式１シフト記号表!$C$7:$L$48,10,FALSE))</f>
        <v/>
      </c>
      <c r="AD131" s="283" t="str">
        <f>IF(AD130="","",VLOOKUP(AD130,標準様式１シフト記号表!$C$7:$L$48,10,FALSE))</f>
        <v/>
      </c>
      <c r="AE131" s="284" t="str">
        <f>IF(AE130="","",VLOOKUP(AE130,標準様式１シフト記号表!$C$7:$L$48,10,FALSE))</f>
        <v/>
      </c>
      <c r="AF131" s="284" t="str">
        <f>IF(AF130="","",VLOOKUP(AF130,標準様式１シフト記号表!$C$7:$L$48,10,FALSE))</f>
        <v/>
      </c>
      <c r="AG131" s="284" t="str">
        <f>IF(AG130="","",VLOOKUP(AG130,標準様式１シフト記号表!$C$7:$L$48,10,FALSE))</f>
        <v/>
      </c>
      <c r="AH131" s="284" t="str">
        <f>IF(AH130="","",VLOOKUP(AH130,標準様式１シフト記号表!$C$7:$L$48,10,FALSE))</f>
        <v/>
      </c>
      <c r="AI131" s="284" t="str">
        <f>IF(AI130="","",VLOOKUP(AI130,標準様式１シフト記号表!$C$7:$L$48,10,FALSE))</f>
        <v/>
      </c>
      <c r="AJ131" s="285" t="str">
        <f>IF(AJ130="","",VLOOKUP(AJ130,標準様式１シフト記号表!$C$7:$L$48,10,FALSE))</f>
        <v/>
      </c>
      <c r="AK131" s="283" t="str">
        <f>IF(AK130="","",VLOOKUP(AK130,標準様式１シフト記号表!$C$7:$L$48,10,FALSE))</f>
        <v/>
      </c>
      <c r="AL131" s="284" t="str">
        <f>IF(AL130="","",VLOOKUP(AL130,標準様式１シフト記号表!$C$7:$L$48,10,FALSE))</f>
        <v/>
      </c>
      <c r="AM131" s="284" t="str">
        <f>IF(AM130="","",VLOOKUP(AM130,標準様式１シフト記号表!$C$7:$L$48,10,FALSE))</f>
        <v/>
      </c>
      <c r="AN131" s="284" t="str">
        <f>IF(AN130="","",VLOOKUP(AN130,標準様式１シフト記号表!$C$7:$L$48,10,FALSE))</f>
        <v/>
      </c>
      <c r="AO131" s="284" t="str">
        <f>IF(AO130="","",VLOOKUP(AO130,標準様式１シフト記号表!$C$7:$L$48,10,FALSE))</f>
        <v/>
      </c>
      <c r="AP131" s="284" t="str">
        <f>IF(AP130="","",VLOOKUP(AP130,標準様式１シフト記号表!$C$7:$L$48,10,FALSE))</f>
        <v/>
      </c>
      <c r="AQ131" s="285" t="str">
        <f>IF(AQ130="","",VLOOKUP(AQ130,標準様式１シフト記号表!$C$7:$L$48,10,FALSE))</f>
        <v/>
      </c>
      <c r="AR131" s="283" t="str">
        <f>IF(AR130="","",VLOOKUP(AR130,標準様式１シフト記号表!$C$7:$L$48,10,FALSE))</f>
        <v/>
      </c>
      <c r="AS131" s="284" t="str">
        <f>IF(AS130="","",VLOOKUP(AS130,標準様式１シフト記号表!$C$7:$L$48,10,FALSE))</f>
        <v/>
      </c>
      <c r="AT131" s="284" t="str">
        <f>IF(AT130="","",VLOOKUP(AT130,標準様式１シフト記号表!$C$7:$L$48,10,FALSE))</f>
        <v/>
      </c>
      <c r="AU131" s="284" t="str">
        <f>IF(AU130="","",VLOOKUP(AU130,標準様式１シフト記号表!$C$7:$L$48,10,FALSE))</f>
        <v/>
      </c>
      <c r="AV131" s="284" t="str">
        <f>IF(AV130="","",VLOOKUP(AV130,標準様式１シフト記号表!$C$7:$L$48,10,FALSE))</f>
        <v/>
      </c>
      <c r="AW131" s="284" t="str">
        <f>IF(AW130="","",VLOOKUP(AW130,標準様式１シフト記号表!$C$7:$L$48,10,FALSE))</f>
        <v/>
      </c>
      <c r="AX131" s="285" t="str">
        <f>IF(AX130="","",VLOOKUP(AX130,標準様式１シフト記号表!$C$7:$L$48,10,FALSE))</f>
        <v/>
      </c>
      <c r="AY131" s="283" t="str">
        <f>IF(AY130="","",VLOOKUP(AY130,標準様式１シフト記号表!$C$7:$L$48,10,FALSE))</f>
        <v/>
      </c>
      <c r="AZ131" s="284" t="str">
        <f>IF(AZ130="","",VLOOKUP(AZ130,標準様式１シフト記号表!$C$7:$L$48,10,FALSE))</f>
        <v/>
      </c>
      <c r="BA131" s="284" t="str">
        <f>IF(BA130="","",VLOOKUP(BA130,標準様式１シフト記号表!$C$7:$L$48,10,FALSE))</f>
        <v/>
      </c>
      <c r="BB131" s="1166">
        <f>IF($BE$4="４週",SUM(W131:AX131),IF($BE$4="暦月",SUM(W131:BA131),""))</f>
        <v>0</v>
      </c>
      <c r="BC131" s="1167"/>
      <c r="BD131" s="1168">
        <f>IF($BE$4="４週",BB131/4,IF($BE$4="暦月",(BB131/($BE$9/7)),""))</f>
        <v>0</v>
      </c>
      <c r="BE131" s="1167"/>
      <c r="BF131" s="1163"/>
      <c r="BG131" s="1164"/>
      <c r="BH131" s="1164"/>
      <c r="BI131" s="1164"/>
      <c r="BJ131" s="1165"/>
    </row>
    <row r="132" spans="2:62" ht="20.25" customHeight="1" x14ac:dyDescent="0.15">
      <c r="B132" s="1086">
        <f>B130+1</f>
        <v>59</v>
      </c>
      <c r="C132" s="1155"/>
      <c r="D132" s="1156"/>
      <c r="E132" s="278"/>
      <c r="F132" s="279"/>
      <c r="G132" s="278"/>
      <c r="H132" s="279"/>
      <c r="I132" s="1157"/>
      <c r="J132" s="1158"/>
      <c r="K132" s="1159"/>
      <c r="L132" s="1160"/>
      <c r="M132" s="1160"/>
      <c r="N132" s="1156"/>
      <c r="O132" s="1103"/>
      <c r="P132" s="1104"/>
      <c r="Q132" s="1104"/>
      <c r="R132" s="1104"/>
      <c r="S132" s="1105"/>
      <c r="T132" s="298" t="s">
        <v>429</v>
      </c>
      <c r="V132" s="299"/>
      <c r="W132" s="291"/>
      <c r="X132" s="292"/>
      <c r="Y132" s="292"/>
      <c r="Z132" s="292"/>
      <c r="AA132" s="292"/>
      <c r="AB132" s="292"/>
      <c r="AC132" s="293"/>
      <c r="AD132" s="291"/>
      <c r="AE132" s="292"/>
      <c r="AF132" s="292"/>
      <c r="AG132" s="292"/>
      <c r="AH132" s="292"/>
      <c r="AI132" s="292"/>
      <c r="AJ132" s="293"/>
      <c r="AK132" s="291"/>
      <c r="AL132" s="292"/>
      <c r="AM132" s="292"/>
      <c r="AN132" s="292"/>
      <c r="AO132" s="292"/>
      <c r="AP132" s="292"/>
      <c r="AQ132" s="293"/>
      <c r="AR132" s="291"/>
      <c r="AS132" s="292"/>
      <c r="AT132" s="292"/>
      <c r="AU132" s="292"/>
      <c r="AV132" s="292"/>
      <c r="AW132" s="292"/>
      <c r="AX132" s="293"/>
      <c r="AY132" s="291"/>
      <c r="AZ132" s="292"/>
      <c r="BA132" s="294"/>
      <c r="BB132" s="1161"/>
      <c r="BC132" s="1162"/>
      <c r="BD132" s="1150"/>
      <c r="BE132" s="1151"/>
      <c r="BF132" s="1152"/>
      <c r="BG132" s="1153"/>
      <c r="BH132" s="1153"/>
      <c r="BI132" s="1153"/>
      <c r="BJ132" s="1154"/>
    </row>
    <row r="133" spans="2:62" ht="20.25" customHeight="1" x14ac:dyDescent="0.15">
      <c r="B133" s="1087"/>
      <c r="C133" s="1169"/>
      <c r="D133" s="1170"/>
      <c r="E133" s="301"/>
      <c r="F133" s="302">
        <f>C132</f>
        <v>0</v>
      </c>
      <c r="G133" s="301"/>
      <c r="H133" s="302">
        <f>I132</f>
        <v>0</v>
      </c>
      <c r="I133" s="1171"/>
      <c r="J133" s="1172"/>
      <c r="K133" s="1173"/>
      <c r="L133" s="1174"/>
      <c r="M133" s="1174"/>
      <c r="N133" s="1170"/>
      <c r="O133" s="1103"/>
      <c r="P133" s="1104"/>
      <c r="Q133" s="1104"/>
      <c r="R133" s="1104"/>
      <c r="S133" s="1105"/>
      <c r="T133" s="300" t="s">
        <v>430</v>
      </c>
      <c r="U133" s="296"/>
      <c r="V133" s="297"/>
      <c r="W133" s="283" t="str">
        <f>IF(W132="","",VLOOKUP(W132,標準様式１シフト記号表!$C$7:$L$48,10,FALSE))</f>
        <v/>
      </c>
      <c r="X133" s="284" t="str">
        <f>IF(X132="","",VLOOKUP(X132,標準様式１シフト記号表!$C$7:$L$48,10,FALSE))</f>
        <v/>
      </c>
      <c r="Y133" s="284" t="str">
        <f>IF(Y132="","",VLOOKUP(Y132,標準様式１シフト記号表!$C$7:$L$48,10,FALSE))</f>
        <v/>
      </c>
      <c r="Z133" s="284" t="str">
        <f>IF(Z132="","",VLOOKUP(Z132,標準様式１シフト記号表!$C$7:$L$48,10,FALSE))</f>
        <v/>
      </c>
      <c r="AA133" s="284" t="str">
        <f>IF(AA132="","",VLOOKUP(AA132,標準様式１シフト記号表!$C$7:$L$48,10,FALSE))</f>
        <v/>
      </c>
      <c r="AB133" s="284" t="str">
        <f>IF(AB132="","",VLOOKUP(AB132,標準様式１シフト記号表!$C$7:$L$48,10,FALSE))</f>
        <v/>
      </c>
      <c r="AC133" s="285" t="str">
        <f>IF(AC132="","",VLOOKUP(AC132,標準様式１シフト記号表!$C$7:$L$48,10,FALSE))</f>
        <v/>
      </c>
      <c r="AD133" s="283" t="str">
        <f>IF(AD132="","",VLOOKUP(AD132,標準様式１シフト記号表!$C$7:$L$48,10,FALSE))</f>
        <v/>
      </c>
      <c r="AE133" s="284" t="str">
        <f>IF(AE132="","",VLOOKUP(AE132,標準様式１シフト記号表!$C$7:$L$48,10,FALSE))</f>
        <v/>
      </c>
      <c r="AF133" s="284" t="str">
        <f>IF(AF132="","",VLOOKUP(AF132,標準様式１シフト記号表!$C$7:$L$48,10,FALSE))</f>
        <v/>
      </c>
      <c r="AG133" s="284" t="str">
        <f>IF(AG132="","",VLOOKUP(AG132,標準様式１シフト記号表!$C$7:$L$48,10,FALSE))</f>
        <v/>
      </c>
      <c r="AH133" s="284" t="str">
        <f>IF(AH132="","",VLOOKUP(AH132,標準様式１シフト記号表!$C$7:$L$48,10,FALSE))</f>
        <v/>
      </c>
      <c r="AI133" s="284" t="str">
        <f>IF(AI132="","",VLOOKUP(AI132,標準様式１シフト記号表!$C$7:$L$48,10,FALSE))</f>
        <v/>
      </c>
      <c r="AJ133" s="285" t="str">
        <f>IF(AJ132="","",VLOOKUP(AJ132,標準様式１シフト記号表!$C$7:$L$48,10,FALSE))</f>
        <v/>
      </c>
      <c r="AK133" s="283" t="str">
        <f>IF(AK132="","",VLOOKUP(AK132,標準様式１シフト記号表!$C$7:$L$48,10,FALSE))</f>
        <v/>
      </c>
      <c r="AL133" s="284" t="str">
        <f>IF(AL132="","",VLOOKUP(AL132,標準様式１シフト記号表!$C$7:$L$48,10,FALSE))</f>
        <v/>
      </c>
      <c r="AM133" s="284" t="str">
        <f>IF(AM132="","",VLOOKUP(AM132,標準様式１シフト記号表!$C$7:$L$48,10,FALSE))</f>
        <v/>
      </c>
      <c r="AN133" s="284" t="str">
        <f>IF(AN132="","",VLOOKUP(AN132,標準様式１シフト記号表!$C$7:$L$48,10,FALSE))</f>
        <v/>
      </c>
      <c r="AO133" s="284" t="str">
        <f>IF(AO132="","",VLOOKUP(AO132,標準様式１シフト記号表!$C$7:$L$48,10,FALSE))</f>
        <v/>
      </c>
      <c r="AP133" s="284" t="str">
        <f>IF(AP132="","",VLOOKUP(AP132,標準様式１シフト記号表!$C$7:$L$48,10,FALSE))</f>
        <v/>
      </c>
      <c r="AQ133" s="285" t="str">
        <f>IF(AQ132="","",VLOOKUP(AQ132,標準様式１シフト記号表!$C$7:$L$48,10,FALSE))</f>
        <v/>
      </c>
      <c r="AR133" s="283" t="str">
        <f>IF(AR132="","",VLOOKUP(AR132,標準様式１シフト記号表!$C$7:$L$48,10,FALSE))</f>
        <v/>
      </c>
      <c r="AS133" s="284" t="str">
        <f>IF(AS132="","",VLOOKUP(AS132,標準様式１シフト記号表!$C$7:$L$48,10,FALSE))</f>
        <v/>
      </c>
      <c r="AT133" s="284" t="str">
        <f>IF(AT132="","",VLOOKUP(AT132,標準様式１シフト記号表!$C$7:$L$48,10,FALSE))</f>
        <v/>
      </c>
      <c r="AU133" s="284" t="str">
        <f>IF(AU132="","",VLOOKUP(AU132,標準様式１シフト記号表!$C$7:$L$48,10,FALSE))</f>
        <v/>
      </c>
      <c r="AV133" s="284" t="str">
        <f>IF(AV132="","",VLOOKUP(AV132,標準様式１シフト記号表!$C$7:$L$48,10,FALSE))</f>
        <v/>
      </c>
      <c r="AW133" s="284" t="str">
        <f>IF(AW132="","",VLOOKUP(AW132,標準様式１シフト記号表!$C$7:$L$48,10,FALSE))</f>
        <v/>
      </c>
      <c r="AX133" s="285" t="str">
        <f>IF(AX132="","",VLOOKUP(AX132,標準様式１シフト記号表!$C$7:$L$48,10,FALSE))</f>
        <v/>
      </c>
      <c r="AY133" s="283" t="str">
        <f>IF(AY132="","",VLOOKUP(AY132,標準様式１シフト記号表!$C$7:$L$48,10,FALSE))</f>
        <v/>
      </c>
      <c r="AZ133" s="284" t="str">
        <f>IF(AZ132="","",VLOOKUP(AZ132,標準様式１シフト記号表!$C$7:$L$48,10,FALSE))</f>
        <v/>
      </c>
      <c r="BA133" s="284" t="str">
        <f>IF(BA132="","",VLOOKUP(BA132,標準様式１シフト記号表!$C$7:$L$48,10,FALSE))</f>
        <v/>
      </c>
      <c r="BB133" s="1166">
        <f>IF($BE$4="４週",SUM(W133:AX133),IF($BE$4="暦月",SUM(W133:BA133),""))</f>
        <v>0</v>
      </c>
      <c r="BC133" s="1167"/>
      <c r="BD133" s="1168">
        <f>IF($BE$4="４週",BB133/4,IF($BE$4="暦月",(BB133/($BE$9/7)),""))</f>
        <v>0</v>
      </c>
      <c r="BE133" s="1167"/>
      <c r="BF133" s="1163"/>
      <c r="BG133" s="1164"/>
      <c r="BH133" s="1164"/>
      <c r="BI133" s="1164"/>
      <c r="BJ133" s="1165"/>
    </row>
    <row r="134" spans="2:62" ht="20.25" customHeight="1" x14ac:dyDescent="0.15">
      <c r="B134" s="1086">
        <f>B132+1</f>
        <v>60</v>
      </c>
      <c r="C134" s="1155"/>
      <c r="D134" s="1156"/>
      <c r="E134" s="278"/>
      <c r="F134" s="279"/>
      <c r="G134" s="278"/>
      <c r="H134" s="279"/>
      <c r="I134" s="1157"/>
      <c r="J134" s="1158"/>
      <c r="K134" s="1159"/>
      <c r="L134" s="1160"/>
      <c r="M134" s="1160"/>
      <c r="N134" s="1156"/>
      <c r="O134" s="1103"/>
      <c r="P134" s="1104"/>
      <c r="Q134" s="1104"/>
      <c r="R134" s="1104"/>
      <c r="S134" s="1105"/>
      <c r="T134" s="298" t="s">
        <v>429</v>
      </c>
      <c r="V134" s="299"/>
      <c r="W134" s="291"/>
      <c r="X134" s="292"/>
      <c r="Y134" s="292"/>
      <c r="Z134" s="292"/>
      <c r="AA134" s="292"/>
      <c r="AB134" s="292"/>
      <c r="AC134" s="293"/>
      <c r="AD134" s="291"/>
      <c r="AE134" s="292"/>
      <c r="AF134" s="292"/>
      <c r="AG134" s="292"/>
      <c r="AH134" s="292"/>
      <c r="AI134" s="292"/>
      <c r="AJ134" s="293"/>
      <c r="AK134" s="291"/>
      <c r="AL134" s="292"/>
      <c r="AM134" s="292"/>
      <c r="AN134" s="292"/>
      <c r="AO134" s="292"/>
      <c r="AP134" s="292"/>
      <c r="AQ134" s="293"/>
      <c r="AR134" s="291"/>
      <c r="AS134" s="292"/>
      <c r="AT134" s="292"/>
      <c r="AU134" s="292"/>
      <c r="AV134" s="292"/>
      <c r="AW134" s="292"/>
      <c r="AX134" s="293"/>
      <c r="AY134" s="291"/>
      <c r="AZ134" s="292"/>
      <c r="BA134" s="294"/>
      <c r="BB134" s="1161"/>
      <c r="BC134" s="1162"/>
      <c r="BD134" s="1150"/>
      <c r="BE134" s="1151"/>
      <c r="BF134" s="1152"/>
      <c r="BG134" s="1153"/>
      <c r="BH134" s="1153"/>
      <c r="BI134" s="1153"/>
      <c r="BJ134" s="1154"/>
    </row>
    <row r="135" spans="2:62" ht="20.25" customHeight="1" x14ac:dyDescent="0.15">
      <c r="B135" s="1087"/>
      <c r="C135" s="1169"/>
      <c r="D135" s="1170"/>
      <c r="E135" s="301"/>
      <c r="F135" s="302">
        <f>C134</f>
        <v>0</v>
      </c>
      <c r="G135" s="301"/>
      <c r="H135" s="302">
        <f>I134</f>
        <v>0</v>
      </c>
      <c r="I135" s="1171"/>
      <c r="J135" s="1172"/>
      <c r="K135" s="1173"/>
      <c r="L135" s="1174"/>
      <c r="M135" s="1174"/>
      <c r="N135" s="1170"/>
      <c r="O135" s="1103"/>
      <c r="P135" s="1104"/>
      <c r="Q135" s="1104"/>
      <c r="R135" s="1104"/>
      <c r="S135" s="1105"/>
      <c r="T135" s="300" t="s">
        <v>430</v>
      </c>
      <c r="U135" s="296"/>
      <c r="V135" s="297"/>
      <c r="W135" s="283" t="str">
        <f>IF(W134="","",VLOOKUP(W134,標準様式１シフト記号表!$C$7:$L$48,10,FALSE))</f>
        <v/>
      </c>
      <c r="X135" s="284" t="str">
        <f>IF(X134="","",VLOOKUP(X134,標準様式１シフト記号表!$C$7:$L$48,10,FALSE))</f>
        <v/>
      </c>
      <c r="Y135" s="284" t="str">
        <f>IF(Y134="","",VLOOKUP(Y134,標準様式１シフト記号表!$C$7:$L$48,10,FALSE))</f>
        <v/>
      </c>
      <c r="Z135" s="284" t="str">
        <f>IF(Z134="","",VLOOKUP(Z134,標準様式１シフト記号表!$C$7:$L$48,10,FALSE))</f>
        <v/>
      </c>
      <c r="AA135" s="284" t="str">
        <f>IF(AA134="","",VLOOKUP(AA134,標準様式１シフト記号表!$C$7:$L$48,10,FALSE))</f>
        <v/>
      </c>
      <c r="AB135" s="284" t="str">
        <f>IF(AB134="","",VLOOKUP(AB134,標準様式１シフト記号表!$C$7:$L$48,10,FALSE))</f>
        <v/>
      </c>
      <c r="AC135" s="285" t="str">
        <f>IF(AC134="","",VLOOKUP(AC134,標準様式１シフト記号表!$C$7:$L$48,10,FALSE))</f>
        <v/>
      </c>
      <c r="AD135" s="283" t="str">
        <f>IF(AD134="","",VLOOKUP(AD134,標準様式１シフト記号表!$C$7:$L$48,10,FALSE))</f>
        <v/>
      </c>
      <c r="AE135" s="284" t="str">
        <f>IF(AE134="","",VLOOKUP(AE134,標準様式１シフト記号表!$C$7:$L$48,10,FALSE))</f>
        <v/>
      </c>
      <c r="AF135" s="284" t="str">
        <f>IF(AF134="","",VLOOKUP(AF134,標準様式１シフト記号表!$C$7:$L$48,10,FALSE))</f>
        <v/>
      </c>
      <c r="AG135" s="284" t="str">
        <f>IF(AG134="","",VLOOKUP(AG134,標準様式１シフト記号表!$C$7:$L$48,10,FALSE))</f>
        <v/>
      </c>
      <c r="AH135" s="284" t="str">
        <f>IF(AH134="","",VLOOKUP(AH134,標準様式１シフト記号表!$C$7:$L$48,10,FALSE))</f>
        <v/>
      </c>
      <c r="AI135" s="284" t="str">
        <f>IF(AI134="","",VLOOKUP(AI134,標準様式１シフト記号表!$C$7:$L$48,10,FALSE))</f>
        <v/>
      </c>
      <c r="AJ135" s="285" t="str">
        <f>IF(AJ134="","",VLOOKUP(AJ134,標準様式１シフト記号表!$C$7:$L$48,10,FALSE))</f>
        <v/>
      </c>
      <c r="AK135" s="283" t="str">
        <f>IF(AK134="","",VLOOKUP(AK134,標準様式１シフト記号表!$C$7:$L$48,10,FALSE))</f>
        <v/>
      </c>
      <c r="AL135" s="284" t="str">
        <f>IF(AL134="","",VLOOKUP(AL134,標準様式１シフト記号表!$C$7:$L$48,10,FALSE))</f>
        <v/>
      </c>
      <c r="AM135" s="284" t="str">
        <f>IF(AM134="","",VLOOKUP(AM134,標準様式１シフト記号表!$C$7:$L$48,10,FALSE))</f>
        <v/>
      </c>
      <c r="AN135" s="284" t="str">
        <f>IF(AN134="","",VLOOKUP(AN134,標準様式１シフト記号表!$C$7:$L$48,10,FALSE))</f>
        <v/>
      </c>
      <c r="AO135" s="284" t="str">
        <f>IF(AO134="","",VLOOKUP(AO134,標準様式１シフト記号表!$C$7:$L$48,10,FALSE))</f>
        <v/>
      </c>
      <c r="AP135" s="284" t="str">
        <f>IF(AP134="","",VLOOKUP(AP134,標準様式１シフト記号表!$C$7:$L$48,10,FALSE))</f>
        <v/>
      </c>
      <c r="AQ135" s="285" t="str">
        <f>IF(AQ134="","",VLOOKUP(AQ134,標準様式１シフト記号表!$C$7:$L$48,10,FALSE))</f>
        <v/>
      </c>
      <c r="AR135" s="283" t="str">
        <f>IF(AR134="","",VLOOKUP(AR134,標準様式１シフト記号表!$C$7:$L$48,10,FALSE))</f>
        <v/>
      </c>
      <c r="AS135" s="284" t="str">
        <f>IF(AS134="","",VLOOKUP(AS134,標準様式１シフト記号表!$C$7:$L$48,10,FALSE))</f>
        <v/>
      </c>
      <c r="AT135" s="284" t="str">
        <f>IF(AT134="","",VLOOKUP(AT134,標準様式１シフト記号表!$C$7:$L$48,10,FALSE))</f>
        <v/>
      </c>
      <c r="AU135" s="284" t="str">
        <f>IF(AU134="","",VLOOKUP(AU134,標準様式１シフト記号表!$C$7:$L$48,10,FALSE))</f>
        <v/>
      </c>
      <c r="AV135" s="284" t="str">
        <f>IF(AV134="","",VLOOKUP(AV134,標準様式１シフト記号表!$C$7:$L$48,10,FALSE))</f>
        <v/>
      </c>
      <c r="AW135" s="284" t="str">
        <f>IF(AW134="","",VLOOKUP(AW134,標準様式１シフト記号表!$C$7:$L$48,10,FALSE))</f>
        <v/>
      </c>
      <c r="AX135" s="285" t="str">
        <f>IF(AX134="","",VLOOKUP(AX134,標準様式１シフト記号表!$C$7:$L$48,10,FALSE))</f>
        <v/>
      </c>
      <c r="AY135" s="283" t="str">
        <f>IF(AY134="","",VLOOKUP(AY134,標準様式１シフト記号表!$C$7:$L$48,10,FALSE))</f>
        <v/>
      </c>
      <c r="AZ135" s="284" t="str">
        <f>IF(AZ134="","",VLOOKUP(AZ134,標準様式１シフト記号表!$C$7:$L$48,10,FALSE))</f>
        <v/>
      </c>
      <c r="BA135" s="284" t="str">
        <f>IF(BA134="","",VLOOKUP(BA134,標準様式１シフト記号表!$C$7:$L$48,10,FALSE))</f>
        <v/>
      </c>
      <c r="BB135" s="1166">
        <f>IF($BE$4="４週",SUM(W135:AX135),IF($BE$4="暦月",SUM(W135:BA135),""))</f>
        <v>0</v>
      </c>
      <c r="BC135" s="1167"/>
      <c r="BD135" s="1168">
        <f>IF($BE$4="４週",BB135/4,IF($BE$4="暦月",(BB135/($BE$9/7)),""))</f>
        <v>0</v>
      </c>
      <c r="BE135" s="1167"/>
      <c r="BF135" s="1163"/>
      <c r="BG135" s="1164"/>
      <c r="BH135" s="1164"/>
      <c r="BI135" s="1164"/>
      <c r="BJ135" s="1165"/>
    </row>
    <row r="136" spans="2:62" ht="20.25" customHeight="1" x14ac:dyDescent="0.15">
      <c r="B136" s="1086">
        <f>B134+1</f>
        <v>61</v>
      </c>
      <c r="C136" s="1155"/>
      <c r="D136" s="1156"/>
      <c r="E136" s="278"/>
      <c r="F136" s="279"/>
      <c r="G136" s="278"/>
      <c r="H136" s="279"/>
      <c r="I136" s="1157"/>
      <c r="J136" s="1158"/>
      <c r="K136" s="1159"/>
      <c r="L136" s="1160"/>
      <c r="M136" s="1160"/>
      <c r="N136" s="1156"/>
      <c r="O136" s="1103"/>
      <c r="P136" s="1104"/>
      <c r="Q136" s="1104"/>
      <c r="R136" s="1104"/>
      <c r="S136" s="1105"/>
      <c r="T136" s="298" t="s">
        <v>429</v>
      </c>
      <c r="V136" s="299"/>
      <c r="W136" s="291"/>
      <c r="X136" s="292"/>
      <c r="Y136" s="292"/>
      <c r="Z136" s="292"/>
      <c r="AA136" s="292"/>
      <c r="AB136" s="292"/>
      <c r="AC136" s="293"/>
      <c r="AD136" s="291"/>
      <c r="AE136" s="292"/>
      <c r="AF136" s="292"/>
      <c r="AG136" s="292"/>
      <c r="AH136" s="292"/>
      <c r="AI136" s="292"/>
      <c r="AJ136" s="293"/>
      <c r="AK136" s="291"/>
      <c r="AL136" s="292"/>
      <c r="AM136" s="292"/>
      <c r="AN136" s="292"/>
      <c r="AO136" s="292"/>
      <c r="AP136" s="292"/>
      <c r="AQ136" s="293"/>
      <c r="AR136" s="291"/>
      <c r="AS136" s="292"/>
      <c r="AT136" s="292"/>
      <c r="AU136" s="292"/>
      <c r="AV136" s="292"/>
      <c r="AW136" s="292"/>
      <c r="AX136" s="293"/>
      <c r="AY136" s="291"/>
      <c r="AZ136" s="292"/>
      <c r="BA136" s="294"/>
      <c r="BB136" s="1161"/>
      <c r="BC136" s="1162"/>
      <c r="BD136" s="1150"/>
      <c r="BE136" s="1151"/>
      <c r="BF136" s="1152"/>
      <c r="BG136" s="1153"/>
      <c r="BH136" s="1153"/>
      <c r="BI136" s="1153"/>
      <c r="BJ136" s="1154"/>
    </row>
    <row r="137" spans="2:62" ht="20.25" customHeight="1" x14ac:dyDescent="0.15">
      <c r="B137" s="1087"/>
      <c r="C137" s="1169"/>
      <c r="D137" s="1170"/>
      <c r="E137" s="301"/>
      <c r="F137" s="302">
        <f>C136</f>
        <v>0</v>
      </c>
      <c r="G137" s="301"/>
      <c r="H137" s="302">
        <f>I136</f>
        <v>0</v>
      </c>
      <c r="I137" s="1171"/>
      <c r="J137" s="1172"/>
      <c r="K137" s="1173"/>
      <c r="L137" s="1174"/>
      <c r="M137" s="1174"/>
      <c r="N137" s="1170"/>
      <c r="O137" s="1103"/>
      <c r="P137" s="1104"/>
      <c r="Q137" s="1104"/>
      <c r="R137" s="1104"/>
      <c r="S137" s="1105"/>
      <c r="T137" s="300" t="s">
        <v>430</v>
      </c>
      <c r="U137" s="296"/>
      <c r="V137" s="297"/>
      <c r="W137" s="283" t="str">
        <f>IF(W136="","",VLOOKUP(W136,標準様式１シフト記号表!$C$7:$L$48,10,FALSE))</f>
        <v/>
      </c>
      <c r="X137" s="284" t="str">
        <f>IF(X136="","",VLOOKUP(X136,標準様式１シフト記号表!$C$7:$L$48,10,FALSE))</f>
        <v/>
      </c>
      <c r="Y137" s="284" t="str">
        <f>IF(Y136="","",VLOOKUP(Y136,標準様式１シフト記号表!$C$7:$L$48,10,FALSE))</f>
        <v/>
      </c>
      <c r="Z137" s="284" t="str">
        <f>IF(Z136="","",VLOOKUP(Z136,標準様式１シフト記号表!$C$7:$L$48,10,FALSE))</f>
        <v/>
      </c>
      <c r="AA137" s="284" t="str">
        <f>IF(AA136="","",VLOOKUP(AA136,標準様式１シフト記号表!$C$7:$L$48,10,FALSE))</f>
        <v/>
      </c>
      <c r="AB137" s="284" t="str">
        <f>IF(AB136="","",VLOOKUP(AB136,標準様式１シフト記号表!$C$7:$L$48,10,FALSE))</f>
        <v/>
      </c>
      <c r="AC137" s="285" t="str">
        <f>IF(AC136="","",VLOOKUP(AC136,標準様式１シフト記号表!$C$7:$L$48,10,FALSE))</f>
        <v/>
      </c>
      <c r="AD137" s="283" t="str">
        <f>IF(AD136="","",VLOOKUP(AD136,標準様式１シフト記号表!$C$7:$L$48,10,FALSE))</f>
        <v/>
      </c>
      <c r="AE137" s="284" t="str">
        <f>IF(AE136="","",VLOOKUP(AE136,標準様式１シフト記号表!$C$7:$L$48,10,FALSE))</f>
        <v/>
      </c>
      <c r="AF137" s="284" t="str">
        <f>IF(AF136="","",VLOOKUP(AF136,標準様式１シフト記号表!$C$7:$L$48,10,FALSE))</f>
        <v/>
      </c>
      <c r="AG137" s="284" t="str">
        <f>IF(AG136="","",VLOOKUP(AG136,標準様式１シフト記号表!$C$7:$L$48,10,FALSE))</f>
        <v/>
      </c>
      <c r="AH137" s="284" t="str">
        <f>IF(AH136="","",VLOOKUP(AH136,標準様式１シフト記号表!$C$7:$L$48,10,FALSE))</f>
        <v/>
      </c>
      <c r="AI137" s="284" t="str">
        <f>IF(AI136="","",VLOOKUP(AI136,標準様式１シフト記号表!$C$7:$L$48,10,FALSE))</f>
        <v/>
      </c>
      <c r="AJ137" s="285" t="str">
        <f>IF(AJ136="","",VLOOKUP(AJ136,標準様式１シフト記号表!$C$7:$L$48,10,FALSE))</f>
        <v/>
      </c>
      <c r="AK137" s="283" t="str">
        <f>IF(AK136="","",VLOOKUP(AK136,標準様式１シフト記号表!$C$7:$L$48,10,FALSE))</f>
        <v/>
      </c>
      <c r="AL137" s="284" t="str">
        <f>IF(AL136="","",VLOOKUP(AL136,標準様式１シフト記号表!$C$7:$L$48,10,FALSE))</f>
        <v/>
      </c>
      <c r="AM137" s="284" t="str">
        <f>IF(AM136="","",VLOOKUP(AM136,標準様式１シフト記号表!$C$7:$L$48,10,FALSE))</f>
        <v/>
      </c>
      <c r="AN137" s="284" t="str">
        <f>IF(AN136="","",VLOOKUP(AN136,標準様式１シフト記号表!$C$7:$L$48,10,FALSE))</f>
        <v/>
      </c>
      <c r="AO137" s="284" t="str">
        <f>IF(AO136="","",VLOOKUP(AO136,標準様式１シフト記号表!$C$7:$L$48,10,FALSE))</f>
        <v/>
      </c>
      <c r="AP137" s="284" t="str">
        <f>IF(AP136="","",VLOOKUP(AP136,標準様式１シフト記号表!$C$7:$L$48,10,FALSE))</f>
        <v/>
      </c>
      <c r="AQ137" s="285" t="str">
        <f>IF(AQ136="","",VLOOKUP(AQ136,標準様式１シフト記号表!$C$7:$L$48,10,FALSE))</f>
        <v/>
      </c>
      <c r="AR137" s="283" t="str">
        <f>IF(AR136="","",VLOOKUP(AR136,標準様式１シフト記号表!$C$7:$L$48,10,FALSE))</f>
        <v/>
      </c>
      <c r="AS137" s="284" t="str">
        <f>IF(AS136="","",VLOOKUP(AS136,標準様式１シフト記号表!$C$7:$L$48,10,FALSE))</f>
        <v/>
      </c>
      <c r="AT137" s="284" t="str">
        <f>IF(AT136="","",VLOOKUP(AT136,標準様式１シフト記号表!$C$7:$L$48,10,FALSE))</f>
        <v/>
      </c>
      <c r="AU137" s="284" t="str">
        <f>IF(AU136="","",VLOOKUP(AU136,標準様式１シフト記号表!$C$7:$L$48,10,FALSE))</f>
        <v/>
      </c>
      <c r="AV137" s="284" t="str">
        <f>IF(AV136="","",VLOOKUP(AV136,標準様式１シフト記号表!$C$7:$L$48,10,FALSE))</f>
        <v/>
      </c>
      <c r="AW137" s="284" t="str">
        <f>IF(AW136="","",VLOOKUP(AW136,標準様式１シフト記号表!$C$7:$L$48,10,FALSE))</f>
        <v/>
      </c>
      <c r="AX137" s="285" t="str">
        <f>IF(AX136="","",VLOOKUP(AX136,標準様式１シフト記号表!$C$7:$L$48,10,FALSE))</f>
        <v/>
      </c>
      <c r="AY137" s="283" t="str">
        <f>IF(AY136="","",VLOOKUP(AY136,標準様式１シフト記号表!$C$7:$L$48,10,FALSE))</f>
        <v/>
      </c>
      <c r="AZ137" s="284" t="str">
        <f>IF(AZ136="","",VLOOKUP(AZ136,標準様式１シフト記号表!$C$7:$L$48,10,FALSE))</f>
        <v/>
      </c>
      <c r="BA137" s="284" t="str">
        <f>IF(BA136="","",VLOOKUP(BA136,標準様式１シフト記号表!$C$7:$L$48,10,FALSE))</f>
        <v/>
      </c>
      <c r="BB137" s="1166">
        <f>IF($BE$4="４週",SUM(W137:AX137),IF($BE$4="暦月",SUM(W137:BA137),""))</f>
        <v>0</v>
      </c>
      <c r="BC137" s="1167"/>
      <c r="BD137" s="1168">
        <f>IF($BE$4="４週",BB137/4,IF($BE$4="暦月",(BB137/($BE$9/7)),""))</f>
        <v>0</v>
      </c>
      <c r="BE137" s="1167"/>
      <c r="BF137" s="1163"/>
      <c r="BG137" s="1164"/>
      <c r="BH137" s="1164"/>
      <c r="BI137" s="1164"/>
      <c r="BJ137" s="1165"/>
    </row>
    <row r="138" spans="2:62" ht="20.25" customHeight="1" x14ac:dyDescent="0.15">
      <c r="B138" s="1086">
        <f>B136+1</f>
        <v>62</v>
      </c>
      <c r="C138" s="1155"/>
      <c r="D138" s="1156"/>
      <c r="E138" s="278"/>
      <c r="F138" s="279"/>
      <c r="G138" s="278"/>
      <c r="H138" s="279"/>
      <c r="I138" s="1157"/>
      <c r="J138" s="1158"/>
      <c r="K138" s="1159"/>
      <c r="L138" s="1160"/>
      <c r="M138" s="1160"/>
      <c r="N138" s="1156"/>
      <c r="O138" s="1103"/>
      <c r="P138" s="1104"/>
      <c r="Q138" s="1104"/>
      <c r="R138" s="1104"/>
      <c r="S138" s="1105"/>
      <c r="T138" s="298" t="s">
        <v>429</v>
      </c>
      <c r="V138" s="299"/>
      <c r="W138" s="291"/>
      <c r="X138" s="292"/>
      <c r="Y138" s="292"/>
      <c r="Z138" s="292"/>
      <c r="AA138" s="292"/>
      <c r="AB138" s="292"/>
      <c r="AC138" s="293"/>
      <c r="AD138" s="291"/>
      <c r="AE138" s="292"/>
      <c r="AF138" s="292"/>
      <c r="AG138" s="292"/>
      <c r="AH138" s="292"/>
      <c r="AI138" s="292"/>
      <c r="AJ138" s="293"/>
      <c r="AK138" s="291"/>
      <c r="AL138" s="292"/>
      <c r="AM138" s="292"/>
      <c r="AN138" s="292"/>
      <c r="AO138" s="292"/>
      <c r="AP138" s="292"/>
      <c r="AQ138" s="293"/>
      <c r="AR138" s="291"/>
      <c r="AS138" s="292"/>
      <c r="AT138" s="292"/>
      <c r="AU138" s="292"/>
      <c r="AV138" s="292"/>
      <c r="AW138" s="292"/>
      <c r="AX138" s="293"/>
      <c r="AY138" s="291"/>
      <c r="AZ138" s="292"/>
      <c r="BA138" s="294"/>
      <c r="BB138" s="1161"/>
      <c r="BC138" s="1162"/>
      <c r="BD138" s="1150"/>
      <c r="BE138" s="1151"/>
      <c r="BF138" s="1152"/>
      <c r="BG138" s="1153"/>
      <c r="BH138" s="1153"/>
      <c r="BI138" s="1153"/>
      <c r="BJ138" s="1154"/>
    </row>
    <row r="139" spans="2:62" ht="20.25" customHeight="1" x14ac:dyDescent="0.15">
      <c r="B139" s="1087"/>
      <c r="C139" s="1169"/>
      <c r="D139" s="1170"/>
      <c r="E139" s="301"/>
      <c r="F139" s="302">
        <f>C138</f>
        <v>0</v>
      </c>
      <c r="G139" s="301"/>
      <c r="H139" s="302">
        <f>I138</f>
        <v>0</v>
      </c>
      <c r="I139" s="1171"/>
      <c r="J139" s="1172"/>
      <c r="K139" s="1173"/>
      <c r="L139" s="1174"/>
      <c r="M139" s="1174"/>
      <c r="N139" s="1170"/>
      <c r="O139" s="1103"/>
      <c r="P139" s="1104"/>
      <c r="Q139" s="1104"/>
      <c r="R139" s="1104"/>
      <c r="S139" s="1105"/>
      <c r="T139" s="300" t="s">
        <v>430</v>
      </c>
      <c r="U139" s="296"/>
      <c r="V139" s="297"/>
      <c r="W139" s="283" t="str">
        <f>IF(W138="","",VLOOKUP(W138,標準様式１シフト記号表!$C$7:$L$48,10,FALSE))</f>
        <v/>
      </c>
      <c r="X139" s="284" t="str">
        <f>IF(X138="","",VLOOKUP(X138,標準様式１シフト記号表!$C$7:$L$48,10,FALSE))</f>
        <v/>
      </c>
      <c r="Y139" s="284" t="str">
        <f>IF(Y138="","",VLOOKUP(Y138,標準様式１シフト記号表!$C$7:$L$48,10,FALSE))</f>
        <v/>
      </c>
      <c r="Z139" s="284" t="str">
        <f>IF(Z138="","",VLOOKUP(Z138,標準様式１シフト記号表!$C$7:$L$48,10,FALSE))</f>
        <v/>
      </c>
      <c r="AA139" s="284" t="str">
        <f>IF(AA138="","",VLOOKUP(AA138,標準様式１シフト記号表!$C$7:$L$48,10,FALSE))</f>
        <v/>
      </c>
      <c r="AB139" s="284" t="str">
        <f>IF(AB138="","",VLOOKUP(AB138,標準様式１シフト記号表!$C$7:$L$48,10,FALSE))</f>
        <v/>
      </c>
      <c r="AC139" s="285" t="str">
        <f>IF(AC138="","",VLOOKUP(AC138,標準様式１シフト記号表!$C$7:$L$48,10,FALSE))</f>
        <v/>
      </c>
      <c r="AD139" s="283" t="str">
        <f>IF(AD138="","",VLOOKUP(AD138,標準様式１シフト記号表!$C$7:$L$48,10,FALSE))</f>
        <v/>
      </c>
      <c r="AE139" s="284" t="str">
        <f>IF(AE138="","",VLOOKUP(AE138,標準様式１シフト記号表!$C$7:$L$48,10,FALSE))</f>
        <v/>
      </c>
      <c r="AF139" s="284" t="str">
        <f>IF(AF138="","",VLOOKUP(AF138,標準様式１シフト記号表!$C$7:$L$48,10,FALSE))</f>
        <v/>
      </c>
      <c r="AG139" s="284" t="str">
        <f>IF(AG138="","",VLOOKUP(AG138,標準様式１シフト記号表!$C$7:$L$48,10,FALSE))</f>
        <v/>
      </c>
      <c r="AH139" s="284" t="str">
        <f>IF(AH138="","",VLOOKUP(AH138,標準様式１シフト記号表!$C$7:$L$48,10,FALSE))</f>
        <v/>
      </c>
      <c r="AI139" s="284" t="str">
        <f>IF(AI138="","",VLOOKUP(AI138,標準様式１シフト記号表!$C$7:$L$48,10,FALSE))</f>
        <v/>
      </c>
      <c r="AJ139" s="285" t="str">
        <f>IF(AJ138="","",VLOOKUP(AJ138,標準様式１シフト記号表!$C$7:$L$48,10,FALSE))</f>
        <v/>
      </c>
      <c r="AK139" s="283" t="str">
        <f>IF(AK138="","",VLOOKUP(AK138,標準様式１シフト記号表!$C$7:$L$48,10,FALSE))</f>
        <v/>
      </c>
      <c r="AL139" s="284" t="str">
        <f>IF(AL138="","",VLOOKUP(AL138,標準様式１シフト記号表!$C$7:$L$48,10,FALSE))</f>
        <v/>
      </c>
      <c r="AM139" s="284" t="str">
        <f>IF(AM138="","",VLOOKUP(AM138,標準様式１シフト記号表!$C$7:$L$48,10,FALSE))</f>
        <v/>
      </c>
      <c r="AN139" s="284" t="str">
        <f>IF(AN138="","",VLOOKUP(AN138,標準様式１シフト記号表!$C$7:$L$48,10,FALSE))</f>
        <v/>
      </c>
      <c r="AO139" s="284" t="str">
        <f>IF(AO138="","",VLOOKUP(AO138,標準様式１シフト記号表!$C$7:$L$48,10,FALSE))</f>
        <v/>
      </c>
      <c r="AP139" s="284" t="str">
        <f>IF(AP138="","",VLOOKUP(AP138,標準様式１シフト記号表!$C$7:$L$48,10,FALSE))</f>
        <v/>
      </c>
      <c r="AQ139" s="285" t="str">
        <f>IF(AQ138="","",VLOOKUP(AQ138,標準様式１シフト記号表!$C$7:$L$48,10,FALSE))</f>
        <v/>
      </c>
      <c r="AR139" s="283" t="str">
        <f>IF(AR138="","",VLOOKUP(AR138,標準様式１シフト記号表!$C$7:$L$48,10,FALSE))</f>
        <v/>
      </c>
      <c r="AS139" s="284" t="str">
        <f>IF(AS138="","",VLOOKUP(AS138,標準様式１シフト記号表!$C$7:$L$48,10,FALSE))</f>
        <v/>
      </c>
      <c r="AT139" s="284" t="str">
        <f>IF(AT138="","",VLOOKUP(AT138,標準様式１シフト記号表!$C$7:$L$48,10,FALSE))</f>
        <v/>
      </c>
      <c r="AU139" s="284" t="str">
        <f>IF(AU138="","",VLOOKUP(AU138,標準様式１シフト記号表!$C$7:$L$48,10,FALSE))</f>
        <v/>
      </c>
      <c r="AV139" s="284" t="str">
        <f>IF(AV138="","",VLOOKUP(AV138,標準様式１シフト記号表!$C$7:$L$48,10,FALSE))</f>
        <v/>
      </c>
      <c r="AW139" s="284" t="str">
        <f>IF(AW138="","",VLOOKUP(AW138,標準様式１シフト記号表!$C$7:$L$48,10,FALSE))</f>
        <v/>
      </c>
      <c r="AX139" s="285" t="str">
        <f>IF(AX138="","",VLOOKUP(AX138,標準様式１シフト記号表!$C$7:$L$48,10,FALSE))</f>
        <v/>
      </c>
      <c r="AY139" s="283" t="str">
        <f>IF(AY138="","",VLOOKUP(AY138,標準様式１シフト記号表!$C$7:$L$48,10,FALSE))</f>
        <v/>
      </c>
      <c r="AZ139" s="284" t="str">
        <f>IF(AZ138="","",VLOOKUP(AZ138,標準様式１シフト記号表!$C$7:$L$48,10,FALSE))</f>
        <v/>
      </c>
      <c r="BA139" s="284" t="str">
        <f>IF(BA138="","",VLOOKUP(BA138,標準様式１シフト記号表!$C$7:$L$48,10,FALSE))</f>
        <v/>
      </c>
      <c r="BB139" s="1166">
        <f>IF($BE$4="４週",SUM(W139:AX139),IF($BE$4="暦月",SUM(W139:BA139),""))</f>
        <v>0</v>
      </c>
      <c r="BC139" s="1167"/>
      <c r="BD139" s="1168">
        <f>IF($BE$4="４週",BB139/4,IF($BE$4="暦月",(BB139/($BE$9/7)),""))</f>
        <v>0</v>
      </c>
      <c r="BE139" s="1167"/>
      <c r="BF139" s="1163"/>
      <c r="BG139" s="1164"/>
      <c r="BH139" s="1164"/>
      <c r="BI139" s="1164"/>
      <c r="BJ139" s="1165"/>
    </row>
    <row r="140" spans="2:62" ht="20.25" customHeight="1" x14ac:dyDescent="0.15">
      <c r="B140" s="1086">
        <f>B138+1</f>
        <v>63</v>
      </c>
      <c r="C140" s="1155"/>
      <c r="D140" s="1156"/>
      <c r="E140" s="278"/>
      <c r="F140" s="279"/>
      <c r="G140" s="278"/>
      <c r="H140" s="279"/>
      <c r="I140" s="1157"/>
      <c r="J140" s="1158"/>
      <c r="K140" s="1159"/>
      <c r="L140" s="1160"/>
      <c r="M140" s="1160"/>
      <c r="N140" s="1156"/>
      <c r="O140" s="1103"/>
      <c r="P140" s="1104"/>
      <c r="Q140" s="1104"/>
      <c r="R140" s="1104"/>
      <c r="S140" s="1105"/>
      <c r="T140" s="298" t="s">
        <v>429</v>
      </c>
      <c r="V140" s="299"/>
      <c r="W140" s="291"/>
      <c r="X140" s="292"/>
      <c r="Y140" s="292"/>
      <c r="Z140" s="292"/>
      <c r="AA140" s="292"/>
      <c r="AB140" s="292"/>
      <c r="AC140" s="293"/>
      <c r="AD140" s="291"/>
      <c r="AE140" s="292"/>
      <c r="AF140" s="292"/>
      <c r="AG140" s="292"/>
      <c r="AH140" s="292"/>
      <c r="AI140" s="292"/>
      <c r="AJ140" s="293"/>
      <c r="AK140" s="291"/>
      <c r="AL140" s="292"/>
      <c r="AM140" s="292"/>
      <c r="AN140" s="292"/>
      <c r="AO140" s="292"/>
      <c r="AP140" s="292"/>
      <c r="AQ140" s="293"/>
      <c r="AR140" s="291"/>
      <c r="AS140" s="292"/>
      <c r="AT140" s="292"/>
      <c r="AU140" s="292"/>
      <c r="AV140" s="292"/>
      <c r="AW140" s="292"/>
      <c r="AX140" s="293"/>
      <c r="AY140" s="291"/>
      <c r="AZ140" s="292"/>
      <c r="BA140" s="294"/>
      <c r="BB140" s="1161"/>
      <c r="BC140" s="1162"/>
      <c r="BD140" s="1150"/>
      <c r="BE140" s="1151"/>
      <c r="BF140" s="1152"/>
      <c r="BG140" s="1153"/>
      <c r="BH140" s="1153"/>
      <c r="BI140" s="1153"/>
      <c r="BJ140" s="1154"/>
    </row>
    <row r="141" spans="2:62" ht="20.25" customHeight="1" x14ac:dyDescent="0.15">
      <c r="B141" s="1087"/>
      <c r="C141" s="1169"/>
      <c r="D141" s="1170"/>
      <c r="E141" s="301"/>
      <c r="F141" s="302">
        <f>C140</f>
        <v>0</v>
      </c>
      <c r="G141" s="301"/>
      <c r="H141" s="302">
        <f>I140</f>
        <v>0</v>
      </c>
      <c r="I141" s="1171"/>
      <c r="J141" s="1172"/>
      <c r="K141" s="1173"/>
      <c r="L141" s="1174"/>
      <c r="M141" s="1174"/>
      <c r="N141" s="1170"/>
      <c r="O141" s="1103"/>
      <c r="P141" s="1104"/>
      <c r="Q141" s="1104"/>
      <c r="R141" s="1104"/>
      <c r="S141" s="1105"/>
      <c r="T141" s="300" t="s">
        <v>430</v>
      </c>
      <c r="U141" s="296"/>
      <c r="V141" s="297"/>
      <c r="W141" s="283" t="str">
        <f>IF(W140="","",VLOOKUP(W140,標準様式１シフト記号表!$C$7:$L$48,10,FALSE))</f>
        <v/>
      </c>
      <c r="X141" s="284" t="str">
        <f>IF(X140="","",VLOOKUP(X140,標準様式１シフト記号表!$C$7:$L$48,10,FALSE))</f>
        <v/>
      </c>
      <c r="Y141" s="284" t="str">
        <f>IF(Y140="","",VLOOKUP(Y140,標準様式１シフト記号表!$C$7:$L$48,10,FALSE))</f>
        <v/>
      </c>
      <c r="Z141" s="284" t="str">
        <f>IF(Z140="","",VLOOKUP(Z140,標準様式１シフト記号表!$C$7:$L$48,10,FALSE))</f>
        <v/>
      </c>
      <c r="AA141" s="284" t="str">
        <f>IF(AA140="","",VLOOKUP(AA140,標準様式１シフト記号表!$C$7:$L$48,10,FALSE))</f>
        <v/>
      </c>
      <c r="AB141" s="284" t="str">
        <f>IF(AB140="","",VLOOKUP(AB140,標準様式１シフト記号表!$C$7:$L$48,10,FALSE))</f>
        <v/>
      </c>
      <c r="AC141" s="285" t="str">
        <f>IF(AC140="","",VLOOKUP(AC140,標準様式１シフト記号表!$C$7:$L$48,10,FALSE))</f>
        <v/>
      </c>
      <c r="AD141" s="283" t="str">
        <f>IF(AD140="","",VLOOKUP(AD140,標準様式１シフト記号表!$C$7:$L$48,10,FALSE))</f>
        <v/>
      </c>
      <c r="AE141" s="284" t="str">
        <f>IF(AE140="","",VLOOKUP(AE140,標準様式１シフト記号表!$C$7:$L$48,10,FALSE))</f>
        <v/>
      </c>
      <c r="AF141" s="284" t="str">
        <f>IF(AF140="","",VLOOKUP(AF140,標準様式１シフト記号表!$C$7:$L$48,10,FALSE))</f>
        <v/>
      </c>
      <c r="AG141" s="284" t="str">
        <f>IF(AG140="","",VLOOKUP(AG140,標準様式１シフト記号表!$C$7:$L$48,10,FALSE))</f>
        <v/>
      </c>
      <c r="AH141" s="284" t="str">
        <f>IF(AH140="","",VLOOKUP(AH140,標準様式１シフト記号表!$C$7:$L$48,10,FALSE))</f>
        <v/>
      </c>
      <c r="AI141" s="284" t="str">
        <f>IF(AI140="","",VLOOKUP(AI140,標準様式１シフト記号表!$C$7:$L$48,10,FALSE))</f>
        <v/>
      </c>
      <c r="AJ141" s="285" t="str">
        <f>IF(AJ140="","",VLOOKUP(AJ140,標準様式１シフト記号表!$C$7:$L$48,10,FALSE))</f>
        <v/>
      </c>
      <c r="AK141" s="283" t="str">
        <f>IF(AK140="","",VLOOKUP(AK140,標準様式１シフト記号表!$C$7:$L$48,10,FALSE))</f>
        <v/>
      </c>
      <c r="AL141" s="284" t="str">
        <f>IF(AL140="","",VLOOKUP(AL140,標準様式１シフト記号表!$C$7:$L$48,10,FALSE))</f>
        <v/>
      </c>
      <c r="AM141" s="284" t="str">
        <f>IF(AM140="","",VLOOKUP(AM140,標準様式１シフト記号表!$C$7:$L$48,10,FALSE))</f>
        <v/>
      </c>
      <c r="AN141" s="284" t="str">
        <f>IF(AN140="","",VLOOKUP(AN140,標準様式１シフト記号表!$C$7:$L$48,10,FALSE))</f>
        <v/>
      </c>
      <c r="AO141" s="284" t="str">
        <f>IF(AO140="","",VLOOKUP(AO140,標準様式１シフト記号表!$C$7:$L$48,10,FALSE))</f>
        <v/>
      </c>
      <c r="AP141" s="284" t="str">
        <f>IF(AP140="","",VLOOKUP(AP140,標準様式１シフト記号表!$C$7:$L$48,10,FALSE))</f>
        <v/>
      </c>
      <c r="AQ141" s="285" t="str">
        <f>IF(AQ140="","",VLOOKUP(AQ140,標準様式１シフト記号表!$C$7:$L$48,10,FALSE))</f>
        <v/>
      </c>
      <c r="AR141" s="283" t="str">
        <f>IF(AR140="","",VLOOKUP(AR140,標準様式１シフト記号表!$C$7:$L$48,10,FALSE))</f>
        <v/>
      </c>
      <c r="AS141" s="284" t="str">
        <f>IF(AS140="","",VLOOKUP(AS140,標準様式１シフト記号表!$C$7:$L$48,10,FALSE))</f>
        <v/>
      </c>
      <c r="AT141" s="284" t="str">
        <f>IF(AT140="","",VLOOKUP(AT140,標準様式１シフト記号表!$C$7:$L$48,10,FALSE))</f>
        <v/>
      </c>
      <c r="AU141" s="284" t="str">
        <f>IF(AU140="","",VLOOKUP(AU140,標準様式１シフト記号表!$C$7:$L$48,10,FALSE))</f>
        <v/>
      </c>
      <c r="AV141" s="284" t="str">
        <f>IF(AV140="","",VLOOKUP(AV140,標準様式１シフト記号表!$C$7:$L$48,10,FALSE))</f>
        <v/>
      </c>
      <c r="AW141" s="284" t="str">
        <f>IF(AW140="","",VLOOKUP(AW140,標準様式１シフト記号表!$C$7:$L$48,10,FALSE))</f>
        <v/>
      </c>
      <c r="AX141" s="285" t="str">
        <f>IF(AX140="","",VLOOKUP(AX140,標準様式１シフト記号表!$C$7:$L$48,10,FALSE))</f>
        <v/>
      </c>
      <c r="AY141" s="283" t="str">
        <f>IF(AY140="","",VLOOKUP(AY140,標準様式１シフト記号表!$C$7:$L$48,10,FALSE))</f>
        <v/>
      </c>
      <c r="AZ141" s="284" t="str">
        <f>IF(AZ140="","",VLOOKUP(AZ140,標準様式１シフト記号表!$C$7:$L$48,10,FALSE))</f>
        <v/>
      </c>
      <c r="BA141" s="284" t="str">
        <f>IF(BA140="","",VLOOKUP(BA140,標準様式１シフト記号表!$C$7:$L$48,10,FALSE))</f>
        <v/>
      </c>
      <c r="BB141" s="1166">
        <f>IF($BE$4="４週",SUM(W141:AX141),IF($BE$4="暦月",SUM(W141:BA141),""))</f>
        <v>0</v>
      </c>
      <c r="BC141" s="1167"/>
      <c r="BD141" s="1168">
        <f>IF($BE$4="４週",BB141/4,IF($BE$4="暦月",(BB141/($BE$9/7)),""))</f>
        <v>0</v>
      </c>
      <c r="BE141" s="1167"/>
      <c r="BF141" s="1163"/>
      <c r="BG141" s="1164"/>
      <c r="BH141" s="1164"/>
      <c r="BI141" s="1164"/>
      <c r="BJ141" s="1165"/>
    </row>
    <row r="142" spans="2:62" ht="20.25" customHeight="1" x14ac:dyDescent="0.15">
      <c r="B142" s="1086">
        <f>B140+1</f>
        <v>64</v>
      </c>
      <c r="C142" s="1155"/>
      <c r="D142" s="1156"/>
      <c r="E142" s="278"/>
      <c r="F142" s="279"/>
      <c r="G142" s="278"/>
      <c r="H142" s="279"/>
      <c r="I142" s="1157"/>
      <c r="J142" s="1158"/>
      <c r="K142" s="1159"/>
      <c r="L142" s="1160"/>
      <c r="M142" s="1160"/>
      <c r="N142" s="1156"/>
      <c r="O142" s="1103"/>
      <c r="P142" s="1104"/>
      <c r="Q142" s="1104"/>
      <c r="R142" s="1104"/>
      <c r="S142" s="1105"/>
      <c r="T142" s="298" t="s">
        <v>429</v>
      </c>
      <c r="V142" s="299"/>
      <c r="W142" s="291"/>
      <c r="X142" s="292"/>
      <c r="Y142" s="292"/>
      <c r="Z142" s="292"/>
      <c r="AA142" s="292"/>
      <c r="AB142" s="292"/>
      <c r="AC142" s="293"/>
      <c r="AD142" s="291"/>
      <c r="AE142" s="292"/>
      <c r="AF142" s="292"/>
      <c r="AG142" s="292"/>
      <c r="AH142" s="292"/>
      <c r="AI142" s="292"/>
      <c r="AJ142" s="293"/>
      <c r="AK142" s="291"/>
      <c r="AL142" s="292"/>
      <c r="AM142" s="292"/>
      <c r="AN142" s="292"/>
      <c r="AO142" s="292"/>
      <c r="AP142" s="292"/>
      <c r="AQ142" s="293"/>
      <c r="AR142" s="291"/>
      <c r="AS142" s="292"/>
      <c r="AT142" s="292"/>
      <c r="AU142" s="292"/>
      <c r="AV142" s="292"/>
      <c r="AW142" s="292"/>
      <c r="AX142" s="293"/>
      <c r="AY142" s="291"/>
      <c r="AZ142" s="292"/>
      <c r="BA142" s="294"/>
      <c r="BB142" s="1161"/>
      <c r="BC142" s="1162"/>
      <c r="BD142" s="1150"/>
      <c r="BE142" s="1151"/>
      <c r="BF142" s="1152"/>
      <c r="BG142" s="1153"/>
      <c r="BH142" s="1153"/>
      <c r="BI142" s="1153"/>
      <c r="BJ142" s="1154"/>
    </row>
    <row r="143" spans="2:62" ht="20.25" customHeight="1" x14ac:dyDescent="0.15">
      <c r="B143" s="1087"/>
      <c r="C143" s="1169"/>
      <c r="D143" s="1170"/>
      <c r="E143" s="301"/>
      <c r="F143" s="302">
        <f>C142</f>
        <v>0</v>
      </c>
      <c r="G143" s="301"/>
      <c r="H143" s="302">
        <f>I142</f>
        <v>0</v>
      </c>
      <c r="I143" s="1171"/>
      <c r="J143" s="1172"/>
      <c r="K143" s="1173"/>
      <c r="L143" s="1174"/>
      <c r="M143" s="1174"/>
      <c r="N143" s="1170"/>
      <c r="O143" s="1103"/>
      <c r="P143" s="1104"/>
      <c r="Q143" s="1104"/>
      <c r="R143" s="1104"/>
      <c r="S143" s="1105"/>
      <c r="T143" s="300" t="s">
        <v>430</v>
      </c>
      <c r="U143" s="296"/>
      <c r="V143" s="297"/>
      <c r="W143" s="283" t="str">
        <f>IF(W142="","",VLOOKUP(W142,標準様式１シフト記号表!$C$7:$L$48,10,FALSE))</f>
        <v/>
      </c>
      <c r="X143" s="284" t="str">
        <f>IF(X142="","",VLOOKUP(X142,標準様式１シフト記号表!$C$7:$L$48,10,FALSE))</f>
        <v/>
      </c>
      <c r="Y143" s="284" t="str">
        <f>IF(Y142="","",VLOOKUP(Y142,標準様式１シフト記号表!$C$7:$L$48,10,FALSE))</f>
        <v/>
      </c>
      <c r="Z143" s="284" t="str">
        <f>IF(Z142="","",VLOOKUP(Z142,標準様式１シフト記号表!$C$7:$L$48,10,FALSE))</f>
        <v/>
      </c>
      <c r="AA143" s="284" t="str">
        <f>IF(AA142="","",VLOOKUP(AA142,標準様式１シフト記号表!$C$7:$L$48,10,FALSE))</f>
        <v/>
      </c>
      <c r="AB143" s="284" t="str">
        <f>IF(AB142="","",VLOOKUP(AB142,標準様式１シフト記号表!$C$7:$L$48,10,FALSE))</f>
        <v/>
      </c>
      <c r="AC143" s="285" t="str">
        <f>IF(AC142="","",VLOOKUP(AC142,標準様式１シフト記号表!$C$7:$L$48,10,FALSE))</f>
        <v/>
      </c>
      <c r="AD143" s="283" t="str">
        <f>IF(AD142="","",VLOOKUP(AD142,標準様式１シフト記号表!$C$7:$L$48,10,FALSE))</f>
        <v/>
      </c>
      <c r="AE143" s="284" t="str">
        <f>IF(AE142="","",VLOOKUP(AE142,標準様式１シフト記号表!$C$7:$L$48,10,FALSE))</f>
        <v/>
      </c>
      <c r="AF143" s="284" t="str">
        <f>IF(AF142="","",VLOOKUP(AF142,標準様式１シフト記号表!$C$7:$L$48,10,FALSE))</f>
        <v/>
      </c>
      <c r="AG143" s="284" t="str">
        <f>IF(AG142="","",VLOOKUP(AG142,標準様式１シフト記号表!$C$7:$L$48,10,FALSE))</f>
        <v/>
      </c>
      <c r="AH143" s="284" t="str">
        <f>IF(AH142="","",VLOOKUP(AH142,標準様式１シフト記号表!$C$7:$L$48,10,FALSE))</f>
        <v/>
      </c>
      <c r="AI143" s="284" t="str">
        <f>IF(AI142="","",VLOOKUP(AI142,標準様式１シフト記号表!$C$7:$L$48,10,FALSE))</f>
        <v/>
      </c>
      <c r="AJ143" s="285" t="str">
        <f>IF(AJ142="","",VLOOKUP(AJ142,標準様式１シフト記号表!$C$7:$L$48,10,FALSE))</f>
        <v/>
      </c>
      <c r="AK143" s="283" t="str">
        <f>IF(AK142="","",VLOOKUP(AK142,標準様式１シフト記号表!$C$7:$L$48,10,FALSE))</f>
        <v/>
      </c>
      <c r="AL143" s="284" t="str">
        <f>IF(AL142="","",VLOOKUP(AL142,標準様式１シフト記号表!$C$7:$L$48,10,FALSE))</f>
        <v/>
      </c>
      <c r="AM143" s="284" t="str">
        <f>IF(AM142="","",VLOOKUP(AM142,標準様式１シフト記号表!$C$7:$L$48,10,FALSE))</f>
        <v/>
      </c>
      <c r="AN143" s="284" t="str">
        <f>IF(AN142="","",VLOOKUP(AN142,標準様式１シフト記号表!$C$7:$L$48,10,FALSE))</f>
        <v/>
      </c>
      <c r="AO143" s="284" t="str">
        <f>IF(AO142="","",VLOOKUP(AO142,標準様式１シフト記号表!$C$7:$L$48,10,FALSE))</f>
        <v/>
      </c>
      <c r="AP143" s="284" t="str">
        <f>IF(AP142="","",VLOOKUP(AP142,標準様式１シフト記号表!$C$7:$L$48,10,FALSE))</f>
        <v/>
      </c>
      <c r="AQ143" s="285" t="str">
        <f>IF(AQ142="","",VLOOKUP(AQ142,標準様式１シフト記号表!$C$7:$L$48,10,FALSE))</f>
        <v/>
      </c>
      <c r="AR143" s="283" t="str">
        <f>IF(AR142="","",VLOOKUP(AR142,標準様式１シフト記号表!$C$7:$L$48,10,FALSE))</f>
        <v/>
      </c>
      <c r="AS143" s="284" t="str">
        <f>IF(AS142="","",VLOOKUP(AS142,標準様式１シフト記号表!$C$7:$L$48,10,FALSE))</f>
        <v/>
      </c>
      <c r="AT143" s="284" t="str">
        <f>IF(AT142="","",VLOOKUP(AT142,標準様式１シフト記号表!$C$7:$L$48,10,FALSE))</f>
        <v/>
      </c>
      <c r="AU143" s="284" t="str">
        <f>IF(AU142="","",VLOOKUP(AU142,標準様式１シフト記号表!$C$7:$L$48,10,FALSE))</f>
        <v/>
      </c>
      <c r="AV143" s="284" t="str">
        <f>IF(AV142="","",VLOOKUP(AV142,標準様式１シフト記号表!$C$7:$L$48,10,FALSE))</f>
        <v/>
      </c>
      <c r="AW143" s="284" t="str">
        <f>IF(AW142="","",VLOOKUP(AW142,標準様式１シフト記号表!$C$7:$L$48,10,FALSE))</f>
        <v/>
      </c>
      <c r="AX143" s="285" t="str">
        <f>IF(AX142="","",VLOOKUP(AX142,標準様式１シフト記号表!$C$7:$L$48,10,FALSE))</f>
        <v/>
      </c>
      <c r="AY143" s="283" t="str">
        <f>IF(AY142="","",VLOOKUP(AY142,標準様式１シフト記号表!$C$7:$L$48,10,FALSE))</f>
        <v/>
      </c>
      <c r="AZ143" s="284" t="str">
        <f>IF(AZ142="","",VLOOKUP(AZ142,標準様式１シフト記号表!$C$7:$L$48,10,FALSE))</f>
        <v/>
      </c>
      <c r="BA143" s="284" t="str">
        <f>IF(BA142="","",VLOOKUP(BA142,標準様式１シフト記号表!$C$7:$L$48,10,FALSE))</f>
        <v/>
      </c>
      <c r="BB143" s="1166">
        <f>IF($BE$4="４週",SUM(W143:AX143),IF($BE$4="暦月",SUM(W143:BA143),""))</f>
        <v>0</v>
      </c>
      <c r="BC143" s="1167"/>
      <c r="BD143" s="1168">
        <f>IF($BE$4="４週",BB143/4,IF($BE$4="暦月",(BB143/($BE$9/7)),""))</f>
        <v>0</v>
      </c>
      <c r="BE143" s="1167"/>
      <c r="BF143" s="1163"/>
      <c r="BG143" s="1164"/>
      <c r="BH143" s="1164"/>
      <c r="BI143" s="1164"/>
      <c r="BJ143" s="1165"/>
    </row>
    <row r="144" spans="2:62" ht="20.25" customHeight="1" x14ac:dyDescent="0.15">
      <c r="B144" s="1086">
        <f>B142+1</f>
        <v>65</v>
      </c>
      <c r="C144" s="1155"/>
      <c r="D144" s="1156"/>
      <c r="E144" s="278"/>
      <c r="F144" s="279"/>
      <c r="G144" s="278"/>
      <c r="H144" s="279"/>
      <c r="I144" s="1157"/>
      <c r="J144" s="1158"/>
      <c r="K144" s="1159"/>
      <c r="L144" s="1160"/>
      <c r="M144" s="1160"/>
      <c r="N144" s="1156"/>
      <c r="O144" s="1103"/>
      <c r="P144" s="1104"/>
      <c r="Q144" s="1104"/>
      <c r="R144" s="1104"/>
      <c r="S144" s="1105"/>
      <c r="T144" s="298" t="s">
        <v>429</v>
      </c>
      <c r="V144" s="299"/>
      <c r="W144" s="291"/>
      <c r="X144" s="292"/>
      <c r="Y144" s="292"/>
      <c r="Z144" s="292"/>
      <c r="AA144" s="292"/>
      <c r="AB144" s="292"/>
      <c r="AC144" s="293"/>
      <c r="AD144" s="291"/>
      <c r="AE144" s="292"/>
      <c r="AF144" s="292"/>
      <c r="AG144" s="292"/>
      <c r="AH144" s="292"/>
      <c r="AI144" s="292"/>
      <c r="AJ144" s="293"/>
      <c r="AK144" s="291"/>
      <c r="AL144" s="292"/>
      <c r="AM144" s="292"/>
      <c r="AN144" s="292"/>
      <c r="AO144" s="292"/>
      <c r="AP144" s="292"/>
      <c r="AQ144" s="293"/>
      <c r="AR144" s="291"/>
      <c r="AS144" s="292"/>
      <c r="AT144" s="292"/>
      <c r="AU144" s="292"/>
      <c r="AV144" s="292"/>
      <c r="AW144" s="292"/>
      <c r="AX144" s="293"/>
      <c r="AY144" s="291"/>
      <c r="AZ144" s="292"/>
      <c r="BA144" s="294"/>
      <c r="BB144" s="1161"/>
      <c r="BC144" s="1162"/>
      <c r="BD144" s="1150"/>
      <c r="BE144" s="1151"/>
      <c r="BF144" s="1152"/>
      <c r="BG144" s="1153"/>
      <c r="BH144" s="1153"/>
      <c r="BI144" s="1153"/>
      <c r="BJ144" s="1154"/>
    </row>
    <row r="145" spans="2:62" ht="20.25" customHeight="1" x14ac:dyDescent="0.15">
      <c r="B145" s="1087"/>
      <c r="C145" s="1169"/>
      <c r="D145" s="1170"/>
      <c r="E145" s="301"/>
      <c r="F145" s="302">
        <f>C144</f>
        <v>0</v>
      </c>
      <c r="G145" s="301"/>
      <c r="H145" s="302">
        <f>I144</f>
        <v>0</v>
      </c>
      <c r="I145" s="1171"/>
      <c r="J145" s="1172"/>
      <c r="K145" s="1173"/>
      <c r="L145" s="1174"/>
      <c r="M145" s="1174"/>
      <c r="N145" s="1170"/>
      <c r="O145" s="1103"/>
      <c r="P145" s="1104"/>
      <c r="Q145" s="1104"/>
      <c r="R145" s="1104"/>
      <c r="S145" s="1105"/>
      <c r="T145" s="300" t="s">
        <v>430</v>
      </c>
      <c r="U145" s="296"/>
      <c r="V145" s="297"/>
      <c r="W145" s="283" t="str">
        <f>IF(W144="","",VLOOKUP(W144,標準様式１シフト記号表!$C$7:$L$48,10,FALSE))</f>
        <v/>
      </c>
      <c r="X145" s="284" t="str">
        <f>IF(X144="","",VLOOKUP(X144,標準様式１シフト記号表!$C$7:$L$48,10,FALSE))</f>
        <v/>
      </c>
      <c r="Y145" s="284" t="str">
        <f>IF(Y144="","",VLOOKUP(Y144,標準様式１シフト記号表!$C$7:$L$48,10,FALSE))</f>
        <v/>
      </c>
      <c r="Z145" s="284" t="str">
        <f>IF(Z144="","",VLOOKUP(Z144,標準様式１シフト記号表!$C$7:$L$48,10,FALSE))</f>
        <v/>
      </c>
      <c r="AA145" s="284" t="str">
        <f>IF(AA144="","",VLOOKUP(AA144,標準様式１シフト記号表!$C$7:$L$48,10,FALSE))</f>
        <v/>
      </c>
      <c r="AB145" s="284" t="str">
        <f>IF(AB144="","",VLOOKUP(AB144,標準様式１シフト記号表!$C$7:$L$48,10,FALSE))</f>
        <v/>
      </c>
      <c r="AC145" s="285" t="str">
        <f>IF(AC144="","",VLOOKUP(AC144,標準様式１シフト記号表!$C$7:$L$48,10,FALSE))</f>
        <v/>
      </c>
      <c r="AD145" s="283" t="str">
        <f>IF(AD144="","",VLOOKUP(AD144,標準様式１シフト記号表!$C$7:$L$48,10,FALSE))</f>
        <v/>
      </c>
      <c r="AE145" s="284" t="str">
        <f>IF(AE144="","",VLOOKUP(AE144,標準様式１シフト記号表!$C$7:$L$48,10,FALSE))</f>
        <v/>
      </c>
      <c r="AF145" s="284" t="str">
        <f>IF(AF144="","",VLOOKUP(AF144,標準様式１シフト記号表!$C$7:$L$48,10,FALSE))</f>
        <v/>
      </c>
      <c r="AG145" s="284" t="str">
        <f>IF(AG144="","",VLOOKUP(AG144,標準様式１シフト記号表!$C$7:$L$48,10,FALSE))</f>
        <v/>
      </c>
      <c r="AH145" s="284" t="str">
        <f>IF(AH144="","",VLOOKUP(AH144,標準様式１シフト記号表!$C$7:$L$48,10,FALSE))</f>
        <v/>
      </c>
      <c r="AI145" s="284" t="str">
        <f>IF(AI144="","",VLOOKUP(AI144,標準様式１シフト記号表!$C$7:$L$48,10,FALSE))</f>
        <v/>
      </c>
      <c r="AJ145" s="285" t="str">
        <f>IF(AJ144="","",VLOOKUP(AJ144,標準様式１シフト記号表!$C$7:$L$48,10,FALSE))</f>
        <v/>
      </c>
      <c r="AK145" s="283" t="str">
        <f>IF(AK144="","",VLOOKUP(AK144,標準様式１シフト記号表!$C$7:$L$48,10,FALSE))</f>
        <v/>
      </c>
      <c r="AL145" s="284" t="str">
        <f>IF(AL144="","",VLOOKUP(AL144,標準様式１シフト記号表!$C$7:$L$48,10,FALSE))</f>
        <v/>
      </c>
      <c r="AM145" s="284" t="str">
        <f>IF(AM144="","",VLOOKUP(AM144,標準様式１シフト記号表!$C$7:$L$48,10,FALSE))</f>
        <v/>
      </c>
      <c r="AN145" s="284" t="str">
        <f>IF(AN144="","",VLOOKUP(AN144,標準様式１シフト記号表!$C$7:$L$48,10,FALSE))</f>
        <v/>
      </c>
      <c r="AO145" s="284" t="str">
        <f>IF(AO144="","",VLOOKUP(AO144,標準様式１シフト記号表!$C$7:$L$48,10,FALSE))</f>
        <v/>
      </c>
      <c r="AP145" s="284" t="str">
        <f>IF(AP144="","",VLOOKUP(AP144,標準様式１シフト記号表!$C$7:$L$48,10,FALSE))</f>
        <v/>
      </c>
      <c r="AQ145" s="285" t="str">
        <f>IF(AQ144="","",VLOOKUP(AQ144,標準様式１シフト記号表!$C$7:$L$48,10,FALSE))</f>
        <v/>
      </c>
      <c r="AR145" s="283" t="str">
        <f>IF(AR144="","",VLOOKUP(AR144,標準様式１シフト記号表!$C$7:$L$48,10,FALSE))</f>
        <v/>
      </c>
      <c r="AS145" s="284" t="str">
        <f>IF(AS144="","",VLOOKUP(AS144,標準様式１シフト記号表!$C$7:$L$48,10,FALSE))</f>
        <v/>
      </c>
      <c r="AT145" s="284" t="str">
        <f>IF(AT144="","",VLOOKUP(AT144,標準様式１シフト記号表!$C$7:$L$48,10,FALSE))</f>
        <v/>
      </c>
      <c r="AU145" s="284" t="str">
        <f>IF(AU144="","",VLOOKUP(AU144,標準様式１シフト記号表!$C$7:$L$48,10,FALSE))</f>
        <v/>
      </c>
      <c r="AV145" s="284" t="str">
        <f>IF(AV144="","",VLOOKUP(AV144,標準様式１シフト記号表!$C$7:$L$48,10,FALSE))</f>
        <v/>
      </c>
      <c r="AW145" s="284" t="str">
        <f>IF(AW144="","",VLOOKUP(AW144,標準様式１シフト記号表!$C$7:$L$48,10,FALSE))</f>
        <v/>
      </c>
      <c r="AX145" s="285" t="str">
        <f>IF(AX144="","",VLOOKUP(AX144,標準様式１シフト記号表!$C$7:$L$48,10,FALSE))</f>
        <v/>
      </c>
      <c r="AY145" s="283" t="str">
        <f>IF(AY144="","",VLOOKUP(AY144,標準様式１シフト記号表!$C$7:$L$48,10,FALSE))</f>
        <v/>
      </c>
      <c r="AZ145" s="284" t="str">
        <f>IF(AZ144="","",VLOOKUP(AZ144,標準様式１シフト記号表!$C$7:$L$48,10,FALSE))</f>
        <v/>
      </c>
      <c r="BA145" s="284" t="str">
        <f>IF(BA144="","",VLOOKUP(BA144,標準様式１シフト記号表!$C$7:$L$48,10,FALSE))</f>
        <v/>
      </c>
      <c r="BB145" s="1166">
        <f>IF($BE$4="４週",SUM(W145:AX145),IF($BE$4="暦月",SUM(W145:BA145),""))</f>
        <v>0</v>
      </c>
      <c r="BC145" s="1167"/>
      <c r="BD145" s="1168">
        <f>IF($BE$4="４週",BB145/4,IF($BE$4="暦月",(BB145/($BE$9/7)),""))</f>
        <v>0</v>
      </c>
      <c r="BE145" s="1167"/>
      <c r="BF145" s="1163"/>
      <c r="BG145" s="1164"/>
      <c r="BH145" s="1164"/>
      <c r="BI145" s="1164"/>
      <c r="BJ145" s="1165"/>
    </row>
    <row r="146" spans="2:62" ht="20.25" customHeight="1" x14ac:dyDescent="0.15">
      <c r="B146" s="1086">
        <f>B144+1</f>
        <v>66</v>
      </c>
      <c r="C146" s="1155"/>
      <c r="D146" s="1156"/>
      <c r="E146" s="278"/>
      <c r="F146" s="279"/>
      <c r="G146" s="278"/>
      <c r="H146" s="279"/>
      <c r="I146" s="1157"/>
      <c r="J146" s="1158"/>
      <c r="K146" s="1159"/>
      <c r="L146" s="1160"/>
      <c r="M146" s="1160"/>
      <c r="N146" s="1156"/>
      <c r="O146" s="1103"/>
      <c r="P146" s="1104"/>
      <c r="Q146" s="1104"/>
      <c r="R146" s="1104"/>
      <c r="S146" s="1105"/>
      <c r="T146" s="298" t="s">
        <v>429</v>
      </c>
      <c r="V146" s="299"/>
      <c r="W146" s="291"/>
      <c r="X146" s="292"/>
      <c r="Y146" s="292"/>
      <c r="Z146" s="292"/>
      <c r="AA146" s="292"/>
      <c r="AB146" s="292"/>
      <c r="AC146" s="293"/>
      <c r="AD146" s="291"/>
      <c r="AE146" s="292"/>
      <c r="AF146" s="292"/>
      <c r="AG146" s="292"/>
      <c r="AH146" s="292"/>
      <c r="AI146" s="292"/>
      <c r="AJ146" s="293"/>
      <c r="AK146" s="291"/>
      <c r="AL146" s="292"/>
      <c r="AM146" s="292"/>
      <c r="AN146" s="292"/>
      <c r="AO146" s="292"/>
      <c r="AP146" s="292"/>
      <c r="AQ146" s="293"/>
      <c r="AR146" s="291"/>
      <c r="AS146" s="292"/>
      <c r="AT146" s="292"/>
      <c r="AU146" s="292"/>
      <c r="AV146" s="292"/>
      <c r="AW146" s="292"/>
      <c r="AX146" s="293"/>
      <c r="AY146" s="291"/>
      <c r="AZ146" s="292"/>
      <c r="BA146" s="294"/>
      <c r="BB146" s="1161"/>
      <c r="BC146" s="1162"/>
      <c r="BD146" s="1150"/>
      <c r="BE146" s="1151"/>
      <c r="BF146" s="1152"/>
      <c r="BG146" s="1153"/>
      <c r="BH146" s="1153"/>
      <c r="BI146" s="1153"/>
      <c r="BJ146" s="1154"/>
    </row>
    <row r="147" spans="2:62" ht="20.25" customHeight="1" x14ac:dyDescent="0.15">
      <c r="B147" s="1087"/>
      <c r="C147" s="1169"/>
      <c r="D147" s="1170"/>
      <c r="E147" s="301"/>
      <c r="F147" s="302">
        <f>C146</f>
        <v>0</v>
      </c>
      <c r="G147" s="301"/>
      <c r="H147" s="302">
        <f>I146</f>
        <v>0</v>
      </c>
      <c r="I147" s="1171"/>
      <c r="J147" s="1172"/>
      <c r="K147" s="1173"/>
      <c r="L147" s="1174"/>
      <c r="M147" s="1174"/>
      <c r="N147" s="1170"/>
      <c r="O147" s="1103"/>
      <c r="P147" s="1104"/>
      <c r="Q147" s="1104"/>
      <c r="R147" s="1104"/>
      <c r="S147" s="1105"/>
      <c r="T147" s="300" t="s">
        <v>430</v>
      </c>
      <c r="U147" s="296"/>
      <c r="V147" s="297"/>
      <c r="W147" s="283" t="str">
        <f>IF(W146="","",VLOOKUP(W146,標準様式１シフト記号表!$C$7:$L$48,10,FALSE))</f>
        <v/>
      </c>
      <c r="X147" s="284" t="str">
        <f>IF(X146="","",VLOOKUP(X146,標準様式１シフト記号表!$C$7:$L$48,10,FALSE))</f>
        <v/>
      </c>
      <c r="Y147" s="284" t="str">
        <f>IF(Y146="","",VLOOKUP(Y146,標準様式１シフト記号表!$C$7:$L$48,10,FALSE))</f>
        <v/>
      </c>
      <c r="Z147" s="284" t="str">
        <f>IF(Z146="","",VLOOKUP(Z146,標準様式１シフト記号表!$C$7:$L$48,10,FALSE))</f>
        <v/>
      </c>
      <c r="AA147" s="284" t="str">
        <f>IF(AA146="","",VLOOKUP(AA146,標準様式１シフト記号表!$C$7:$L$48,10,FALSE))</f>
        <v/>
      </c>
      <c r="AB147" s="284" t="str">
        <f>IF(AB146="","",VLOOKUP(AB146,標準様式１シフト記号表!$C$7:$L$48,10,FALSE))</f>
        <v/>
      </c>
      <c r="AC147" s="285" t="str">
        <f>IF(AC146="","",VLOOKUP(AC146,標準様式１シフト記号表!$C$7:$L$48,10,FALSE))</f>
        <v/>
      </c>
      <c r="AD147" s="283" t="str">
        <f>IF(AD146="","",VLOOKUP(AD146,標準様式１シフト記号表!$C$7:$L$48,10,FALSE))</f>
        <v/>
      </c>
      <c r="AE147" s="284" t="str">
        <f>IF(AE146="","",VLOOKUP(AE146,標準様式１シフト記号表!$C$7:$L$48,10,FALSE))</f>
        <v/>
      </c>
      <c r="AF147" s="284" t="str">
        <f>IF(AF146="","",VLOOKUP(AF146,標準様式１シフト記号表!$C$7:$L$48,10,FALSE))</f>
        <v/>
      </c>
      <c r="AG147" s="284" t="str">
        <f>IF(AG146="","",VLOOKUP(AG146,標準様式１シフト記号表!$C$7:$L$48,10,FALSE))</f>
        <v/>
      </c>
      <c r="AH147" s="284" t="str">
        <f>IF(AH146="","",VLOOKUP(AH146,標準様式１シフト記号表!$C$7:$L$48,10,FALSE))</f>
        <v/>
      </c>
      <c r="AI147" s="284" t="str">
        <f>IF(AI146="","",VLOOKUP(AI146,標準様式１シフト記号表!$C$7:$L$48,10,FALSE))</f>
        <v/>
      </c>
      <c r="AJ147" s="285" t="str">
        <f>IF(AJ146="","",VLOOKUP(AJ146,標準様式１シフト記号表!$C$7:$L$48,10,FALSE))</f>
        <v/>
      </c>
      <c r="AK147" s="283" t="str">
        <f>IF(AK146="","",VLOOKUP(AK146,標準様式１シフト記号表!$C$7:$L$48,10,FALSE))</f>
        <v/>
      </c>
      <c r="AL147" s="284" t="str">
        <f>IF(AL146="","",VLOOKUP(AL146,標準様式１シフト記号表!$C$7:$L$48,10,FALSE))</f>
        <v/>
      </c>
      <c r="AM147" s="284" t="str">
        <f>IF(AM146="","",VLOOKUP(AM146,標準様式１シフト記号表!$C$7:$L$48,10,FALSE))</f>
        <v/>
      </c>
      <c r="AN147" s="284" t="str">
        <f>IF(AN146="","",VLOOKUP(AN146,標準様式１シフト記号表!$C$7:$L$48,10,FALSE))</f>
        <v/>
      </c>
      <c r="AO147" s="284" t="str">
        <f>IF(AO146="","",VLOOKUP(AO146,標準様式１シフト記号表!$C$7:$L$48,10,FALSE))</f>
        <v/>
      </c>
      <c r="AP147" s="284" t="str">
        <f>IF(AP146="","",VLOOKUP(AP146,標準様式１シフト記号表!$C$7:$L$48,10,FALSE))</f>
        <v/>
      </c>
      <c r="AQ147" s="285" t="str">
        <f>IF(AQ146="","",VLOOKUP(AQ146,標準様式１シフト記号表!$C$7:$L$48,10,FALSE))</f>
        <v/>
      </c>
      <c r="AR147" s="283" t="str">
        <f>IF(AR146="","",VLOOKUP(AR146,標準様式１シフト記号表!$C$7:$L$48,10,FALSE))</f>
        <v/>
      </c>
      <c r="AS147" s="284" t="str">
        <f>IF(AS146="","",VLOOKUP(AS146,標準様式１シフト記号表!$C$7:$L$48,10,FALSE))</f>
        <v/>
      </c>
      <c r="AT147" s="284" t="str">
        <f>IF(AT146="","",VLOOKUP(AT146,標準様式１シフト記号表!$C$7:$L$48,10,FALSE))</f>
        <v/>
      </c>
      <c r="AU147" s="284" t="str">
        <f>IF(AU146="","",VLOOKUP(AU146,標準様式１シフト記号表!$C$7:$L$48,10,FALSE))</f>
        <v/>
      </c>
      <c r="AV147" s="284" t="str">
        <f>IF(AV146="","",VLOOKUP(AV146,標準様式１シフト記号表!$C$7:$L$48,10,FALSE))</f>
        <v/>
      </c>
      <c r="AW147" s="284" t="str">
        <f>IF(AW146="","",VLOOKUP(AW146,標準様式１シフト記号表!$C$7:$L$48,10,FALSE))</f>
        <v/>
      </c>
      <c r="AX147" s="285" t="str">
        <f>IF(AX146="","",VLOOKUP(AX146,標準様式１シフト記号表!$C$7:$L$48,10,FALSE))</f>
        <v/>
      </c>
      <c r="AY147" s="283" t="str">
        <f>IF(AY146="","",VLOOKUP(AY146,標準様式１シフト記号表!$C$7:$L$48,10,FALSE))</f>
        <v/>
      </c>
      <c r="AZ147" s="284" t="str">
        <f>IF(AZ146="","",VLOOKUP(AZ146,標準様式１シフト記号表!$C$7:$L$48,10,FALSE))</f>
        <v/>
      </c>
      <c r="BA147" s="284" t="str">
        <f>IF(BA146="","",VLOOKUP(BA146,標準様式１シフト記号表!$C$7:$L$48,10,FALSE))</f>
        <v/>
      </c>
      <c r="BB147" s="1166">
        <f>IF($BE$4="４週",SUM(W147:AX147),IF($BE$4="暦月",SUM(W147:BA147),""))</f>
        <v>0</v>
      </c>
      <c r="BC147" s="1167"/>
      <c r="BD147" s="1168">
        <f>IF($BE$4="４週",BB147/4,IF($BE$4="暦月",(BB147/($BE$9/7)),""))</f>
        <v>0</v>
      </c>
      <c r="BE147" s="1167"/>
      <c r="BF147" s="1163"/>
      <c r="BG147" s="1164"/>
      <c r="BH147" s="1164"/>
      <c r="BI147" s="1164"/>
      <c r="BJ147" s="1165"/>
    </row>
    <row r="148" spans="2:62" ht="20.25" customHeight="1" x14ac:dyDescent="0.15">
      <c r="B148" s="1086">
        <f>B146+1</f>
        <v>67</v>
      </c>
      <c r="C148" s="1155"/>
      <c r="D148" s="1156"/>
      <c r="E148" s="278"/>
      <c r="F148" s="279"/>
      <c r="G148" s="278"/>
      <c r="H148" s="279"/>
      <c r="I148" s="1157"/>
      <c r="J148" s="1158"/>
      <c r="K148" s="1159"/>
      <c r="L148" s="1160"/>
      <c r="M148" s="1160"/>
      <c r="N148" s="1156"/>
      <c r="O148" s="1103"/>
      <c r="P148" s="1104"/>
      <c r="Q148" s="1104"/>
      <c r="R148" s="1104"/>
      <c r="S148" s="1105"/>
      <c r="T148" s="298" t="s">
        <v>429</v>
      </c>
      <c r="V148" s="299"/>
      <c r="W148" s="291"/>
      <c r="X148" s="292"/>
      <c r="Y148" s="292"/>
      <c r="Z148" s="292"/>
      <c r="AA148" s="292"/>
      <c r="AB148" s="292"/>
      <c r="AC148" s="293"/>
      <c r="AD148" s="291"/>
      <c r="AE148" s="292"/>
      <c r="AF148" s="292"/>
      <c r="AG148" s="292"/>
      <c r="AH148" s="292"/>
      <c r="AI148" s="292"/>
      <c r="AJ148" s="293"/>
      <c r="AK148" s="291"/>
      <c r="AL148" s="292"/>
      <c r="AM148" s="292"/>
      <c r="AN148" s="292"/>
      <c r="AO148" s="292"/>
      <c r="AP148" s="292"/>
      <c r="AQ148" s="293"/>
      <c r="AR148" s="291"/>
      <c r="AS148" s="292"/>
      <c r="AT148" s="292"/>
      <c r="AU148" s="292"/>
      <c r="AV148" s="292"/>
      <c r="AW148" s="292"/>
      <c r="AX148" s="293"/>
      <c r="AY148" s="291"/>
      <c r="AZ148" s="292"/>
      <c r="BA148" s="294"/>
      <c r="BB148" s="1161"/>
      <c r="BC148" s="1162"/>
      <c r="BD148" s="1150"/>
      <c r="BE148" s="1151"/>
      <c r="BF148" s="1152"/>
      <c r="BG148" s="1153"/>
      <c r="BH148" s="1153"/>
      <c r="BI148" s="1153"/>
      <c r="BJ148" s="1154"/>
    </row>
    <row r="149" spans="2:62" ht="20.25" customHeight="1" x14ac:dyDescent="0.15">
      <c r="B149" s="1087"/>
      <c r="C149" s="1169"/>
      <c r="D149" s="1170"/>
      <c r="E149" s="301"/>
      <c r="F149" s="302">
        <f>C148</f>
        <v>0</v>
      </c>
      <c r="G149" s="301"/>
      <c r="H149" s="302">
        <f>I148</f>
        <v>0</v>
      </c>
      <c r="I149" s="1171"/>
      <c r="J149" s="1172"/>
      <c r="K149" s="1173"/>
      <c r="L149" s="1174"/>
      <c r="M149" s="1174"/>
      <c r="N149" s="1170"/>
      <c r="O149" s="1103"/>
      <c r="P149" s="1104"/>
      <c r="Q149" s="1104"/>
      <c r="R149" s="1104"/>
      <c r="S149" s="1105"/>
      <c r="T149" s="300" t="s">
        <v>430</v>
      </c>
      <c r="U149" s="296"/>
      <c r="V149" s="297"/>
      <c r="W149" s="283" t="str">
        <f>IF(W148="","",VLOOKUP(W148,標準様式１シフト記号表!$C$7:$L$48,10,FALSE))</f>
        <v/>
      </c>
      <c r="X149" s="284" t="str">
        <f>IF(X148="","",VLOOKUP(X148,標準様式１シフト記号表!$C$7:$L$48,10,FALSE))</f>
        <v/>
      </c>
      <c r="Y149" s="284" t="str">
        <f>IF(Y148="","",VLOOKUP(Y148,標準様式１シフト記号表!$C$7:$L$48,10,FALSE))</f>
        <v/>
      </c>
      <c r="Z149" s="284" t="str">
        <f>IF(Z148="","",VLOOKUP(Z148,標準様式１シフト記号表!$C$7:$L$48,10,FALSE))</f>
        <v/>
      </c>
      <c r="AA149" s="284" t="str">
        <f>IF(AA148="","",VLOOKUP(AA148,標準様式１シフト記号表!$C$7:$L$48,10,FALSE))</f>
        <v/>
      </c>
      <c r="AB149" s="284" t="str">
        <f>IF(AB148="","",VLOOKUP(AB148,標準様式１シフト記号表!$C$7:$L$48,10,FALSE))</f>
        <v/>
      </c>
      <c r="AC149" s="285" t="str">
        <f>IF(AC148="","",VLOOKUP(AC148,標準様式１シフト記号表!$C$7:$L$48,10,FALSE))</f>
        <v/>
      </c>
      <c r="AD149" s="283" t="str">
        <f>IF(AD148="","",VLOOKUP(AD148,標準様式１シフト記号表!$C$7:$L$48,10,FALSE))</f>
        <v/>
      </c>
      <c r="AE149" s="284" t="str">
        <f>IF(AE148="","",VLOOKUP(AE148,標準様式１シフト記号表!$C$7:$L$48,10,FALSE))</f>
        <v/>
      </c>
      <c r="AF149" s="284" t="str">
        <f>IF(AF148="","",VLOOKUP(AF148,標準様式１シフト記号表!$C$7:$L$48,10,FALSE))</f>
        <v/>
      </c>
      <c r="AG149" s="284" t="str">
        <f>IF(AG148="","",VLOOKUP(AG148,標準様式１シフト記号表!$C$7:$L$48,10,FALSE))</f>
        <v/>
      </c>
      <c r="AH149" s="284" t="str">
        <f>IF(AH148="","",VLOOKUP(AH148,標準様式１シフト記号表!$C$7:$L$48,10,FALSE))</f>
        <v/>
      </c>
      <c r="AI149" s="284" t="str">
        <f>IF(AI148="","",VLOOKUP(AI148,標準様式１シフト記号表!$C$7:$L$48,10,FALSE))</f>
        <v/>
      </c>
      <c r="AJ149" s="285" t="str">
        <f>IF(AJ148="","",VLOOKUP(AJ148,標準様式１シフト記号表!$C$7:$L$48,10,FALSE))</f>
        <v/>
      </c>
      <c r="AK149" s="283" t="str">
        <f>IF(AK148="","",VLOOKUP(AK148,標準様式１シフト記号表!$C$7:$L$48,10,FALSE))</f>
        <v/>
      </c>
      <c r="AL149" s="284" t="str">
        <f>IF(AL148="","",VLOOKUP(AL148,標準様式１シフト記号表!$C$7:$L$48,10,FALSE))</f>
        <v/>
      </c>
      <c r="AM149" s="284" t="str">
        <f>IF(AM148="","",VLOOKUP(AM148,標準様式１シフト記号表!$C$7:$L$48,10,FALSE))</f>
        <v/>
      </c>
      <c r="AN149" s="284" t="str">
        <f>IF(AN148="","",VLOOKUP(AN148,標準様式１シフト記号表!$C$7:$L$48,10,FALSE))</f>
        <v/>
      </c>
      <c r="AO149" s="284" t="str">
        <f>IF(AO148="","",VLOOKUP(AO148,標準様式１シフト記号表!$C$7:$L$48,10,FALSE))</f>
        <v/>
      </c>
      <c r="AP149" s="284" t="str">
        <f>IF(AP148="","",VLOOKUP(AP148,標準様式１シフト記号表!$C$7:$L$48,10,FALSE))</f>
        <v/>
      </c>
      <c r="AQ149" s="285" t="str">
        <f>IF(AQ148="","",VLOOKUP(AQ148,標準様式１シフト記号表!$C$7:$L$48,10,FALSE))</f>
        <v/>
      </c>
      <c r="AR149" s="283" t="str">
        <f>IF(AR148="","",VLOOKUP(AR148,標準様式１シフト記号表!$C$7:$L$48,10,FALSE))</f>
        <v/>
      </c>
      <c r="AS149" s="284" t="str">
        <f>IF(AS148="","",VLOOKUP(AS148,標準様式１シフト記号表!$C$7:$L$48,10,FALSE))</f>
        <v/>
      </c>
      <c r="AT149" s="284" t="str">
        <f>IF(AT148="","",VLOOKUP(AT148,標準様式１シフト記号表!$C$7:$L$48,10,FALSE))</f>
        <v/>
      </c>
      <c r="AU149" s="284" t="str">
        <f>IF(AU148="","",VLOOKUP(AU148,標準様式１シフト記号表!$C$7:$L$48,10,FALSE))</f>
        <v/>
      </c>
      <c r="AV149" s="284" t="str">
        <f>IF(AV148="","",VLOOKUP(AV148,標準様式１シフト記号表!$C$7:$L$48,10,FALSE))</f>
        <v/>
      </c>
      <c r="AW149" s="284" t="str">
        <f>IF(AW148="","",VLOOKUP(AW148,標準様式１シフト記号表!$C$7:$L$48,10,FALSE))</f>
        <v/>
      </c>
      <c r="AX149" s="285" t="str">
        <f>IF(AX148="","",VLOOKUP(AX148,標準様式１シフト記号表!$C$7:$L$48,10,FALSE))</f>
        <v/>
      </c>
      <c r="AY149" s="283" t="str">
        <f>IF(AY148="","",VLOOKUP(AY148,標準様式１シフト記号表!$C$7:$L$48,10,FALSE))</f>
        <v/>
      </c>
      <c r="AZ149" s="284" t="str">
        <f>IF(AZ148="","",VLOOKUP(AZ148,標準様式１シフト記号表!$C$7:$L$48,10,FALSE))</f>
        <v/>
      </c>
      <c r="BA149" s="284" t="str">
        <f>IF(BA148="","",VLOOKUP(BA148,標準様式１シフト記号表!$C$7:$L$48,10,FALSE))</f>
        <v/>
      </c>
      <c r="BB149" s="1166">
        <f>IF($BE$4="４週",SUM(W149:AX149),IF($BE$4="暦月",SUM(W149:BA149),""))</f>
        <v>0</v>
      </c>
      <c r="BC149" s="1167"/>
      <c r="BD149" s="1168">
        <f>IF($BE$4="４週",BB149/4,IF($BE$4="暦月",(BB149/($BE$9/7)),""))</f>
        <v>0</v>
      </c>
      <c r="BE149" s="1167"/>
      <c r="BF149" s="1163"/>
      <c r="BG149" s="1164"/>
      <c r="BH149" s="1164"/>
      <c r="BI149" s="1164"/>
      <c r="BJ149" s="1165"/>
    </row>
    <row r="150" spans="2:62" ht="20.25" customHeight="1" x14ac:dyDescent="0.15">
      <c r="B150" s="1086">
        <f>B148+1</f>
        <v>68</v>
      </c>
      <c r="C150" s="1155"/>
      <c r="D150" s="1156"/>
      <c r="E150" s="278"/>
      <c r="F150" s="279"/>
      <c r="G150" s="278"/>
      <c r="H150" s="279"/>
      <c r="I150" s="1157"/>
      <c r="J150" s="1158"/>
      <c r="K150" s="1159"/>
      <c r="L150" s="1160"/>
      <c r="M150" s="1160"/>
      <c r="N150" s="1156"/>
      <c r="O150" s="1103"/>
      <c r="P150" s="1104"/>
      <c r="Q150" s="1104"/>
      <c r="R150" s="1104"/>
      <c r="S150" s="1105"/>
      <c r="T150" s="298" t="s">
        <v>429</v>
      </c>
      <c r="V150" s="299"/>
      <c r="W150" s="291"/>
      <c r="X150" s="292"/>
      <c r="Y150" s="292"/>
      <c r="Z150" s="292"/>
      <c r="AA150" s="292"/>
      <c r="AB150" s="292"/>
      <c r="AC150" s="293"/>
      <c r="AD150" s="291"/>
      <c r="AE150" s="292"/>
      <c r="AF150" s="292"/>
      <c r="AG150" s="292"/>
      <c r="AH150" s="292"/>
      <c r="AI150" s="292"/>
      <c r="AJ150" s="293"/>
      <c r="AK150" s="291"/>
      <c r="AL150" s="292"/>
      <c r="AM150" s="292"/>
      <c r="AN150" s="292"/>
      <c r="AO150" s="292"/>
      <c r="AP150" s="292"/>
      <c r="AQ150" s="293"/>
      <c r="AR150" s="291"/>
      <c r="AS150" s="292"/>
      <c r="AT150" s="292"/>
      <c r="AU150" s="292"/>
      <c r="AV150" s="292"/>
      <c r="AW150" s="292"/>
      <c r="AX150" s="293"/>
      <c r="AY150" s="291"/>
      <c r="AZ150" s="292"/>
      <c r="BA150" s="294"/>
      <c r="BB150" s="1161"/>
      <c r="BC150" s="1162"/>
      <c r="BD150" s="1150"/>
      <c r="BE150" s="1151"/>
      <c r="BF150" s="1152"/>
      <c r="BG150" s="1153"/>
      <c r="BH150" s="1153"/>
      <c r="BI150" s="1153"/>
      <c r="BJ150" s="1154"/>
    </row>
    <row r="151" spans="2:62" ht="20.25" customHeight="1" x14ac:dyDescent="0.15">
      <c r="B151" s="1087"/>
      <c r="C151" s="1169"/>
      <c r="D151" s="1170"/>
      <c r="E151" s="301"/>
      <c r="F151" s="302">
        <f>C150</f>
        <v>0</v>
      </c>
      <c r="G151" s="301"/>
      <c r="H151" s="302">
        <f>I150</f>
        <v>0</v>
      </c>
      <c r="I151" s="1171"/>
      <c r="J151" s="1172"/>
      <c r="K151" s="1173"/>
      <c r="L151" s="1174"/>
      <c r="M151" s="1174"/>
      <c r="N151" s="1170"/>
      <c r="O151" s="1103"/>
      <c r="P151" s="1104"/>
      <c r="Q151" s="1104"/>
      <c r="R151" s="1104"/>
      <c r="S151" s="1105"/>
      <c r="T151" s="300" t="s">
        <v>430</v>
      </c>
      <c r="U151" s="296"/>
      <c r="V151" s="297"/>
      <c r="W151" s="283" t="str">
        <f>IF(W150="","",VLOOKUP(W150,標準様式１シフト記号表!$C$7:$L$48,10,FALSE))</f>
        <v/>
      </c>
      <c r="X151" s="284" t="str">
        <f>IF(X150="","",VLOOKUP(X150,標準様式１シフト記号表!$C$7:$L$48,10,FALSE))</f>
        <v/>
      </c>
      <c r="Y151" s="284" t="str">
        <f>IF(Y150="","",VLOOKUP(Y150,標準様式１シフト記号表!$C$7:$L$48,10,FALSE))</f>
        <v/>
      </c>
      <c r="Z151" s="284" t="str">
        <f>IF(Z150="","",VLOOKUP(Z150,標準様式１シフト記号表!$C$7:$L$48,10,FALSE))</f>
        <v/>
      </c>
      <c r="AA151" s="284" t="str">
        <f>IF(AA150="","",VLOOKUP(AA150,標準様式１シフト記号表!$C$7:$L$48,10,FALSE))</f>
        <v/>
      </c>
      <c r="AB151" s="284" t="str">
        <f>IF(AB150="","",VLOOKUP(AB150,標準様式１シフト記号表!$C$7:$L$48,10,FALSE))</f>
        <v/>
      </c>
      <c r="AC151" s="285" t="str">
        <f>IF(AC150="","",VLOOKUP(AC150,標準様式１シフト記号表!$C$7:$L$48,10,FALSE))</f>
        <v/>
      </c>
      <c r="AD151" s="283" t="str">
        <f>IF(AD150="","",VLOOKUP(AD150,標準様式１シフト記号表!$C$7:$L$48,10,FALSE))</f>
        <v/>
      </c>
      <c r="AE151" s="284" t="str">
        <f>IF(AE150="","",VLOOKUP(AE150,標準様式１シフト記号表!$C$7:$L$48,10,FALSE))</f>
        <v/>
      </c>
      <c r="AF151" s="284" t="str">
        <f>IF(AF150="","",VLOOKUP(AF150,標準様式１シフト記号表!$C$7:$L$48,10,FALSE))</f>
        <v/>
      </c>
      <c r="AG151" s="284" t="str">
        <f>IF(AG150="","",VLOOKUP(AG150,標準様式１シフト記号表!$C$7:$L$48,10,FALSE))</f>
        <v/>
      </c>
      <c r="AH151" s="284" t="str">
        <f>IF(AH150="","",VLOOKUP(AH150,標準様式１シフト記号表!$C$7:$L$48,10,FALSE))</f>
        <v/>
      </c>
      <c r="AI151" s="284" t="str">
        <f>IF(AI150="","",VLOOKUP(AI150,標準様式１シフト記号表!$C$7:$L$48,10,FALSE))</f>
        <v/>
      </c>
      <c r="AJ151" s="285" t="str">
        <f>IF(AJ150="","",VLOOKUP(AJ150,標準様式１シフト記号表!$C$7:$L$48,10,FALSE))</f>
        <v/>
      </c>
      <c r="AK151" s="283" t="str">
        <f>IF(AK150="","",VLOOKUP(AK150,標準様式１シフト記号表!$C$7:$L$48,10,FALSE))</f>
        <v/>
      </c>
      <c r="AL151" s="284" t="str">
        <f>IF(AL150="","",VLOOKUP(AL150,標準様式１シフト記号表!$C$7:$L$48,10,FALSE))</f>
        <v/>
      </c>
      <c r="AM151" s="284" t="str">
        <f>IF(AM150="","",VLOOKUP(AM150,標準様式１シフト記号表!$C$7:$L$48,10,FALSE))</f>
        <v/>
      </c>
      <c r="AN151" s="284" t="str">
        <f>IF(AN150="","",VLOOKUP(AN150,標準様式１シフト記号表!$C$7:$L$48,10,FALSE))</f>
        <v/>
      </c>
      <c r="AO151" s="284" t="str">
        <f>IF(AO150="","",VLOOKUP(AO150,標準様式１シフト記号表!$C$7:$L$48,10,FALSE))</f>
        <v/>
      </c>
      <c r="AP151" s="284" t="str">
        <f>IF(AP150="","",VLOOKUP(AP150,標準様式１シフト記号表!$C$7:$L$48,10,FALSE))</f>
        <v/>
      </c>
      <c r="AQ151" s="285" t="str">
        <f>IF(AQ150="","",VLOOKUP(AQ150,標準様式１シフト記号表!$C$7:$L$48,10,FALSE))</f>
        <v/>
      </c>
      <c r="AR151" s="283" t="str">
        <f>IF(AR150="","",VLOOKUP(AR150,標準様式１シフト記号表!$C$7:$L$48,10,FALSE))</f>
        <v/>
      </c>
      <c r="AS151" s="284" t="str">
        <f>IF(AS150="","",VLOOKUP(AS150,標準様式１シフト記号表!$C$7:$L$48,10,FALSE))</f>
        <v/>
      </c>
      <c r="AT151" s="284" t="str">
        <f>IF(AT150="","",VLOOKUP(AT150,標準様式１シフト記号表!$C$7:$L$48,10,FALSE))</f>
        <v/>
      </c>
      <c r="AU151" s="284" t="str">
        <f>IF(AU150="","",VLOOKUP(AU150,標準様式１シフト記号表!$C$7:$L$48,10,FALSE))</f>
        <v/>
      </c>
      <c r="AV151" s="284" t="str">
        <f>IF(AV150="","",VLOOKUP(AV150,標準様式１シフト記号表!$C$7:$L$48,10,FALSE))</f>
        <v/>
      </c>
      <c r="AW151" s="284" t="str">
        <f>IF(AW150="","",VLOOKUP(AW150,標準様式１シフト記号表!$C$7:$L$48,10,FALSE))</f>
        <v/>
      </c>
      <c r="AX151" s="285" t="str">
        <f>IF(AX150="","",VLOOKUP(AX150,標準様式１シフト記号表!$C$7:$L$48,10,FALSE))</f>
        <v/>
      </c>
      <c r="AY151" s="283" t="str">
        <f>IF(AY150="","",VLOOKUP(AY150,標準様式１シフト記号表!$C$7:$L$48,10,FALSE))</f>
        <v/>
      </c>
      <c r="AZ151" s="284" t="str">
        <f>IF(AZ150="","",VLOOKUP(AZ150,標準様式１シフト記号表!$C$7:$L$48,10,FALSE))</f>
        <v/>
      </c>
      <c r="BA151" s="284" t="str">
        <f>IF(BA150="","",VLOOKUP(BA150,標準様式１シフト記号表!$C$7:$L$48,10,FALSE))</f>
        <v/>
      </c>
      <c r="BB151" s="1166">
        <f>IF($BE$4="４週",SUM(W151:AX151),IF($BE$4="暦月",SUM(W151:BA151),""))</f>
        <v>0</v>
      </c>
      <c r="BC151" s="1167"/>
      <c r="BD151" s="1168">
        <f>IF($BE$4="４週",BB151/4,IF($BE$4="暦月",(BB151/($BE$9/7)),""))</f>
        <v>0</v>
      </c>
      <c r="BE151" s="1167"/>
      <c r="BF151" s="1163"/>
      <c r="BG151" s="1164"/>
      <c r="BH151" s="1164"/>
      <c r="BI151" s="1164"/>
      <c r="BJ151" s="1165"/>
    </row>
    <row r="152" spans="2:62" ht="20.25" customHeight="1" x14ac:dyDescent="0.15">
      <c r="B152" s="1086">
        <f>B150+1</f>
        <v>69</v>
      </c>
      <c r="C152" s="1155"/>
      <c r="D152" s="1156"/>
      <c r="E152" s="278"/>
      <c r="F152" s="279"/>
      <c r="G152" s="278"/>
      <c r="H152" s="279"/>
      <c r="I152" s="1157"/>
      <c r="J152" s="1158"/>
      <c r="K152" s="1159"/>
      <c r="L152" s="1160"/>
      <c r="M152" s="1160"/>
      <c r="N152" s="1156"/>
      <c r="O152" s="1103"/>
      <c r="P152" s="1104"/>
      <c r="Q152" s="1104"/>
      <c r="R152" s="1104"/>
      <c r="S152" s="1105"/>
      <c r="T152" s="298" t="s">
        <v>429</v>
      </c>
      <c r="V152" s="299"/>
      <c r="W152" s="291"/>
      <c r="X152" s="292"/>
      <c r="Y152" s="292"/>
      <c r="Z152" s="292"/>
      <c r="AA152" s="292"/>
      <c r="AB152" s="292"/>
      <c r="AC152" s="293"/>
      <c r="AD152" s="291"/>
      <c r="AE152" s="292"/>
      <c r="AF152" s="292"/>
      <c r="AG152" s="292"/>
      <c r="AH152" s="292"/>
      <c r="AI152" s="292"/>
      <c r="AJ152" s="293"/>
      <c r="AK152" s="291"/>
      <c r="AL152" s="292"/>
      <c r="AM152" s="292"/>
      <c r="AN152" s="292"/>
      <c r="AO152" s="292"/>
      <c r="AP152" s="292"/>
      <c r="AQ152" s="293"/>
      <c r="AR152" s="291"/>
      <c r="AS152" s="292"/>
      <c r="AT152" s="292"/>
      <c r="AU152" s="292"/>
      <c r="AV152" s="292"/>
      <c r="AW152" s="292"/>
      <c r="AX152" s="293"/>
      <c r="AY152" s="291"/>
      <c r="AZ152" s="292"/>
      <c r="BA152" s="294"/>
      <c r="BB152" s="1161"/>
      <c r="BC152" s="1162"/>
      <c r="BD152" s="1150"/>
      <c r="BE152" s="1151"/>
      <c r="BF152" s="1152"/>
      <c r="BG152" s="1153"/>
      <c r="BH152" s="1153"/>
      <c r="BI152" s="1153"/>
      <c r="BJ152" s="1154"/>
    </row>
    <row r="153" spans="2:62" ht="20.25" customHeight="1" x14ac:dyDescent="0.15">
      <c r="B153" s="1087"/>
      <c r="C153" s="1169"/>
      <c r="D153" s="1170"/>
      <c r="E153" s="301"/>
      <c r="F153" s="302">
        <f>C152</f>
        <v>0</v>
      </c>
      <c r="G153" s="301"/>
      <c r="H153" s="302">
        <f>I152</f>
        <v>0</v>
      </c>
      <c r="I153" s="1171"/>
      <c r="J153" s="1172"/>
      <c r="K153" s="1173"/>
      <c r="L153" s="1174"/>
      <c r="M153" s="1174"/>
      <c r="N153" s="1170"/>
      <c r="O153" s="1103"/>
      <c r="P153" s="1104"/>
      <c r="Q153" s="1104"/>
      <c r="R153" s="1104"/>
      <c r="S153" s="1105"/>
      <c r="T153" s="300" t="s">
        <v>430</v>
      </c>
      <c r="U153" s="296"/>
      <c r="V153" s="297"/>
      <c r="W153" s="283" t="str">
        <f>IF(W152="","",VLOOKUP(W152,標準様式１シフト記号表!$C$7:$L$48,10,FALSE))</f>
        <v/>
      </c>
      <c r="X153" s="284" t="str">
        <f>IF(X152="","",VLOOKUP(X152,標準様式１シフト記号表!$C$7:$L$48,10,FALSE))</f>
        <v/>
      </c>
      <c r="Y153" s="284" t="str">
        <f>IF(Y152="","",VLOOKUP(Y152,標準様式１シフト記号表!$C$7:$L$48,10,FALSE))</f>
        <v/>
      </c>
      <c r="Z153" s="284" t="str">
        <f>IF(Z152="","",VLOOKUP(Z152,標準様式１シフト記号表!$C$7:$L$48,10,FALSE))</f>
        <v/>
      </c>
      <c r="AA153" s="284" t="str">
        <f>IF(AA152="","",VLOOKUP(AA152,標準様式１シフト記号表!$C$7:$L$48,10,FALSE))</f>
        <v/>
      </c>
      <c r="AB153" s="284" t="str">
        <f>IF(AB152="","",VLOOKUP(AB152,標準様式１シフト記号表!$C$7:$L$48,10,FALSE))</f>
        <v/>
      </c>
      <c r="AC153" s="285" t="str">
        <f>IF(AC152="","",VLOOKUP(AC152,標準様式１シフト記号表!$C$7:$L$48,10,FALSE))</f>
        <v/>
      </c>
      <c r="AD153" s="283" t="str">
        <f>IF(AD152="","",VLOOKUP(AD152,標準様式１シフト記号表!$C$7:$L$48,10,FALSE))</f>
        <v/>
      </c>
      <c r="AE153" s="284" t="str">
        <f>IF(AE152="","",VLOOKUP(AE152,標準様式１シフト記号表!$C$7:$L$48,10,FALSE))</f>
        <v/>
      </c>
      <c r="AF153" s="284" t="str">
        <f>IF(AF152="","",VLOOKUP(AF152,標準様式１シフト記号表!$C$7:$L$48,10,FALSE))</f>
        <v/>
      </c>
      <c r="AG153" s="284" t="str">
        <f>IF(AG152="","",VLOOKUP(AG152,標準様式１シフト記号表!$C$7:$L$48,10,FALSE))</f>
        <v/>
      </c>
      <c r="AH153" s="284" t="str">
        <f>IF(AH152="","",VLOOKUP(AH152,標準様式１シフト記号表!$C$7:$L$48,10,FALSE))</f>
        <v/>
      </c>
      <c r="AI153" s="284" t="str">
        <f>IF(AI152="","",VLOOKUP(AI152,標準様式１シフト記号表!$C$7:$L$48,10,FALSE))</f>
        <v/>
      </c>
      <c r="AJ153" s="285" t="str">
        <f>IF(AJ152="","",VLOOKUP(AJ152,標準様式１シフト記号表!$C$7:$L$48,10,FALSE))</f>
        <v/>
      </c>
      <c r="AK153" s="283" t="str">
        <f>IF(AK152="","",VLOOKUP(AK152,標準様式１シフト記号表!$C$7:$L$48,10,FALSE))</f>
        <v/>
      </c>
      <c r="AL153" s="284" t="str">
        <f>IF(AL152="","",VLOOKUP(AL152,標準様式１シフト記号表!$C$7:$L$48,10,FALSE))</f>
        <v/>
      </c>
      <c r="AM153" s="284" t="str">
        <f>IF(AM152="","",VLOOKUP(AM152,標準様式１シフト記号表!$C$7:$L$48,10,FALSE))</f>
        <v/>
      </c>
      <c r="AN153" s="284" t="str">
        <f>IF(AN152="","",VLOOKUP(AN152,標準様式１シフト記号表!$C$7:$L$48,10,FALSE))</f>
        <v/>
      </c>
      <c r="AO153" s="284" t="str">
        <f>IF(AO152="","",VLOOKUP(AO152,標準様式１シフト記号表!$C$7:$L$48,10,FALSE))</f>
        <v/>
      </c>
      <c r="AP153" s="284" t="str">
        <f>IF(AP152="","",VLOOKUP(AP152,標準様式１シフト記号表!$C$7:$L$48,10,FALSE))</f>
        <v/>
      </c>
      <c r="AQ153" s="285" t="str">
        <f>IF(AQ152="","",VLOOKUP(AQ152,標準様式１シフト記号表!$C$7:$L$48,10,FALSE))</f>
        <v/>
      </c>
      <c r="AR153" s="283" t="str">
        <f>IF(AR152="","",VLOOKUP(AR152,標準様式１シフト記号表!$C$7:$L$48,10,FALSE))</f>
        <v/>
      </c>
      <c r="AS153" s="284" t="str">
        <f>IF(AS152="","",VLOOKUP(AS152,標準様式１シフト記号表!$C$7:$L$48,10,FALSE))</f>
        <v/>
      </c>
      <c r="AT153" s="284" t="str">
        <f>IF(AT152="","",VLOOKUP(AT152,標準様式１シフト記号表!$C$7:$L$48,10,FALSE))</f>
        <v/>
      </c>
      <c r="AU153" s="284" t="str">
        <f>IF(AU152="","",VLOOKUP(AU152,標準様式１シフト記号表!$C$7:$L$48,10,FALSE))</f>
        <v/>
      </c>
      <c r="AV153" s="284" t="str">
        <f>IF(AV152="","",VLOOKUP(AV152,標準様式１シフト記号表!$C$7:$L$48,10,FALSE))</f>
        <v/>
      </c>
      <c r="AW153" s="284" t="str">
        <f>IF(AW152="","",VLOOKUP(AW152,標準様式１シフト記号表!$C$7:$L$48,10,FALSE))</f>
        <v/>
      </c>
      <c r="AX153" s="285" t="str">
        <f>IF(AX152="","",VLOOKUP(AX152,標準様式１シフト記号表!$C$7:$L$48,10,FALSE))</f>
        <v/>
      </c>
      <c r="AY153" s="283" t="str">
        <f>IF(AY152="","",VLOOKUP(AY152,標準様式１シフト記号表!$C$7:$L$48,10,FALSE))</f>
        <v/>
      </c>
      <c r="AZ153" s="284" t="str">
        <f>IF(AZ152="","",VLOOKUP(AZ152,標準様式１シフト記号表!$C$7:$L$48,10,FALSE))</f>
        <v/>
      </c>
      <c r="BA153" s="284" t="str">
        <f>IF(BA152="","",VLOOKUP(BA152,標準様式１シフト記号表!$C$7:$L$48,10,FALSE))</f>
        <v/>
      </c>
      <c r="BB153" s="1166">
        <f>IF($BE$4="４週",SUM(W153:AX153),IF($BE$4="暦月",SUM(W153:BA153),""))</f>
        <v>0</v>
      </c>
      <c r="BC153" s="1167"/>
      <c r="BD153" s="1168">
        <f>IF($BE$4="４週",BB153/4,IF($BE$4="暦月",(BB153/($BE$9/7)),""))</f>
        <v>0</v>
      </c>
      <c r="BE153" s="1167"/>
      <c r="BF153" s="1163"/>
      <c r="BG153" s="1164"/>
      <c r="BH153" s="1164"/>
      <c r="BI153" s="1164"/>
      <c r="BJ153" s="1165"/>
    </row>
    <row r="154" spans="2:62" ht="20.25" customHeight="1" x14ac:dyDescent="0.15">
      <c r="B154" s="1086">
        <f>B152+1</f>
        <v>70</v>
      </c>
      <c r="C154" s="1155"/>
      <c r="D154" s="1156"/>
      <c r="E154" s="278"/>
      <c r="F154" s="279"/>
      <c r="G154" s="278"/>
      <c r="H154" s="279"/>
      <c r="I154" s="1157"/>
      <c r="J154" s="1158"/>
      <c r="K154" s="1159"/>
      <c r="L154" s="1160"/>
      <c r="M154" s="1160"/>
      <c r="N154" s="1156"/>
      <c r="O154" s="1103"/>
      <c r="P154" s="1104"/>
      <c r="Q154" s="1104"/>
      <c r="R154" s="1104"/>
      <c r="S154" s="1105"/>
      <c r="T154" s="298" t="s">
        <v>429</v>
      </c>
      <c r="V154" s="299"/>
      <c r="W154" s="291"/>
      <c r="X154" s="292"/>
      <c r="Y154" s="292"/>
      <c r="Z154" s="292"/>
      <c r="AA154" s="292"/>
      <c r="AB154" s="292"/>
      <c r="AC154" s="293"/>
      <c r="AD154" s="291"/>
      <c r="AE154" s="292"/>
      <c r="AF154" s="292"/>
      <c r="AG154" s="292"/>
      <c r="AH154" s="292"/>
      <c r="AI154" s="292"/>
      <c r="AJ154" s="293"/>
      <c r="AK154" s="291"/>
      <c r="AL154" s="292"/>
      <c r="AM154" s="292"/>
      <c r="AN154" s="292"/>
      <c r="AO154" s="292"/>
      <c r="AP154" s="292"/>
      <c r="AQ154" s="293"/>
      <c r="AR154" s="291"/>
      <c r="AS154" s="292"/>
      <c r="AT154" s="292"/>
      <c r="AU154" s="292"/>
      <c r="AV154" s="292"/>
      <c r="AW154" s="292"/>
      <c r="AX154" s="293"/>
      <c r="AY154" s="291"/>
      <c r="AZ154" s="292"/>
      <c r="BA154" s="294"/>
      <c r="BB154" s="1161"/>
      <c r="BC154" s="1162"/>
      <c r="BD154" s="1150"/>
      <c r="BE154" s="1151"/>
      <c r="BF154" s="1152"/>
      <c r="BG154" s="1153"/>
      <c r="BH154" s="1153"/>
      <c r="BI154" s="1153"/>
      <c r="BJ154" s="1154"/>
    </row>
    <row r="155" spans="2:62" ht="20.25" customHeight="1" x14ac:dyDescent="0.15">
      <c r="B155" s="1087"/>
      <c r="C155" s="1169"/>
      <c r="D155" s="1170"/>
      <c r="E155" s="301"/>
      <c r="F155" s="302">
        <f>C154</f>
        <v>0</v>
      </c>
      <c r="G155" s="301"/>
      <c r="H155" s="302">
        <f>I154</f>
        <v>0</v>
      </c>
      <c r="I155" s="1171"/>
      <c r="J155" s="1172"/>
      <c r="K155" s="1173"/>
      <c r="L155" s="1174"/>
      <c r="M155" s="1174"/>
      <c r="N155" s="1170"/>
      <c r="O155" s="1103"/>
      <c r="P155" s="1104"/>
      <c r="Q155" s="1104"/>
      <c r="R155" s="1104"/>
      <c r="S155" s="1105"/>
      <c r="T155" s="300" t="s">
        <v>430</v>
      </c>
      <c r="U155" s="296"/>
      <c r="V155" s="297"/>
      <c r="W155" s="283" t="str">
        <f>IF(W154="","",VLOOKUP(W154,標準様式１シフト記号表!$C$7:$L$48,10,FALSE))</f>
        <v/>
      </c>
      <c r="X155" s="284" t="str">
        <f>IF(X154="","",VLOOKUP(X154,標準様式１シフト記号表!$C$7:$L$48,10,FALSE))</f>
        <v/>
      </c>
      <c r="Y155" s="284" t="str">
        <f>IF(Y154="","",VLOOKUP(Y154,標準様式１シフト記号表!$C$7:$L$48,10,FALSE))</f>
        <v/>
      </c>
      <c r="Z155" s="284" t="str">
        <f>IF(Z154="","",VLOOKUP(Z154,標準様式１シフト記号表!$C$7:$L$48,10,FALSE))</f>
        <v/>
      </c>
      <c r="AA155" s="284" t="str">
        <f>IF(AA154="","",VLOOKUP(AA154,標準様式１シフト記号表!$C$7:$L$48,10,FALSE))</f>
        <v/>
      </c>
      <c r="AB155" s="284" t="str">
        <f>IF(AB154="","",VLOOKUP(AB154,標準様式１シフト記号表!$C$7:$L$48,10,FALSE))</f>
        <v/>
      </c>
      <c r="AC155" s="285" t="str">
        <f>IF(AC154="","",VLOOKUP(AC154,標準様式１シフト記号表!$C$7:$L$48,10,FALSE))</f>
        <v/>
      </c>
      <c r="AD155" s="283" t="str">
        <f>IF(AD154="","",VLOOKUP(AD154,標準様式１シフト記号表!$C$7:$L$48,10,FALSE))</f>
        <v/>
      </c>
      <c r="AE155" s="284" t="str">
        <f>IF(AE154="","",VLOOKUP(AE154,標準様式１シフト記号表!$C$7:$L$48,10,FALSE))</f>
        <v/>
      </c>
      <c r="AF155" s="284" t="str">
        <f>IF(AF154="","",VLOOKUP(AF154,標準様式１シフト記号表!$C$7:$L$48,10,FALSE))</f>
        <v/>
      </c>
      <c r="AG155" s="284" t="str">
        <f>IF(AG154="","",VLOOKUP(AG154,標準様式１シフト記号表!$C$7:$L$48,10,FALSE))</f>
        <v/>
      </c>
      <c r="AH155" s="284" t="str">
        <f>IF(AH154="","",VLOOKUP(AH154,標準様式１シフト記号表!$C$7:$L$48,10,FALSE))</f>
        <v/>
      </c>
      <c r="AI155" s="284" t="str">
        <f>IF(AI154="","",VLOOKUP(AI154,標準様式１シフト記号表!$C$7:$L$48,10,FALSE))</f>
        <v/>
      </c>
      <c r="AJ155" s="285" t="str">
        <f>IF(AJ154="","",VLOOKUP(AJ154,標準様式１シフト記号表!$C$7:$L$48,10,FALSE))</f>
        <v/>
      </c>
      <c r="AK155" s="283" t="str">
        <f>IF(AK154="","",VLOOKUP(AK154,標準様式１シフト記号表!$C$7:$L$48,10,FALSE))</f>
        <v/>
      </c>
      <c r="AL155" s="284" t="str">
        <f>IF(AL154="","",VLOOKUP(AL154,標準様式１シフト記号表!$C$7:$L$48,10,FALSE))</f>
        <v/>
      </c>
      <c r="AM155" s="284" t="str">
        <f>IF(AM154="","",VLOOKUP(AM154,標準様式１シフト記号表!$C$7:$L$48,10,FALSE))</f>
        <v/>
      </c>
      <c r="AN155" s="284" t="str">
        <f>IF(AN154="","",VLOOKUP(AN154,標準様式１シフト記号表!$C$7:$L$48,10,FALSE))</f>
        <v/>
      </c>
      <c r="AO155" s="284" t="str">
        <f>IF(AO154="","",VLOOKUP(AO154,標準様式１シフト記号表!$C$7:$L$48,10,FALSE))</f>
        <v/>
      </c>
      <c r="AP155" s="284" t="str">
        <f>IF(AP154="","",VLOOKUP(AP154,標準様式１シフト記号表!$C$7:$L$48,10,FALSE))</f>
        <v/>
      </c>
      <c r="AQ155" s="285" t="str">
        <f>IF(AQ154="","",VLOOKUP(AQ154,標準様式１シフト記号表!$C$7:$L$48,10,FALSE))</f>
        <v/>
      </c>
      <c r="AR155" s="283" t="str">
        <f>IF(AR154="","",VLOOKUP(AR154,標準様式１シフト記号表!$C$7:$L$48,10,FALSE))</f>
        <v/>
      </c>
      <c r="AS155" s="284" t="str">
        <f>IF(AS154="","",VLOOKUP(AS154,標準様式１シフト記号表!$C$7:$L$48,10,FALSE))</f>
        <v/>
      </c>
      <c r="AT155" s="284" t="str">
        <f>IF(AT154="","",VLOOKUP(AT154,標準様式１シフト記号表!$C$7:$L$48,10,FALSE))</f>
        <v/>
      </c>
      <c r="AU155" s="284" t="str">
        <f>IF(AU154="","",VLOOKUP(AU154,標準様式１シフト記号表!$C$7:$L$48,10,FALSE))</f>
        <v/>
      </c>
      <c r="AV155" s="284" t="str">
        <f>IF(AV154="","",VLOOKUP(AV154,標準様式１シフト記号表!$C$7:$L$48,10,FALSE))</f>
        <v/>
      </c>
      <c r="AW155" s="284" t="str">
        <f>IF(AW154="","",VLOOKUP(AW154,標準様式１シフト記号表!$C$7:$L$48,10,FALSE))</f>
        <v/>
      </c>
      <c r="AX155" s="285" t="str">
        <f>IF(AX154="","",VLOOKUP(AX154,標準様式１シフト記号表!$C$7:$L$48,10,FALSE))</f>
        <v/>
      </c>
      <c r="AY155" s="283" t="str">
        <f>IF(AY154="","",VLOOKUP(AY154,標準様式１シフト記号表!$C$7:$L$48,10,FALSE))</f>
        <v/>
      </c>
      <c r="AZ155" s="284" t="str">
        <f>IF(AZ154="","",VLOOKUP(AZ154,標準様式１シフト記号表!$C$7:$L$48,10,FALSE))</f>
        <v/>
      </c>
      <c r="BA155" s="284" t="str">
        <f>IF(BA154="","",VLOOKUP(BA154,標準様式１シフト記号表!$C$7:$L$48,10,FALSE))</f>
        <v/>
      </c>
      <c r="BB155" s="1166">
        <f>IF($BE$4="４週",SUM(W155:AX155),IF($BE$4="暦月",SUM(W155:BA155),""))</f>
        <v>0</v>
      </c>
      <c r="BC155" s="1167"/>
      <c r="BD155" s="1168">
        <f>IF($BE$4="４週",BB155/4,IF($BE$4="暦月",(BB155/($BE$9/7)),""))</f>
        <v>0</v>
      </c>
      <c r="BE155" s="1167"/>
      <c r="BF155" s="1163"/>
      <c r="BG155" s="1164"/>
      <c r="BH155" s="1164"/>
      <c r="BI155" s="1164"/>
      <c r="BJ155" s="1165"/>
    </row>
    <row r="156" spans="2:62" ht="20.25" customHeight="1" x14ac:dyDescent="0.15">
      <c r="B156" s="1086">
        <f>B154+1</f>
        <v>71</v>
      </c>
      <c r="C156" s="1155"/>
      <c r="D156" s="1156"/>
      <c r="E156" s="278"/>
      <c r="F156" s="279"/>
      <c r="G156" s="278"/>
      <c r="H156" s="279"/>
      <c r="I156" s="1157"/>
      <c r="J156" s="1158"/>
      <c r="K156" s="1159"/>
      <c r="L156" s="1160"/>
      <c r="M156" s="1160"/>
      <c r="N156" s="1156"/>
      <c r="O156" s="1103"/>
      <c r="P156" s="1104"/>
      <c r="Q156" s="1104"/>
      <c r="R156" s="1104"/>
      <c r="S156" s="1105"/>
      <c r="T156" s="298" t="s">
        <v>429</v>
      </c>
      <c r="V156" s="299"/>
      <c r="W156" s="291"/>
      <c r="X156" s="292"/>
      <c r="Y156" s="292"/>
      <c r="Z156" s="292"/>
      <c r="AA156" s="292"/>
      <c r="AB156" s="292"/>
      <c r="AC156" s="293"/>
      <c r="AD156" s="291"/>
      <c r="AE156" s="292"/>
      <c r="AF156" s="292"/>
      <c r="AG156" s="292"/>
      <c r="AH156" s="292"/>
      <c r="AI156" s="292"/>
      <c r="AJ156" s="293"/>
      <c r="AK156" s="291"/>
      <c r="AL156" s="292"/>
      <c r="AM156" s="292"/>
      <c r="AN156" s="292"/>
      <c r="AO156" s="292"/>
      <c r="AP156" s="292"/>
      <c r="AQ156" s="293"/>
      <c r="AR156" s="291"/>
      <c r="AS156" s="292"/>
      <c r="AT156" s="292"/>
      <c r="AU156" s="292"/>
      <c r="AV156" s="292"/>
      <c r="AW156" s="292"/>
      <c r="AX156" s="293"/>
      <c r="AY156" s="291"/>
      <c r="AZ156" s="292"/>
      <c r="BA156" s="294"/>
      <c r="BB156" s="1161"/>
      <c r="BC156" s="1162"/>
      <c r="BD156" s="1150"/>
      <c r="BE156" s="1151"/>
      <c r="BF156" s="1152"/>
      <c r="BG156" s="1153"/>
      <c r="BH156" s="1153"/>
      <c r="BI156" s="1153"/>
      <c r="BJ156" s="1154"/>
    </row>
    <row r="157" spans="2:62" ht="20.25" customHeight="1" x14ac:dyDescent="0.15">
      <c r="B157" s="1087"/>
      <c r="C157" s="1169"/>
      <c r="D157" s="1170"/>
      <c r="E157" s="301"/>
      <c r="F157" s="302">
        <f>C156</f>
        <v>0</v>
      </c>
      <c r="G157" s="301"/>
      <c r="H157" s="302">
        <f>I156</f>
        <v>0</v>
      </c>
      <c r="I157" s="1171"/>
      <c r="J157" s="1172"/>
      <c r="K157" s="1173"/>
      <c r="L157" s="1174"/>
      <c r="M157" s="1174"/>
      <c r="N157" s="1170"/>
      <c r="O157" s="1103"/>
      <c r="P157" s="1104"/>
      <c r="Q157" s="1104"/>
      <c r="R157" s="1104"/>
      <c r="S157" s="1105"/>
      <c r="T157" s="300" t="s">
        <v>430</v>
      </c>
      <c r="U157" s="296"/>
      <c r="V157" s="297"/>
      <c r="W157" s="283" t="str">
        <f>IF(W156="","",VLOOKUP(W156,標準様式１シフト記号表!$C$7:$L$48,10,FALSE))</f>
        <v/>
      </c>
      <c r="X157" s="284" t="str">
        <f>IF(X156="","",VLOOKUP(X156,標準様式１シフト記号表!$C$7:$L$48,10,FALSE))</f>
        <v/>
      </c>
      <c r="Y157" s="284" t="str">
        <f>IF(Y156="","",VLOOKUP(Y156,標準様式１シフト記号表!$C$7:$L$48,10,FALSE))</f>
        <v/>
      </c>
      <c r="Z157" s="284" t="str">
        <f>IF(Z156="","",VLOOKUP(Z156,標準様式１シフト記号表!$C$7:$L$48,10,FALSE))</f>
        <v/>
      </c>
      <c r="AA157" s="284" t="str">
        <f>IF(AA156="","",VLOOKUP(AA156,標準様式１シフト記号表!$C$7:$L$48,10,FALSE))</f>
        <v/>
      </c>
      <c r="AB157" s="284" t="str">
        <f>IF(AB156="","",VLOOKUP(AB156,標準様式１シフト記号表!$C$7:$L$48,10,FALSE))</f>
        <v/>
      </c>
      <c r="AC157" s="285" t="str">
        <f>IF(AC156="","",VLOOKUP(AC156,標準様式１シフト記号表!$C$7:$L$48,10,FALSE))</f>
        <v/>
      </c>
      <c r="AD157" s="283" t="str">
        <f>IF(AD156="","",VLOOKUP(AD156,標準様式１シフト記号表!$C$7:$L$48,10,FALSE))</f>
        <v/>
      </c>
      <c r="AE157" s="284" t="str">
        <f>IF(AE156="","",VLOOKUP(AE156,標準様式１シフト記号表!$C$7:$L$48,10,FALSE))</f>
        <v/>
      </c>
      <c r="AF157" s="284" t="str">
        <f>IF(AF156="","",VLOOKUP(AF156,標準様式１シフト記号表!$C$7:$L$48,10,FALSE))</f>
        <v/>
      </c>
      <c r="AG157" s="284" t="str">
        <f>IF(AG156="","",VLOOKUP(AG156,標準様式１シフト記号表!$C$7:$L$48,10,FALSE))</f>
        <v/>
      </c>
      <c r="AH157" s="284" t="str">
        <f>IF(AH156="","",VLOOKUP(AH156,標準様式１シフト記号表!$C$7:$L$48,10,FALSE))</f>
        <v/>
      </c>
      <c r="AI157" s="284" t="str">
        <f>IF(AI156="","",VLOOKUP(AI156,標準様式１シフト記号表!$C$7:$L$48,10,FALSE))</f>
        <v/>
      </c>
      <c r="AJ157" s="285" t="str">
        <f>IF(AJ156="","",VLOOKUP(AJ156,標準様式１シフト記号表!$C$7:$L$48,10,FALSE))</f>
        <v/>
      </c>
      <c r="AK157" s="283" t="str">
        <f>IF(AK156="","",VLOOKUP(AK156,標準様式１シフト記号表!$C$7:$L$48,10,FALSE))</f>
        <v/>
      </c>
      <c r="AL157" s="284" t="str">
        <f>IF(AL156="","",VLOOKUP(AL156,標準様式１シフト記号表!$C$7:$L$48,10,FALSE))</f>
        <v/>
      </c>
      <c r="AM157" s="284" t="str">
        <f>IF(AM156="","",VLOOKUP(AM156,標準様式１シフト記号表!$C$7:$L$48,10,FALSE))</f>
        <v/>
      </c>
      <c r="AN157" s="284" t="str">
        <f>IF(AN156="","",VLOOKUP(AN156,標準様式１シフト記号表!$C$7:$L$48,10,FALSE))</f>
        <v/>
      </c>
      <c r="AO157" s="284" t="str">
        <f>IF(AO156="","",VLOOKUP(AO156,標準様式１シフト記号表!$C$7:$L$48,10,FALSE))</f>
        <v/>
      </c>
      <c r="AP157" s="284" t="str">
        <f>IF(AP156="","",VLOOKUP(AP156,標準様式１シフト記号表!$C$7:$L$48,10,FALSE))</f>
        <v/>
      </c>
      <c r="AQ157" s="285" t="str">
        <f>IF(AQ156="","",VLOOKUP(AQ156,標準様式１シフト記号表!$C$7:$L$48,10,FALSE))</f>
        <v/>
      </c>
      <c r="AR157" s="283" t="str">
        <f>IF(AR156="","",VLOOKUP(AR156,標準様式１シフト記号表!$C$7:$L$48,10,FALSE))</f>
        <v/>
      </c>
      <c r="AS157" s="284" t="str">
        <f>IF(AS156="","",VLOOKUP(AS156,標準様式１シフト記号表!$C$7:$L$48,10,FALSE))</f>
        <v/>
      </c>
      <c r="AT157" s="284" t="str">
        <f>IF(AT156="","",VLOOKUP(AT156,標準様式１シフト記号表!$C$7:$L$48,10,FALSE))</f>
        <v/>
      </c>
      <c r="AU157" s="284" t="str">
        <f>IF(AU156="","",VLOOKUP(AU156,標準様式１シフト記号表!$C$7:$L$48,10,FALSE))</f>
        <v/>
      </c>
      <c r="AV157" s="284" t="str">
        <f>IF(AV156="","",VLOOKUP(AV156,標準様式１シフト記号表!$C$7:$L$48,10,FALSE))</f>
        <v/>
      </c>
      <c r="AW157" s="284" t="str">
        <f>IF(AW156="","",VLOOKUP(AW156,標準様式１シフト記号表!$C$7:$L$48,10,FALSE))</f>
        <v/>
      </c>
      <c r="AX157" s="285" t="str">
        <f>IF(AX156="","",VLOOKUP(AX156,標準様式１シフト記号表!$C$7:$L$48,10,FALSE))</f>
        <v/>
      </c>
      <c r="AY157" s="283" t="str">
        <f>IF(AY156="","",VLOOKUP(AY156,標準様式１シフト記号表!$C$7:$L$48,10,FALSE))</f>
        <v/>
      </c>
      <c r="AZ157" s="284" t="str">
        <f>IF(AZ156="","",VLOOKUP(AZ156,標準様式１シフト記号表!$C$7:$L$48,10,FALSE))</f>
        <v/>
      </c>
      <c r="BA157" s="284" t="str">
        <f>IF(BA156="","",VLOOKUP(BA156,標準様式１シフト記号表!$C$7:$L$48,10,FALSE))</f>
        <v/>
      </c>
      <c r="BB157" s="1166">
        <f>IF($BE$4="４週",SUM(W157:AX157),IF($BE$4="暦月",SUM(W157:BA157),""))</f>
        <v>0</v>
      </c>
      <c r="BC157" s="1167"/>
      <c r="BD157" s="1168">
        <f>IF($BE$4="４週",BB157/4,IF($BE$4="暦月",(BB157/($BE$9/7)),""))</f>
        <v>0</v>
      </c>
      <c r="BE157" s="1167"/>
      <c r="BF157" s="1163"/>
      <c r="BG157" s="1164"/>
      <c r="BH157" s="1164"/>
      <c r="BI157" s="1164"/>
      <c r="BJ157" s="1165"/>
    </row>
    <row r="158" spans="2:62" ht="20.25" customHeight="1" x14ac:dyDescent="0.15">
      <c r="B158" s="1086">
        <f>B156+1</f>
        <v>72</v>
      </c>
      <c r="C158" s="1155"/>
      <c r="D158" s="1156"/>
      <c r="E158" s="278"/>
      <c r="F158" s="279"/>
      <c r="G158" s="278"/>
      <c r="H158" s="279"/>
      <c r="I158" s="1157"/>
      <c r="J158" s="1158"/>
      <c r="K158" s="1159"/>
      <c r="L158" s="1160"/>
      <c r="M158" s="1160"/>
      <c r="N158" s="1156"/>
      <c r="O158" s="1103"/>
      <c r="P158" s="1104"/>
      <c r="Q158" s="1104"/>
      <c r="R158" s="1104"/>
      <c r="S158" s="1105"/>
      <c r="T158" s="298" t="s">
        <v>429</v>
      </c>
      <c r="V158" s="299"/>
      <c r="W158" s="291"/>
      <c r="X158" s="292"/>
      <c r="Y158" s="292"/>
      <c r="Z158" s="292"/>
      <c r="AA158" s="292"/>
      <c r="AB158" s="292"/>
      <c r="AC158" s="293"/>
      <c r="AD158" s="291"/>
      <c r="AE158" s="292"/>
      <c r="AF158" s="292"/>
      <c r="AG158" s="292"/>
      <c r="AH158" s="292"/>
      <c r="AI158" s="292"/>
      <c r="AJ158" s="293"/>
      <c r="AK158" s="291"/>
      <c r="AL158" s="292"/>
      <c r="AM158" s="292"/>
      <c r="AN158" s="292"/>
      <c r="AO158" s="292"/>
      <c r="AP158" s="292"/>
      <c r="AQ158" s="293"/>
      <c r="AR158" s="291"/>
      <c r="AS158" s="292"/>
      <c r="AT158" s="292"/>
      <c r="AU158" s="292"/>
      <c r="AV158" s="292"/>
      <c r="AW158" s="292"/>
      <c r="AX158" s="293"/>
      <c r="AY158" s="291"/>
      <c r="AZ158" s="292"/>
      <c r="BA158" s="294"/>
      <c r="BB158" s="1161"/>
      <c r="BC158" s="1162"/>
      <c r="BD158" s="1150"/>
      <c r="BE158" s="1151"/>
      <c r="BF158" s="1152"/>
      <c r="BG158" s="1153"/>
      <c r="BH158" s="1153"/>
      <c r="BI158" s="1153"/>
      <c r="BJ158" s="1154"/>
    </row>
    <row r="159" spans="2:62" ht="20.25" customHeight="1" x14ac:dyDescent="0.15">
      <c r="B159" s="1087"/>
      <c r="C159" s="1169"/>
      <c r="D159" s="1170"/>
      <c r="E159" s="301"/>
      <c r="F159" s="302">
        <f>C158</f>
        <v>0</v>
      </c>
      <c r="G159" s="301"/>
      <c r="H159" s="302">
        <f>I158</f>
        <v>0</v>
      </c>
      <c r="I159" s="1171"/>
      <c r="J159" s="1172"/>
      <c r="K159" s="1173"/>
      <c r="L159" s="1174"/>
      <c r="M159" s="1174"/>
      <c r="N159" s="1170"/>
      <c r="O159" s="1103"/>
      <c r="P159" s="1104"/>
      <c r="Q159" s="1104"/>
      <c r="R159" s="1104"/>
      <c r="S159" s="1105"/>
      <c r="T159" s="300" t="s">
        <v>430</v>
      </c>
      <c r="U159" s="296"/>
      <c r="V159" s="297"/>
      <c r="W159" s="283" t="str">
        <f>IF(W158="","",VLOOKUP(W158,標準様式１シフト記号表!$C$7:$L$48,10,FALSE))</f>
        <v/>
      </c>
      <c r="X159" s="284" t="str">
        <f>IF(X158="","",VLOOKUP(X158,標準様式１シフト記号表!$C$7:$L$48,10,FALSE))</f>
        <v/>
      </c>
      <c r="Y159" s="284" t="str">
        <f>IF(Y158="","",VLOOKUP(Y158,標準様式１シフト記号表!$C$7:$L$48,10,FALSE))</f>
        <v/>
      </c>
      <c r="Z159" s="284" t="str">
        <f>IF(Z158="","",VLOOKUP(Z158,標準様式１シフト記号表!$C$7:$L$48,10,FALSE))</f>
        <v/>
      </c>
      <c r="AA159" s="284" t="str">
        <f>IF(AA158="","",VLOOKUP(AA158,標準様式１シフト記号表!$C$7:$L$48,10,FALSE))</f>
        <v/>
      </c>
      <c r="AB159" s="284" t="str">
        <f>IF(AB158="","",VLOOKUP(AB158,標準様式１シフト記号表!$C$7:$L$48,10,FALSE))</f>
        <v/>
      </c>
      <c r="AC159" s="285" t="str">
        <f>IF(AC158="","",VLOOKUP(AC158,標準様式１シフト記号表!$C$7:$L$48,10,FALSE))</f>
        <v/>
      </c>
      <c r="AD159" s="283" t="str">
        <f>IF(AD158="","",VLOOKUP(AD158,標準様式１シフト記号表!$C$7:$L$48,10,FALSE))</f>
        <v/>
      </c>
      <c r="AE159" s="284" t="str">
        <f>IF(AE158="","",VLOOKUP(AE158,標準様式１シフト記号表!$C$7:$L$48,10,FALSE))</f>
        <v/>
      </c>
      <c r="AF159" s="284" t="str">
        <f>IF(AF158="","",VLOOKUP(AF158,標準様式１シフト記号表!$C$7:$L$48,10,FALSE))</f>
        <v/>
      </c>
      <c r="AG159" s="284" t="str">
        <f>IF(AG158="","",VLOOKUP(AG158,標準様式１シフト記号表!$C$7:$L$48,10,FALSE))</f>
        <v/>
      </c>
      <c r="AH159" s="284" t="str">
        <f>IF(AH158="","",VLOOKUP(AH158,標準様式１シフト記号表!$C$7:$L$48,10,FALSE))</f>
        <v/>
      </c>
      <c r="AI159" s="284" t="str">
        <f>IF(AI158="","",VLOOKUP(AI158,標準様式１シフト記号表!$C$7:$L$48,10,FALSE))</f>
        <v/>
      </c>
      <c r="AJ159" s="285" t="str">
        <f>IF(AJ158="","",VLOOKUP(AJ158,標準様式１シフト記号表!$C$7:$L$48,10,FALSE))</f>
        <v/>
      </c>
      <c r="AK159" s="283" t="str">
        <f>IF(AK158="","",VLOOKUP(AK158,標準様式１シフト記号表!$C$7:$L$48,10,FALSE))</f>
        <v/>
      </c>
      <c r="AL159" s="284" t="str">
        <f>IF(AL158="","",VLOOKUP(AL158,標準様式１シフト記号表!$C$7:$L$48,10,FALSE))</f>
        <v/>
      </c>
      <c r="AM159" s="284" t="str">
        <f>IF(AM158="","",VLOOKUP(AM158,標準様式１シフト記号表!$C$7:$L$48,10,FALSE))</f>
        <v/>
      </c>
      <c r="AN159" s="284" t="str">
        <f>IF(AN158="","",VLOOKUP(AN158,標準様式１シフト記号表!$C$7:$L$48,10,FALSE))</f>
        <v/>
      </c>
      <c r="AO159" s="284" t="str">
        <f>IF(AO158="","",VLOOKUP(AO158,標準様式１シフト記号表!$C$7:$L$48,10,FALSE))</f>
        <v/>
      </c>
      <c r="AP159" s="284" t="str">
        <f>IF(AP158="","",VLOOKUP(AP158,標準様式１シフト記号表!$C$7:$L$48,10,FALSE))</f>
        <v/>
      </c>
      <c r="AQ159" s="285" t="str">
        <f>IF(AQ158="","",VLOOKUP(AQ158,標準様式１シフト記号表!$C$7:$L$48,10,FALSE))</f>
        <v/>
      </c>
      <c r="AR159" s="283" t="str">
        <f>IF(AR158="","",VLOOKUP(AR158,標準様式１シフト記号表!$C$7:$L$48,10,FALSE))</f>
        <v/>
      </c>
      <c r="AS159" s="284" t="str">
        <f>IF(AS158="","",VLOOKUP(AS158,標準様式１シフト記号表!$C$7:$L$48,10,FALSE))</f>
        <v/>
      </c>
      <c r="AT159" s="284" t="str">
        <f>IF(AT158="","",VLOOKUP(AT158,標準様式１シフト記号表!$C$7:$L$48,10,FALSE))</f>
        <v/>
      </c>
      <c r="AU159" s="284" t="str">
        <f>IF(AU158="","",VLOOKUP(AU158,標準様式１シフト記号表!$C$7:$L$48,10,FALSE))</f>
        <v/>
      </c>
      <c r="AV159" s="284" t="str">
        <f>IF(AV158="","",VLOOKUP(AV158,標準様式１シフト記号表!$C$7:$L$48,10,FALSE))</f>
        <v/>
      </c>
      <c r="AW159" s="284" t="str">
        <f>IF(AW158="","",VLOOKUP(AW158,標準様式１シフト記号表!$C$7:$L$48,10,FALSE))</f>
        <v/>
      </c>
      <c r="AX159" s="285" t="str">
        <f>IF(AX158="","",VLOOKUP(AX158,標準様式１シフト記号表!$C$7:$L$48,10,FALSE))</f>
        <v/>
      </c>
      <c r="AY159" s="283" t="str">
        <f>IF(AY158="","",VLOOKUP(AY158,標準様式１シフト記号表!$C$7:$L$48,10,FALSE))</f>
        <v/>
      </c>
      <c r="AZ159" s="284" t="str">
        <f>IF(AZ158="","",VLOOKUP(AZ158,標準様式１シフト記号表!$C$7:$L$48,10,FALSE))</f>
        <v/>
      </c>
      <c r="BA159" s="284" t="str">
        <f>IF(BA158="","",VLOOKUP(BA158,標準様式１シフト記号表!$C$7:$L$48,10,FALSE))</f>
        <v/>
      </c>
      <c r="BB159" s="1166">
        <f>IF($BE$4="４週",SUM(W159:AX159),IF($BE$4="暦月",SUM(W159:BA159),""))</f>
        <v>0</v>
      </c>
      <c r="BC159" s="1167"/>
      <c r="BD159" s="1168">
        <f>IF($BE$4="４週",BB159/4,IF($BE$4="暦月",(BB159/($BE$9/7)),""))</f>
        <v>0</v>
      </c>
      <c r="BE159" s="1167"/>
      <c r="BF159" s="1163"/>
      <c r="BG159" s="1164"/>
      <c r="BH159" s="1164"/>
      <c r="BI159" s="1164"/>
      <c r="BJ159" s="1165"/>
    </row>
    <row r="160" spans="2:62" ht="20.25" customHeight="1" x14ac:dyDescent="0.15">
      <c r="B160" s="1086">
        <f>B158+1</f>
        <v>73</v>
      </c>
      <c r="C160" s="1155"/>
      <c r="D160" s="1156"/>
      <c r="E160" s="278"/>
      <c r="F160" s="279"/>
      <c r="G160" s="278"/>
      <c r="H160" s="279"/>
      <c r="I160" s="1157"/>
      <c r="J160" s="1158"/>
      <c r="K160" s="1159"/>
      <c r="L160" s="1160"/>
      <c r="M160" s="1160"/>
      <c r="N160" s="1156"/>
      <c r="O160" s="1103"/>
      <c r="P160" s="1104"/>
      <c r="Q160" s="1104"/>
      <c r="R160" s="1104"/>
      <c r="S160" s="1105"/>
      <c r="T160" s="298" t="s">
        <v>429</v>
      </c>
      <c r="V160" s="299"/>
      <c r="W160" s="291"/>
      <c r="X160" s="292"/>
      <c r="Y160" s="292"/>
      <c r="Z160" s="292"/>
      <c r="AA160" s="292"/>
      <c r="AB160" s="292"/>
      <c r="AC160" s="293"/>
      <c r="AD160" s="291"/>
      <c r="AE160" s="292"/>
      <c r="AF160" s="292"/>
      <c r="AG160" s="292"/>
      <c r="AH160" s="292"/>
      <c r="AI160" s="292"/>
      <c r="AJ160" s="293"/>
      <c r="AK160" s="291"/>
      <c r="AL160" s="292"/>
      <c r="AM160" s="292"/>
      <c r="AN160" s="292"/>
      <c r="AO160" s="292"/>
      <c r="AP160" s="292"/>
      <c r="AQ160" s="293"/>
      <c r="AR160" s="291"/>
      <c r="AS160" s="292"/>
      <c r="AT160" s="292"/>
      <c r="AU160" s="292"/>
      <c r="AV160" s="292"/>
      <c r="AW160" s="292"/>
      <c r="AX160" s="293"/>
      <c r="AY160" s="291"/>
      <c r="AZ160" s="292"/>
      <c r="BA160" s="294"/>
      <c r="BB160" s="1161"/>
      <c r="BC160" s="1162"/>
      <c r="BD160" s="1150"/>
      <c r="BE160" s="1151"/>
      <c r="BF160" s="1152"/>
      <c r="BG160" s="1153"/>
      <c r="BH160" s="1153"/>
      <c r="BI160" s="1153"/>
      <c r="BJ160" s="1154"/>
    </row>
    <row r="161" spans="2:62" ht="20.25" customHeight="1" x14ac:dyDescent="0.15">
      <c r="B161" s="1087"/>
      <c r="C161" s="1169"/>
      <c r="D161" s="1170"/>
      <c r="E161" s="301"/>
      <c r="F161" s="302">
        <f>C160</f>
        <v>0</v>
      </c>
      <c r="G161" s="301"/>
      <c r="H161" s="302">
        <f>I160</f>
        <v>0</v>
      </c>
      <c r="I161" s="1171"/>
      <c r="J161" s="1172"/>
      <c r="K161" s="1173"/>
      <c r="L161" s="1174"/>
      <c r="M161" s="1174"/>
      <c r="N161" s="1170"/>
      <c r="O161" s="1103"/>
      <c r="P161" s="1104"/>
      <c r="Q161" s="1104"/>
      <c r="R161" s="1104"/>
      <c r="S161" s="1105"/>
      <c r="T161" s="300" t="s">
        <v>430</v>
      </c>
      <c r="U161" s="296"/>
      <c r="V161" s="297"/>
      <c r="W161" s="283" t="str">
        <f>IF(W160="","",VLOOKUP(W160,標準様式１シフト記号表!$C$7:$L$48,10,FALSE))</f>
        <v/>
      </c>
      <c r="X161" s="284" t="str">
        <f>IF(X160="","",VLOOKUP(X160,標準様式１シフト記号表!$C$7:$L$48,10,FALSE))</f>
        <v/>
      </c>
      <c r="Y161" s="284" t="str">
        <f>IF(Y160="","",VLOOKUP(Y160,標準様式１シフト記号表!$C$7:$L$48,10,FALSE))</f>
        <v/>
      </c>
      <c r="Z161" s="284" t="str">
        <f>IF(Z160="","",VLOOKUP(Z160,標準様式１シフト記号表!$C$7:$L$48,10,FALSE))</f>
        <v/>
      </c>
      <c r="AA161" s="284" t="str">
        <f>IF(AA160="","",VLOOKUP(AA160,標準様式１シフト記号表!$C$7:$L$48,10,FALSE))</f>
        <v/>
      </c>
      <c r="AB161" s="284" t="str">
        <f>IF(AB160="","",VLOOKUP(AB160,標準様式１シフト記号表!$C$7:$L$48,10,FALSE))</f>
        <v/>
      </c>
      <c r="AC161" s="285" t="str">
        <f>IF(AC160="","",VLOOKUP(AC160,標準様式１シフト記号表!$C$7:$L$48,10,FALSE))</f>
        <v/>
      </c>
      <c r="AD161" s="283" t="str">
        <f>IF(AD160="","",VLOOKUP(AD160,標準様式１シフト記号表!$C$7:$L$48,10,FALSE))</f>
        <v/>
      </c>
      <c r="AE161" s="284" t="str">
        <f>IF(AE160="","",VLOOKUP(AE160,標準様式１シフト記号表!$C$7:$L$48,10,FALSE))</f>
        <v/>
      </c>
      <c r="AF161" s="284" t="str">
        <f>IF(AF160="","",VLOOKUP(AF160,標準様式１シフト記号表!$C$7:$L$48,10,FALSE))</f>
        <v/>
      </c>
      <c r="AG161" s="284" t="str">
        <f>IF(AG160="","",VLOOKUP(AG160,標準様式１シフト記号表!$C$7:$L$48,10,FALSE))</f>
        <v/>
      </c>
      <c r="AH161" s="284" t="str">
        <f>IF(AH160="","",VLOOKUP(AH160,標準様式１シフト記号表!$C$7:$L$48,10,FALSE))</f>
        <v/>
      </c>
      <c r="AI161" s="284" t="str">
        <f>IF(AI160="","",VLOOKUP(AI160,標準様式１シフト記号表!$C$7:$L$48,10,FALSE))</f>
        <v/>
      </c>
      <c r="AJ161" s="285" t="str">
        <f>IF(AJ160="","",VLOOKUP(AJ160,標準様式１シフト記号表!$C$7:$L$48,10,FALSE))</f>
        <v/>
      </c>
      <c r="AK161" s="283" t="str">
        <f>IF(AK160="","",VLOOKUP(AK160,標準様式１シフト記号表!$C$7:$L$48,10,FALSE))</f>
        <v/>
      </c>
      <c r="AL161" s="284" t="str">
        <f>IF(AL160="","",VLOOKUP(AL160,標準様式１シフト記号表!$C$7:$L$48,10,FALSE))</f>
        <v/>
      </c>
      <c r="AM161" s="284" t="str">
        <f>IF(AM160="","",VLOOKUP(AM160,標準様式１シフト記号表!$C$7:$L$48,10,FALSE))</f>
        <v/>
      </c>
      <c r="AN161" s="284" t="str">
        <f>IF(AN160="","",VLOOKUP(AN160,標準様式１シフト記号表!$C$7:$L$48,10,FALSE))</f>
        <v/>
      </c>
      <c r="AO161" s="284" t="str">
        <f>IF(AO160="","",VLOOKUP(AO160,標準様式１シフト記号表!$C$7:$L$48,10,FALSE))</f>
        <v/>
      </c>
      <c r="AP161" s="284" t="str">
        <f>IF(AP160="","",VLOOKUP(AP160,標準様式１シフト記号表!$C$7:$L$48,10,FALSE))</f>
        <v/>
      </c>
      <c r="AQ161" s="285" t="str">
        <f>IF(AQ160="","",VLOOKUP(AQ160,標準様式１シフト記号表!$C$7:$L$48,10,FALSE))</f>
        <v/>
      </c>
      <c r="AR161" s="283" t="str">
        <f>IF(AR160="","",VLOOKUP(AR160,標準様式１シフト記号表!$C$7:$L$48,10,FALSE))</f>
        <v/>
      </c>
      <c r="AS161" s="284" t="str">
        <f>IF(AS160="","",VLOOKUP(AS160,標準様式１シフト記号表!$C$7:$L$48,10,FALSE))</f>
        <v/>
      </c>
      <c r="AT161" s="284" t="str">
        <f>IF(AT160="","",VLOOKUP(AT160,標準様式１シフト記号表!$C$7:$L$48,10,FALSE))</f>
        <v/>
      </c>
      <c r="AU161" s="284" t="str">
        <f>IF(AU160="","",VLOOKUP(AU160,標準様式１シフト記号表!$C$7:$L$48,10,FALSE))</f>
        <v/>
      </c>
      <c r="AV161" s="284" t="str">
        <f>IF(AV160="","",VLOOKUP(AV160,標準様式１シフト記号表!$C$7:$L$48,10,FALSE))</f>
        <v/>
      </c>
      <c r="AW161" s="284" t="str">
        <f>IF(AW160="","",VLOOKUP(AW160,標準様式１シフト記号表!$C$7:$L$48,10,FALSE))</f>
        <v/>
      </c>
      <c r="AX161" s="285" t="str">
        <f>IF(AX160="","",VLOOKUP(AX160,標準様式１シフト記号表!$C$7:$L$48,10,FALSE))</f>
        <v/>
      </c>
      <c r="AY161" s="283" t="str">
        <f>IF(AY160="","",VLOOKUP(AY160,標準様式１シフト記号表!$C$7:$L$48,10,FALSE))</f>
        <v/>
      </c>
      <c r="AZ161" s="284" t="str">
        <f>IF(AZ160="","",VLOOKUP(AZ160,標準様式１シフト記号表!$C$7:$L$48,10,FALSE))</f>
        <v/>
      </c>
      <c r="BA161" s="284" t="str">
        <f>IF(BA160="","",VLOOKUP(BA160,標準様式１シフト記号表!$C$7:$L$48,10,FALSE))</f>
        <v/>
      </c>
      <c r="BB161" s="1166">
        <f>IF($BE$4="４週",SUM(W161:AX161),IF($BE$4="暦月",SUM(W161:BA161),""))</f>
        <v>0</v>
      </c>
      <c r="BC161" s="1167"/>
      <c r="BD161" s="1168">
        <f>IF($BE$4="４週",BB161/4,IF($BE$4="暦月",(BB161/($BE$9/7)),""))</f>
        <v>0</v>
      </c>
      <c r="BE161" s="1167"/>
      <c r="BF161" s="1163"/>
      <c r="BG161" s="1164"/>
      <c r="BH161" s="1164"/>
      <c r="BI161" s="1164"/>
      <c r="BJ161" s="1165"/>
    </row>
    <row r="162" spans="2:62" ht="20.25" customHeight="1" x14ac:dyDescent="0.15">
      <c r="B162" s="1086">
        <f>B160+1</f>
        <v>74</v>
      </c>
      <c r="C162" s="1155"/>
      <c r="D162" s="1156"/>
      <c r="E162" s="278"/>
      <c r="F162" s="279"/>
      <c r="G162" s="278"/>
      <c r="H162" s="279"/>
      <c r="I162" s="1157"/>
      <c r="J162" s="1158"/>
      <c r="K162" s="1159"/>
      <c r="L162" s="1160"/>
      <c r="M162" s="1160"/>
      <c r="N162" s="1156"/>
      <c r="O162" s="1103"/>
      <c r="P162" s="1104"/>
      <c r="Q162" s="1104"/>
      <c r="R162" s="1104"/>
      <c r="S162" s="1105"/>
      <c r="T162" s="298" t="s">
        <v>429</v>
      </c>
      <c r="V162" s="299"/>
      <c r="W162" s="291"/>
      <c r="X162" s="292"/>
      <c r="Y162" s="292"/>
      <c r="Z162" s="292"/>
      <c r="AA162" s="292"/>
      <c r="AB162" s="292"/>
      <c r="AC162" s="293"/>
      <c r="AD162" s="291"/>
      <c r="AE162" s="292"/>
      <c r="AF162" s="292"/>
      <c r="AG162" s="292"/>
      <c r="AH162" s="292"/>
      <c r="AI162" s="292"/>
      <c r="AJ162" s="293"/>
      <c r="AK162" s="291"/>
      <c r="AL162" s="292"/>
      <c r="AM162" s="292"/>
      <c r="AN162" s="292"/>
      <c r="AO162" s="292"/>
      <c r="AP162" s="292"/>
      <c r="AQ162" s="293"/>
      <c r="AR162" s="291"/>
      <c r="AS162" s="292"/>
      <c r="AT162" s="292"/>
      <c r="AU162" s="292"/>
      <c r="AV162" s="292"/>
      <c r="AW162" s="292"/>
      <c r="AX162" s="293"/>
      <c r="AY162" s="291"/>
      <c r="AZ162" s="292"/>
      <c r="BA162" s="294"/>
      <c r="BB162" s="1161"/>
      <c r="BC162" s="1162"/>
      <c r="BD162" s="1150"/>
      <c r="BE162" s="1151"/>
      <c r="BF162" s="1152"/>
      <c r="BG162" s="1153"/>
      <c r="BH162" s="1153"/>
      <c r="BI162" s="1153"/>
      <c r="BJ162" s="1154"/>
    </row>
    <row r="163" spans="2:62" ht="20.25" customHeight="1" x14ac:dyDescent="0.15">
      <c r="B163" s="1087"/>
      <c r="C163" s="1169"/>
      <c r="D163" s="1170"/>
      <c r="E163" s="301"/>
      <c r="F163" s="302">
        <f>C162</f>
        <v>0</v>
      </c>
      <c r="G163" s="301"/>
      <c r="H163" s="302">
        <f>I162</f>
        <v>0</v>
      </c>
      <c r="I163" s="1171"/>
      <c r="J163" s="1172"/>
      <c r="K163" s="1173"/>
      <c r="L163" s="1174"/>
      <c r="M163" s="1174"/>
      <c r="N163" s="1170"/>
      <c r="O163" s="1103"/>
      <c r="P163" s="1104"/>
      <c r="Q163" s="1104"/>
      <c r="R163" s="1104"/>
      <c r="S163" s="1105"/>
      <c r="T163" s="300" t="s">
        <v>430</v>
      </c>
      <c r="U163" s="296"/>
      <c r="V163" s="297"/>
      <c r="W163" s="283" t="str">
        <f>IF(W162="","",VLOOKUP(W162,標準様式１シフト記号表!$C$7:$L$48,10,FALSE))</f>
        <v/>
      </c>
      <c r="X163" s="284" t="str">
        <f>IF(X162="","",VLOOKUP(X162,標準様式１シフト記号表!$C$7:$L$48,10,FALSE))</f>
        <v/>
      </c>
      <c r="Y163" s="284" t="str">
        <f>IF(Y162="","",VLOOKUP(Y162,標準様式１シフト記号表!$C$7:$L$48,10,FALSE))</f>
        <v/>
      </c>
      <c r="Z163" s="284" t="str">
        <f>IF(Z162="","",VLOOKUP(Z162,標準様式１シフト記号表!$C$7:$L$48,10,FALSE))</f>
        <v/>
      </c>
      <c r="AA163" s="284" t="str">
        <f>IF(AA162="","",VLOOKUP(AA162,標準様式１シフト記号表!$C$7:$L$48,10,FALSE))</f>
        <v/>
      </c>
      <c r="AB163" s="284" t="str">
        <f>IF(AB162="","",VLOOKUP(AB162,標準様式１シフト記号表!$C$7:$L$48,10,FALSE))</f>
        <v/>
      </c>
      <c r="AC163" s="285" t="str">
        <f>IF(AC162="","",VLOOKUP(AC162,標準様式１シフト記号表!$C$7:$L$48,10,FALSE))</f>
        <v/>
      </c>
      <c r="AD163" s="283" t="str">
        <f>IF(AD162="","",VLOOKUP(AD162,標準様式１シフト記号表!$C$7:$L$48,10,FALSE))</f>
        <v/>
      </c>
      <c r="AE163" s="284" t="str">
        <f>IF(AE162="","",VLOOKUP(AE162,標準様式１シフト記号表!$C$7:$L$48,10,FALSE))</f>
        <v/>
      </c>
      <c r="AF163" s="284" t="str">
        <f>IF(AF162="","",VLOOKUP(AF162,標準様式１シフト記号表!$C$7:$L$48,10,FALSE))</f>
        <v/>
      </c>
      <c r="AG163" s="284" t="str">
        <f>IF(AG162="","",VLOOKUP(AG162,標準様式１シフト記号表!$C$7:$L$48,10,FALSE))</f>
        <v/>
      </c>
      <c r="AH163" s="284" t="str">
        <f>IF(AH162="","",VLOOKUP(AH162,標準様式１シフト記号表!$C$7:$L$48,10,FALSE))</f>
        <v/>
      </c>
      <c r="AI163" s="284" t="str">
        <f>IF(AI162="","",VLOOKUP(AI162,標準様式１シフト記号表!$C$7:$L$48,10,FALSE))</f>
        <v/>
      </c>
      <c r="AJ163" s="285" t="str">
        <f>IF(AJ162="","",VLOOKUP(AJ162,標準様式１シフト記号表!$C$7:$L$48,10,FALSE))</f>
        <v/>
      </c>
      <c r="AK163" s="283" t="str">
        <f>IF(AK162="","",VLOOKUP(AK162,標準様式１シフト記号表!$C$7:$L$48,10,FALSE))</f>
        <v/>
      </c>
      <c r="AL163" s="284" t="str">
        <f>IF(AL162="","",VLOOKUP(AL162,標準様式１シフト記号表!$C$7:$L$48,10,FALSE))</f>
        <v/>
      </c>
      <c r="AM163" s="284" t="str">
        <f>IF(AM162="","",VLOOKUP(AM162,標準様式１シフト記号表!$C$7:$L$48,10,FALSE))</f>
        <v/>
      </c>
      <c r="AN163" s="284" t="str">
        <f>IF(AN162="","",VLOOKUP(AN162,標準様式１シフト記号表!$C$7:$L$48,10,FALSE))</f>
        <v/>
      </c>
      <c r="AO163" s="284" t="str">
        <f>IF(AO162="","",VLOOKUP(AO162,標準様式１シフト記号表!$C$7:$L$48,10,FALSE))</f>
        <v/>
      </c>
      <c r="AP163" s="284" t="str">
        <f>IF(AP162="","",VLOOKUP(AP162,標準様式１シフト記号表!$C$7:$L$48,10,FALSE))</f>
        <v/>
      </c>
      <c r="AQ163" s="285" t="str">
        <f>IF(AQ162="","",VLOOKUP(AQ162,標準様式１シフト記号表!$C$7:$L$48,10,FALSE))</f>
        <v/>
      </c>
      <c r="AR163" s="283" t="str">
        <f>IF(AR162="","",VLOOKUP(AR162,標準様式１シフト記号表!$C$7:$L$48,10,FALSE))</f>
        <v/>
      </c>
      <c r="AS163" s="284" t="str">
        <f>IF(AS162="","",VLOOKUP(AS162,標準様式１シフト記号表!$C$7:$L$48,10,FALSE))</f>
        <v/>
      </c>
      <c r="AT163" s="284" t="str">
        <f>IF(AT162="","",VLOOKUP(AT162,標準様式１シフト記号表!$C$7:$L$48,10,FALSE))</f>
        <v/>
      </c>
      <c r="AU163" s="284" t="str">
        <f>IF(AU162="","",VLOOKUP(AU162,標準様式１シフト記号表!$C$7:$L$48,10,FALSE))</f>
        <v/>
      </c>
      <c r="AV163" s="284" t="str">
        <f>IF(AV162="","",VLOOKUP(AV162,標準様式１シフト記号表!$C$7:$L$48,10,FALSE))</f>
        <v/>
      </c>
      <c r="AW163" s="284" t="str">
        <f>IF(AW162="","",VLOOKUP(AW162,標準様式１シフト記号表!$C$7:$L$48,10,FALSE))</f>
        <v/>
      </c>
      <c r="AX163" s="285" t="str">
        <f>IF(AX162="","",VLOOKUP(AX162,標準様式１シフト記号表!$C$7:$L$48,10,FALSE))</f>
        <v/>
      </c>
      <c r="AY163" s="283" t="str">
        <f>IF(AY162="","",VLOOKUP(AY162,標準様式１シフト記号表!$C$7:$L$48,10,FALSE))</f>
        <v/>
      </c>
      <c r="AZ163" s="284" t="str">
        <f>IF(AZ162="","",VLOOKUP(AZ162,標準様式１シフト記号表!$C$7:$L$48,10,FALSE))</f>
        <v/>
      </c>
      <c r="BA163" s="284" t="str">
        <f>IF(BA162="","",VLOOKUP(BA162,標準様式１シフト記号表!$C$7:$L$48,10,FALSE))</f>
        <v/>
      </c>
      <c r="BB163" s="1166">
        <f>IF($BE$4="４週",SUM(W163:AX163),IF($BE$4="暦月",SUM(W163:BA163),""))</f>
        <v>0</v>
      </c>
      <c r="BC163" s="1167"/>
      <c r="BD163" s="1168">
        <f>IF($BE$4="４週",BB163/4,IF($BE$4="暦月",(BB163/($BE$9/7)),""))</f>
        <v>0</v>
      </c>
      <c r="BE163" s="1167"/>
      <c r="BF163" s="1163"/>
      <c r="BG163" s="1164"/>
      <c r="BH163" s="1164"/>
      <c r="BI163" s="1164"/>
      <c r="BJ163" s="1165"/>
    </row>
    <row r="164" spans="2:62" ht="20.25" customHeight="1" x14ac:dyDescent="0.15">
      <c r="B164" s="1086">
        <f>B162+1</f>
        <v>75</v>
      </c>
      <c r="C164" s="1155"/>
      <c r="D164" s="1156"/>
      <c r="E164" s="278"/>
      <c r="F164" s="279"/>
      <c r="G164" s="278"/>
      <c r="H164" s="279"/>
      <c r="I164" s="1157"/>
      <c r="J164" s="1158"/>
      <c r="K164" s="1159"/>
      <c r="L164" s="1160"/>
      <c r="M164" s="1160"/>
      <c r="N164" s="1156"/>
      <c r="O164" s="1103"/>
      <c r="P164" s="1104"/>
      <c r="Q164" s="1104"/>
      <c r="R164" s="1104"/>
      <c r="S164" s="1105"/>
      <c r="T164" s="298" t="s">
        <v>429</v>
      </c>
      <c r="V164" s="299"/>
      <c r="W164" s="291"/>
      <c r="X164" s="292"/>
      <c r="Y164" s="292"/>
      <c r="Z164" s="292"/>
      <c r="AA164" s="292"/>
      <c r="AB164" s="292"/>
      <c r="AC164" s="293"/>
      <c r="AD164" s="291"/>
      <c r="AE164" s="292"/>
      <c r="AF164" s="292"/>
      <c r="AG164" s="292"/>
      <c r="AH164" s="292"/>
      <c r="AI164" s="292"/>
      <c r="AJ164" s="293"/>
      <c r="AK164" s="291"/>
      <c r="AL164" s="292"/>
      <c r="AM164" s="292"/>
      <c r="AN164" s="292"/>
      <c r="AO164" s="292"/>
      <c r="AP164" s="292"/>
      <c r="AQ164" s="293"/>
      <c r="AR164" s="291"/>
      <c r="AS164" s="292"/>
      <c r="AT164" s="292"/>
      <c r="AU164" s="292"/>
      <c r="AV164" s="292"/>
      <c r="AW164" s="292"/>
      <c r="AX164" s="293"/>
      <c r="AY164" s="291"/>
      <c r="AZ164" s="292"/>
      <c r="BA164" s="294"/>
      <c r="BB164" s="1161"/>
      <c r="BC164" s="1162"/>
      <c r="BD164" s="1150"/>
      <c r="BE164" s="1151"/>
      <c r="BF164" s="1152"/>
      <c r="BG164" s="1153"/>
      <c r="BH164" s="1153"/>
      <c r="BI164" s="1153"/>
      <c r="BJ164" s="1154"/>
    </row>
    <row r="165" spans="2:62" ht="20.25" customHeight="1" x14ac:dyDescent="0.15">
      <c r="B165" s="1087"/>
      <c r="C165" s="1169"/>
      <c r="D165" s="1170"/>
      <c r="E165" s="301"/>
      <c r="F165" s="302">
        <f>C164</f>
        <v>0</v>
      </c>
      <c r="G165" s="301"/>
      <c r="H165" s="302">
        <f>I164</f>
        <v>0</v>
      </c>
      <c r="I165" s="1171"/>
      <c r="J165" s="1172"/>
      <c r="K165" s="1173"/>
      <c r="L165" s="1174"/>
      <c r="M165" s="1174"/>
      <c r="N165" s="1170"/>
      <c r="O165" s="1103"/>
      <c r="P165" s="1104"/>
      <c r="Q165" s="1104"/>
      <c r="R165" s="1104"/>
      <c r="S165" s="1105"/>
      <c r="T165" s="300" t="s">
        <v>430</v>
      </c>
      <c r="U165" s="296"/>
      <c r="V165" s="297"/>
      <c r="W165" s="283" t="str">
        <f>IF(W164="","",VLOOKUP(W164,標準様式１シフト記号表!$C$7:$L$48,10,FALSE))</f>
        <v/>
      </c>
      <c r="X165" s="284" t="str">
        <f>IF(X164="","",VLOOKUP(X164,標準様式１シフト記号表!$C$7:$L$48,10,FALSE))</f>
        <v/>
      </c>
      <c r="Y165" s="284" t="str">
        <f>IF(Y164="","",VLOOKUP(Y164,標準様式１シフト記号表!$C$7:$L$48,10,FALSE))</f>
        <v/>
      </c>
      <c r="Z165" s="284" t="str">
        <f>IF(Z164="","",VLOOKUP(Z164,標準様式１シフト記号表!$C$7:$L$48,10,FALSE))</f>
        <v/>
      </c>
      <c r="AA165" s="284" t="str">
        <f>IF(AA164="","",VLOOKUP(AA164,標準様式１シフト記号表!$C$7:$L$48,10,FALSE))</f>
        <v/>
      </c>
      <c r="AB165" s="284" t="str">
        <f>IF(AB164="","",VLOOKUP(AB164,標準様式１シフト記号表!$C$7:$L$48,10,FALSE))</f>
        <v/>
      </c>
      <c r="AC165" s="285" t="str">
        <f>IF(AC164="","",VLOOKUP(AC164,標準様式１シフト記号表!$C$7:$L$48,10,FALSE))</f>
        <v/>
      </c>
      <c r="AD165" s="283" t="str">
        <f>IF(AD164="","",VLOOKUP(AD164,標準様式１シフト記号表!$C$7:$L$48,10,FALSE))</f>
        <v/>
      </c>
      <c r="AE165" s="284" t="str">
        <f>IF(AE164="","",VLOOKUP(AE164,標準様式１シフト記号表!$C$7:$L$48,10,FALSE))</f>
        <v/>
      </c>
      <c r="AF165" s="284" t="str">
        <f>IF(AF164="","",VLOOKUP(AF164,標準様式１シフト記号表!$C$7:$L$48,10,FALSE))</f>
        <v/>
      </c>
      <c r="AG165" s="284" t="str">
        <f>IF(AG164="","",VLOOKUP(AG164,標準様式１シフト記号表!$C$7:$L$48,10,FALSE))</f>
        <v/>
      </c>
      <c r="AH165" s="284" t="str">
        <f>IF(AH164="","",VLOOKUP(AH164,標準様式１シフト記号表!$C$7:$L$48,10,FALSE))</f>
        <v/>
      </c>
      <c r="AI165" s="284" t="str">
        <f>IF(AI164="","",VLOOKUP(AI164,標準様式１シフト記号表!$C$7:$L$48,10,FALSE))</f>
        <v/>
      </c>
      <c r="AJ165" s="285" t="str">
        <f>IF(AJ164="","",VLOOKUP(AJ164,標準様式１シフト記号表!$C$7:$L$48,10,FALSE))</f>
        <v/>
      </c>
      <c r="AK165" s="283" t="str">
        <f>IF(AK164="","",VLOOKUP(AK164,標準様式１シフト記号表!$C$7:$L$48,10,FALSE))</f>
        <v/>
      </c>
      <c r="AL165" s="284" t="str">
        <f>IF(AL164="","",VLOOKUP(AL164,標準様式１シフト記号表!$C$7:$L$48,10,FALSE))</f>
        <v/>
      </c>
      <c r="AM165" s="284" t="str">
        <f>IF(AM164="","",VLOOKUP(AM164,標準様式１シフト記号表!$C$7:$L$48,10,FALSE))</f>
        <v/>
      </c>
      <c r="AN165" s="284" t="str">
        <f>IF(AN164="","",VLOOKUP(AN164,標準様式１シフト記号表!$C$7:$L$48,10,FALSE))</f>
        <v/>
      </c>
      <c r="AO165" s="284" t="str">
        <f>IF(AO164="","",VLOOKUP(AO164,標準様式１シフト記号表!$C$7:$L$48,10,FALSE))</f>
        <v/>
      </c>
      <c r="AP165" s="284" t="str">
        <f>IF(AP164="","",VLOOKUP(AP164,標準様式１シフト記号表!$C$7:$L$48,10,FALSE))</f>
        <v/>
      </c>
      <c r="AQ165" s="285" t="str">
        <f>IF(AQ164="","",VLOOKUP(AQ164,標準様式１シフト記号表!$C$7:$L$48,10,FALSE))</f>
        <v/>
      </c>
      <c r="AR165" s="283" t="str">
        <f>IF(AR164="","",VLOOKUP(AR164,標準様式１シフト記号表!$C$7:$L$48,10,FALSE))</f>
        <v/>
      </c>
      <c r="AS165" s="284" t="str">
        <f>IF(AS164="","",VLOOKUP(AS164,標準様式１シフト記号表!$C$7:$L$48,10,FALSE))</f>
        <v/>
      </c>
      <c r="AT165" s="284" t="str">
        <f>IF(AT164="","",VLOOKUP(AT164,標準様式１シフト記号表!$C$7:$L$48,10,FALSE))</f>
        <v/>
      </c>
      <c r="AU165" s="284" t="str">
        <f>IF(AU164="","",VLOOKUP(AU164,標準様式１シフト記号表!$C$7:$L$48,10,FALSE))</f>
        <v/>
      </c>
      <c r="AV165" s="284" t="str">
        <f>IF(AV164="","",VLOOKUP(AV164,標準様式１シフト記号表!$C$7:$L$48,10,FALSE))</f>
        <v/>
      </c>
      <c r="AW165" s="284" t="str">
        <f>IF(AW164="","",VLOOKUP(AW164,標準様式１シフト記号表!$C$7:$L$48,10,FALSE))</f>
        <v/>
      </c>
      <c r="AX165" s="285" t="str">
        <f>IF(AX164="","",VLOOKUP(AX164,標準様式１シフト記号表!$C$7:$L$48,10,FALSE))</f>
        <v/>
      </c>
      <c r="AY165" s="283" t="str">
        <f>IF(AY164="","",VLOOKUP(AY164,標準様式１シフト記号表!$C$7:$L$48,10,FALSE))</f>
        <v/>
      </c>
      <c r="AZ165" s="284" t="str">
        <f>IF(AZ164="","",VLOOKUP(AZ164,標準様式１シフト記号表!$C$7:$L$48,10,FALSE))</f>
        <v/>
      </c>
      <c r="BA165" s="284" t="str">
        <f>IF(BA164="","",VLOOKUP(BA164,標準様式１シフト記号表!$C$7:$L$48,10,FALSE))</f>
        <v/>
      </c>
      <c r="BB165" s="1166">
        <f>IF($BE$4="４週",SUM(W165:AX165),IF($BE$4="暦月",SUM(W165:BA165),""))</f>
        <v>0</v>
      </c>
      <c r="BC165" s="1167"/>
      <c r="BD165" s="1168">
        <f>IF($BE$4="４週",BB165/4,IF($BE$4="暦月",(BB165/($BE$9/7)),""))</f>
        <v>0</v>
      </c>
      <c r="BE165" s="1167"/>
      <c r="BF165" s="1163"/>
      <c r="BG165" s="1164"/>
      <c r="BH165" s="1164"/>
      <c r="BI165" s="1164"/>
      <c r="BJ165" s="1165"/>
    </row>
    <row r="166" spans="2:62" ht="20.25" customHeight="1" x14ac:dyDescent="0.15">
      <c r="B166" s="1086">
        <f>B164+1</f>
        <v>76</v>
      </c>
      <c r="C166" s="1155"/>
      <c r="D166" s="1156"/>
      <c r="E166" s="278"/>
      <c r="F166" s="279"/>
      <c r="G166" s="278"/>
      <c r="H166" s="279"/>
      <c r="I166" s="1157"/>
      <c r="J166" s="1158"/>
      <c r="K166" s="1159"/>
      <c r="L166" s="1160"/>
      <c r="M166" s="1160"/>
      <c r="N166" s="1156"/>
      <c r="O166" s="1103"/>
      <c r="P166" s="1104"/>
      <c r="Q166" s="1104"/>
      <c r="R166" s="1104"/>
      <c r="S166" s="1105"/>
      <c r="T166" s="298" t="s">
        <v>429</v>
      </c>
      <c r="V166" s="299"/>
      <c r="W166" s="291"/>
      <c r="X166" s="292"/>
      <c r="Y166" s="292"/>
      <c r="Z166" s="292"/>
      <c r="AA166" s="292"/>
      <c r="AB166" s="292"/>
      <c r="AC166" s="293"/>
      <c r="AD166" s="291"/>
      <c r="AE166" s="292"/>
      <c r="AF166" s="292"/>
      <c r="AG166" s="292"/>
      <c r="AH166" s="292"/>
      <c r="AI166" s="292"/>
      <c r="AJ166" s="293"/>
      <c r="AK166" s="291"/>
      <c r="AL166" s="292"/>
      <c r="AM166" s="292"/>
      <c r="AN166" s="292"/>
      <c r="AO166" s="292"/>
      <c r="AP166" s="292"/>
      <c r="AQ166" s="293"/>
      <c r="AR166" s="291"/>
      <c r="AS166" s="292"/>
      <c r="AT166" s="292"/>
      <c r="AU166" s="292"/>
      <c r="AV166" s="292"/>
      <c r="AW166" s="292"/>
      <c r="AX166" s="293"/>
      <c r="AY166" s="291"/>
      <c r="AZ166" s="292"/>
      <c r="BA166" s="294"/>
      <c r="BB166" s="1161"/>
      <c r="BC166" s="1162"/>
      <c r="BD166" s="1150"/>
      <c r="BE166" s="1151"/>
      <c r="BF166" s="1152"/>
      <c r="BG166" s="1153"/>
      <c r="BH166" s="1153"/>
      <c r="BI166" s="1153"/>
      <c r="BJ166" s="1154"/>
    </row>
    <row r="167" spans="2:62" ht="20.25" customHeight="1" x14ac:dyDescent="0.15">
      <c r="B167" s="1087"/>
      <c r="C167" s="1169"/>
      <c r="D167" s="1170"/>
      <c r="E167" s="301"/>
      <c r="F167" s="302">
        <f>C166</f>
        <v>0</v>
      </c>
      <c r="G167" s="301"/>
      <c r="H167" s="302">
        <f>I166</f>
        <v>0</v>
      </c>
      <c r="I167" s="1171"/>
      <c r="J167" s="1172"/>
      <c r="K167" s="1173"/>
      <c r="L167" s="1174"/>
      <c r="M167" s="1174"/>
      <c r="N167" s="1170"/>
      <c r="O167" s="1103"/>
      <c r="P167" s="1104"/>
      <c r="Q167" s="1104"/>
      <c r="R167" s="1104"/>
      <c r="S167" s="1105"/>
      <c r="T167" s="300" t="s">
        <v>430</v>
      </c>
      <c r="U167" s="296"/>
      <c r="V167" s="297"/>
      <c r="W167" s="283" t="str">
        <f>IF(W166="","",VLOOKUP(W166,標準様式１シフト記号表!$C$7:$L$48,10,FALSE))</f>
        <v/>
      </c>
      <c r="X167" s="284" t="str">
        <f>IF(X166="","",VLOOKUP(X166,標準様式１シフト記号表!$C$7:$L$48,10,FALSE))</f>
        <v/>
      </c>
      <c r="Y167" s="284" t="str">
        <f>IF(Y166="","",VLOOKUP(Y166,標準様式１シフト記号表!$C$7:$L$48,10,FALSE))</f>
        <v/>
      </c>
      <c r="Z167" s="284" t="str">
        <f>IF(Z166="","",VLOOKUP(Z166,標準様式１シフト記号表!$C$7:$L$48,10,FALSE))</f>
        <v/>
      </c>
      <c r="AA167" s="284" t="str">
        <f>IF(AA166="","",VLOOKUP(AA166,標準様式１シフト記号表!$C$7:$L$48,10,FALSE))</f>
        <v/>
      </c>
      <c r="AB167" s="284" t="str">
        <f>IF(AB166="","",VLOOKUP(AB166,標準様式１シフト記号表!$C$7:$L$48,10,FALSE))</f>
        <v/>
      </c>
      <c r="AC167" s="285" t="str">
        <f>IF(AC166="","",VLOOKUP(AC166,標準様式１シフト記号表!$C$7:$L$48,10,FALSE))</f>
        <v/>
      </c>
      <c r="AD167" s="283" t="str">
        <f>IF(AD166="","",VLOOKUP(AD166,標準様式１シフト記号表!$C$7:$L$48,10,FALSE))</f>
        <v/>
      </c>
      <c r="AE167" s="284" t="str">
        <f>IF(AE166="","",VLOOKUP(AE166,標準様式１シフト記号表!$C$7:$L$48,10,FALSE))</f>
        <v/>
      </c>
      <c r="AF167" s="284" t="str">
        <f>IF(AF166="","",VLOOKUP(AF166,標準様式１シフト記号表!$C$7:$L$48,10,FALSE))</f>
        <v/>
      </c>
      <c r="AG167" s="284" t="str">
        <f>IF(AG166="","",VLOOKUP(AG166,標準様式１シフト記号表!$C$7:$L$48,10,FALSE))</f>
        <v/>
      </c>
      <c r="AH167" s="284" t="str">
        <f>IF(AH166="","",VLOOKUP(AH166,標準様式１シフト記号表!$C$7:$L$48,10,FALSE))</f>
        <v/>
      </c>
      <c r="AI167" s="284" t="str">
        <f>IF(AI166="","",VLOOKUP(AI166,標準様式１シフト記号表!$C$7:$L$48,10,FALSE))</f>
        <v/>
      </c>
      <c r="AJ167" s="285" t="str">
        <f>IF(AJ166="","",VLOOKUP(AJ166,標準様式１シフト記号表!$C$7:$L$48,10,FALSE))</f>
        <v/>
      </c>
      <c r="AK167" s="283" t="str">
        <f>IF(AK166="","",VLOOKUP(AK166,標準様式１シフト記号表!$C$7:$L$48,10,FALSE))</f>
        <v/>
      </c>
      <c r="AL167" s="284" t="str">
        <f>IF(AL166="","",VLOOKUP(AL166,標準様式１シフト記号表!$C$7:$L$48,10,FALSE))</f>
        <v/>
      </c>
      <c r="AM167" s="284" t="str">
        <f>IF(AM166="","",VLOOKUP(AM166,標準様式１シフト記号表!$C$7:$L$48,10,FALSE))</f>
        <v/>
      </c>
      <c r="AN167" s="284" t="str">
        <f>IF(AN166="","",VLOOKUP(AN166,標準様式１シフト記号表!$C$7:$L$48,10,FALSE))</f>
        <v/>
      </c>
      <c r="AO167" s="284" t="str">
        <f>IF(AO166="","",VLOOKUP(AO166,標準様式１シフト記号表!$C$7:$L$48,10,FALSE))</f>
        <v/>
      </c>
      <c r="AP167" s="284" t="str">
        <f>IF(AP166="","",VLOOKUP(AP166,標準様式１シフト記号表!$C$7:$L$48,10,FALSE))</f>
        <v/>
      </c>
      <c r="AQ167" s="285" t="str">
        <f>IF(AQ166="","",VLOOKUP(AQ166,標準様式１シフト記号表!$C$7:$L$48,10,FALSE))</f>
        <v/>
      </c>
      <c r="AR167" s="283" t="str">
        <f>IF(AR166="","",VLOOKUP(AR166,標準様式１シフト記号表!$C$7:$L$48,10,FALSE))</f>
        <v/>
      </c>
      <c r="AS167" s="284" t="str">
        <f>IF(AS166="","",VLOOKUP(AS166,標準様式１シフト記号表!$C$7:$L$48,10,FALSE))</f>
        <v/>
      </c>
      <c r="AT167" s="284" t="str">
        <f>IF(AT166="","",VLOOKUP(AT166,標準様式１シフト記号表!$C$7:$L$48,10,FALSE))</f>
        <v/>
      </c>
      <c r="AU167" s="284" t="str">
        <f>IF(AU166="","",VLOOKUP(AU166,標準様式１シフト記号表!$C$7:$L$48,10,FALSE))</f>
        <v/>
      </c>
      <c r="AV167" s="284" t="str">
        <f>IF(AV166="","",VLOOKUP(AV166,標準様式１シフト記号表!$C$7:$L$48,10,FALSE))</f>
        <v/>
      </c>
      <c r="AW167" s="284" t="str">
        <f>IF(AW166="","",VLOOKUP(AW166,標準様式１シフト記号表!$C$7:$L$48,10,FALSE))</f>
        <v/>
      </c>
      <c r="AX167" s="285" t="str">
        <f>IF(AX166="","",VLOOKUP(AX166,標準様式１シフト記号表!$C$7:$L$48,10,FALSE))</f>
        <v/>
      </c>
      <c r="AY167" s="283" t="str">
        <f>IF(AY166="","",VLOOKUP(AY166,標準様式１シフト記号表!$C$7:$L$48,10,FALSE))</f>
        <v/>
      </c>
      <c r="AZ167" s="284" t="str">
        <f>IF(AZ166="","",VLOOKUP(AZ166,標準様式１シフト記号表!$C$7:$L$48,10,FALSE))</f>
        <v/>
      </c>
      <c r="BA167" s="284" t="str">
        <f>IF(BA166="","",VLOOKUP(BA166,標準様式１シフト記号表!$C$7:$L$48,10,FALSE))</f>
        <v/>
      </c>
      <c r="BB167" s="1166">
        <f>IF($BE$4="４週",SUM(W167:AX167),IF($BE$4="暦月",SUM(W167:BA167),""))</f>
        <v>0</v>
      </c>
      <c r="BC167" s="1167"/>
      <c r="BD167" s="1168">
        <f>IF($BE$4="４週",BB167/4,IF($BE$4="暦月",(BB167/($BE$9/7)),""))</f>
        <v>0</v>
      </c>
      <c r="BE167" s="1167"/>
      <c r="BF167" s="1163"/>
      <c r="BG167" s="1164"/>
      <c r="BH167" s="1164"/>
      <c r="BI167" s="1164"/>
      <c r="BJ167" s="1165"/>
    </row>
    <row r="168" spans="2:62" ht="20.25" customHeight="1" x14ac:dyDescent="0.15">
      <c r="B168" s="1086">
        <f>B166+1</f>
        <v>77</v>
      </c>
      <c r="C168" s="1155"/>
      <c r="D168" s="1156"/>
      <c r="E168" s="278"/>
      <c r="F168" s="279"/>
      <c r="G168" s="278"/>
      <c r="H168" s="279"/>
      <c r="I168" s="1157"/>
      <c r="J168" s="1158"/>
      <c r="K168" s="1159"/>
      <c r="L168" s="1160"/>
      <c r="M168" s="1160"/>
      <c r="N168" s="1156"/>
      <c r="O168" s="1103"/>
      <c r="P168" s="1104"/>
      <c r="Q168" s="1104"/>
      <c r="R168" s="1104"/>
      <c r="S168" s="1105"/>
      <c r="T168" s="298" t="s">
        <v>429</v>
      </c>
      <c r="V168" s="299"/>
      <c r="W168" s="291"/>
      <c r="X168" s="292"/>
      <c r="Y168" s="292"/>
      <c r="Z168" s="292"/>
      <c r="AA168" s="292"/>
      <c r="AB168" s="292"/>
      <c r="AC168" s="293"/>
      <c r="AD168" s="291"/>
      <c r="AE168" s="292"/>
      <c r="AF168" s="292"/>
      <c r="AG168" s="292"/>
      <c r="AH168" s="292"/>
      <c r="AI168" s="292"/>
      <c r="AJ168" s="293"/>
      <c r="AK168" s="291"/>
      <c r="AL168" s="292"/>
      <c r="AM168" s="292"/>
      <c r="AN168" s="292"/>
      <c r="AO168" s="292"/>
      <c r="AP168" s="292"/>
      <c r="AQ168" s="293"/>
      <c r="AR168" s="291"/>
      <c r="AS168" s="292"/>
      <c r="AT168" s="292"/>
      <c r="AU168" s="292"/>
      <c r="AV168" s="292"/>
      <c r="AW168" s="292"/>
      <c r="AX168" s="293"/>
      <c r="AY168" s="291"/>
      <c r="AZ168" s="292"/>
      <c r="BA168" s="294"/>
      <c r="BB168" s="1161"/>
      <c r="BC168" s="1162"/>
      <c r="BD168" s="1150"/>
      <c r="BE168" s="1151"/>
      <c r="BF168" s="1152"/>
      <c r="BG168" s="1153"/>
      <c r="BH168" s="1153"/>
      <c r="BI168" s="1153"/>
      <c r="BJ168" s="1154"/>
    </row>
    <row r="169" spans="2:62" ht="20.25" customHeight="1" x14ac:dyDescent="0.15">
      <c r="B169" s="1087"/>
      <c r="C169" s="1169"/>
      <c r="D169" s="1170"/>
      <c r="E169" s="301"/>
      <c r="F169" s="302">
        <f>C168</f>
        <v>0</v>
      </c>
      <c r="G169" s="301"/>
      <c r="H169" s="302">
        <f>I168</f>
        <v>0</v>
      </c>
      <c r="I169" s="1171"/>
      <c r="J169" s="1172"/>
      <c r="K169" s="1173"/>
      <c r="L169" s="1174"/>
      <c r="M169" s="1174"/>
      <c r="N169" s="1170"/>
      <c r="O169" s="1103"/>
      <c r="P169" s="1104"/>
      <c r="Q169" s="1104"/>
      <c r="R169" s="1104"/>
      <c r="S169" s="1105"/>
      <c r="T169" s="300" t="s">
        <v>430</v>
      </c>
      <c r="U169" s="296"/>
      <c r="V169" s="297"/>
      <c r="W169" s="283" t="str">
        <f>IF(W168="","",VLOOKUP(W168,標準様式１シフト記号表!$C$7:$L$48,10,FALSE))</f>
        <v/>
      </c>
      <c r="X169" s="284" t="str">
        <f>IF(X168="","",VLOOKUP(X168,標準様式１シフト記号表!$C$7:$L$48,10,FALSE))</f>
        <v/>
      </c>
      <c r="Y169" s="284" t="str">
        <f>IF(Y168="","",VLOOKUP(Y168,標準様式１シフト記号表!$C$7:$L$48,10,FALSE))</f>
        <v/>
      </c>
      <c r="Z169" s="284" t="str">
        <f>IF(Z168="","",VLOOKUP(Z168,標準様式１シフト記号表!$C$7:$L$48,10,FALSE))</f>
        <v/>
      </c>
      <c r="AA169" s="284" t="str">
        <f>IF(AA168="","",VLOOKUP(AA168,標準様式１シフト記号表!$C$7:$L$48,10,FALSE))</f>
        <v/>
      </c>
      <c r="AB169" s="284" t="str">
        <f>IF(AB168="","",VLOOKUP(AB168,標準様式１シフト記号表!$C$7:$L$48,10,FALSE))</f>
        <v/>
      </c>
      <c r="AC169" s="285" t="str">
        <f>IF(AC168="","",VLOOKUP(AC168,標準様式１シフト記号表!$C$7:$L$48,10,FALSE))</f>
        <v/>
      </c>
      <c r="AD169" s="283" t="str">
        <f>IF(AD168="","",VLOOKUP(AD168,標準様式１シフト記号表!$C$7:$L$48,10,FALSE))</f>
        <v/>
      </c>
      <c r="AE169" s="284" t="str">
        <f>IF(AE168="","",VLOOKUP(AE168,標準様式１シフト記号表!$C$7:$L$48,10,FALSE))</f>
        <v/>
      </c>
      <c r="AF169" s="284" t="str">
        <f>IF(AF168="","",VLOOKUP(AF168,標準様式１シフト記号表!$C$7:$L$48,10,FALSE))</f>
        <v/>
      </c>
      <c r="AG169" s="284" t="str">
        <f>IF(AG168="","",VLOOKUP(AG168,標準様式１シフト記号表!$C$7:$L$48,10,FALSE))</f>
        <v/>
      </c>
      <c r="AH169" s="284" t="str">
        <f>IF(AH168="","",VLOOKUP(AH168,標準様式１シフト記号表!$C$7:$L$48,10,FALSE))</f>
        <v/>
      </c>
      <c r="AI169" s="284" t="str">
        <f>IF(AI168="","",VLOOKUP(AI168,標準様式１シフト記号表!$C$7:$L$48,10,FALSE))</f>
        <v/>
      </c>
      <c r="AJ169" s="285" t="str">
        <f>IF(AJ168="","",VLOOKUP(AJ168,標準様式１シフト記号表!$C$7:$L$48,10,FALSE))</f>
        <v/>
      </c>
      <c r="AK169" s="283" t="str">
        <f>IF(AK168="","",VLOOKUP(AK168,標準様式１シフト記号表!$C$7:$L$48,10,FALSE))</f>
        <v/>
      </c>
      <c r="AL169" s="284" t="str">
        <f>IF(AL168="","",VLOOKUP(AL168,標準様式１シフト記号表!$C$7:$L$48,10,FALSE))</f>
        <v/>
      </c>
      <c r="AM169" s="284" t="str">
        <f>IF(AM168="","",VLOOKUP(AM168,標準様式１シフト記号表!$C$7:$L$48,10,FALSE))</f>
        <v/>
      </c>
      <c r="AN169" s="284" t="str">
        <f>IF(AN168="","",VLOOKUP(AN168,標準様式１シフト記号表!$C$7:$L$48,10,FALSE))</f>
        <v/>
      </c>
      <c r="AO169" s="284" t="str">
        <f>IF(AO168="","",VLOOKUP(AO168,標準様式１シフト記号表!$C$7:$L$48,10,FALSE))</f>
        <v/>
      </c>
      <c r="AP169" s="284" t="str">
        <f>IF(AP168="","",VLOOKUP(AP168,標準様式１シフト記号表!$C$7:$L$48,10,FALSE))</f>
        <v/>
      </c>
      <c r="AQ169" s="285" t="str">
        <f>IF(AQ168="","",VLOOKUP(AQ168,標準様式１シフト記号表!$C$7:$L$48,10,FALSE))</f>
        <v/>
      </c>
      <c r="AR169" s="283" t="str">
        <f>IF(AR168="","",VLOOKUP(AR168,標準様式１シフト記号表!$C$7:$L$48,10,FALSE))</f>
        <v/>
      </c>
      <c r="AS169" s="284" t="str">
        <f>IF(AS168="","",VLOOKUP(AS168,標準様式１シフト記号表!$C$7:$L$48,10,FALSE))</f>
        <v/>
      </c>
      <c r="AT169" s="284" t="str">
        <f>IF(AT168="","",VLOOKUP(AT168,標準様式１シフト記号表!$C$7:$L$48,10,FALSE))</f>
        <v/>
      </c>
      <c r="AU169" s="284" t="str">
        <f>IF(AU168="","",VLOOKUP(AU168,標準様式１シフト記号表!$C$7:$L$48,10,FALSE))</f>
        <v/>
      </c>
      <c r="AV169" s="284" t="str">
        <f>IF(AV168="","",VLOOKUP(AV168,標準様式１シフト記号表!$C$7:$L$48,10,FALSE))</f>
        <v/>
      </c>
      <c r="AW169" s="284" t="str">
        <f>IF(AW168="","",VLOOKUP(AW168,標準様式１シフト記号表!$C$7:$L$48,10,FALSE))</f>
        <v/>
      </c>
      <c r="AX169" s="285" t="str">
        <f>IF(AX168="","",VLOOKUP(AX168,標準様式１シフト記号表!$C$7:$L$48,10,FALSE))</f>
        <v/>
      </c>
      <c r="AY169" s="283" t="str">
        <f>IF(AY168="","",VLOOKUP(AY168,標準様式１シフト記号表!$C$7:$L$48,10,FALSE))</f>
        <v/>
      </c>
      <c r="AZ169" s="284" t="str">
        <f>IF(AZ168="","",VLOOKUP(AZ168,標準様式１シフト記号表!$C$7:$L$48,10,FALSE))</f>
        <v/>
      </c>
      <c r="BA169" s="284" t="str">
        <f>IF(BA168="","",VLOOKUP(BA168,標準様式１シフト記号表!$C$7:$L$48,10,FALSE))</f>
        <v/>
      </c>
      <c r="BB169" s="1166">
        <f>IF($BE$4="４週",SUM(W169:AX169),IF($BE$4="暦月",SUM(W169:BA169),""))</f>
        <v>0</v>
      </c>
      <c r="BC169" s="1167"/>
      <c r="BD169" s="1168">
        <f>IF($BE$4="４週",BB169/4,IF($BE$4="暦月",(BB169/($BE$9/7)),""))</f>
        <v>0</v>
      </c>
      <c r="BE169" s="1167"/>
      <c r="BF169" s="1163"/>
      <c r="BG169" s="1164"/>
      <c r="BH169" s="1164"/>
      <c r="BI169" s="1164"/>
      <c r="BJ169" s="1165"/>
    </row>
    <row r="170" spans="2:62" ht="20.25" customHeight="1" x14ac:dyDescent="0.15">
      <c r="B170" s="1086">
        <f>B168+1</f>
        <v>78</v>
      </c>
      <c r="C170" s="1155"/>
      <c r="D170" s="1156"/>
      <c r="E170" s="278"/>
      <c r="F170" s="279"/>
      <c r="G170" s="278"/>
      <c r="H170" s="279"/>
      <c r="I170" s="1157"/>
      <c r="J170" s="1158"/>
      <c r="K170" s="1159"/>
      <c r="L170" s="1160"/>
      <c r="M170" s="1160"/>
      <c r="N170" s="1156"/>
      <c r="O170" s="1103"/>
      <c r="P170" s="1104"/>
      <c r="Q170" s="1104"/>
      <c r="R170" s="1104"/>
      <c r="S170" s="1105"/>
      <c r="T170" s="298" t="s">
        <v>429</v>
      </c>
      <c r="V170" s="299"/>
      <c r="W170" s="291"/>
      <c r="X170" s="292"/>
      <c r="Y170" s="292"/>
      <c r="Z170" s="292"/>
      <c r="AA170" s="292"/>
      <c r="AB170" s="292"/>
      <c r="AC170" s="293"/>
      <c r="AD170" s="291"/>
      <c r="AE170" s="292"/>
      <c r="AF170" s="292"/>
      <c r="AG170" s="292"/>
      <c r="AH170" s="292"/>
      <c r="AI170" s="292"/>
      <c r="AJ170" s="293"/>
      <c r="AK170" s="291"/>
      <c r="AL170" s="292"/>
      <c r="AM170" s="292"/>
      <c r="AN170" s="292"/>
      <c r="AO170" s="292"/>
      <c r="AP170" s="292"/>
      <c r="AQ170" s="293"/>
      <c r="AR170" s="291"/>
      <c r="AS170" s="292"/>
      <c r="AT170" s="292"/>
      <c r="AU170" s="292"/>
      <c r="AV170" s="292"/>
      <c r="AW170" s="292"/>
      <c r="AX170" s="293"/>
      <c r="AY170" s="291"/>
      <c r="AZ170" s="292"/>
      <c r="BA170" s="294"/>
      <c r="BB170" s="1161"/>
      <c r="BC170" s="1162"/>
      <c r="BD170" s="1150"/>
      <c r="BE170" s="1151"/>
      <c r="BF170" s="1152"/>
      <c r="BG170" s="1153"/>
      <c r="BH170" s="1153"/>
      <c r="BI170" s="1153"/>
      <c r="BJ170" s="1154"/>
    </row>
    <row r="171" spans="2:62" ht="20.25" customHeight="1" x14ac:dyDescent="0.15">
      <c r="B171" s="1087"/>
      <c r="C171" s="1169"/>
      <c r="D171" s="1170"/>
      <c r="E171" s="301"/>
      <c r="F171" s="302">
        <f>C170</f>
        <v>0</v>
      </c>
      <c r="G171" s="301"/>
      <c r="H171" s="302">
        <f>I170</f>
        <v>0</v>
      </c>
      <c r="I171" s="1171"/>
      <c r="J171" s="1172"/>
      <c r="K171" s="1173"/>
      <c r="L171" s="1174"/>
      <c r="M171" s="1174"/>
      <c r="N171" s="1170"/>
      <c r="O171" s="1103"/>
      <c r="P171" s="1104"/>
      <c r="Q171" s="1104"/>
      <c r="R171" s="1104"/>
      <c r="S171" s="1105"/>
      <c r="T171" s="300" t="s">
        <v>430</v>
      </c>
      <c r="U171" s="296"/>
      <c r="V171" s="297"/>
      <c r="W171" s="283" t="str">
        <f>IF(W170="","",VLOOKUP(W170,標準様式１シフト記号表!$C$7:$L$48,10,FALSE))</f>
        <v/>
      </c>
      <c r="X171" s="284" t="str">
        <f>IF(X170="","",VLOOKUP(X170,標準様式１シフト記号表!$C$7:$L$48,10,FALSE))</f>
        <v/>
      </c>
      <c r="Y171" s="284" t="str">
        <f>IF(Y170="","",VLOOKUP(Y170,標準様式１シフト記号表!$C$7:$L$48,10,FALSE))</f>
        <v/>
      </c>
      <c r="Z171" s="284" t="str">
        <f>IF(Z170="","",VLOOKUP(Z170,標準様式１シフト記号表!$C$7:$L$48,10,FALSE))</f>
        <v/>
      </c>
      <c r="AA171" s="284" t="str">
        <f>IF(AA170="","",VLOOKUP(AA170,標準様式１シフト記号表!$C$7:$L$48,10,FALSE))</f>
        <v/>
      </c>
      <c r="AB171" s="284" t="str">
        <f>IF(AB170="","",VLOOKUP(AB170,標準様式１シフト記号表!$C$7:$L$48,10,FALSE))</f>
        <v/>
      </c>
      <c r="AC171" s="285" t="str">
        <f>IF(AC170="","",VLOOKUP(AC170,標準様式１シフト記号表!$C$7:$L$48,10,FALSE))</f>
        <v/>
      </c>
      <c r="AD171" s="283" t="str">
        <f>IF(AD170="","",VLOOKUP(AD170,標準様式１シフト記号表!$C$7:$L$48,10,FALSE))</f>
        <v/>
      </c>
      <c r="AE171" s="284" t="str">
        <f>IF(AE170="","",VLOOKUP(AE170,標準様式１シフト記号表!$C$7:$L$48,10,FALSE))</f>
        <v/>
      </c>
      <c r="AF171" s="284" t="str">
        <f>IF(AF170="","",VLOOKUP(AF170,標準様式１シフト記号表!$C$7:$L$48,10,FALSE))</f>
        <v/>
      </c>
      <c r="AG171" s="284" t="str">
        <f>IF(AG170="","",VLOOKUP(AG170,標準様式１シフト記号表!$C$7:$L$48,10,FALSE))</f>
        <v/>
      </c>
      <c r="AH171" s="284" t="str">
        <f>IF(AH170="","",VLOOKUP(AH170,標準様式１シフト記号表!$C$7:$L$48,10,FALSE))</f>
        <v/>
      </c>
      <c r="AI171" s="284" t="str">
        <f>IF(AI170="","",VLOOKUP(AI170,標準様式１シフト記号表!$C$7:$L$48,10,FALSE))</f>
        <v/>
      </c>
      <c r="AJ171" s="285" t="str">
        <f>IF(AJ170="","",VLOOKUP(AJ170,標準様式１シフト記号表!$C$7:$L$48,10,FALSE))</f>
        <v/>
      </c>
      <c r="AK171" s="283" t="str">
        <f>IF(AK170="","",VLOOKUP(AK170,標準様式１シフト記号表!$C$7:$L$48,10,FALSE))</f>
        <v/>
      </c>
      <c r="AL171" s="284" t="str">
        <f>IF(AL170="","",VLOOKUP(AL170,標準様式１シフト記号表!$C$7:$L$48,10,FALSE))</f>
        <v/>
      </c>
      <c r="AM171" s="284" t="str">
        <f>IF(AM170="","",VLOOKUP(AM170,標準様式１シフト記号表!$C$7:$L$48,10,FALSE))</f>
        <v/>
      </c>
      <c r="AN171" s="284" t="str">
        <f>IF(AN170="","",VLOOKUP(AN170,標準様式１シフト記号表!$C$7:$L$48,10,FALSE))</f>
        <v/>
      </c>
      <c r="AO171" s="284" t="str">
        <f>IF(AO170="","",VLOOKUP(AO170,標準様式１シフト記号表!$C$7:$L$48,10,FALSE))</f>
        <v/>
      </c>
      <c r="AP171" s="284" t="str">
        <f>IF(AP170="","",VLOOKUP(AP170,標準様式１シフト記号表!$C$7:$L$48,10,FALSE))</f>
        <v/>
      </c>
      <c r="AQ171" s="285" t="str">
        <f>IF(AQ170="","",VLOOKUP(AQ170,標準様式１シフト記号表!$C$7:$L$48,10,FALSE))</f>
        <v/>
      </c>
      <c r="AR171" s="283" t="str">
        <f>IF(AR170="","",VLOOKUP(AR170,標準様式１シフト記号表!$C$7:$L$48,10,FALSE))</f>
        <v/>
      </c>
      <c r="AS171" s="284" t="str">
        <f>IF(AS170="","",VLOOKUP(AS170,標準様式１シフト記号表!$C$7:$L$48,10,FALSE))</f>
        <v/>
      </c>
      <c r="AT171" s="284" t="str">
        <f>IF(AT170="","",VLOOKUP(AT170,標準様式１シフト記号表!$C$7:$L$48,10,FALSE))</f>
        <v/>
      </c>
      <c r="AU171" s="284" t="str">
        <f>IF(AU170="","",VLOOKUP(AU170,標準様式１シフト記号表!$C$7:$L$48,10,FALSE))</f>
        <v/>
      </c>
      <c r="AV171" s="284" t="str">
        <f>IF(AV170="","",VLOOKUP(AV170,標準様式１シフト記号表!$C$7:$L$48,10,FALSE))</f>
        <v/>
      </c>
      <c r="AW171" s="284" t="str">
        <f>IF(AW170="","",VLOOKUP(AW170,標準様式１シフト記号表!$C$7:$L$48,10,FALSE))</f>
        <v/>
      </c>
      <c r="AX171" s="285" t="str">
        <f>IF(AX170="","",VLOOKUP(AX170,標準様式１シフト記号表!$C$7:$L$48,10,FALSE))</f>
        <v/>
      </c>
      <c r="AY171" s="283" t="str">
        <f>IF(AY170="","",VLOOKUP(AY170,標準様式１シフト記号表!$C$7:$L$48,10,FALSE))</f>
        <v/>
      </c>
      <c r="AZ171" s="284" t="str">
        <f>IF(AZ170="","",VLOOKUP(AZ170,標準様式１シフト記号表!$C$7:$L$48,10,FALSE))</f>
        <v/>
      </c>
      <c r="BA171" s="284" t="str">
        <f>IF(BA170="","",VLOOKUP(BA170,標準様式１シフト記号表!$C$7:$L$48,10,FALSE))</f>
        <v/>
      </c>
      <c r="BB171" s="1166">
        <f>IF($BE$4="４週",SUM(W171:AX171),IF($BE$4="暦月",SUM(W171:BA171),""))</f>
        <v>0</v>
      </c>
      <c r="BC171" s="1167"/>
      <c r="BD171" s="1168">
        <f>IF($BE$4="４週",BB171/4,IF($BE$4="暦月",(BB171/($BE$9/7)),""))</f>
        <v>0</v>
      </c>
      <c r="BE171" s="1167"/>
      <c r="BF171" s="1163"/>
      <c r="BG171" s="1164"/>
      <c r="BH171" s="1164"/>
      <c r="BI171" s="1164"/>
      <c r="BJ171" s="1165"/>
    </row>
    <row r="172" spans="2:62" ht="20.25" customHeight="1" x14ac:dyDescent="0.15">
      <c r="B172" s="1086">
        <f>B170+1</f>
        <v>79</v>
      </c>
      <c r="C172" s="1155"/>
      <c r="D172" s="1156"/>
      <c r="E172" s="278"/>
      <c r="F172" s="279"/>
      <c r="G172" s="278"/>
      <c r="H172" s="279"/>
      <c r="I172" s="1157"/>
      <c r="J172" s="1158"/>
      <c r="K172" s="1159"/>
      <c r="L172" s="1160"/>
      <c r="M172" s="1160"/>
      <c r="N172" s="1156"/>
      <c r="O172" s="1103"/>
      <c r="P172" s="1104"/>
      <c r="Q172" s="1104"/>
      <c r="R172" s="1104"/>
      <c r="S172" s="1105"/>
      <c r="T172" s="298" t="s">
        <v>429</v>
      </c>
      <c r="V172" s="299"/>
      <c r="W172" s="291"/>
      <c r="X172" s="292"/>
      <c r="Y172" s="292"/>
      <c r="Z172" s="292"/>
      <c r="AA172" s="292"/>
      <c r="AB172" s="292"/>
      <c r="AC172" s="293"/>
      <c r="AD172" s="291"/>
      <c r="AE172" s="292"/>
      <c r="AF172" s="292"/>
      <c r="AG172" s="292"/>
      <c r="AH172" s="292"/>
      <c r="AI172" s="292"/>
      <c r="AJ172" s="293"/>
      <c r="AK172" s="291"/>
      <c r="AL172" s="292"/>
      <c r="AM172" s="292"/>
      <c r="AN172" s="292"/>
      <c r="AO172" s="292"/>
      <c r="AP172" s="292"/>
      <c r="AQ172" s="293"/>
      <c r="AR172" s="291"/>
      <c r="AS172" s="292"/>
      <c r="AT172" s="292"/>
      <c r="AU172" s="292"/>
      <c r="AV172" s="292"/>
      <c r="AW172" s="292"/>
      <c r="AX172" s="293"/>
      <c r="AY172" s="291"/>
      <c r="AZ172" s="292"/>
      <c r="BA172" s="294"/>
      <c r="BB172" s="1161"/>
      <c r="BC172" s="1162"/>
      <c r="BD172" s="1150"/>
      <c r="BE172" s="1151"/>
      <c r="BF172" s="1152"/>
      <c r="BG172" s="1153"/>
      <c r="BH172" s="1153"/>
      <c r="BI172" s="1153"/>
      <c r="BJ172" s="1154"/>
    </row>
    <row r="173" spans="2:62" ht="20.25" customHeight="1" x14ac:dyDescent="0.15">
      <c r="B173" s="1087"/>
      <c r="C173" s="1169"/>
      <c r="D173" s="1170"/>
      <c r="E173" s="301"/>
      <c r="F173" s="302">
        <f>C172</f>
        <v>0</v>
      </c>
      <c r="G173" s="301"/>
      <c r="H173" s="302">
        <f>I172</f>
        <v>0</v>
      </c>
      <c r="I173" s="1171"/>
      <c r="J173" s="1172"/>
      <c r="K173" s="1173"/>
      <c r="L173" s="1174"/>
      <c r="M173" s="1174"/>
      <c r="N173" s="1170"/>
      <c r="O173" s="1103"/>
      <c r="P173" s="1104"/>
      <c r="Q173" s="1104"/>
      <c r="R173" s="1104"/>
      <c r="S173" s="1105"/>
      <c r="T173" s="300" t="s">
        <v>430</v>
      </c>
      <c r="U173" s="296"/>
      <c r="V173" s="297"/>
      <c r="W173" s="283" t="str">
        <f>IF(W172="","",VLOOKUP(W172,標準様式１シフト記号表!$C$7:$L$48,10,FALSE))</f>
        <v/>
      </c>
      <c r="X173" s="284" t="str">
        <f>IF(X172="","",VLOOKUP(X172,標準様式１シフト記号表!$C$7:$L$48,10,FALSE))</f>
        <v/>
      </c>
      <c r="Y173" s="284" t="str">
        <f>IF(Y172="","",VLOOKUP(Y172,標準様式１シフト記号表!$C$7:$L$48,10,FALSE))</f>
        <v/>
      </c>
      <c r="Z173" s="284" t="str">
        <f>IF(Z172="","",VLOOKUP(Z172,標準様式１シフト記号表!$C$7:$L$48,10,FALSE))</f>
        <v/>
      </c>
      <c r="AA173" s="284" t="str">
        <f>IF(AA172="","",VLOOKUP(AA172,標準様式１シフト記号表!$C$7:$L$48,10,FALSE))</f>
        <v/>
      </c>
      <c r="AB173" s="284" t="str">
        <f>IF(AB172="","",VLOOKUP(AB172,標準様式１シフト記号表!$C$7:$L$48,10,FALSE))</f>
        <v/>
      </c>
      <c r="AC173" s="285" t="str">
        <f>IF(AC172="","",VLOOKUP(AC172,標準様式１シフト記号表!$C$7:$L$48,10,FALSE))</f>
        <v/>
      </c>
      <c r="AD173" s="283" t="str">
        <f>IF(AD172="","",VLOOKUP(AD172,標準様式１シフト記号表!$C$7:$L$48,10,FALSE))</f>
        <v/>
      </c>
      <c r="AE173" s="284" t="str">
        <f>IF(AE172="","",VLOOKUP(AE172,標準様式１シフト記号表!$C$7:$L$48,10,FALSE))</f>
        <v/>
      </c>
      <c r="AF173" s="284" t="str">
        <f>IF(AF172="","",VLOOKUP(AF172,標準様式１シフト記号表!$C$7:$L$48,10,FALSE))</f>
        <v/>
      </c>
      <c r="AG173" s="284" t="str">
        <f>IF(AG172="","",VLOOKUP(AG172,標準様式１シフト記号表!$C$7:$L$48,10,FALSE))</f>
        <v/>
      </c>
      <c r="AH173" s="284" t="str">
        <f>IF(AH172="","",VLOOKUP(AH172,標準様式１シフト記号表!$C$7:$L$48,10,FALSE))</f>
        <v/>
      </c>
      <c r="AI173" s="284" t="str">
        <f>IF(AI172="","",VLOOKUP(AI172,標準様式１シフト記号表!$C$7:$L$48,10,FALSE))</f>
        <v/>
      </c>
      <c r="AJ173" s="285" t="str">
        <f>IF(AJ172="","",VLOOKUP(AJ172,標準様式１シフト記号表!$C$7:$L$48,10,FALSE))</f>
        <v/>
      </c>
      <c r="AK173" s="283" t="str">
        <f>IF(AK172="","",VLOOKUP(AK172,標準様式１シフト記号表!$C$7:$L$48,10,FALSE))</f>
        <v/>
      </c>
      <c r="AL173" s="284" t="str">
        <f>IF(AL172="","",VLOOKUP(AL172,標準様式１シフト記号表!$C$7:$L$48,10,FALSE))</f>
        <v/>
      </c>
      <c r="AM173" s="284" t="str">
        <f>IF(AM172="","",VLOOKUP(AM172,標準様式１シフト記号表!$C$7:$L$48,10,FALSE))</f>
        <v/>
      </c>
      <c r="AN173" s="284" t="str">
        <f>IF(AN172="","",VLOOKUP(AN172,標準様式１シフト記号表!$C$7:$L$48,10,FALSE))</f>
        <v/>
      </c>
      <c r="AO173" s="284" t="str">
        <f>IF(AO172="","",VLOOKUP(AO172,標準様式１シフト記号表!$C$7:$L$48,10,FALSE))</f>
        <v/>
      </c>
      <c r="AP173" s="284" t="str">
        <f>IF(AP172="","",VLOOKUP(AP172,標準様式１シフト記号表!$C$7:$L$48,10,FALSE))</f>
        <v/>
      </c>
      <c r="AQ173" s="285" t="str">
        <f>IF(AQ172="","",VLOOKUP(AQ172,標準様式１シフト記号表!$C$7:$L$48,10,FALSE))</f>
        <v/>
      </c>
      <c r="AR173" s="283" t="str">
        <f>IF(AR172="","",VLOOKUP(AR172,標準様式１シフト記号表!$C$7:$L$48,10,FALSE))</f>
        <v/>
      </c>
      <c r="AS173" s="284" t="str">
        <f>IF(AS172="","",VLOOKUP(AS172,標準様式１シフト記号表!$C$7:$L$48,10,FALSE))</f>
        <v/>
      </c>
      <c r="AT173" s="284" t="str">
        <f>IF(AT172="","",VLOOKUP(AT172,標準様式１シフト記号表!$C$7:$L$48,10,FALSE))</f>
        <v/>
      </c>
      <c r="AU173" s="284" t="str">
        <f>IF(AU172="","",VLOOKUP(AU172,標準様式１シフト記号表!$C$7:$L$48,10,FALSE))</f>
        <v/>
      </c>
      <c r="AV173" s="284" t="str">
        <f>IF(AV172="","",VLOOKUP(AV172,標準様式１シフト記号表!$C$7:$L$48,10,FALSE))</f>
        <v/>
      </c>
      <c r="AW173" s="284" t="str">
        <f>IF(AW172="","",VLOOKUP(AW172,標準様式１シフト記号表!$C$7:$L$48,10,FALSE))</f>
        <v/>
      </c>
      <c r="AX173" s="285" t="str">
        <f>IF(AX172="","",VLOOKUP(AX172,標準様式１シフト記号表!$C$7:$L$48,10,FALSE))</f>
        <v/>
      </c>
      <c r="AY173" s="283" t="str">
        <f>IF(AY172="","",VLOOKUP(AY172,標準様式１シフト記号表!$C$7:$L$48,10,FALSE))</f>
        <v/>
      </c>
      <c r="AZ173" s="284" t="str">
        <f>IF(AZ172="","",VLOOKUP(AZ172,標準様式１シフト記号表!$C$7:$L$48,10,FALSE))</f>
        <v/>
      </c>
      <c r="BA173" s="284" t="str">
        <f>IF(BA172="","",VLOOKUP(BA172,標準様式１シフト記号表!$C$7:$L$48,10,FALSE))</f>
        <v/>
      </c>
      <c r="BB173" s="1166">
        <f>IF($BE$4="４週",SUM(W173:AX173),IF($BE$4="暦月",SUM(W173:BA173),""))</f>
        <v>0</v>
      </c>
      <c r="BC173" s="1167"/>
      <c r="BD173" s="1168">
        <f>IF($BE$4="４週",BB173/4,IF($BE$4="暦月",(BB173/($BE$9/7)),""))</f>
        <v>0</v>
      </c>
      <c r="BE173" s="1167"/>
      <c r="BF173" s="1163"/>
      <c r="BG173" s="1164"/>
      <c r="BH173" s="1164"/>
      <c r="BI173" s="1164"/>
      <c r="BJ173" s="1165"/>
    </row>
    <row r="174" spans="2:62" ht="20.25" customHeight="1" x14ac:dyDescent="0.15">
      <c r="B174" s="1086">
        <f>B172+1</f>
        <v>80</v>
      </c>
      <c r="C174" s="1155"/>
      <c r="D174" s="1156"/>
      <c r="E174" s="278"/>
      <c r="F174" s="279"/>
      <c r="G174" s="278"/>
      <c r="H174" s="279"/>
      <c r="I174" s="1157"/>
      <c r="J174" s="1158"/>
      <c r="K174" s="1159"/>
      <c r="L174" s="1160"/>
      <c r="M174" s="1160"/>
      <c r="N174" s="1156"/>
      <c r="O174" s="1103"/>
      <c r="P174" s="1104"/>
      <c r="Q174" s="1104"/>
      <c r="R174" s="1104"/>
      <c r="S174" s="1105"/>
      <c r="T174" s="298" t="s">
        <v>429</v>
      </c>
      <c r="V174" s="299"/>
      <c r="W174" s="291"/>
      <c r="X174" s="292"/>
      <c r="Y174" s="292"/>
      <c r="Z174" s="292"/>
      <c r="AA174" s="292"/>
      <c r="AB174" s="292"/>
      <c r="AC174" s="293"/>
      <c r="AD174" s="291"/>
      <c r="AE174" s="292"/>
      <c r="AF174" s="292"/>
      <c r="AG174" s="292"/>
      <c r="AH174" s="292"/>
      <c r="AI174" s="292"/>
      <c r="AJ174" s="293"/>
      <c r="AK174" s="291"/>
      <c r="AL174" s="292"/>
      <c r="AM174" s="292"/>
      <c r="AN174" s="292"/>
      <c r="AO174" s="292"/>
      <c r="AP174" s="292"/>
      <c r="AQ174" s="293"/>
      <c r="AR174" s="291"/>
      <c r="AS174" s="292"/>
      <c r="AT174" s="292"/>
      <c r="AU174" s="292"/>
      <c r="AV174" s="292"/>
      <c r="AW174" s="292"/>
      <c r="AX174" s="293"/>
      <c r="AY174" s="291"/>
      <c r="AZ174" s="292"/>
      <c r="BA174" s="294"/>
      <c r="BB174" s="1161"/>
      <c r="BC174" s="1162"/>
      <c r="BD174" s="1150"/>
      <c r="BE174" s="1151"/>
      <c r="BF174" s="1152"/>
      <c r="BG174" s="1153"/>
      <c r="BH174" s="1153"/>
      <c r="BI174" s="1153"/>
      <c r="BJ174" s="1154"/>
    </row>
    <row r="175" spans="2:62" ht="20.25" customHeight="1" x14ac:dyDescent="0.15">
      <c r="B175" s="1087"/>
      <c r="C175" s="1169"/>
      <c r="D175" s="1170"/>
      <c r="E175" s="301"/>
      <c r="F175" s="302">
        <f>C174</f>
        <v>0</v>
      </c>
      <c r="G175" s="301"/>
      <c r="H175" s="302">
        <f>I174</f>
        <v>0</v>
      </c>
      <c r="I175" s="1171"/>
      <c r="J175" s="1172"/>
      <c r="K175" s="1173"/>
      <c r="L175" s="1174"/>
      <c r="M175" s="1174"/>
      <c r="N175" s="1170"/>
      <c r="O175" s="1103"/>
      <c r="P175" s="1104"/>
      <c r="Q175" s="1104"/>
      <c r="R175" s="1104"/>
      <c r="S175" s="1105"/>
      <c r="T175" s="300" t="s">
        <v>430</v>
      </c>
      <c r="U175" s="296"/>
      <c r="V175" s="297"/>
      <c r="W175" s="283" t="str">
        <f>IF(W174="","",VLOOKUP(W174,標準様式１シフト記号表!$C$7:$L$48,10,FALSE))</f>
        <v/>
      </c>
      <c r="X175" s="284" t="str">
        <f>IF(X174="","",VLOOKUP(X174,標準様式１シフト記号表!$C$7:$L$48,10,FALSE))</f>
        <v/>
      </c>
      <c r="Y175" s="284" t="str">
        <f>IF(Y174="","",VLOOKUP(Y174,標準様式１シフト記号表!$C$7:$L$48,10,FALSE))</f>
        <v/>
      </c>
      <c r="Z175" s="284" t="str">
        <f>IF(Z174="","",VLOOKUP(Z174,標準様式１シフト記号表!$C$7:$L$48,10,FALSE))</f>
        <v/>
      </c>
      <c r="AA175" s="284" t="str">
        <f>IF(AA174="","",VLOOKUP(AA174,標準様式１シフト記号表!$C$7:$L$48,10,FALSE))</f>
        <v/>
      </c>
      <c r="AB175" s="284" t="str">
        <f>IF(AB174="","",VLOOKUP(AB174,標準様式１シフト記号表!$C$7:$L$48,10,FALSE))</f>
        <v/>
      </c>
      <c r="AC175" s="285" t="str">
        <f>IF(AC174="","",VLOOKUP(AC174,標準様式１シフト記号表!$C$7:$L$48,10,FALSE))</f>
        <v/>
      </c>
      <c r="AD175" s="283" t="str">
        <f>IF(AD174="","",VLOOKUP(AD174,標準様式１シフト記号表!$C$7:$L$48,10,FALSE))</f>
        <v/>
      </c>
      <c r="AE175" s="284" t="str">
        <f>IF(AE174="","",VLOOKUP(AE174,標準様式１シフト記号表!$C$7:$L$48,10,FALSE))</f>
        <v/>
      </c>
      <c r="AF175" s="284" t="str">
        <f>IF(AF174="","",VLOOKUP(AF174,標準様式１シフト記号表!$C$7:$L$48,10,FALSE))</f>
        <v/>
      </c>
      <c r="AG175" s="284" t="str">
        <f>IF(AG174="","",VLOOKUP(AG174,標準様式１シフト記号表!$C$7:$L$48,10,FALSE))</f>
        <v/>
      </c>
      <c r="AH175" s="284" t="str">
        <f>IF(AH174="","",VLOOKUP(AH174,標準様式１シフト記号表!$C$7:$L$48,10,FALSE))</f>
        <v/>
      </c>
      <c r="AI175" s="284" t="str">
        <f>IF(AI174="","",VLOOKUP(AI174,標準様式１シフト記号表!$C$7:$L$48,10,FALSE))</f>
        <v/>
      </c>
      <c r="AJ175" s="285" t="str">
        <f>IF(AJ174="","",VLOOKUP(AJ174,標準様式１シフト記号表!$C$7:$L$48,10,FALSE))</f>
        <v/>
      </c>
      <c r="AK175" s="283" t="str">
        <f>IF(AK174="","",VLOOKUP(AK174,標準様式１シフト記号表!$C$7:$L$48,10,FALSE))</f>
        <v/>
      </c>
      <c r="AL175" s="284" t="str">
        <f>IF(AL174="","",VLOOKUP(AL174,標準様式１シフト記号表!$C$7:$L$48,10,FALSE))</f>
        <v/>
      </c>
      <c r="AM175" s="284" t="str">
        <f>IF(AM174="","",VLOOKUP(AM174,標準様式１シフト記号表!$C$7:$L$48,10,FALSE))</f>
        <v/>
      </c>
      <c r="AN175" s="284" t="str">
        <f>IF(AN174="","",VLOOKUP(AN174,標準様式１シフト記号表!$C$7:$L$48,10,FALSE))</f>
        <v/>
      </c>
      <c r="AO175" s="284" t="str">
        <f>IF(AO174="","",VLOOKUP(AO174,標準様式１シフト記号表!$C$7:$L$48,10,FALSE))</f>
        <v/>
      </c>
      <c r="AP175" s="284" t="str">
        <f>IF(AP174="","",VLOOKUP(AP174,標準様式１シフト記号表!$C$7:$L$48,10,FALSE))</f>
        <v/>
      </c>
      <c r="AQ175" s="285" t="str">
        <f>IF(AQ174="","",VLOOKUP(AQ174,標準様式１シフト記号表!$C$7:$L$48,10,FALSE))</f>
        <v/>
      </c>
      <c r="AR175" s="283" t="str">
        <f>IF(AR174="","",VLOOKUP(AR174,標準様式１シフト記号表!$C$7:$L$48,10,FALSE))</f>
        <v/>
      </c>
      <c r="AS175" s="284" t="str">
        <f>IF(AS174="","",VLOOKUP(AS174,標準様式１シフト記号表!$C$7:$L$48,10,FALSE))</f>
        <v/>
      </c>
      <c r="AT175" s="284" t="str">
        <f>IF(AT174="","",VLOOKUP(AT174,標準様式１シフト記号表!$C$7:$L$48,10,FALSE))</f>
        <v/>
      </c>
      <c r="AU175" s="284" t="str">
        <f>IF(AU174="","",VLOOKUP(AU174,標準様式１シフト記号表!$C$7:$L$48,10,FALSE))</f>
        <v/>
      </c>
      <c r="AV175" s="284" t="str">
        <f>IF(AV174="","",VLOOKUP(AV174,標準様式１シフト記号表!$C$7:$L$48,10,FALSE))</f>
        <v/>
      </c>
      <c r="AW175" s="284" t="str">
        <f>IF(AW174="","",VLOOKUP(AW174,標準様式１シフト記号表!$C$7:$L$48,10,FALSE))</f>
        <v/>
      </c>
      <c r="AX175" s="285" t="str">
        <f>IF(AX174="","",VLOOKUP(AX174,標準様式１シフト記号表!$C$7:$L$48,10,FALSE))</f>
        <v/>
      </c>
      <c r="AY175" s="283" t="str">
        <f>IF(AY174="","",VLOOKUP(AY174,標準様式１シフト記号表!$C$7:$L$48,10,FALSE))</f>
        <v/>
      </c>
      <c r="AZ175" s="284" t="str">
        <f>IF(AZ174="","",VLOOKUP(AZ174,標準様式１シフト記号表!$C$7:$L$48,10,FALSE))</f>
        <v/>
      </c>
      <c r="BA175" s="284" t="str">
        <f>IF(BA174="","",VLOOKUP(BA174,標準様式１シフト記号表!$C$7:$L$48,10,FALSE))</f>
        <v/>
      </c>
      <c r="BB175" s="1166">
        <f>IF($BE$4="４週",SUM(W175:AX175),IF($BE$4="暦月",SUM(W175:BA175),""))</f>
        <v>0</v>
      </c>
      <c r="BC175" s="1167"/>
      <c r="BD175" s="1168">
        <f>IF($BE$4="４週",BB175/4,IF($BE$4="暦月",(BB175/($BE$9/7)),""))</f>
        <v>0</v>
      </c>
      <c r="BE175" s="1167"/>
      <c r="BF175" s="1163"/>
      <c r="BG175" s="1164"/>
      <c r="BH175" s="1164"/>
      <c r="BI175" s="1164"/>
      <c r="BJ175" s="1165"/>
    </row>
    <row r="176" spans="2:62" ht="20.25" customHeight="1" x14ac:dyDescent="0.15">
      <c r="B176" s="1086">
        <f>B174+1</f>
        <v>81</v>
      </c>
      <c r="C176" s="1155"/>
      <c r="D176" s="1156"/>
      <c r="E176" s="278"/>
      <c r="F176" s="279"/>
      <c r="G176" s="278"/>
      <c r="H176" s="279"/>
      <c r="I176" s="1157"/>
      <c r="J176" s="1158"/>
      <c r="K176" s="1159"/>
      <c r="L176" s="1160"/>
      <c r="M176" s="1160"/>
      <c r="N176" s="1156"/>
      <c r="O176" s="1103"/>
      <c r="P176" s="1104"/>
      <c r="Q176" s="1104"/>
      <c r="R176" s="1104"/>
      <c r="S176" s="1105"/>
      <c r="T176" s="298" t="s">
        <v>429</v>
      </c>
      <c r="V176" s="299"/>
      <c r="W176" s="291"/>
      <c r="X176" s="292"/>
      <c r="Y176" s="292"/>
      <c r="Z176" s="292"/>
      <c r="AA176" s="292"/>
      <c r="AB176" s="292"/>
      <c r="AC176" s="293"/>
      <c r="AD176" s="291"/>
      <c r="AE176" s="292"/>
      <c r="AF176" s="292"/>
      <c r="AG176" s="292"/>
      <c r="AH176" s="292"/>
      <c r="AI176" s="292"/>
      <c r="AJ176" s="293"/>
      <c r="AK176" s="291"/>
      <c r="AL176" s="292"/>
      <c r="AM176" s="292"/>
      <c r="AN176" s="292"/>
      <c r="AO176" s="292"/>
      <c r="AP176" s="292"/>
      <c r="AQ176" s="293"/>
      <c r="AR176" s="291"/>
      <c r="AS176" s="292"/>
      <c r="AT176" s="292"/>
      <c r="AU176" s="292"/>
      <c r="AV176" s="292"/>
      <c r="AW176" s="292"/>
      <c r="AX176" s="293"/>
      <c r="AY176" s="291"/>
      <c r="AZ176" s="292"/>
      <c r="BA176" s="294"/>
      <c r="BB176" s="1161"/>
      <c r="BC176" s="1162"/>
      <c r="BD176" s="1150"/>
      <c r="BE176" s="1151"/>
      <c r="BF176" s="1152"/>
      <c r="BG176" s="1153"/>
      <c r="BH176" s="1153"/>
      <c r="BI176" s="1153"/>
      <c r="BJ176" s="1154"/>
    </row>
    <row r="177" spans="2:62" ht="20.25" customHeight="1" x14ac:dyDescent="0.15">
      <c r="B177" s="1087"/>
      <c r="C177" s="1169"/>
      <c r="D177" s="1170"/>
      <c r="E177" s="301"/>
      <c r="F177" s="302">
        <f>C176</f>
        <v>0</v>
      </c>
      <c r="G177" s="301"/>
      <c r="H177" s="302">
        <f>I176</f>
        <v>0</v>
      </c>
      <c r="I177" s="1171"/>
      <c r="J177" s="1172"/>
      <c r="K177" s="1173"/>
      <c r="L177" s="1174"/>
      <c r="M177" s="1174"/>
      <c r="N177" s="1170"/>
      <c r="O177" s="1103"/>
      <c r="P177" s="1104"/>
      <c r="Q177" s="1104"/>
      <c r="R177" s="1104"/>
      <c r="S177" s="1105"/>
      <c r="T177" s="300" t="s">
        <v>430</v>
      </c>
      <c r="U177" s="296"/>
      <c r="V177" s="297"/>
      <c r="W177" s="283" t="str">
        <f>IF(W176="","",VLOOKUP(W176,標準様式１シフト記号表!$C$7:$L$48,10,FALSE))</f>
        <v/>
      </c>
      <c r="X177" s="284" t="str">
        <f>IF(X176="","",VLOOKUP(X176,標準様式１シフト記号表!$C$7:$L$48,10,FALSE))</f>
        <v/>
      </c>
      <c r="Y177" s="284" t="str">
        <f>IF(Y176="","",VLOOKUP(Y176,標準様式１シフト記号表!$C$7:$L$48,10,FALSE))</f>
        <v/>
      </c>
      <c r="Z177" s="284" t="str">
        <f>IF(Z176="","",VLOOKUP(Z176,標準様式１シフト記号表!$C$7:$L$48,10,FALSE))</f>
        <v/>
      </c>
      <c r="AA177" s="284" t="str">
        <f>IF(AA176="","",VLOOKUP(AA176,標準様式１シフト記号表!$C$7:$L$48,10,FALSE))</f>
        <v/>
      </c>
      <c r="AB177" s="284" t="str">
        <f>IF(AB176="","",VLOOKUP(AB176,標準様式１シフト記号表!$C$7:$L$48,10,FALSE))</f>
        <v/>
      </c>
      <c r="AC177" s="285" t="str">
        <f>IF(AC176="","",VLOOKUP(AC176,標準様式１シフト記号表!$C$7:$L$48,10,FALSE))</f>
        <v/>
      </c>
      <c r="AD177" s="283" t="str">
        <f>IF(AD176="","",VLOOKUP(AD176,標準様式１シフト記号表!$C$7:$L$48,10,FALSE))</f>
        <v/>
      </c>
      <c r="AE177" s="284" t="str">
        <f>IF(AE176="","",VLOOKUP(AE176,標準様式１シフト記号表!$C$7:$L$48,10,FALSE))</f>
        <v/>
      </c>
      <c r="AF177" s="284" t="str">
        <f>IF(AF176="","",VLOOKUP(AF176,標準様式１シフト記号表!$C$7:$L$48,10,FALSE))</f>
        <v/>
      </c>
      <c r="AG177" s="284" t="str">
        <f>IF(AG176="","",VLOOKUP(AG176,標準様式１シフト記号表!$C$7:$L$48,10,FALSE))</f>
        <v/>
      </c>
      <c r="AH177" s="284" t="str">
        <f>IF(AH176="","",VLOOKUP(AH176,標準様式１シフト記号表!$C$7:$L$48,10,FALSE))</f>
        <v/>
      </c>
      <c r="AI177" s="284" t="str">
        <f>IF(AI176="","",VLOOKUP(AI176,標準様式１シフト記号表!$C$7:$L$48,10,FALSE))</f>
        <v/>
      </c>
      <c r="AJ177" s="285" t="str">
        <f>IF(AJ176="","",VLOOKUP(AJ176,標準様式１シフト記号表!$C$7:$L$48,10,FALSE))</f>
        <v/>
      </c>
      <c r="AK177" s="283" t="str">
        <f>IF(AK176="","",VLOOKUP(AK176,標準様式１シフト記号表!$C$7:$L$48,10,FALSE))</f>
        <v/>
      </c>
      <c r="AL177" s="284" t="str">
        <f>IF(AL176="","",VLOOKUP(AL176,標準様式１シフト記号表!$C$7:$L$48,10,FALSE))</f>
        <v/>
      </c>
      <c r="AM177" s="284" t="str">
        <f>IF(AM176="","",VLOOKUP(AM176,標準様式１シフト記号表!$C$7:$L$48,10,FALSE))</f>
        <v/>
      </c>
      <c r="AN177" s="284" t="str">
        <f>IF(AN176="","",VLOOKUP(AN176,標準様式１シフト記号表!$C$7:$L$48,10,FALSE))</f>
        <v/>
      </c>
      <c r="AO177" s="284" t="str">
        <f>IF(AO176="","",VLOOKUP(AO176,標準様式１シフト記号表!$C$7:$L$48,10,FALSE))</f>
        <v/>
      </c>
      <c r="AP177" s="284" t="str">
        <f>IF(AP176="","",VLOOKUP(AP176,標準様式１シフト記号表!$C$7:$L$48,10,FALSE))</f>
        <v/>
      </c>
      <c r="AQ177" s="285" t="str">
        <f>IF(AQ176="","",VLOOKUP(AQ176,標準様式１シフト記号表!$C$7:$L$48,10,FALSE))</f>
        <v/>
      </c>
      <c r="AR177" s="283" t="str">
        <f>IF(AR176="","",VLOOKUP(AR176,標準様式１シフト記号表!$C$7:$L$48,10,FALSE))</f>
        <v/>
      </c>
      <c r="AS177" s="284" t="str">
        <f>IF(AS176="","",VLOOKUP(AS176,標準様式１シフト記号表!$C$7:$L$48,10,FALSE))</f>
        <v/>
      </c>
      <c r="AT177" s="284" t="str">
        <f>IF(AT176="","",VLOOKUP(AT176,標準様式１シフト記号表!$C$7:$L$48,10,FALSE))</f>
        <v/>
      </c>
      <c r="AU177" s="284" t="str">
        <f>IF(AU176="","",VLOOKUP(AU176,標準様式１シフト記号表!$C$7:$L$48,10,FALSE))</f>
        <v/>
      </c>
      <c r="AV177" s="284" t="str">
        <f>IF(AV176="","",VLOOKUP(AV176,標準様式１シフト記号表!$C$7:$L$48,10,FALSE))</f>
        <v/>
      </c>
      <c r="AW177" s="284" t="str">
        <f>IF(AW176="","",VLOOKUP(AW176,標準様式１シフト記号表!$C$7:$L$48,10,FALSE))</f>
        <v/>
      </c>
      <c r="AX177" s="285" t="str">
        <f>IF(AX176="","",VLOOKUP(AX176,標準様式１シフト記号表!$C$7:$L$48,10,FALSE))</f>
        <v/>
      </c>
      <c r="AY177" s="283" t="str">
        <f>IF(AY176="","",VLOOKUP(AY176,標準様式１シフト記号表!$C$7:$L$48,10,FALSE))</f>
        <v/>
      </c>
      <c r="AZ177" s="284" t="str">
        <f>IF(AZ176="","",VLOOKUP(AZ176,標準様式１シフト記号表!$C$7:$L$48,10,FALSE))</f>
        <v/>
      </c>
      <c r="BA177" s="284" t="str">
        <f>IF(BA176="","",VLOOKUP(BA176,標準様式１シフト記号表!$C$7:$L$48,10,FALSE))</f>
        <v/>
      </c>
      <c r="BB177" s="1166">
        <f>IF($BE$4="４週",SUM(W177:AX177),IF($BE$4="暦月",SUM(W177:BA177),""))</f>
        <v>0</v>
      </c>
      <c r="BC177" s="1167"/>
      <c r="BD177" s="1168">
        <f>IF($BE$4="４週",BB177/4,IF($BE$4="暦月",(BB177/($BE$9/7)),""))</f>
        <v>0</v>
      </c>
      <c r="BE177" s="1167"/>
      <c r="BF177" s="1163"/>
      <c r="BG177" s="1164"/>
      <c r="BH177" s="1164"/>
      <c r="BI177" s="1164"/>
      <c r="BJ177" s="1165"/>
    </row>
    <row r="178" spans="2:62" ht="20.25" customHeight="1" x14ac:dyDescent="0.15">
      <c r="B178" s="1086">
        <f>B176+1</f>
        <v>82</v>
      </c>
      <c r="C178" s="1155"/>
      <c r="D178" s="1156"/>
      <c r="E178" s="278"/>
      <c r="F178" s="279"/>
      <c r="G178" s="278"/>
      <c r="H178" s="279"/>
      <c r="I178" s="1157"/>
      <c r="J178" s="1158"/>
      <c r="K178" s="1159"/>
      <c r="L178" s="1160"/>
      <c r="M178" s="1160"/>
      <c r="N178" s="1156"/>
      <c r="O178" s="1103"/>
      <c r="P178" s="1104"/>
      <c r="Q178" s="1104"/>
      <c r="R178" s="1104"/>
      <c r="S178" s="1105"/>
      <c r="T178" s="298" t="s">
        <v>429</v>
      </c>
      <c r="V178" s="299"/>
      <c r="W178" s="291"/>
      <c r="X178" s="292"/>
      <c r="Y178" s="292"/>
      <c r="Z178" s="292"/>
      <c r="AA178" s="292"/>
      <c r="AB178" s="292"/>
      <c r="AC178" s="293"/>
      <c r="AD178" s="291"/>
      <c r="AE178" s="292"/>
      <c r="AF178" s="292"/>
      <c r="AG178" s="292"/>
      <c r="AH178" s="292"/>
      <c r="AI178" s="292"/>
      <c r="AJ178" s="293"/>
      <c r="AK178" s="291"/>
      <c r="AL178" s="292"/>
      <c r="AM178" s="292"/>
      <c r="AN178" s="292"/>
      <c r="AO178" s="292"/>
      <c r="AP178" s="292"/>
      <c r="AQ178" s="293"/>
      <c r="AR178" s="291"/>
      <c r="AS178" s="292"/>
      <c r="AT178" s="292"/>
      <c r="AU178" s="292"/>
      <c r="AV178" s="292"/>
      <c r="AW178" s="292"/>
      <c r="AX178" s="293"/>
      <c r="AY178" s="291"/>
      <c r="AZ178" s="292"/>
      <c r="BA178" s="294"/>
      <c r="BB178" s="1161"/>
      <c r="BC178" s="1162"/>
      <c r="BD178" s="1150"/>
      <c r="BE178" s="1151"/>
      <c r="BF178" s="1152"/>
      <c r="BG178" s="1153"/>
      <c r="BH178" s="1153"/>
      <c r="BI178" s="1153"/>
      <c r="BJ178" s="1154"/>
    </row>
    <row r="179" spans="2:62" ht="20.25" customHeight="1" x14ac:dyDescent="0.15">
      <c r="B179" s="1087"/>
      <c r="C179" s="1169"/>
      <c r="D179" s="1170"/>
      <c r="E179" s="301"/>
      <c r="F179" s="302">
        <f>C178</f>
        <v>0</v>
      </c>
      <c r="G179" s="301"/>
      <c r="H179" s="302">
        <f>I178</f>
        <v>0</v>
      </c>
      <c r="I179" s="1171"/>
      <c r="J179" s="1172"/>
      <c r="K179" s="1173"/>
      <c r="L179" s="1174"/>
      <c r="M179" s="1174"/>
      <c r="N179" s="1170"/>
      <c r="O179" s="1103"/>
      <c r="P179" s="1104"/>
      <c r="Q179" s="1104"/>
      <c r="R179" s="1104"/>
      <c r="S179" s="1105"/>
      <c r="T179" s="300" t="s">
        <v>430</v>
      </c>
      <c r="U179" s="296"/>
      <c r="V179" s="297"/>
      <c r="W179" s="283" t="str">
        <f>IF(W178="","",VLOOKUP(W178,標準様式１シフト記号表!$C$7:$L$48,10,FALSE))</f>
        <v/>
      </c>
      <c r="X179" s="284" t="str">
        <f>IF(X178="","",VLOOKUP(X178,標準様式１シフト記号表!$C$7:$L$48,10,FALSE))</f>
        <v/>
      </c>
      <c r="Y179" s="284" t="str">
        <f>IF(Y178="","",VLOOKUP(Y178,標準様式１シフト記号表!$C$7:$L$48,10,FALSE))</f>
        <v/>
      </c>
      <c r="Z179" s="284" t="str">
        <f>IF(Z178="","",VLOOKUP(Z178,標準様式１シフト記号表!$C$7:$L$48,10,FALSE))</f>
        <v/>
      </c>
      <c r="AA179" s="284" t="str">
        <f>IF(AA178="","",VLOOKUP(AA178,標準様式１シフト記号表!$C$7:$L$48,10,FALSE))</f>
        <v/>
      </c>
      <c r="AB179" s="284" t="str">
        <f>IF(AB178="","",VLOOKUP(AB178,標準様式１シフト記号表!$C$7:$L$48,10,FALSE))</f>
        <v/>
      </c>
      <c r="AC179" s="285" t="str">
        <f>IF(AC178="","",VLOOKUP(AC178,標準様式１シフト記号表!$C$7:$L$48,10,FALSE))</f>
        <v/>
      </c>
      <c r="AD179" s="283" t="str">
        <f>IF(AD178="","",VLOOKUP(AD178,標準様式１シフト記号表!$C$7:$L$48,10,FALSE))</f>
        <v/>
      </c>
      <c r="AE179" s="284" t="str">
        <f>IF(AE178="","",VLOOKUP(AE178,標準様式１シフト記号表!$C$7:$L$48,10,FALSE))</f>
        <v/>
      </c>
      <c r="AF179" s="284" t="str">
        <f>IF(AF178="","",VLOOKUP(AF178,標準様式１シフト記号表!$C$7:$L$48,10,FALSE))</f>
        <v/>
      </c>
      <c r="AG179" s="284" t="str">
        <f>IF(AG178="","",VLOOKUP(AG178,標準様式１シフト記号表!$C$7:$L$48,10,FALSE))</f>
        <v/>
      </c>
      <c r="AH179" s="284" t="str">
        <f>IF(AH178="","",VLOOKUP(AH178,標準様式１シフト記号表!$C$7:$L$48,10,FALSE))</f>
        <v/>
      </c>
      <c r="AI179" s="284" t="str">
        <f>IF(AI178="","",VLOOKUP(AI178,標準様式１シフト記号表!$C$7:$L$48,10,FALSE))</f>
        <v/>
      </c>
      <c r="AJ179" s="285" t="str">
        <f>IF(AJ178="","",VLOOKUP(AJ178,標準様式１シフト記号表!$C$7:$L$48,10,FALSE))</f>
        <v/>
      </c>
      <c r="AK179" s="283" t="str">
        <f>IF(AK178="","",VLOOKUP(AK178,標準様式１シフト記号表!$C$7:$L$48,10,FALSE))</f>
        <v/>
      </c>
      <c r="AL179" s="284" t="str">
        <f>IF(AL178="","",VLOOKUP(AL178,標準様式１シフト記号表!$C$7:$L$48,10,FALSE))</f>
        <v/>
      </c>
      <c r="AM179" s="284" t="str">
        <f>IF(AM178="","",VLOOKUP(AM178,標準様式１シフト記号表!$C$7:$L$48,10,FALSE))</f>
        <v/>
      </c>
      <c r="AN179" s="284" t="str">
        <f>IF(AN178="","",VLOOKUP(AN178,標準様式１シフト記号表!$C$7:$L$48,10,FALSE))</f>
        <v/>
      </c>
      <c r="AO179" s="284" t="str">
        <f>IF(AO178="","",VLOOKUP(AO178,標準様式１シフト記号表!$C$7:$L$48,10,FALSE))</f>
        <v/>
      </c>
      <c r="AP179" s="284" t="str">
        <f>IF(AP178="","",VLOOKUP(AP178,標準様式１シフト記号表!$C$7:$L$48,10,FALSE))</f>
        <v/>
      </c>
      <c r="AQ179" s="285" t="str">
        <f>IF(AQ178="","",VLOOKUP(AQ178,標準様式１シフト記号表!$C$7:$L$48,10,FALSE))</f>
        <v/>
      </c>
      <c r="AR179" s="283" t="str">
        <f>IF(AR178="","",VLOOKUP(AR178,標準様式１シフト記号表!$C$7:$L$48,10,FALSE))</f>
        <v/>
      </c>
      <c r="AS179" s="284" t="str">
        <f>IF(AS178="","",VLOOKUP(AS178,標準様式１シフト記号表!$C$7:$L$48,10,FALSE))</f>
        <v/>
      </c>
      <c r="AT179" s="284" t="str">
        <f>IF(AT178="","",VLOOKUP(AT178,標準様式１シフト記号表!$C$7:$L$48,10,FALSE))</f>
        <v/>
      </c>
      <c r="AU179" s="284" t="str">
        <f>IF(AU178="","",VLOOKUP(AU178,標準様式１シフト記号表!$C$7:$L$48,10,FALSE))</f>
        <v/>
      </c>
      <c r="AV179" s="284" t="str">
        <f>IF(AV178="","",VLOOKUP(AV178,標準様式１シフト記号表!$C$7:$L$48,10,FALSE))</f>
        <v/>
      </c>
      <c r="AW179" s="284" t="str">
        <f>IF(AW178="","",VLOOKUP(AW178,標準様式１シフト記号表!$C$7:$L$48,10,FALSE))</f>
        <v/>
      </c>
      <c r="AX179" s="285" t="str">
        <f>IF(AX178="","",VLOOKUP(AX178,標準様式１シフト記号表!$C$7:$L$48,10,FALSE))</f>
        <v/>
      </c>
      <c r="AY179" s="283" t="str">
        <f>IF(AY178="","",VLOOKUP(AY178,標準様式１シフト記号表!$C$7:$L$48,10,FALSE))</f>
        <v/>
      </c>
      <c r="AZ179" s="284" t="str">
        <f>IF(AZ178="","",VLOOKUP(AZ178,標準様式１シフト記号表!$C$7:$L$48,10,FALSE))</f>
        <v/>
      </c>
      <c r="BA179" s="284" t="str">
        <f>IF(BA178="","",VLOOKUP(BA178,標準様式１シフト記号表!$C$7:$L$48,10,FALSE))</f>
        <v/>
      </c>
      <c r="BB179" s="1166">
        <f>IF($BE$4="４週",SUM(W179:AX179),IF($BE$4="暦月",SUM(W179:BA179),""))</f>
        <v>0</v>
      </c>
      <c r="BC179" s="1167"/>
      <c r="BD179" s="1168">
        <f>IF($BE$4="４週",BB179/4,IF($BE$4="暦月",(BB179/($BE$9/7)),""))</f>
        <v>0</v>
      </c>
      <c r="BE179" s="1167"/>
      <c r="BF179" s="1163"/>
      <c r="BG179" s="1164"/>
      <c r="BH179" s="1164"/>
      <c r="BI179" s="1164"/>
      <c r="BJ179" s="1165"/>
    </row>
    <row r="180" spans="2:62" ht="20.25" customHeight="1" x14ac:dyDescent="0.15">
      <c r="B180" s="1086">
        <f>B178+1</f>
        <v>83</v>
      </c>
      <c r="C180" s="1155"/>
      <c r="D180" s="1156"/>
      <c r="E180" s="278"/>
      <c r="F180" s="279"/>
      <c r="G180" s="278"/>
      <c r="H180" s="279"/>
      <c r="I180" s="1157"/>
      <c r="J180" s="1158"/>
      <c r="K180" s="1159"/>
      <c r="L180" s="1160"/>
      <c r="M180" s="1160"/>
      <c r="N180" s="1156"/>
      <c r="O180" s="1103"/>
      <c r="P180" s="1104"/>
      <c r="Q180" s="1104"/>
      <c r="R180" s="1104"/>
      <c r="S180" s="1105"/>
      <c r="T180" s="298" t="s">
        <v>429</v>
      </c>
      <c r="V180" s="299"/>
      <c r="W180" s="291"/>
      <c r="X180" s="292"/>
      <c r="Y180" s="292"/>
      <c r="Z180" s="292"/>
      <c r="AA180" s="292"/>
      <c r="AB180" s="292"/>
      <c r="AC180" s="293"/>
      <c r="AD180" s="291"/>
      <c r="AE180" s="292"/>
      <c r="AF180" s="292"/>
      <c r="AG180" s="292"/>
      <c r="AH180" s="292"/>
      <c r="AI180" s="292"/>
      <c r="AJ180" s="293"/>
      <c r="AK180" s="291"/>
      <c r="AL180" s="292"/>
      <c r="AM180" s="292"/>
      <c r="AN180" s="292"/>
      <c r="AO180" s="292"/>
      <c r="AP180" s="292"/>
      <c r="AQ180" s="293"/>
      <c r="AR180" s="291"/>
      <c r="AS180" s="292"/>
      <c r="AT180" s="292"/>
      <c r="AU180" s="292"/>
      <c r="AV180" s="292"/>
      <c r="AW180" s="292"/>
      <c r="AX180" s="293"/>
      <c r="AY180" s="291"/>
      <c r="AZ180" s="292"/>
      <c r="BA180" s="294"/>
      <c r="BB180" s="1161"/>
      <c r="BC180" s="1162"/>
      <c r="BD180" s="1150"/>
      <c r="BE180" s="1151"/>
      <c r="BF180" s="1152"/>
      <c r="BG180" s="1153"/>
      <c r="BH180" s="1153"/>
      <c r="BI180" s="1153"/>
      <c r="BJ180" s="1154"/>
    </row>
    <row r="181" spans="2:62" ht="20.25" customHeight="1" x14ac:dyDescent="0.15">
      <c r="B181" s="1087"/>
      <c r="C181" s="1169"/>
      <c r="D181" s="1170"/>
      <c r="E181" s="301"/>
      <c r="F181" s="302">
        <f>C180</f>
        <v>0</v>
      </c>
      <c r="G181" s="301"/>
      <c r="H181" s="302">
        <f>I180</f>
        <v>0</v>
      </c>
      <c r="I181" s="1171"/>
      <c r="J181" s="1172"/>
      <c r="K181" s="1173"/>
      <c r="L181" s="1174"/>
      <c r="M181" s="1174"/>
      <c r="N181" s="1170"/>
      <c r="O181" s="1103"/>
      <c r="P181" s="1104"/>
      <c r="Q181" s="1104"/>
      <c r="R181" s="1104"/>
      <c r="S181" s="1105"/>
      <c r="T181" s="300" t="s">
        <v>430</v>
      </c>
      <c r="U181" s="296"/>
      <c r="V181" s="297"/>
      <c r="W181" s="283" t="str">
        <f>IF(W180="","",VLOOKUP(W180,標準様式１シフト記号表!$C$7:$L$48,10,FALSE))</f>
        <v/>
      </c>
      <c r="X181" s="284" t="str">
        <f>IF(X180="","",VLOOKUP(X180,標準様式１シフト記号表!$C$7:$L$48,10,FALSE))</f>
        <v/>
      </c>
      <c r="Y181" s="284" t="str">
        <f>IF(Y180="","",VLOOKUP(Y180,標準様式１シフト記号表!$C$7:$L$48,10,FALSE))</f>
        <v/>
      </c>
      <c r="Z181" s="284" t="str">
        <f>IF(Z180="","",VLOOKUP(Z180,標準様式１シフト記号表!$C$7:$L$48,10,FALSE))</f>
        <v/>
      </c>
      <c r="AA181" s="284" t="str">
        <f>IF(AA180="","",VLOOKUP(AA180,標準様式１シフト記号表!$C$7:$L$48,10,FALSE))</f>
        <v/>
      </c>
      <c r="AB181" s="284" t="str">
        <f>IF(AB180="","",VLOOKUP(AB180,標準様式１シフト記号表!$C$7:$L$48,10,FALSE))</f>
        <v/>
      </c>
      <c r="AC181" s="285" t="str">
        <f>IF(AC180="","",VLOOKUP(AC180,標準様式１シフト記号表!$C$7:$L$48,10,FALSE))</f>
        <v/>
      </c>
      <c r="AD181" s="283" t="str">
        <f>IF(AD180="","",VLOOKUP(AD180,標準様式１シフト記号表!$C$7:$L$48,10,FALSE))</f>
        <v/>
      </c>
      <c r="AE181" s="284" t="str">
        <f>IF(AE180="","",VLOOKUP(AE180,標準様式１シフト記号表!$C$7:$L$48,10,FALSE))</f>
        <v/>
      </c>
      <c r="AF181" s="284" t="str">
        <f>IF(AF180="","",VLOOKUP(AF180,標準様式１シフト記号表!$C$7:$L$48,10,FALSE))</f>
        <v/>
      </c>
      <c r="AG181" s="284" t="str">
        <f>IF(AG180="","",VLOOKUP(AG180,標準様式１シフト記号表!$C$7:$L$48,10,FALSE))</f>
        <v/>
      </c>
      <c r="AH181" s="284" t="str">
        <f>IF(AH180="","",VLOOKUP(AH180,標準様式１シフト記号表!$C$7:$L$48,10,FALSE))</f>
        <v/>
      </c>
      <c r="AI181" s="284" t="str">
        <f>IF(AI180="","",VLOOKUP(AI180,標準様式１シフト記号表!$C$7:$L$48,10,FALSE))</f>
        <v/>
      </c>
      <c r="AJ181" s="285" t="str">
        <f>IF(AJ180="","",VLOOKUP(AJ180,標準様式１シフト記号表!$C$7:$L$48,10,FALSE))</f>
        <v/>
      </c>
      <c r="AK181" s="283" t="str">
        <f>IF(AK180="","",VLOOKUP(AK180,標準様式１シフト記号表!$C$7:$L$48,10,FALSE))</f>
        <v/>
      </c>
      <c r="AL181" s="284" t="str">
        <f>IF(AL180="","",VLOOKUP(AL180,標準様式１シフト記号表!$C$7:$L$48,10,FALSE))</f>
        <v/>
      </c>
      <c r="AM181" s="284" t="str">
        <f>IF(AM180="","",VLOOKUP(AM180,標準様式１シフト記号表!$C$7:$L$48,10,FALSE))</f>
        <v/>
      </c>
      <c r="AN181" s="284" t="str">
        <f>IF(AN180="","",VLOOKUP(AN180,標準様式１シフト記号表!$C$7:$L$48,10,FALSE))</f>
        <v/>
      </c>
      <c r="AO181" s="284" t="str">
        <f>IF(AO180="","",VLOOKUP(AO180,標準様式１シフト記号表!$C$7:$L$48,10,FALSE))</f>
        <v/>
      </c>
      <c r="AP181" s="284" t="str">
        <f>IF(AP180="","",VLOOKUP(AP180,標準様式１シフト記号表!$C$7:$L$48,10,FALSE))</f>
        <v/>
      </c>
      <c r="AQ181" s="285" t="str">
        <f>IF(AQ180="","",VLOOKUP(AQ180,標準様式１シフト記号表!$C$7:$L$48,10,FALSE))</f>
        <v/>
      </c>
      <c r="AR181" s="283" t="str">
        <f>IF(AR180="","",VLOOKUP(AR180,標準様式１シフト記号表!$C$7:$L$48,10,FALSE))</f>
        <v/>
      </c>
      <c r="AS181" s="284" t="str">
        <f>IF(AS180="","",VLOOKUP(AS180,標準様式１シフト記号表!$C$7:$L$48,10,FALSE))</f>
        <v/>
      </c>
      <c r="AT181" s="284" t="str">
        <f>IF(AT180="","",VLOOKUP(AT180,標準様式１シフト記号表!$C$7:$L$48,10,FALSE))</f>
        <v/>
      </c>
      <c r="AU181" s="284" t="str">
        <f>IF(AU180="","",VLOOKUP(AU180,標準様式１シフト記号表!$C$7:$L$48,10,FALSE))</f>
        <v/>
      </c>
      <c r="AV181" s="284" t="str">
        <f>IF(AV180="","",VLOOKUP(AV180,標準様式１シフト記号表!$C$7:$L$48,10,FALSE))</f>
        <v/>
      </c>
      <c r="AW181" s="284" t="str">
        <f>IF(AW180="","",VLOOKUP(AW180,標準様式１シフト記号表!$C$7:$L$48,10,FALSE))</f>
        <v/>
      </c>
      <c r="AX181" s="285" t="str">
        <f>IF(AX180="","",VLOOKUP(AX180,標準様式１シフト記号表!$C$7:$L$48,10,FALSE))</f>
        <v/>
      </c>
      <c r="AY181" s="283" t="str">
        <f>IF(AY180="","",VLOOKUP(AY180,標準様式１シフト記号表!$C$7:$L$48,10,FALSE))</f>
        <v/>
      </c>
      <c r="AZ181" s="284" t="str">
        <f>IF(AZ180="","",VLOOKUP(AZ180,標準様式１シフト記号表!$C$7:$L$48,10,FALSE))</f>
        <v/>
      </c>
      <c r="BA181" s="284" t="str">
        <f>IF(BA180="","",VLOOKUP(BA180,標準様式１シフト記号表!$C$7:$L$48,10,FALSE))</f>
        <v/>
      </c>
      <c r="BB181" s="1166">
        <f>IF($BE$4="４週",SUM(W181:AX181),IF($BE$4="暦月",SUM(W181:BA181),""))</f>
        <v>0</v>
      </c>
      <c r="BC181" s="1167"/>
      <c r="BD181" s="1168">
        <f>IF($BE$4="４週",BB181/4,IF($BE$4="暦月",(BB181/($BE$9/7)),""))</f>
        <v>0</v>
      </c>
      <c r="BE181" s="1167"/>
      <c r="BF181" s="1163"/>
      <c r="BG181" s="1164"/>
      <c r="BH181" s="1164"/>
      <c r="BI181" s="1164"/>
      <c r="BJ181" s="1165"/>
    </row>
    <row r="182" spans="2:62" ht="20.25" customHeight="1" x14ac:dyDescent="0.15">
      <c r="B182" s="1086">
        <f>B180+1</f>
        <v>84</v>
      </c>
      <c r="C182" s="1155"/>
      <c r="D182" s="1156"/>
      <c r="E182" s="278"/>
      <c r="F182" s="279"/>
      <c r="G182" s="278"/>
      <c r="H182" s="279"/>
      <c r="I182" s="1157"/>
      <c r="J182" s="1158"/>
      <c r="K182" s="1159"/>
      <c r="L182" s="1160"/>
      <c r="M182" s="1160"/>
      <c r="N182" s="1156"/>
      <c r="O182" s="1103"/>
      <c r="P182" s="1104"/>
      <c r="Q182" s="1104"/>
      <c r="R182" s="1104"/>
      <c r="S182" s="1105"/>
      <c r="T182" s="298" t="s">
        <v>429</v>
      </c>
      <c r="V182" s="299"/>
      <c r="W182" s="291"/>
      <c r="X182" s="292"/>
      <c r="Y182" s="292"/>
      <c r="Z182" s="292"/>
      <c r="AA182" s="292"/>
      <c r="AB182" s="292"/>
      <c r="AC182" s="293"/>
      <c r="AD182" s="291"/>
      <c r="AE182" s="292"/>
      <c r="AF182" s="292"/>
      <c r="AG182" s="292"/>
      <c r="AH182" s="292"/>
      <c r="AI182" s="292"/>
      <c r="AJ182" s="293"/>
      <c r="AK182" s="291"/>
      <c r="AL182" s="292"/>
      <c r="AM182" s="292"/>
      <c r="AN182" s="292"/>
      <c r="AO182" s="292"/>
      <c r="AP182" s="292"/>
      <c r="AQ182" s="293"/>
      <c r="AR182" s="291"/>
      <c r="AS182" s="292"/>
      <c r="AT182" s="292"/>
      <c r="AU182" s="292"/>
      <c r="AV182" s="292"/>
      <c r="AW182" s="292"/>
      <c r="AX182" s="293"/>
      <c r="AY182" s="291"/>
      <c r="AZ182" s="292"/>
      <c r="BA182" s="294"/>
      <c r="BB182" s="1161"/>
      <c r="BC182" s="1162"/>
      <c r="BD182" s="1150"/>
      <c r="BE182" s="1151"/>
      <c r="BF182" s="1152"/>
      <c r="BG182" s="1153"/>
      <c r="BH182" s="1153"/>
      <c r="BI182" s="1153"/>
      <c r="BJ182" s="1154"/>
    </row>
    <row r="183" spans="2:62" ht="20.25" customHeight="1" x14ac:dyDescent="0.15">
      <c r="B183" s="1087"/>
      <c r="C183" s="1169"/>
      <c r="D183" s="1170"/>
      <c r="E183" s="301"/>
      <c r="F183" s="302">
        <f>C182</f>
        <v>0</v>
      </c>
      <c r="G183" s="301"/>
      <c r="H183" s="302">
        <f>I182</f>
        <v>0</v>
      </c>
      <c r="I183" s="1171"/>
      <c r="J183" s="1172"/>
      <c r="K183" s="1173"/>
      <c r="L183" s="1174"/>
      <c r="M183" s="1174"/>
      <c r="N183" s="1170"/>
      <c r="O183" s="1103"/>
      <c r="P183" s="1104"/>
      <c r="Q183" s="1104"/>
      <c r="R183" s="1104"/>
      <c r="S183" s="1105"/>
      <c r="T183" s="300" t="s">
        <v>430</v>
      </c>
      <c r="U183" s="296"/>
      <c r="V183" s="297"/>
      <c r="W183" s="283" t="str">
        <f>IF(W182="","",VLOOKUP(W182,標準様式１シフト記号表!$C$7:$L$48,10,FALSE))</f>
        <v/>
      </c>
      <c r="X183" s="284" t="str">
        <f>IF(X182="","",VLOOKUP(X182,標準様式１シフト記号表!$C$7:$L$48,10,FALSE))</f>
        <v/>
      </c>
      <c r="Y183" s="284" t="str">
        <f>IF(Y182="","",VLOOKUP(Y182,標準様式１シフト記号表!$C$7:$L$48,10,FALSE))</f>
        <v/>
      </c>
      <c r="Z183" s="284" t="str">
        <f>IF(Z182="","",VLOOKUP(Z182,標準様式１シフト記号表!$C$7:$L$48,10,FALSE))</f>
        <v/>
      </c>
      <c r="AA183" s="284" t="str">
        <f>IF(AA182="","",VLOOKUP(AA182,標準様式１シフト記号表!$C$7:$L$48,10,FALSE))</f>
        <v/>
      </c>
      <c r="AB183" s="284" t="str">
        <f>IF(AB182="","",VLOOKUP(AB182,標準様式１シフト記号表!$C$7:$L$48,10,FALSE))</f>
        <v/>
      </c>
      <c r="AC183" s="285" t="str">
        <f>IF(AC182="","",VLOOKUP(AC182,標準様式１シフト記号表!$C$7:$L$48,10,FALSE))</f>
        <v/>
      </c>
      <c r="AD183" s="283" t="str">
        <f>IF(AD182="","",VLOOKUP(AD182,標準様式１シフト記号表!$C$7:$L$48,10,FALSE))</f>
        <v/>
      </c>
      <c r="AE183" s="284" t="str">
        <f>IF(AE182="","",VLOOKUP(AE182,標準様式１シフト記号表!$C$7:$L$48,10,FALSE))</f>
        <v/>
      </c>
      <c r="AF183" s="284" t="str">
        <f>IF(AF182="","",VLOOKUP(AF182,標準様式１シフト記号表!$C$7:$L$48,10,FALSE))</f>
        <v/>
      </c>
      <c r="AG183" s="284" t="str">
        <f>IF(AG182="","",VLOOKUP(AG182,標準様式１シフト記号表!$C$7:$L$48,10,FALSE))</f>
        <v/>
      </c>
      <c r="AH183" s="284" t="str">
        <f>IF(AH182="","",VLOOKUP(AH182,標準様式１シフト記号表!$C$7:$L$48,10,FALSE))</f>
        <v/>
      </c>
      <c r="AI183" s="284" t="str">
        <f>IF(AI182="","",VLOOKUP(AI182,標準様式１シフト記号表!$C$7:$L$48,10,FALSE))</f>
        <v/>
      </c>
      <c r="AJ183" s="285" t="str">
        <f>IF(AJ182="","",VLOOKUP(AJ182,標準様式１シフト記号表!$C$7:$L$48,10,FALSE))</f>
        <v/>
      </c>
      <c r="AK183" s="283" t="str">
        <f>IF(AK182="","",VLOOKUP(AK182,標準様式１シフト記号表!$C$7:$L$48,10,FALSE))</f>
        <v/>
      </c>
      <c r="AL183" s="284" t="str">
        <f>IF(AL182="","",VLOOKUP(AL182,標準様式１シフト記号表!$C$7:$L$48,10,FALSE))</f>
        <v/>
      </c>
      <c r="AM183" s="284" t="str">
        <f>IF(AM182="","",VLOOKUP(AM182,標準様式１シフト記号表!$C$7:$L$48,10,FALSE))</f>
        <v/>
      </c>
      <c r="AN183" s="284" t="str">
        <f>IF(AN182="","",VLOOKUP(AN182,標準様式１シフト記号表!$C$7:$L$48,10,FALSE))</f>
        <v/>
      </c>
      <c r="AO183" s="284" t="str">
        <f>IF(AO182="","",VLOOKUP(AO182,標準様式１シフト記号表!$C$7:$L$48,10,FALSE))</f>
        <v/>
      </c>
      <c r="AP183" s="284" t="str">
        <f>IF(AP182="","",VLOOKUP(AP182,標準様式１シフト記号表!$C$7:$L$48,10,FALSE))</f>
        <v/>
      </c>
      <c r="AQ183" s="285" t="str">
        <f>IF(AQ182="","",VLOOKUP(AQ182,標準様式１シフト記号表!$C$7:$L$48,10,FALSE))</f>
        <v/>
      </c>
      <c r="AR183" s="283" t="str">
        <f>IF(AR182="","",VLOOKUP(AR182,標準様式１シフト記号表!$C$7:$L$48,10,FALSE))</f>
        <v/>
      </c>
      <c r="AS183" s="284" t="str">
        <f>IF(AS182="","",VLOOKUP(AS182,標準様式１シフト記号表!$C$7:$L$48,10,FALSE))</f>
        <v/>
      </c>
      <c r="AT183" s="284" t="str">
        <f>IF(AT182="","",VLOOKUP(AT182,標準様式１シフト記号表!$C$7:$L$48,10,FALSE))</f>
        <v/>
      </c>
      <c r="AU183" s="284" t="str">
        <f>IF(AU182="","",VLOOKUP(AU182,標準様式１シフト記号表!$C$7:$L$48,10,FALSE))</f>
        <v/>
      </c>
      <c r="AV183" s="284" t="str">
        <f>IF(AV182="","",VLOOKUP(AV182,標準様式１シフト記号表!$C$7:$L$48,10,FALSE))</f>
        <v/>
      </c>
      <c r="AW183" s="284" t="str">
        <f>IF(AW182="","",VLOOKUP(AW182,標準様式１シフト記号表!$C$7:$L$48,10,FALSE))</f>
        <v/>
      </c>
      <c r="AX183" s="285" t="str">
        <f>IF(AX182="","",VLOOKUP(AX182,標準様式１シフト記号表!$C$7:$L$48,10,FALSE))</f>
        <v/>
      </c>
      <c r="AY183" s="283" t="str">
        <f>IF(AY182="","",VLOOKUP(AY182,標準様式１シフト記号表!$C$7:$L$48,10,FALSE))</f>
        <v/>
      </c>
      <c r="AZ183" s="284" t="str">
        <f>IF(AZ182="","",VLOOKUP(AZ182,標準様式１シフト記号表!$C$7:$L$48,10,FALSE))</f>
        <v/>
      </c>
      <c r="BA183" s="284" t="str">
        <f>IF(BA182="","",VLOOKUP(BA182,標準様式１シフト記号表!$C$7:$L$48,10,FALSE))</f>
        <v/>
      </c>
      <c r="BB183" s="1166">
        <f>IF($BE$4="４週",SUM(W183:AX183),IF($BE$4="暦月",SUM(W183:BA183),""))</f>
        <v>0</v>
      </c>
      <c r="BC183" s="1167"/>
      <c r="BD183" s="1168">
        <f>IF($BE$4="４週",BB183/4,IF($BE$4="暦月",(BB183/($BE$9/7)),""))</f>
        <v>0</v>
      </c>
      <c r="BE183" s="1167"/>
      <c r="BF183" s="1163"/>
      <c r="BG183" s="1164"/>
      <c r="BH183" s="1164"/>
      <c r="BI183" s="1164"/>
      <c r="BJ183" s="1165"/>
    </row>
    <row r="184" spans="2:62" ht="20.25" customHeight="1" x14ac:dyDescent="0.15">
      <c r="B184" s="1086">
        <f>B182+1</f>
        <v>85</v>
      </c>
      <c r="C184" s="1155"/>
      <c r="D184" s="1156"/>
      <c r="E184" s="278"/>
      <c r="F184" s="279"/>
      <c r="G184" s="278"/>
      <c r="H184" s="279"/>
      <c r="I184" s="1157"/>
      <c r="J184" s="1158"/>
      <c r="K184" s="1159"/>
      <c r="L184" s="1160"/>
      <c r="M184" s="1160"/>
      <c r="N184" s="1156"/>
      <c r="O184" s="1103"/>
      <c r="P184" s="1104"/>
      <c r="Q184" s="1104"/>
      <c r="R184" s="1104"/>
      <c r="S184" s="1105"/>
      <c r="T184" s="298" t="s">
        <v>429</v>
      </c>
      <c r="V184" s="299"/>
      <c r="W184" s="291"/>
      <c r="X184" s="292"/>
      <c r="Y184" s="292"/>
      <c r="Z184" s="292"/>
      <c r="AA184" s="292"/>
      <c r="AB184" s="292"/>
      <c r="AC184" s="293"/>
      <c r="AD184" s="291"/>
      <c r="AE184" s="292"/>
      <c r="AF184" s="292"/>
      <c r="AG184" s="292"/>
      <c r="AH184" s="292"/>
      <c r="AI184" s="292"/>
      <c r="AJ184" s="293"/>
      <c r="AK184" s="291"/>
      <c r="AL184" s="292"/>
      <c r="AM184" s="292"/>
      <c r="AN184" s="292"/>
      <c r="AO184" s="292"/>
      <c r="AP184" s="292"/>
      <c r="AQ184" s="293"/>
      <c r="AR184" s="291"/>
      <c r="AS184" s="292"/>
      <c r="AT184" s="292"/>
      <c r="AU184" s="292"/>
      <c r="AV184" s="292"/>
      <c r="AW184" s="292"/>
      <c r="AX184" s="293"/>
      <c r="AY184" s="291"/>
      <c r="AZ184" s="292"/>
      <c r="BA184" s="294"/>
      <c r="BB184" s="1161"/>
      <c r="BC184" s="1162"/>
      <c r="BD184" s="1150"/>
      <c r="BE184" s="1151"/>
      <c r="BF184" s="1152"/>
      <c r="BG184" s="1153"/>
      <c r="BH184" s="1153"/>
      <c r="BI184" s="1153"/>
      <c r="BJ184" s="1154"/>
    </row>
    <row r="185" spans="2:62" ht="20.25" customHeight="1" x14ac:dyDescent="0.15">
      <c r="B185" s="1087"/>
      <c r="C185" s="1169"/>
      <c r="D185" s="1170"/>
      <c r="E185" s="301"/>
      <c r="F185" s="302">
        <f>C184</f>
        <v>0</v>
      </c>
      <c r="G185" s="301"/>
      <c r="H185" s="302">
        <f>I184</f>
        <v>0</v>
      </c>
      <c r="I185" s="1171"/>
      <c r="J185" s="1172"/>
      <c r="K185" s="1173"/>
      <c r="L185" s="1174"/>
      <c r="M185" s="1174"/>
      <c r="N185" s="1170"/>
      <c r="O185" s="1103"/>
      <c r="P185" s="1104"/>
      <c r="Q185" s="1104"/>
      <c r="R185" s="1104"/>
      <c r="S185" s="1105"/>
      <c r="T185" s="300" t="s">
        <v>430</v>
      </c>
      <c r="U185" s="296"/>
      <c r="V185" s="297"/>
      <c r="W185" s="283" t="str">
        <f>IF(W184="","",VLOOKUP(W184,標準様式１シフト記号表!$C$7:$L$48,10,FALSE))</f>
        <v/>
      </c>
      <c r="X185" s="284" t="str">
        <f>IF(X184="","",VLOOKUP(X184,標準様式１シフト記号表!$C$7:$L$48,10,FALSE))</f>
        <v/>
      </c>
      <c r="Y185" s="284" t="str">
        <f>IF(Y184="","",VLOOKUP(Y184,標準様式１シフト記号表!$C$7:$L$48,10,FALSE))</f>
        <v/>
      </c>
      <c r="Z185" s="284" t="str">
        <f>IF(Z184="","",VLOOKUP(Z184,標準様式１シフト記号表!$C$7:$L$48,10,FALSE))</f>
        <v/>
      </c>
      <c r="AA185" s="284" t="str">
        <f>IF(AA184="","",VLOOKUP(AA184,標準様式１シフト記号表!$C$7:$L$48,10,FALSE))</f>
        <v/>
      </c>
      <c r="AB185" s="284" t="str">
        <f>IF(AB184="","",VLOOKUP(AB184,標準様式１シフト記号表!$C$7:$L$48,10,FALSE))</f>
        <v/>
      </c>
      <c r="AC185" s="285" t="str">
        <f>IF(AC184="","",VLOOKUP(AC184,標準様式１シフト記号表!$C$7:$L$48,10,FALSE))</f>
        <v/>
      </c>
      <c r="AD185" s="283" t="str">
        <f>IF(AD184="","",VLOOKUP(AD184,標準様式１シフト記号表!$C$7:$L$48,10,FALSE))</f>
        <v/>
      </c>
      <c r="AE185" s="284" t="str">
        <f>IF(AE184="","",VLOOKUP(AE184,標準様式１シフト記号表!$C$7:$L$48,10,FALSE))</f>
        <v/>
      </c>
      <c r="AF185" s="284" t="str">
        <f>IF(AF184="","",VLOOKUP(AF184,標準様式１シフト記号表!$C$7:$L$48,10,FALSE))</f>
        <v/>
      </c>
      <c r="AG185" s="284" t="str">
        <f>IF(AG184="","",VLOOKUP(AG184,標準様式１シフト記号表!$C$7:$L$48,10,FALSE))</f>
        <v/>
      </c>
      <c r="AH185" s="284" t="str">
        <f>IF(AH184="","",VLOOKUP(AH184,標準様式１シフト記号表!$C$7:$L$48,10,FALSE))</f>
        <v/>
      </c>
      <c r="AI185" s="284" t="str">
        <f>IF(AI184="","",VLOOKUP(AI184,標準様式１シフト記号表!$C$7:$L$48,10,FALSE))</f>
        <v/>
      </c>
      <c r="AJ185" s="285" t="str">
        <f>IF(AJ184="","",VLOOKUP(AJ184,標準様式１シフト記号表!$C$7:$L$48,10,FALSE))</f>
        <v/>
      </c>
      <c r="AK185" s="283" t="str">
        <f>IF(AK184="","",VLOOKUP(AK184,標準様式１シフト記号表!$C$7:$L$48,10,FALSE))</f>
        <v/>
      </c>
      <c r="AL185" s="284" t="str">
        <f>IF(AL184="","",VLOOKUP(AL184,標準様式１シフト記号表!$C$7:$L$48,10,FALSE))</f>
        <v/>
      </c>
      <c r="AM185" s="284" t="str">
        <f>IF(AM184="","",VLOOKUP(AM184,標準様式１シフト記号表!$C$7:$L$48,10,FALSE))</f>
        <v/>
      </c>
      <c r="AN185" s="284" t="str">
        <f>IF(AN184="","",VLOOKUP(AN184,標準様式１シフト記号表!$C$7:$L$48,10,FALSE))</f>
        <v/>
      </c>
      <c r="AO185" s="284" t="str">
        <f>IF(AO184="","",VLOOKUP(AO184,標準様式１シフト記号表!$C$7:$L$48,10,FALSE))</f>
        <v/>
      </c>
      <c r="AP185" s="284" t="str">
        <f>IF(AP184="","",VLOOKUP(AP184,標準様式１シフト記号表!$C$7:$L$48,10,FALSE))</f>
        <v/>
      </c>
      <c r="AQ185" s="285" t="str">
        <f>IF(AQ184="","",VLOOKUP(AQ184,標準様式１シフト記号表!$C$7:$L$48,10,FALSE))</f>
        <v/>
      </c>
      <c r="AR185" s="283" t="str">
        <f>IF(AR184="","",VLOOKUP(AR184,標準様式１シフト記号表!$C$7:$L$48,10,FALSE))</f>
        <v/>
      </c>
      <c r="AS185" s="284" t="str">
        <f>IF(AS184="","",VLOOKUP(AS184,標準様式１シフト記号表!$C$7:$L$48,10,FALSE))</f>
        <v/>
      </c>
      <c r="AT185" s="284" t="str">
        <f>IF(AT184="","",VLOOKUP(AT184,標準様式１シフト記号表!$C$7:$L$48,10,FALSE))</f>
        <v/>
      </c>
      <c r="AU185" s="284" t="str">
        <f>IF(AU184="","",VLOOKUP(AU184,標準様式１シフト記号表!$C$7:$L$48,10,FALSE))</f>
        <v/>
      </c>
      <c r="AV185" s="284" t="str">
        <f>IF(AV184="","",VLOOKUP(AV184,標準様式１シフト記号表!$C$7:$L$48,10,FALSE))</f>
        <v/>
      </c>
      <c r="AW185" s="284" t="str">
        <f>IF(AW184="","",VLOOKUP(AW184,標準様式１シフト記号表!$C$7:$L$48,10,FALSE))</f>
        <v/>
      </c>
      <c r="AX185" s="285" t="str">
        <f>IF(AX184="","",VLOOKUP(AX184,標準様式１シフト記号表!$C$7:$L$48,10,FALSE))</f>
        <v/>
      </c>
      <c r="AY185" s="283" t="str">
        <f>IF(AY184="","",VLOOKUP(AY184,標準様式１シフト記号表!$C$7:$L$48,10,FALSE))</f>
        <v/>
      </c>
      <c r="AZ185" s="284" t="str">
        <f>IF(AZ184="","",VLOOKUP(AZ184,標準様式１シフト記号表!$C$7:$L$48,10,FALSE))</f>
        <v/>
      </c>
      <c r="BA185" s="284" t="str">
        <f>IF(BA184="","",VLOOKUP(BA184,標準様式１シフト記号表!$C$7:$L$48,10,FALSE))</f>
        <v/>
      </c>
      <c r="BB185" s="1166">
        <f>IF($BE$4="４週",SUM(W185:AX185),IF($BE$4="暦月",SUM(W185:BA185),""))</f>
        <v>0</v>
      </c>
      <c r="BC185" s="1167"/>
      <c r="BD185" s="1168">
        <f>IF($BE$4="４週",BB185/4,IF($BE$4="暦月",(BB185/($BE$9/7)),""))</f>
        <v>0</v>
      </c>
      <c r="BE185" s="1167"/>
      <c r="BF185" s="1163"/>
      <c r="BG185" s="1164"/>
      <c r="BH185" s="1164"/>
      <c r="BI185" s="1164"/>
      <c r="BJ185" s="1165"/>
    </row>
    <row r="186" spans="2:62" ht="20.25" customHeight="1" x14ac:dyDescent="0.15">
      <c r="B186" s="1086">
        <f>B184+1</f>
        <v>86</v>
      </c>
      <c r="C186" s="1155"/>
      <c r="D186" s="1156"/>
      <c r="E186" s="278"/>
      <c r="F186" s="279"/>
      <c r="G186" s="278"/>
      <c r="H186" s="279"/>
      <c r="I186" s="1157"/>
      <c r="J186" s="1158"/>
      <c r="K186" s="1159"/>
      <c r="L186" s="1160"/>
      <c r="M186" s="1160"/>
      <c r="N186" s="1156"/>
      <c r="O186" s="1103"/>
      <c r="P186" s="1104"/>
      <c r="Q186" s="1104"/>
      <c r="R186" s="1104"/>
      <c r="S186" s="1105"/>
      <c r="T186" s="298" t="s">
        <v>429</v>
      </c>
      <c r="V186" s="299"/>
      <c r="W186" s="291"/>
      <c r="X186" s="292"/>
      <c r="Y186" s="292"/>
      <c r="Z186" s="292"/>
      <c r="AA186" s="292"/>
      <c r="AB186" s="292"/>
      <c r="AC186" s="293"/>
      <c r="AD186" s="291"/>
      <c r="AE186" s="292"/>
      <c r="AF186" s="292"/>
      <c r="AG186" s="292"/>
      <c r="AH186" s="292"/>
      <c r="AI186" s="292"/>
      <c r="AJ186" s="293"/>
      <c r="AK186" s="291"/>
      <c r="AL186" s="292"/>
      <c r="AM186" s="292"/>
      <c r="AN186" s="292"/>
      <c r="AO186" s="292"/>
      <c r="AP186" s="292"/>
      <c r="AQ186" s="293"/>
      <c r="AR186" s="291"/>
      <c r="AS186" s="292"/>
      <c r="AT186" s="292"/>
      <c r="AU186" s="292"/>
      <c r="AV186" s="292"/>
      <c r="AW186" s="292"/>
      <c r="AX186" s="293"/>
      <c r="AY186" s="291"/>
      <c r="AZ186" s="292"/>
      <c r="BA186" s="294"/>
      <c r="BB186" s="1161"/>
      <c r="BC186" s="1162"/>
      <c r="BD186" s="1150"/>
      <c r="BE186" s="1151"/>
      <c r="BF186" s="1152"/>
      <c r="BG186" s="1153"/>
      <c r="BH186" s="1153"/>
      <c r="BI186" s="1153"/>
      <c r="BJ186" s="1154"/>
    </row>
    <row r="187" spans="2:62" ht="20.25" customHeight="1" x14ac:dyDescent="0.15">
      <c r="B187" s="1087"/>
      <c r="C187" s="1169"/>
      <c r="D187" s="1170"/>
      <c r="E187" s="301"/>
      <c r="F187" s="302">
        <f>C186</f>
        <v>0</v>
      </c>
      <c r="G187" s="301"/>
      <c r="H187" s="302">
        <f>I186</f>
        <v>0</v>
      </c>
      <c r="I187" s="1171"/>
      <c r="J187" s="1172"/>
      <c r="K187" s="1173"/>
      <c r="L187" s="1174"/>
      <c r="M187" s="1174"/>
      <c r="N187" s="1170"/>
      <c r="O187" s="1103"/>
      <c r="P187" s="1104"/>
      <c r="Q187" s="1104"/>
      <c r="R187" s="1104"/>
      <c r="S187" s="1105"/>
      <c r="T187" s="300" t="s">
        <v>430</v>
      </c>
      <c r="U187" s="296"/>
      <c r="V187" s="297"/>
      <c r="W187" s="283" t="str">
        <f>IF(W186="","",VLOOKUP(W186,標準様式１シフト記号表!$C$7:$L$48,10,FALSE))</f>
        <v/>
      </c>
      <c r="X187" s="284" t="str">
        <f>IF(X186="","",VLOOKUP(X186,標準様式１シフト記号表!$C$7:$L$48,10,FALSE))</f>
        <v/>
      </c>
      <c r="Y187" s="284" t="str">
        <f>IF(Y186="","",VLOOKUP(Y186,標準様式１シフト記号表!$C$7:$L$48,10,FALSE))</f>
        <v/>
      </c>
      <c r="Z187" s="284" t="str">
        <f>IF(Z186="","",VLOOKUP(Z186,標準様式１シフト記号表!$C$7:$L$48,10,FALSE))</f>
        <v/>
      </c>
      <c r="AA187" s="284" t="str">
        <f>IF(AA186="","",VLOOKUP(AA186,標準様式１シフト記号表!$C$7:$L$48,10,FALSE))</f>
        <v/>
      </c>
      <c r="AB187" s="284" t="str">
        <f>IF(AB186="","",VLOOKUP(AB186,標準様式１シフト記号表!$C$7:$L$48,10,FALSE))</f>
        <v/>
      </c>
      <c r="AC187" s="285" t="str">
        <f>IF(AC186="","",VLOOKUP(AC186,標準様式１シフト記号表!$C$7:$L$48,10,FALSE))</f>
        <v/>
      </c>
      <c r="AD187" s="283" t="str">
        <f>IF(AD186="","",VLOOKUP(AD186,標準様式１シフト記号表!$C$7:$L$48,10,FALSE))</f>
        <v/>
      </c>
      <c r="AE187" s="284" t="str">
        <f>IF(AE186="","",VLOOKUP(AE186,標準様式１シフト記号表!$C$7:$L$48,10,FALSE))</f>
        <v/>
      </c>
      <c r="AF187" s="284" t="str">
        <f>IF(AF186="","",VLOOKUP(AF186,標準様式１シフト記号表!$C$7:$L$48,10,FALSE))</f>
        <v/>
      </c>
      <c r="AG187" s="284" t="str">
        <f>IF(AG186="","",VLOOKUP(AG186,標準様式１シフト記号表!$C$7:$L$48,10,FALSE))</f>
        <v/>
      </c>
      <c r="AH187" s="284" t="str">
        <f>IF(AH186="","",VLOOKUP(AH186,標準様式１シフト記号表!$C$7:$L$48,10,FALSE))</f>
        <v/>
      </c>
      <c r="AI187" s="284" t="str">
        <f>IF(AI186="","",VLOOKUP(AI186,標準様式１シフト記号表!$C$7:$L$48,10,FALSE))</f>
        <v/>
      </c>
      <c r="AJ187" s="285" t="str">
        <f>IF(AJ186="","",VLOOKUP(AJ186,標準様式１シフト記号表!$C$7:$L$48,10,FALSE))</f>
        <v/>
      </c>
      <c r="AK187" s="283" t="str">
        <f>IF(AK186="","",VLOOKUP(AK186,標準様式１シフト記号表!$C$7:$L$48,10,FALSE))</f>
        <v/>
      </c>
      <c r="AL187" s="284" t="str">
        <f>IF(AL186="","",VLOOKUP(AL186,標準様式１シフト記号表!$C$7:$L$48,10,FALSE))</f>
        <v/>
      </c>
      <c r="AM187" s="284" t="str">
        <f>IF(AM186="","",VLOOKUP(AM186,標準様式１シフト記号表!$C$7:$L$48,10,FALSE))</f>
        <v/>
      </c>
      <c r="AN187" s="284" t="str">
        <f>IF(AN186="","",VLOOKUP(AN186,標準様式１シフト記号表!$C$7:$L$48,10,FALSE))</f>
        <v/>
      </c>
      <c r="AO187" s="284" t="str">
        <f>IF(AO186="","",VLOOKUP(AO186,標準様式１シフト記号表!$C$7:$L$48,10,FALSE))</f>
        <v/>
      </c>
      <c r="AP187" s="284" t="str">
        <f>IF(AP186="","",VLOOKUP(AP186,標準様式１シフト記号表!$C$7:$L$48,10,FALSE))</f>
        <v/>
      </c>
      <c r="AQ187" s="285" t="str">
        <f>IF(AQ186="","",VLOOKUP(AQ186,標準様式１シフト記号表!$C$7:$L$48,10,FALSE))</f>
        <v/>
      </c>
      <c r="AR187" s="283" t="str">
        <f>IF(AR186="","",VLOOKUP(AR186,標準様式１シフト記号表!$C$7:$L$48,10,FALSE))</f>
        <v/>
      </c>
      <c r="AS187" s="284" t="str">
        <f>IF(AS186="","",VLOOKUP(AS186,標準様式１シフト記号表!$C$7:$L$48,10,FALSE))</f>
        <v/>
      </c>
      <c r="AT187" s="284" t="str">
        <f>IF(AT186="","",VLOOKUP(AT186,標準様式１シフト記号表!$C$7:$L$48,10,FALSE))</f>
        <v/>
      </c>
      <c r="AU187" s="284" t="str">
        <f>IF(AU186="","",VLOOKUP(AU186,標準様式１シフト記号表!$C$7:$L$48,10,FALSE))</f>
        <v/>
      </c>
      <c r="AV187" s="284" t="str">
        <f>IF(AV186="","",VLOOKUP(AV186,標準様式１シフト記号表!$C$7:$L$48,10,FALSE))</f>
        <v/>
      </c>
      <c r="AW187" s="284" t="str">
        <f>IF(AW186="","",VLOOKUP(AW186,標準様式１シフト記号表!$C$7:$L$48,10,FALSE))</f>
        <v/>
      </c>
      <c r="AX187" s="285" t="str">
        <f>IF(AX186="","",VLOOKUP(AX186,標準様式１シフト記号表!$C$7:$L$48,10,FALSE))</f>
        <v/>
      </c>
      <c r="AY187" s="283" t="str">
        <f>IF(AY186="","",VLOOKUP(AY186,標準様式１シフト記号表!$C$7:$L$48,10,FALSE))</f>
        <v/>
      </c>
      <c r="AZ187" s="284" t="str">
        <f>IF(AZ186="","",VLOOKUP(AZ186,標準様式１シフト記号表!$C$7:$L$48,10,FALSE))</f>
        <v/>
      </c>
      <c r="BA187" s="284" t="str">
        <f>IF(BA186="","",VLOOKUP(BA186,標準様式１シフト記号表!$C$7:$L$48,10,FALSE))</f>
        <v/>
      </c>
      <c r="BB187" s="1166">
        <f>IF($BE$4="４週",SUM(W187:AX187),IF($BE$4="暦月",SUM(W187:BA187),""))</f>
        <v>0</v>
      </c>
      <c r="BC187" s="1167"/>
      <c r="BD187" s="1168">
        <f>IF($BE$4="４週",BB187/4,IF($BE$4="暦月",(BB187/($BE$9/7)),""))</f>
        <v>0</v>
      </c>
      <c r="BE187" s="1167"/>
      <c r="BF187" s="1163"/>
      <c r="BG187" s="1164"/>
      <c r="BH187" s="1164"/>
      <c r="BI187" s="1164"/>
      <c r="BJ187" s="1165"/>
    </row>
    <row r="188" spans="2:62" ht="20.25" customHeight="1" x14ac:dyDescent="0.15">
      <c r="B188" s="1086">
        <f>B186+1</f>
        <v>87</v>
      </c>
      <c r="C188" s="1155"/>
      <c r="D188" s="1156"/>
      <c r="E188" s="278"/>
      <c r="F188" s="279"/>
      <c r="G188" s="278"/>
      <c r="H188" s="279"/>
      <c r="I188" s="1157"/>
      <c r="J188" s="1158"/>
      <c r="K188" s="1159"/>
      <c r="L188" s="1160"/>
      <c r="M188" s="1160"/>
      <c r="N188" s="1156"/>
      <c r="O188" s="1103"/>
      <c r="P188" s="1104"/>
      <c r="Q188" s="1104"/>
      <c r="R188" s="1104"/>
      <c r="S188" s="1105"/>
      <c r="T188" s="298" t="s">
        <v>429</v>
      </c>
      <c r="V188" s="299"/>
      <c r="W188" s="291"/>
      <c r="X188" s="292"/>
      <c r="Y188" s="292"/>
      <c r="Z188" s="292"/>
      <c r="AA188" s="292"/>
      <c r="AB188" s="292"/>
      <c r="AC188" s="293"/>
      <c r="AD188" s="291"/>
      <c r="AE188" s="292"/>
      <c r="AF188" s="292"/>
      <c r="AG188" s="292"/>
      <c r="AH188" s="292"/>
      <c r="AI188" s="292"/>
      <c r="AJ188" s="293"/>
      <c r="AK188" s="291"/>
      <c r="AL188" s="292"/>
      <c r="AM188" s="292"/>
      <c r="AN188" s="292"/>
      <c r="AO188" s="292"/>
      <c r="AP188" s="292"/>
      <c r="AQ188" s="293"/>
      <c r="AR188" s="291"/>
      <c r="AS188" s="292"/>
      <c r="AT188" s="292"/>
      <c r="AU188" s="292"/>
      <c r="AV188" s="292"/>
      <c r="AW188" s="292"/>
      <c r="AX188" s="293"/>
      <c r="AY188" s="291"/>
      <c r="AZ188" s="292"/>
      <c r="BA188" s="294"/>
      <c r="BB188" s="1161"/>
      <c r="BC188" s="1162"/>
      <c r="BD188" s="1150"/>
      <c r="BE188" s="1151"/>
      <c r="BF188" s="1152"/>
      <c r="BG188" s="1153"/>
      <c r="BH188" s="1153"/>
      <c r="BI188" s="1153"/>
      <c r="BJ188" s="1154"/>
    </row>
    <row r="189" spans="2:62" ht="20.25" customHeight="1" x14ac:dyDescent="0.15">
      <c r="B189" s="1087"/>
      <c r="C189" s="1169"/>
      <c r="D189" s="1170"/>
      <c r="E189" s="301"/>
      <c r="F189" s="302">
        <f>C188</f>
        <v>0</v>
      </c>
      <c r="G189" s="301"/>
      <c r="H189" s="302">
        <f>I188</f>
        <v>0</v>
      </c>
      <c r="I189" s="1171"/>
      <c r="J189" s="1172"/>
      <c r="K189" s="1173"/>
      <c r="L189" s="1174"/>
      <c r="M189" s="1174"/>
      <c r="N189" s="1170"/>
      <c r="O189" s="1103"/>
      <c r="P189" s="1104"/>
      <c r="Q189" s="1104"/>
      <c r="R189" s="1104"/>
      <c r="S189" s="1105"/>
      <c r="T189" s="300" t="s">
        <v>430</v>
      </c>
      <c r="U189" s="296"/>
      <c r="V189" s="297"/>
      <c r="W189" s="283" t="str">
        <f>IF(W188="","",VLOOKUP(W188,標準様式１シフト記号表!$C$7:$L$48,10,FALSE))</f>
        <v/>
      </c>
      <c r="X189" s="284" t="str">
        <f>IF(X188="","",VLOOKUP(X188,標準様式１シフト記号表!$C$7:$L$48,10,FALSE))</f>
        <v/>
      </c>
      <c r="Y189" s="284" t="str">
        <f>IF(Y188="","",VLOOKUP(Y188,標準様式１シフト記号表!$C$7:$L$48,10,FALSE))</f>
        <v/>
      </c>
      <c r="Z189" s="284" t="str">
        <f>IF(Z188="","",VLOOKUP(Z188,標準様式１シフト記号表!$C$7:$L$48,10,FALSE))</f>
        <v/>
      </c>
      <c r="AA189" s="284" t="str">
        <f>IF(AA188="","",VLOOKUP(AA188,標準様式１シフト記号表!$C$7:$L$48,10,FALSE))</f>
        <v/>
      </c>
      <c r="AB189" s="284" t="str">
        <f>IF(AB188="","",VLOOKUP(AB188,標準様式１シフト記号表!$C$7:$L$48,10,FALSE))</f>
        <v/>
      </c>
      <c r="AC189" s="285" t="str">
        <f>IF(AC188="","",VLOOKUP(AC188,標準様式１シフト記号表!$C$7:$L$48,10,FALSE))</f>
        <v/>
      </c>
      <c r="AD189" s="283" t="str">
        <f>IF(AD188="","",VLOOKUP(AD188,標準様式１シフト記号表!$C$7:$L$48,10,FALSE))</f>
        <v/>
      </c>
      <c r="AE189" s="284" t="str">
        <f>IF(AE188="","",VLOOKUP(AE188,標準様式１シフト記号表!$C$7:$L$48,10,FALSE))</f>
        <v/>
      </c>
      <c r="AF189" s="284" t="str">
        <f>IF(AF188="","",VLOOKUP(AF188,標準様式１シフト記号表!$C$7:$L$48,10,FALSE))</f>
        <v/>
      </c>
      <c r="AG189" s="284" t="str">
        <f>IF(AG188="","",VLOOKUP(AG188,標準様式１シフト記号表!$C$7:$L$48,10,FALSE))</f>
        <v/>
      </c>
      <c r="AH189" s="284" t="str">
        <f>IF(AH188="","",VLOOKUP(AH188,標準様式１シフト記号表!$C$7:$L$48,10,FALSE))</f>
        <v/>
      </c>
      <c r="AI189" s="284" t="str">
        <f>IF(AI188="","",VLOOKUP(AI188,標準様式１シフト記号表!$C$7:$L$48,10,FALSE))</f>
        <v/>
      </c>
      <c r="AJ189" s="285" t="str">
        <f>IF(AJ188="","",VLOOKUP(AJ188,標準様式１シフト記号表!$C$7:$L$48,10,FALSE))</f>
        <v/>
      </c>
      <c r="AK189" s="283" t="str">
        <f>IF(AK188="","",VLOOKUP(AK188,標準様式１シフト記号表!$C$7:$L$48,10,FALSE))</f>
        <v/>
      </c>
      <c r="AL189" s="284" t="str">
        <f>IF(AL188="","",VLOOKUP(AL188,標準様式１シフト記号表!$C$7:$L$48,10,FALSE))</f>
        <v/>
      </c>
      <c r="AM189" s="284" t="str">
        <f>IF(AM188="","",VLOOKUP(AM188,標準様式１シフト記号表!$C$7:$L$48,10,FALSE))</f>
        <v/>
      </c>
      <c r="AN189" s="284" t="str">
        <f>IF(AN188="","",VLOOKUP(AN188,標準様式１シフト記号表!$C$7:$L$48,10,FALSE))</f>
        <v/>
      </c>
      <c r="AO189" s="284" t="str">
        <f>IF(AO188="","",VLOOKUP(AO188,標準様式１シフト記号表!$C$7:$L$48,10,FALSE))</f>
        <v/>
      </c>
      <c r="AP189" s="284" t="str">
        <f>IF(AP188="","",VLOOKUP(AP188,標準様式１シフト記号表!$C$7:$L$48,10,FALSE))</f>
        <v/>
      </c>
      <c r="AQ189" s="285" t="str">
        <f>IF(AQ188="","",VLOOKUP(AQ188,標準様式１シフト記号表!$C$7:$L$48,10,FALSE))</f>
        <v/>
      </c>
      <c r="AR189" s="283" t="str">
        <f>IF(AR188="","",VLOOKUP(AR188,標準様式１シフト記号表!$C$7:$L$48,10,FALSE))</f>
        <v/>
      </c>
      <c r="AS189" s="284" t="str">
        <f>IF(AS188="","",VLOOKUP(AS188,標準様式１シフト記号表!$C$7:$L$48,10,FALSE))</f>
        <v/>
      </c>
      <c r="AT189" s="284" t="str">
        <f>IF(AT188="","",VLOOKUP(AT188,標準様式１シフト記号表!$C$7:$L$48,10,FALSE))</f>
        <v/>
      </c>
      <c r="AU189" s="284" t="str">
        <f>IF(AU188="","",VLOOKUP(AU188,標準様式１シフト記号表!$C$7:$L$48,10,FALSE))</f>
        <v/>
      </c>
      <c r="AV189" s="284" t="str">
        <f>IF(AV188="","",VLOOKUP(AV188,標準様式１シフト記号表!$C$7:$L$48,10,FALSE))</f>
        <v/>
      </c>
      <c r="AW189" s="284" t="str">
        <f>IF(AW188="","",VLOOKUP(AW188,標準様式１シフト記号表!$C$7:$L$48,10,FALSE))</f>
        <v/>
      </c>
      <c r="AX189" s="285" t="str">
        <f>IF(AX188="","",VLOOKUP(AX188,標準様式１シフト記号表!$C$7:$L$48,10,FALSE))</f>
        <v/>
      </c>
      <c r="AY189" s="283" t="str">
        <f>IF(AY188="","",VLOOKUP(AY188,標準様式１シフト記号表!$C$7:$L$48,10,FALSE))</f>
        <v/>
      </c>
      <c r="AZ189" s="284" t="str">
        <f>IF(AZ188="","",VLOOKUP(AZ188,標準様式１シフト記号表!$C$7:$L$48,10,FALSE))</f>
        <v/>
      </c>
      <c r="BA189" s="284" t="str">
        <f>IF(BA188="","",VLOOKUP(BA188,標準様式１シフト記号表!$C$7:$L$48,10,FALSE))</f>
        <v/>
      </c>
      <c r="BB189" s="1166">
        <f>IF($BE$4="４週",SUM(W189:AX189),IF($BE$4="暦月",SUM(W189:BA189),""))</f>
        <v>0</v>
      </c>
      <c r="BC189" s="1167"/>
      <c r="BD189" s="1168">
        <f>IF($BE$4="４週",BB189/4,IF($BE$4="暦月",(BB189/($BE$9/7)),""))</f>
        <v>0</v>
      </c>
      <c r="BE189" s="1167"/>
      <c r="BF189" s="1163"/>
      <c r="BG189" s="1164"/>
      <c r="BH189" s="1164"/>
      <c r="BI189" s="1164"/>
      <c r="BJ189" s="1165"/>
    </row>
    <row r="190" spans="2:62" ht="20.25" customHeight="1" x14ac:dyDescent="0.15">
      <c r="B190" s="1086">
        <f>B188+1</f>
        <v>88</v>
      </c>
      <c r="C190" s="1155"/>
      <c r="D190" s="1156"/>
      <c r="E190" s="278"/>
      <c r="F190" s="279"/>
      <c r="G190" s="278"/>
      <c r="H190" s="279"/>
      <c r="I190" s="1157"/>
      <c r="J190" s="1158"/>
      <c r="K190" s="1159"/>
      <c r="L190" s="1160"/>
      <c r="M190" s="1160"/>
      <c r="N190" s="1156"/>
      <c r="O190" s="1103"/>
      <c r="P190" s="1104"/>
      <c r="Q190" s="1104"/>
      <c r="R190" s="1104"/>
      <c r="S190" s="1105"/>
      <c r="T190" s="298" t="s">
        <v>429</v>
      </c>
      <c r="V190" s="299"/>
      <c r="W190" s="291"/>
      <c r="X190" s="292"/>
      <c r="Y190" s="292"/>
      <c r="Z190" s="292"/>
      <c r="AA190" s="292"/>
      <c r="AB190" s="292"/>
      <c r="AC190" s="293"/>
      <c r="AD190" s="291"/>
      <c r="AE190" s="292"/>
      <c r="AF190" s="292"/>
      <c r="AG190" s="292"/>
      <c r="AH190" s="292"/>
      <c r="AI190" s="292"/>
      <c r="AJ190" s="293"/>
      <c r="AK190" s="291"/>
      <c r="AL190" s="292"/>
      <c r="AM190" s="292"/>
      <c r="AN190" s="292"/>
      <c r="AO190" s="292"/>
      <c r="AP190" s="292"/>
      <c r="AQ190" s="293"/>
      <c r="AR190" s="291"/>
      <c r="AS190" s="292"/>
      <c r="AT190" s="292"/>
      <c r="AU190" s="292"/>
      <c r="AV190" s="292"/>
      <c r="AW190" s="292"/>
      <c r="AX190" s="293"/>
      <c r="AY190" s="291"/>
      <c r="AZ190" s="292"/>
      <c r="BA190" s="294"/>
      <c r="BB190" s="1161"/>
      <c r="BC190" s="1162"/>
      <c r="BD190" s="1150"/>
      <c r="BE190" s="1151"/>
      <c r="BF190" s="1152"/>
      <c r="BG190" s="1153"/>
      <c r="BH190" s="1153"/>
      <c r="BI190" s="1153"/>
      <c r="BJ190" s="1154"/>
    </row>
    <row r="191" spans="2:62" ht="20.25" customHeight="1" x14ac:dyDescent="0.15">
      <c r="B191" s="1087"/>
      <c r="C191" s="1169"/>
      <c r="D191" s="1170"/>
      <c r="E191" s="301"/>
      <c r="F191" s="302">
        <f>C190</f>
        <v>0</v>
      </c>
      <c r="G191" s="301"/>
      <c r="H191" s="302">
        <f>I190</f>
        <v>0</v>
      </c>
      <c r="I191" s="1171"/>
      <c r="J191" s="1172"/>
      <c r="K191" s="1173"/>
      <c r="L191" s="1174"/>
      <c r="M191" s="1174"/>
      <c r="N191" s="1170"/>
      <c r="O191" s="1103"/>
      <c r="P191" s="1104"/>
      <c r="Q191" s="1104"/>
      <c r="R191" s="1104"/>
      <c r="S191" s="1105"/>
      <c r="T191" s="300" t="s">
        <v>430</v>
      </c>
      <c r="U191" s="296"/>
      <c r="V191" s="297"/>
      <c r="W191" s="283" t="str">
        <f>IF(W190="","",VLOOKUP(W190,標準様式１シフト記号表!$C$7:$L$48,10,FALSE))</f>
        <v/>
      </c>
      <c r="X191" s="284" t="str">
        <f>IF(X190="","",VLOOKUP(X190,標準様式１シフト記号表!$C$7:$L$48,10,FALSE))</f>
        <v/>
      </c>
      <c r="Y191" s="284" t="str">
        <f>IF(Y190="","",VLOOKUP(Y190,標準様式１シフト記号表!$C$7:$L$48,10,FALSE))</f>
        <v/>
      </c>
      <c r="Z191" s="284" t="str">
        <f>IF(Z190="","",VLOOKUP(Z190,標準様式１シフト記号表!$C$7:$L$48,10,FALSE))</f>
        <v/>
      </c>
      <c r="AA191" s="284" t="str">
        <f>IF(AA190="","",VLOOKUP(AA190,標準様式１シフト記号表!$C$7:$L$48,10,FALSE))</f>
        <v/>
      </c>
      <c r="AB191" s="284" t="str">
        <f>IF(AB190="","",VLOOKUP(AB190,標準様式１シフト記号表!$C$7:$L$48,10,FALSE))</f>
        <v/>
      </c>
      <c r="AC191" s="285" t="str">
        <f>IF(AC190="","",VLOOKUP(AC190,標準様式１シフト記号表!$C$7:$L$48,10,FALSE))</f>
        <v/>
      </c>
      <c r="AD191" s="283" t="str">
        <f>IF(AD190="","",VLOOKUP(AD190,標準様式１シフト記号表!$C$7:$L$48,10,FALSE))</f>
        <v/>
      </c>
      <c r="AE191" s="284" t="str">
        <f>IF(AE190="","",VLOOKUP(AE190,標準様式１シフト記号表!$C$7:$L$48,10,FALSE))</f>
        <v/>
      </c>
      <c r="AF191" s="284" t="str">
        <f>IF(AF190="","",VLOOKUP(AF190,標準様式１シフト記号表!$C$7:$L$48,10,FALSE))</f>
        <v/>
      </c>
      <c r="AG191" s="284" t="str">
        <f>IF(AG190="","",VLOOKUP(AG190,標準様式１シフト記号表!$C$7:$L$48,10,FALSE))</f>
        <v/>
      </c>
      <c r="AH191" s="284" t="str">
        <f>IF(AH190="","",VLOOKUP(AH190,標準様式１シフト記号表!$C$7:$L$48,10,FALSE))</f>
        <v/>
      </c>
      <c r="AI191" s="284" t="str">
        <f>IF(AI190="","",VLOOKUP(AI190,標準様式１シフト記号表!$C$7:$L$48,10,FALSE))</f>
        <v/>
      </c>
      <c r="AJ191" s="285" t="str">
        <f>IF(AJ190="","",VLOOKUP(AJ190,標準様式１シフト記号表!$C$7:$L$48,10,FALSE))</f>
        <v/>
      </c>
      <c r="AK191" s="283" t="str">
        <f>IF(AK190="","",VLOOKUP(AK190,標準様式１シフト記号表!$C$7:$L$48,10,FALSE))</f>
        <v/>
      </c>
      <c r="AL191" s="284" t="str">
        <f>IF(AL190="","",VLOOKUP(AL190,標準様式１シフト記号表!$C$7:$L$48,10,FALSE))</f>
        <v/>
      </c>
      <c r="AM191" s="284" t="str">
        <f>IF(AM190="","",VLOOKUP(AM190,標準様式１シフト記号表!$C$7:$L$48,10,FALSE))</f>
        <v/>
      </c>
      <c r="AN191" s="284" t="str">
        <f>IF(AN190="","",VLOOKUP(AN190,標準様式１シフト記号表!$C$7:$L$48,10,FALSE))</f>
        <v/>
      </c>
      <c r="AO191" s="284" t="str">
        <f>IF(AO190="","",VLOOKUP(AO190,標準様式１シフト記号表!$C$7:$L$48,10,FALSE))</f>
        <v/>
      </c>
      <c r="AP191" s="284" t="str">
        <f>IF(AP190="","",VLOOKUP(AP190,標準様式１シフト記号表!$C$7:$L$48,10,FALSE))</f>
        <v/>
      </c>
      <c r="AQ191" s="285" t="str">
        <f>IF(AQ190="","",VLOOKUP(AQ190,標準様式１シフト記号表!$C$7:$L$48,10,FALSE))</f>
        <v/>
      </c>
      <c r="AR191" s="283" t="str">
        <f>IF(AR190="","",VLOOKUP(AR190,標準様式１シフト記号表!$C$7:$L$48,10,FALSE))</f>
        <v/>
      </c>
      <c r="AS191" s="284" t="str">
        <f>IF(AS190="","",VLOOKUP(AS190,標準様式１シフト記号表!$C$7:$L$48,10,FALSE))</f>
        <v/>
      </c>
      <c r="AT191" s="284" t="str">
        <f>IF(AT190="","",VLOOKUP(AT190,標準様式１シフト記号表!$C$7:$L$48,10,FALSE))</f>
        <v/>
      </c>
      <c r="AU191" s="284" t="str">
        <f>IF(AU190="","",VLOOKUP(AU190,標準様式１シフト記号表!$C$7:$L$48,10,FALSE))</f>
        <v/>
      </c>
      <c r="AV191" s="284" t="str">
        <f>IF(AV190="","",VLOOKUP(AV190,標準様式１シフト記号表!$C$7:$L$48,10,FALSE))</f>
        <v/>
      </c>
      <c r="AW191" s="284" t="str">
        <f>IF(AW190="","",VLOOKUP(AW190,標準様式１シフト記号表!$C$7:$L$48,10,FALSE))</f>
        <v/>
      </c>
      <c r="AX191" s="285" t="str">
        <f>IF(AX190="","",VLOOKUP(AX190,標準様式１シフト記号表!$C$7:$L$48,10,FALSE))</f>
        <v/>
      </c>
      <c r="AY191" s="283" t="str">
        <f>IF(AY190="","",VLOOKUP(AY190,標準様式１シフト記号表!$C$7:$L$48,10,FALSE))</f>
        <v/>
      </c>
      <c r="AZ191" s="284" t="str">
        <f>IF(AZ190="","",VLOOKUP(AZ190,標準様式１シフト記号表!$C$7:$L$48,10,FALSE))</f>
        <v/>
      </c>
      <c r="BA191" s="284" t="str">
        <f>IF(BA190="","",VLOOKUP(BA190,標準様式１シフト記号表!$C$7:$L$48,10,FALSE))</f>
        <v/>
      </c>
      <c r="BB191" s="1166">
        <f>IF($BE$4="４週",SUM(W191:AX191),IF($BE$4="暦月",SUM(W191:BA191),""))</f>
        <v>0</v>
      </c>
      <c r="BC191" s="1167"/>
      <c r="BD191" s="1168">
        <f>IF($BE$4="４週",BB191/4,IF($BE$4="暦月",(BB191/($BE$9/7)),""))</f>
        <v>0</v>
      </c>
      <c r="BE191" s="1167"/>
      <c r="BF191" s="1163"/>
      <c r="BG191" s="1164"/>
      <c r="BH191" s="1164"/>
      <c r="BI191" s="1164"/>
      <c r="BJ191" s="1165"/>
    </row>
    <row r="192" spans="2:62" ht="20.25" customHeight="1" x14ac:dyDescent="0.15">
      <c r="B192" s="1086">
        <f>B190+1</f>
        <v>89</v>
      </c>
      <c r="C192" s="1155"/>
      <c r="D192" s="1156"/>
      <c r="E192" s="278"/>
      <c r="F192" s="279"/>
      <c r="G192" s="278"/>
      <c r="H192" s="279"/>
      <c r="I192" s="1157"/>
      <c r="J192" s="1158"/>
      <c r="K192" s="1159"/>
      <c r="L192" s="1160"/>
      <c r="M192" s="1160"/>
      <c r="N192" s="1156"/>
      <c r="O192" s="1103"/>
      <c r="P192" s="1104"/>
      <c r="Q192" s="1104"/>
      <c r="R192" s="1104"/>
      <c r="S192" s="1105"/>
      <c r="T192" s="298" t="s">
        <v>429</v>
      </c>
      <c r="V192" s="299"/>
      <c r="W192" s="291"/>
      <c r="X192" s="292"/>
      <c r="Y192" s="292"/>
      <c r="Z192" s="292"/>
      <c r="AA192" s="292"/>
      <c r="AB192" s="292"/>
      <c r="AC192" s="293"/>
      <c r="AD192" s="291"/>
      <c r="AE192" s="292"/>
      <c r="AF192" s="292"/>
      <c r="AG192" s="292"/>
      <c r="AH192" s="292"/>
      <c r="AI192" s="292"/>
      <c r="AJ192" s="293"/>
      <c r="AK192" s="291"/>
      <c r="AL192" s="292"/>
      <c r="AM192" s="292"/>
      <c r="AN192" s="292"/>
      <c r="AO192" s="292"/>
      <c r="AP192" s="292"/>
      <c r="AQ192" s="293"/>
      <c r="AR192" s="291"/>
      <c r="AS192" s="292"/>
      <c r="AT192" s="292"/>
      <c r="AU192" s="292"/>
      <c r="AV192" s="292"/>
      <c r="AW192" s="292"/>
      <c r="AX192" s="293"/>
      <c r="AY192" s="291"/>
      <c r="AZ192" s="292"/>
      <c r="BA192" s="294"/>
      <c r="BB192" s="1161"/>
      <c r="BC192" s="1162"/>
      <c r="BD192" s="1150"/>
      <c r="BE192" s="1151"/>
      <c r="BF192" s="1152"/>
      <c r="BG192" s="1153"/>
      <c r="BH192" s="1153"/>
      <c r="BI192" s="1153"/>
      <c r="BJ192" s="1154"/>
    </row>
    <row r="193" spans="2:62" ht="20.25" customHeight="1" x14ac:dyDescent="0.15">
      <c r="B193" s="1087"/>
      <c r="C193" s="1169"/>
      <c r="D193" s="1170"/>
      <c r="E193" s="301"/>
      <c r="F193" s="302">
        <f>C192</f>
        <v>0</v>
      </c>
      <c r="G193" s="301"/>
      <c r="H193" s="302">
        <f>I192</f>
        <v>0</v>
      </c>
      <c r="I193" s="1171"/>
      <c r="J193" s="1172"/>
      <c r="K193" s="1173"/>
      <c r="L193" s="1174"/>
      <c r="M193" s="1174"/>
      <c r="N193" s="1170"/>
      <c r="O193" s="1103"/>
      <c r="P193" s="1104"/>
      <c r="Q193" s="1104"/>
      <c r="R193" s="1104"/>
      <c r="S193" s="1105"/>
      <c r="T193" s="300" t="s">
        <v>430</v>
      </c>
      <c r="U193" s="296"/>
      <c r="V193" s="297"/>
      <c r="W193" s="283" t="str">
        <f>IF(W192="","",VLOOKUP(W192,標準様式１シフト記号表!$C$7:$L$48,10,FALSE))</f>
        <v/>
      </c>
      <c r="X193" s="284" t="str">
        <f>IF(X192="","",VLOOKUP(X192,標準様式１シフト記号表!$C$7:$L$48,10,FALSE))</f>
        <v/>
      </c>
      <c r="Y193" s="284" t="str">
        <f>IF(Y192="","",VLOOKUP(Y192,標準様式１シフト記号表!$C$7:$L$48,10,FALSE))</f>
        <v/>
      </c>
      <c r="Z193" s="284" t="str">
        <f>IF(Z192="","",VLOOKUP(Z192,標準様式１シフト記号表!$C$7:$L$48,10,FALSE))</f>
        <v/>
      </c>
      <c r="AA193" s="284" t="str">
        <f>IF(AA192="","",VLOOKUP(AA192,標準様式１シフト記号表!$C$7:$L$48,10,FALSE))</f>
        <v/>
      </c>
      <c r="AB193" s="284" t="str">
        <f>IF(AB192="","",VLOOKUP(AB192,標準様式１シフト記号表!$C$7:$L$48,10,FALSE))</f>
        <v/>
      </c>
      <c r="AC193" s="285" t="str">
        <f>IF(AC192="","",VLOOKUP(AC192,標準様式１シフト記号表!$C$7:$L$48,10,FALSE))</f>
        <v/>
      </c>
      <c r="AD193" s="283" t="str">
        <f>IF(AD192="","",VLOOKUP(AD192,標準様式１シフト記号表!$C$7:$L$48,10,FALSE))</f>
        <v/>
      </c>
      <c r="AE193" s="284" t="str">
        <f>IF(AE192="","",VLOOKUP(AE192,標準様式１シフト記号表!$C$7:$L$48,10,FALSE))</f>
        <v/>
      </c>
      <c r="AF193" s="284" t="str">
        <f>IF(AF192="","",VLOOKUP(AF192,標準様式１シフト記号表!$C$7:$L$48,10,FALSE))</f>
        <v/>
      </c>
      <c r="AG193" s="284" t="str">
        <f>IF(AG192="","",VLOOKUP(AG192,標準様式１シフト記号表!$C$7:$L$48,10,FALSE))</f>
        <v/>
      </c>
      <c r="AH193" s="284" t="str">
        <f>IF(AH192="","",VLOOKUP(AH192,標準様式１シフト記号表!$C$7:$L$48,10,FALSE))</f>
        <v/>
      </c>
      <c r="AI193" s="284" t="str">
        <f>IF(AI192="","",VLOOKUP(AI192,標準様式１シフト記号表!$C$7:$L$48,10,FALSE))</f>
        <v/>
      </c>
      <c r="AJ193" s="285" t="str">
        <f>IF(AJ192="","",VLOOKUP(AJ192,標準様式１シフト記号表!$C$7:$L$48,10,FALSE))</f>
        <v/>
      </c>
      <c r="AK193" s="283" t="str">
        <f>IF(AK192="","",VLOOKUP(AK192,標準様式１シフト記号表!$C$7:$L$48,10,FALSE))</f>
        <v/>
      </c>
      <c r="AL193" s="284" t="str">
        <f>IF(AL192="","",VLOOKUP(AL192,標準様式１シフト記号表!$C$7:$L$48,10,FALSE))</f>
        <v/>
      </c>
      <c r="AM193" s="284" t="str">
        <f>IF(AM192="","",VLOOKUP(AM192,標準様式１シフト記号表!$C$7:$L$48,10,FALSE))</f>
        <v/>
      </c>
      <c r="AN193" s="284" t="str">
        <f>IF(AN192="","",VLOOKUP(AN192,標準様式１シフト記号表!$C$7:$L$48,10,FALSE))</f>
        <v/>
      </c>
      <c r="AO193" s="284" t="str">
        <f>IF(AO192="","",VLOOKUP(AO192,標準様式１シフト記号表!$C$7:$L$48,10,FALSE))</f>
        <v/>
      </c>
      <c r="AP193" s="284" t="str">
        <f>IF(AP192="","",VLOOKUP(AP192,標準様式１シフト記号表!$C$7:$L$48,10,FALSE))</f>
        <v/>
      </c>
      <c r="AQ193" s="285" t="str">
        <f>IF(AQ192="","",VLOOKUP(AQ192,標準様式１シフト記号表!$C$7:$L$48,10,FALSE))</f>
        <v/>
      </c>
      <c r="AR193" s="283" t="str">
        <f>IF(AR192="","",VLOOKUP(AR192,標準様式１シフト記号表!$C$7:$L$48,10,FALSE))</f>
        <v/>
      </c>
      <c r="AS193" s="284" t="str">
        <f>IF(AS192="","",VLOOKUP(AS192,標準様式１シフト記号表!$C$7:$L$48,10,FALSE))</f>
        <v/>
      </c>
      <c r="AT193" s="284" t="str">
        <f>IF(AT192="","",VLOOKUP(AT192,標準様式１シフト記号表!$C$7:$L$48,10,FALSE))</f>
        <v/>
      </c>
      <c r="AU193" s="284" t="str">
        <f>IF(AU192="","",VLOOKUP(AU192,標準様式１シフト記号表!$C$7:$L$48,10,FALSE))</f>
        <v/>
      </c>
      <c r="AV193" s="284" t="str">
        <f>IF(AV192="","",VLOOKUP(AV192,標準様式１シフト記号表!$C$7:$L$48,10,FALSE))</f>
        <v/>
      </c>
      <c r="AW193" s="284" t="str">
        <f>IF(AW192="","",VLOOKUP(AW192,標準様式１シフト記号表!$C$7:$L$48,10,FALSE))</f>
        <v/>
      </c>
      <c r="AX193" s="285" t="str">
        <f>IF(AX192="","",VLOOKUP(AX192,標準様式１シフト記号表!$C$7:$L$48,10,FALSE))</f>
        <v/>
      </c>
      <c r="AY193" s="283" t="str">
        <f>IF(AY192="","",VLOOKUP(AY192,標準様式１シフト記号表!$C$7:$L$48,10,FALSE))</f>
        <v/>
      </c>
      <c r="AZ193" s="284" t="str">
        <f>IF(AZ192="","",VLOOKUP(AZ192,標準様式１シフト記号表!$C$7:$L$48,10,FALSE))</f>
        <v/>
      </c>
      <c r="BA193" s="284" t="str">
        <f>IF(BA192="","",VLOOKUP(BA192,標準様式１シフト記号表!$C$7:$L$48,10,FALSE))</f>
        <v/>
      </c>
      <c r="BB193" s="1166">
        <f>IF($BE$4="４週",SUM(W193:AX193),IF($BE$4="暦月",SUM(W193:BA193),""))</f>
        <v>0</v>
      </c>
      <c r="BC193" s="1167"/>
      <c r="BD193" s="1168">
        <f>IF($BE$4="４週",BB193/4,IF($BE$4="暦月",(BB193/($BE$9/7)),""))</f>
        <v>0</v>
      </c>
      <c r="BE193" s="1167"/>
      <c r="BF193" s="1163"/>
      <c r="BG193" s="1164"/>
      <c r="BH193" s="1164"/>
      <c r="BI193" s="1164"/>
      <c r="BJ193" s="1165"/>
    </row>
    <row r="194" spans="2:62" ht="20.25" customHeight="1" x14ac:dyDescent="0.15">
      <c r="B194" s="1086">
        <f>B192+1</f>
        <v>90</v>
      </c>
      <c r="C194" s="1155"/>
      <c r="D194" s="1156"/>
      <c r="E194" s="278"/>
      <c r="F194" s="279"/>
      <c r="G194" s="278"/>
      <c r="H194" s="279"/>
      <c r="I194" s="1157"/>
      <c r="J194" s="1158"/>
      <c r="K194" s="1159"/>
      <c r="L194" s="1160"/>
      <c r="M194" s="1160"/>
      <c r="N194" s="1156"/>
      <c r="O194" s="1103"/>
      <c r="P194" s="1104"/>
      <c r="Q194" s="1104"/>
      <c r="R194" s="1104"/>
      <c r="S194" s="1105"/>
      <c r="T194" s="298" t="s">
        <v>429</v>
      </c>
      <c r="V194" s="299"/>
      <c r="W194" s="291"/>
      <c r="X194" s="292"/>
      <c r="Y194" s="292"/>
      <c r="Z194" s="292"/>
      <c r="AA194" s="292"/>
      <c r="AB194" s="292"/>
      <c r="AC194" s="293"/>
      <c r="AD194" s="291"/>
      <c r="AE194" s="292"/>
      <c r="AF194" s="292"/>
      <c r="AG194" s="292"/>
      <c r="AH194" s="292"/>
      <c r="AI194" s="292"/>
      <c r="AJ194" s="293"/>
      <c r="AK194" s="291"/>
      <c r="AL194" s="292"/>
      <c r="AM194" s="292"/>
      <c r="AN194" s="292"/>
      <c r="AO194" s="292"/>
      <c r="AP194" s="292"/>
      <c r="AQ194" s="293"/>
      <c r="AR194" s="291"/>
      <c r="AS194" s="292"/>
      <c r="AT194" s="292"/>
      <c r="AU194" s="292"/>
      <c r="AV194" s="292"/>
      <c r="AW194" s="292"/>
      <c r="AX194" s="293"/>
      <c r="AY194" s="291"/>
      <c r="AZ194" s="292"/>
      <c r="BA194" s="294"/>
      <c r="BB194" s="1161"/>
      <c r="BC194" s="1162"/>
      <c r="BD194" s="1150"/>
      <c r="BE194" s="1151"/>
      <c r="BF194" s="1152"/>
      <c r="BG194" s="1153"/>
      <c r="BH194" s="1153"/>
      <c r="BI194" s="1153"/>
      <c r="BJ194" s="1154"/>
    </row>
    <row r="195" spans="2:62" ht="20.25" customHeight="1" x14ac:dyDescent="0.15">
      <c r="B195" s="1087"/>
      <c r="C195" s="1169"/>
      <c r="D195" s="1170"/>
      <c r="E195" s="301"/>
      <c r="F195" s="302">
        <f>C194</f>
        <v>0</v>
      </c>
      <c r="G195" s="301"/>
      <c r="H195" s="302">
        <f>I194</f>
        <v>0</v>
      </c>
      <c r="I195" s="1171"/>
      <c r="J195" s="1172"/>
      <c r="K195" s="1173"/>
      <c r="L195" s="1174"/>
      <c r="M195" s="1174"/>
      <c r="N195" s="1170"/>
      <c r="O195" s="1103"/>
      <c r="P195" s="1104"/>
      <c r="Q195" s="1104"/>
      <c r="R195" s="1104"/>
      <c r="S195" s="1105"/>
      <c r="T195" s="300" t="s">
        <v>430</v>
      </c>
      <c r="U195" s="296"/>
      <c r="V195" s="297"/>
      <c r="W195" s="283" t="str">
        <f>IF(W194="","",VLOOKUP(W194,標準様式１シフト記号表!$C$7:$L$48,10,FALSE))</f>
        <v/>
      </c>
      <c r="X195" s="284" t="str">
        <f>IF(X194="","",VLOOKUP(X194,標準様式１シフト記号表!$C$7:$L$48,10,FALSE))</f>
        <v/>
      </c>
      <c r="Y195" s="284" t="str">
        <f>IF(Y194="","",VLOOKUP(Y194,標準様式１シフト記号表!$C$7:$L$48,10,FALSE))</f>
        <v/>
      </c>
      <c r="Z195" s="284" t="str">
        <f>IF(Z194="","",VLOOKUP(Z194,標準様式１シフト記号表!$C$7:$L$48,10,FALSE))</f>
        <v/>
      </c>
      <c r="AA195" s="284" t="str">
        <f>IF(AA194="","",VLOOKUP(AA194,標準様式１シフト記号表!$C$7:$L$48,10,FALSE))</f>
        <v/>
      </c>
      <c r="AB195" s="284" t="str">
        <f>IF(AB194="","",VLOOKUP(AB194,標準様式１シフト記号表!$C$7:$L$48,10,FALSE))</f>
        <v/>
      </c>
      <c r="AC195" s="285" t="str">
        <f>IF(AC194="","",VLOOKUP(AC194,標準様式１シフト記号表!$C$7:$L$48,10,FALSE))</f>
        <v/>
      </c>
      <c r="AD195" s="283" t="str">
        <f>IF(AD194="","",VLOOKUP(AD194,標準様式１シフト記号表!$C$7:$L$48,10,FALSE))</f>
        <v/>
      </c>
      <c r="AE195" s="284" t="str">
        <f>IF(AE194="","",VLOOKUP(AE194,標準様式１シフト記号表!$C$7:$L$48,10,FALSE))</f>
        <v/>
      </c>
      <c r="AF195" s="284" t="str">
        <f>IF(AF194="","",VLOOKUP(AF194,標準様式１シフト記号表!$C$7:$L$48,10,FALSE))</f>
        <v/>
      </c>
      <c r="AG195" s="284" t="str">
        <f>IF(AG194="","",VLOOKUP(AG194,標準様式１シフト記号表!$C$7:$L$48,10,FALSE))</f>
        <v/>
      </c>
      <c r="AH195" s="284" t="str">
        <f>IF(AH194="","",VLOOKUP(AH194,標準様式１シフト記号表!$C$7:$L$48,10,FALSE))</f>
        <v/>
      </c>
      <c r="AI195" s="284" t="str">
        <f>IF(AI194="","",VLOOKUP(AI194,標準様式１シフト記号表!$C$7:$L$48,10,FALSE))</f>
        <v/>
      </c>
      <c r="AJ195" s="285" t="str">
        <f>IF(AJ194="","",VLOOKUP(AJ194,標準様式１シフト記号表!$C$7:$L$48,10,FALSE))</f>
        <v/>
      </c>
      <c r="AK195" s="283" t="str">
        <f>IF(AK194="","",VLOOKUP(AK194,標準様式１シフト記号表!$C$7:$L$48,10,FALSE))</f>
        <v/>
      </c>
      <c r="AL195" s="284" t="str">
        <f>IF(AL194="","",VLOOKUP(AL194,標準様式１シフト記号表!$C$7:$L$48,10,FALSE))</f>
        <v/>
      </c>
      <c r="AM195" s="284" t="str">
        <f>IF(AM194="","",VLOOKUP(AM194,標準様式１シフト記号表!$C$7:$L$48,10,FALSE))</f>
        <v/>
      </c>
      <c r="AN195" s="284" t="str">
        <f>IF(AN194="","",VLOOKUP(AN194,標準様式１シフト記号表!$C$7:$L$48,10,FALSE))</f>
        <v/>
      </c>
      <c r="AO195" s="284" t="str">
        <f>IF(AO194="","",VLOOKUP(AO194,標準様式１シフト記号表!$C$7:$L$48,10,FALSE))</f>
        <v/>
      </c>
      <c r="AP195" s="284" t="str">
        <f>IF(AP194="","",VLOOKUP(AP194,標準様式１シフト記号表!$C$7:$L$48,10,FALSE))</f>
        <v/>
      </c>
      <c r="AQ195" s="285" t="str">
        <f>IF(AQ194="","",VLOOKUP(AQ194,標準様式１シフト記号表!$C$7:$L$48,10,FALSE))</f>
        <v/>
      </c>
      <c r="AR195" s="283" t="str">
        <f>IF(AR194="","",VLOOKUP(AR194,標準様式１シフト記号表!$C$7:$L$48,10,FALSE))</f>
        <v/>
      </c>
      <c r="AS195" s="284" t="str">
        <f>IF(AS194="","",VLOOKUP(AS194,標準様式１シフト記号表!$C$7:$L$48,10,FALSE))</f>
        <v/>
      </c>
      <c r="AT195" s="284" t="str">
        <f>IF(AT194="","",VLOOKUP(AT194,標準様式１シフト記号表!$C$7:$L$48,10,FALSE))</f>
        <v/>
      </c>
      <c r="AU195" s="284" t="str">
        <f>IF(AU194="","",VLOOKUP(AU194,標準様式１シフト記号表!$C$7:$L$48,10,FALSE))</f>
        <v/>
      </c>
      <c r="AV195" s="284" t="str">
        <f>IF(AV194="","",VLOOKUP(AV194,標準様式１シフト記号表!$C$7:$L$48,10,FALSE))</f>
        <v/>
      </c>
      <c r="AW195" s="284" t="str">
        <f>IF(AW194="","",VLOOKUP(AW194,標準様式１シフト記号表!$C$7:$L$48,10,FALSE))</f>
        <v/>
      </c>
      <c r="AX195" s="285" t="str">
        <f>IF(AX194="","",VLOOKUP(AX194,標準様式１シフト記号表!$C$7:$L$48,10,FALSE))</f>
        <v/>
      </c>
      <c r="AY195" s="283" t="str">
        <f>IF(AY194="","",VLOOKUP(AY194,標準様式１シフト記号表!$C$7:$L$48,10,FALSE))</f>
        <v/>
      </c>
      <c r="AZ195" s="284" t="str">
        <f>IF(AZ194="","",VLOOKUP(AZ194,標準様式１シフト記号表!$C$7:$L$48,10,FALSE))</f>
        <v/>
      </c>
      <c r="BA195" s="284" t="str">
        <f>IF(BA194="","",VLOOKUP(BA194,標準様式１シフト記号表!$C$7:$L$48,10,FALSE))</f>
        <v/>
      </c>
      <c r="BB195" s="1166">
        <f>IF($BE$4="４週",SUM(W195:AX195),IF($BE$4="暦月",SUM(W195:BA195),""))</f>
        <v>0</v>
      </c>
      <c r="BC195" s="1167"/>
      <c r="BD195" s="1168">
        <f>IF($BE$4="４週",BB195/4,IF($BE$4="暦月",(BB195/($BE$9/7)),""))</f>
        <v>0</v>
      </c>
      <c r="BE195" s="1167"/>
      <c r="BF195" s="1163"/>
      <c r="BG195" s="1164"/>
      <c r="BH195" s="1164"/>
      <c r="BI195" s="1164"/>
      <c r="BJ195" s="1165"/>
    </row>
    <row r="196" spans="2:62" ht="20.25" customHeight="1" x14ac:dyDescent="0.15">
      <c r="B196" s="1086">
        <f>B194+1</f>
        <v>91</v>
      </c>
      <c r="C196" s="1155"/>
      <c r="D196" s="1156"/>
      <c r="E196" s="278"/>
      <c r="F196" s="279"/>
      <c r="G196" s="278"/>
      <c r="H196" s="279"/>
      <c r="I196" s="1157"/>
      <c r="J196" s="1158"/>
      <c r="K196" s="1159"/>
      <c r="L196" s="1160"/>
      <c r="M196" s="1160"/>
      <c r="N196" s="1156"/>
      <c r="O196" s="1103"/>
      <c r="P196" s="1104"/>
      <c r="Q196" s="1104"/>
      <c r="R196" s="1104"/>
      <c r="S196" s="1105"/>
      <c r="T196" s="298" t="s">
        <v>429</v>
      </c>
      <c r="V196" s="299"/>
      <c r="W196" s="291"/>
      <c r="X196" s="292"/>
      <c r="Y196" s="292"/>
      <c r="Z196" s="292"/>
      <c r="AA196" s="292"/>
      <c r="AB196" s="292"/>
      <c r="AC196" s="293"/>
      <c r="AD196" s="291"/>
      <c r="AE196" s="292"/>
      <c r="AF196" s="292"/>
      <c r="AG196" s="292"/>
      <c r="AH196" s="292"/>
      <c r="AI196" s="292"/>
      <c r="AJ196" s="293"/>
      <c r="AK196" s="291"/>
      <c r="AL196" s="292"/>
      <c r="AM196" s="292"/>
      <c r="AN196" s="292"/>
      <c r="AO196" s="292"/>
      <c r="AP196" s="292"/>
      <c r="AQ196" s="293"/>
      <c r="AR196" s="291"/>
      <c r="AS196" s="292"/>
      <c r="AT196" s="292"/>
      <c r="AU196" s="292"/>
      <c r="AV196" s="292"/>
      <c r="AW196" s="292"/>
      <c r="AX196" s="293"/>
      <c r="AY196" s="291"/>
      <c r="AZ196" s="292"/>
      <c r="BA196" s="294"/>
      <c r="BB196" s="1161"/>
      <c r="BC196" s="1162"/>
      <c r="BD196" s="1150"/>
      <c r="BE196" s="1151"/>
      <c r="BF196" s="1152"/>
      <c r="BG196" s="1153"/>
      <c r="BH196" s="1153"/>
      <c r="BI196" s="1153"/>
      <c r="BJ196" s="1154"/>
    </row>
    <row r="197" spans="2:62" ht="20.25" customHeight="1" x14ac:dyDescent="0.15">
      <c r="B197" s="1087"/>
      <c r="C197" s="1169"/>
      <c r="D197" s="1170"/>
      <c r="E197" s="301"/>
      <c r="F197" s="302">
        <f>C196</f>
        <v>0</v>
      </c>
      <c r="G197" s="301"/>
      <c r="H197" s="302">
        <f>I196</f>
        <v>0</v>
      </c>
      <c r="I197" s="1171"/>
      <c r="J197" s="1172"/>
      <c r="K197" s="1173"/>
      <c r="L197" s="1174"/>
      <c r="M197" s="1174"/>
      <c r="N197" s="1170"/>
      <c r="O197" s="1103"/>
      <c r="P197" s="1104"/>
      <c r="Q197" s="1104"/>
      <c r="R197" s="1104"/>
      <c r="S197" s="1105"/>
      <c r="T197" s="300" t="s">
        <v>430</v>
      </c>
      <c r="U197" s="296"/>
      <c r="V197" s="297"/>
      <c r="W197" s="283" t="str">
        <f>IF(W196="","",VLOOKUP(W196,標準様式１シフト記号表!$C$7:$L$48,10,FALSE))</f>
        <v/>
      </c>
      <c r="X197" s="284" t="str">
        <f>IF(X196="","",VLOOKUP(X196,標準様式１シフト記号表!$C$7:$L$48,10,FALSE))</f>
        <v/>
      </c>
      <c r="Y197" s="284" t="str">
        <f>IF(Y196="","",VLOOKUP(Y196,標準様式１シフト記号表!$C$7:$L$48,10,FALSE))</f>
        <v/>
      </c>
      <c r="Z197" s="284" t="str">
        <f>IF(Z196="","",VLOOKUP(Z196,標準様式１シフト記号表!$C$7:$L$48,10,FALSE))</f>
        <v/>
      </c>
      <c r="AA197" s="284" t="str">
        <f>IF(AA196="","",VLOOKUP(AA196,標準様式１シフト記号表!$C$7:$L$48,10,FALSE))</f>
        <v/>
      </c>
      <c r="AB197" s="284" t="str">
        <f>IF(AB196="","",VLOOKUP(AB196,標準様式１シフト記号表!$C$7:$L$48,10,FALSE))</f>
        <v/>
      </c>
      <c r="AC197" s="285" t="str">
        <f>IF(AC196="","",VLOOKUP(AC196,標準様式１シフト記号表!$C$7:$L$48,10,FALSE))</f>
        <v/>
      </c>
      <c r="AD197" s="283" t="str">
        <f>IF(AD196="","",VLOOKUP(AD196,標準様式１シフト記号表!$C$7:$L$48,10,FALSE))</f>
        <v/>
      </c>
      <c r="AE197" s="284" t="str">
        <f>IF(AE196="","",VLOOKUP(AE196,標準様式１シフト記号表!$C$7:$L$48,10,FALSE))</f>
        <v/>
      </c>
      <c r="AF197" s="284" t="str">
        <f>IF(AF196="","",VLOOKUP(AF196,標準様式１シフト記号表!$C$7:$L$48,10,FALSE))</f>
        <v/>
      </c>
      <c r="AG197" s="284" t="str">
        <f>IF(AG196="","",VLOOKUP(AG196,標準様式１シフト記号表!$C$7:$L$48,10,FALSE))</f>
        <v/>
      </c>
      <c r="AH197" s="284" t="str">
        <f>IF(AH196="","",VLOOKUP(AH196,標準様式１シフト記号表!$C$7:$L$48,10,FALSE))</f>
        <v/>
      </c>
      <c r="AI197" s="284" t="str">
        <f>IF(AI196="","",VLOOKUP(AI196,標準様式１シフト記号表!$C$7:$L$48,10,FALSE))</f>
        <v/>
      </c>
      <c r="AJ197" s="285" t="str">
        <f>IF(AJ196="","",VLOOKUP(AJ196,標準様式１シフト記号表!$C$7:$L$48,10,FALSE))</f>
        <v/>
      </c>
      <c r="AK197" s="283" t="str">
        <f>IF(AK196="","",VLOOKUP(AK196,標準様式１シフト記号表!$C$7:$L$48,10,FALSE))</f>
        <v/>
      </c>
      <c r="AL197" s="284" t="str">
        <f>IF(AL196="","",VLOOKUP(AL196,標準様式１シフト記号表!$C$7:$L$48,10,FALSE))</f>
        <v/>
      </c>
      <c r="AM197" s="284" t="str">
        <f>IF(AM196="","",VLOOKUP(AM196,標準様式１シフト記号表!$C$7:$L$48,10,FALSE))</f>
        <v/>
      </c>
      <c r="AN197" s="284" t="str">
        <f>IF(AN196="","",VLOOKUP(AN196,標準様式１シフト記号表!$C$7:$L$48,10,FALSE))</f>
        <v/>
      </c>
      <c r="AO197" s="284" t="str">
        <f>IF(AO196="","",VLOOKUP(AO196,標準様式１シフト記号表!$C$7:$L$48,10,FALSE))</f>
        <v/>
      </c>
      <c r="AP197" s="284" t="str">
        <f>IF(AP196="","",VLOOKUP(AP196,標準様式１シフト記号表!$C$7:$L$48,10,FALSE))</f>
        <v/>
      </c>
      <c r="AQ197" s="285" t="str">
        <f>IF(AQ196="","",VLOOKUP(AQ196,標準様式１シフト記号表!$C$7:$L$48,10,FALSE))</f>
        <v/>
      </c>
      <c r="AR197" s="283" t="str">
        <f>IF(AR196="","",VLOOKUP(AR196,標準様式１シフト記号表!$C$7:$L$48,10,FALSE))</f>
        <v/>
      </c>
      <c r="AS197" s="284" t="str">
        <f>IF(AS196="","",VLOOKUP(AS196,標準様式１シフト記号表!$C$7:$L$48,10,FALSE))</f>
        <v/>
      </c>
      <c r="AT197" s="284" t="str">
        <f>IF(AT196="","",VLOOKUP(AT196,標準様式１シフト記号表!$C$7:$L$48,10,FALSE))</f>
        <v/>
      </c>
      <c r="AU197" s="284" t="str">
        <f>IF(AU196="","",VLOOKUP(AU196,標準様式１シフト記号表!$C$7:$L$48,10,FALSE))</f>
        <v/>
      </c>
      <c r="AV197" s="284" t="str">
        <f>IF(AV196="","",VLOOKUP(AV196,標準様式１シフト記号表!$C$7:$L$48,10,FALSE))</f>
        <v/>
      </c>
      <c r="AW197" s="284" t="str">
        <f>IF(AW196="","",VLOOKUP(AW196,標準様式１シフト記号表!$C$7:$L$48,10,FALSE))</f>
        <v/>
      </c>
      <c r="AX197" s="285" t="str">
        <f>IF(AX196="","",VLOOKUP(AX196,標準様式１シフト記号表!$C$7:$L$48,10,FALSE))</f>
        <v/>
      </c>
      <c r="AY197" s="283" t="str">
        <f>IF(AY196="","",VLOOKUP(AY196,標準様式１シフト記号表!$C$7:$L$48,10,FALSE))</f>
        <v/>
      </c>
      <c r="AZ197" s="284" t="str">
        <f>IF(AZ196="","",VLOOKUP(AZ196,標準様式１シフト記号表!$C$7:$L$48,10,FALSE))</f>
        <v/>
      </c>
      <c r="BA197" s="284" t="str">
        <f>IF(BA196="","",VLOOKUP(BA196,標準様式１シフト記号表!$C$7:$L$48,10,FALSE))</f>
        <v/>
      </c>
      <c r="BB197" s="1166">
        <f>IF($BE$4="４週",SUM(W197:AX197),IF($BE$4="暦月",SUM(W197:BA197),""))</f>
        <v>0</v>
      </c>
      <c r="BC197" s="1167"/>
      <c r="BD197" s="1168">
        <f>IF($BE$4="４週",BB197/4,IF($BE$4="暦月",(BB197/($BE$9/7)),""))</f>
        <v>0</v>
      </c>
      <c r="BE197" s="1167"/>
      <c r="BF197" s="1163"/>
      <c r="BG197" s="1164"/>
      <c r="BH197" s="1164"/>
      <c r="BI197" s="1164"/>
      <c r="BJ197" s="1165"/>
    </row>
    <row r="198" spans="2:62" ht="20.25" customHeight="1" x14ac:dyDescent="0.15">
      <c r="B198" s="1086">
        <f>B196+1</f>
        <v>92</v>
      </c>
      <c r="C198" s="1155"/>
      <c r="D198" s="1156"/>
      <c r="E198" s="278"/>
      <c r="F198" s="279"/>
      <c r="G198" s="278"/>
      <c r="H198" s="279"/>
      <c r="I198" s="1157"/>
      <c r="J198" s="1158"/>
      <c r="K198" s="1159"/>
      <c r="L198" s="1160"/>
      <c r="M198" s="1160"/>
      <c r="N198" s="1156"/>
      <c r="O198" s="1103"/>
      <c r="P198" s="1104"/>
      <c r="Q198" s="1104"/>
      <c r="R198" s="1104"/>
      <c r="S198" s="1105"/>
      <c r="T198" s="298" t="s">
        <v>429</v>
      </c>
      <c r="V198" s="299"/>
      <c r="W198" s="291"/>
      <c r="X198" s="292"/>
      <c r="Y198" s="292"/>
      <c r="Z198" s="292"/>
      <c r="AA198" s="292"/>
      <c r="AB198" s="292"/>
      <c r="AC198" s="293"/>
      <c r="AD198" s="291"/>
      <c r="AE198" s="292"/>
      <c r="AF198" s="292"/>
      <c r="AG198" s="292"/>
      <c r="AH198" s="292"/>
      <c r="AI198" s="292"/>
      <c r="AJ198" s="293"/>
      <c r="AK198" s="291"/>
      <c r="AL198" s="292"/>
      <c r="AM198" s="292"/>
      <c r="AN198" s="292"/>
      <c r="AO198" s="292"/>
      <c r="AP198" s="292"/>
      <c r="AQ198" s="293"/>
      <c r="AR198" s="291"/>
      <c r="AS198" s="292"/>
      <c r="AT198" s="292"/>
      <c r="AU198" s="292"/>
      <c r="AV198" s="292"/>
      <c r="AW198" s="292"/>
      <c r="AX198" s="293"/>
      <c r="AY198" s="291"/>
      <c r="AZ198" s="292"/>
      <c r="BA198" s="294"/>
      <c r="BB198" s="1161"/>
      <c r="BC198" s="1162"/>
      <c r="BD198" s="1150"/>
      <c r="BE198" s="1151"/>
      <c r="BF198" s="1152"/>
      <c r="BG198" s="1153"/>
      <c r="BH198" s="1153"/>
      <c r="BI198" s="1153"/>
      <c r="BJ198" s="1154"/>
    </row>
    <row r="199" spans="2:62" ht="20.25" customHeight="1" x14ac:dyDescent="0.15">
      <c r="B199" s="1087"/>
      <c r="C199" s="1169"/>
      <c r="D199" s="1170"/>
      <c r="E199" s="301"/>
      <c r="F199" s="302">
        <f>C198</f>
        <v>0</v>
      </c>
      <c r="G199" s="301"/>
      <c r="H199" s="302">
        <f>I198</f>
        <v>0</v>
      </c>
      <c r="I199" s="1171"/>
      <c r="J199" s="1172"/>
      <c r="K199" s="1173"/>
      <c r="L199" s="1174"/>
      <c r="M199" s="1174"/>
      <c r="N199" s="1170"/>
      <c r="O199" s="1103"/>
      <c r="P199" s="1104"/>
      <c r="Q199" s="1104"/>
      <c r="R199" s="1104"/>
      <c r="S199" s="1105"/>
      <c r="T199" s="300" t="s">
        <v>430</v>
      </c>
      <c r="U199" s="296"/>
      <c r="V199" s="297"/>
      <c r="W199" s="283" t="str">
        <f>IF(W198="","",VLOOKUP(W198,標準様式１シフト記号表!$C$7:$L$48,10,FALSE))</f>
        <v/>
      </c>
      <c r="X199" s="284" t="str">
        <f>IF(X198="","",VLOOKUP(X198,標準様式１シフト記号表!$C$7:$L$48,10,FALSE))</f>
        <v/>
      </c>
      <c r="Y199" s="284" t="str">
        <f>IF(Y198="","",VLOOKUP(Y198,標準様式１シフト記号表!$C$7:$L$48,10,FALSE))</f>
        <v/>
      </c>
      <c r="Z199" s="284" t="str">
        <f>IF(Z198="","",VLOOKUP(Z198,標準様式１シフト記号表!$C$7:$L$48,10,FALSE))</f>
        <v/>
      </c>
      <c r="AA199" s="284" t="str">
        <f>IF(AA198="","",VLOOKUP(AA198,標準様式１シフト記号表!$C$7:$L$48,10,FALSE))</f>
        <v/>
      </c>
      <c r="AB199" s="284" t="str">
        <f>IF(AB198="","",VLOOKUP(AB198,標準様式１シフト記号表!$C$7:$L$48,10,FALSE))</f>
        <v/>
      </c>
      <c r="AC199" s="285" t="str">
        <f>IF(AC198="","",VLOOKUP(AC198,標準様式１シフト記号表!$C$7:$L$48,10,FALSE))</f>
        <v/>
      </c>
      <c r="AD199" s="283" t="str">
        <f>IF(AD198="","",VLOOKUP(AD198,標準様式１シフト記号表!$C$7:$L$48,10,FALSE))</f>
        <v/>
      </c>
      <c r="AE199" s="284" t="str">
        <f>IF(AE198="","",VLOOKUP(AE198,標準様式１シフト記号表!$C$7:$L$48,10,FALSE))</f>
        <v/>
      </c>
      <c r="AF199" s="284" t="str">
        <f>IF(AF198="","",VLOOKUP(AF198,標準様式１シフト記号表!$C$7:$L$48,10,FALSE))</f>
        <v/>
      </c>
      <c r="AG199" s="284" t="str">
        <f>IF(AG198="","",VLOOKUP(AG198,標準様式１シフト記号表!$C$7:$L$48,10,FALSE))</f>
        <v/>
      </c>
      <c r="AH199" s="284" t="str">
        <f>IF(AH198="","",VLOOKUP(AH198,標準様式１シフト記号表!$C$7:$L$48,10,FALSE))</f>
        <v/>
      </c>
      <c r="AI199" s="284" t="str">
        <f>IF(AI198="","",VLOOKUP(AI198,標準様式１シフト記号表!$C$7:$L$48,10,FALSE))</f>
        <v/>
      </c>
      <c r="AJ199" s="285" t="str">
        <f>IF(AJ198="","",VLOOKUP(AJ198,標準様式１シフト記号表!$C$7:$L$48,10,FALSE))</f>
        <v/>
      </c>
      <c r="AK199" s="283" t="str">
        <f>IF(AK198="","",VLOOKUP(AK198,標準様式１シフト記号表!$C$7:$L$48,10,FALSE))</f>
        <v/>
      </c>
      <c r="AL199" s="284" t="str">
        <f>IF(AL198="","",VLOOKUP(AL198,標準様式１シフト記号表!$C$7:$L$48,10,FALSE))</f>
        <v/>
      </c>
      <c r="AM199" s="284" t="str">
        <f>IF(AM198="","",VLOOKUP(AM198,標準様式１シフト記号表!$C$7:$L$48,10,FALSE))</f>
        <v/>
      </c>
      <c r="AN199" s="284" t="str">
        <f>IF(AN198="","",VLOOKUP(AN198,標準様式１シフト記号表!$C$7:$L$48,10,FALSE))</f>
        <v/>
      </c>
      <c r="AO199" s="284" t="str">
        <f>IF(AO198="","",VLOOKUP(AO198,標準様式１シフト記号表!$C$7:$L$48,10,FALSE))</f>
        <v/>
      </c>
      <c r="AP199" s="284" t="str">
        <f>IF(AP198="","",VLOOKUP(AP198,標準様式１シフト記号表!$C$7:$L$48,10,FALSE))</f>
        <v/>
      </c>
      <c r="AQ199" s="285" t="str">
        <f>IF(AQ198="","",VLOOKUP(AQ198,標準様式１シフト記号表!$C$7:$L$48,10,FALSE))</f>
        <v/>
      </c>
      <c r="AR199" s="283" t="str">
        <f>IF(AR198="","",VLOOKUP(AR198,標準様式１シフト記号表!$C$7:$L$48,10,FALSE))</f>
        <v/>
      </c>
      <c r="AS199" s="284" t="str">
        <f>IF(AS198="","",VLOOKUP(AS198,標準様式１シフト記号表!$C$7:$L$48,10,FALSE))</f>
        <v/>
      </c>
      <c r="AT199" s="284" t="str">
        <f>IF(AT198="","",VLOOKUP(AT198,標準様式１シフト記号表!$C$7:$L$48,10,FALSE))</f>
        <v/>
      </c>
      <c r="AU199" s="284" t="str">
        <f>IF(AU198="","",VLOOKUP(AU198,標準様式１シフト記号表!$C$7:$L$48,10,FALSE))</f>
        <v/>
      </c>
      <c r="AV199" s="284" t="str">
        <f>IF(AV198="","",VLOOKUP(AV198,標準様式１シフト記号表!$C$7:$L$48,10,FALSE))</f>
        <v/>
      </c>
      <c r="AW199" s="284" t="str">
        <f>IF(AW198="","",VLOOKUP(AW198,標準様式１シフト記号表!$C$7:$L$48,10,FALSE))</f>
        <v/>
      </c>
      <c r="AX199" s="285" t="str">
        <f>IF(AX198="","",VLOOKUP(AX198,標準様式１シフト記号表!$C$7:$L$48,10,FALSE))</f>
        <v/>
      </c>
      <c r="AY199" s="283" t="str">
        <f>IF(AY198="","",VLOOKUP(AY198,標準様式１シフト記号表!$C$7:$L$48,10,FALSE))</f>
        <v/>
      </c>
      <c r="AZ199" s="284" t="str">
        <f>IF(AZ198="","",VLOOKUP(AZ198,標準様式１シフト記号表!$C$7:$L$48,10,FALSE))</f>
        <v/>
      </c>
      <c r="BA199" s="284" t="str">
        <f>IF(BA198="","",VLOOKUP(BA198,標準様式１シフト記号表!$C$7:$L$48,10,FALSE))</f>
        <v/>
      </c>
      <c r="BB199" s="1166">
        <f>IF($BE$4="４週",SUM(W199:AX199),IF($BE$4="暦月",SUM(W199:BA199),""))</f>
        <v>0</v>
      </c>
      <c r="BC199" s="1167"/>
      <c r="BD199" s="1168">
        <f>IF($BE$4="４週",BB199/4,IF($BE$4="暦月",(BB199/($BE$9/7)),""))</f>
        <v>0</v>
      </c>
      <c r="BE199" s="1167"/>
      <c r="BF199" s="1163"/>
      <c r="BG199" s="1164"/>
      <c r="BH199" s="1164"/>
      <c r="BI199" s="1164"/>
      <c r="BJ199" s="1165"/>
    </row>
    <row r="200" spans="2:62" ht="20.25" customHeight="1" x14ac:dyDescent="0.15">
      <c r="B200" s="1086">
        <f>B198+1</f>
        <v>93</v>
      </c>
      <c r="C200" s="1155"/>
      <c r="D200" s="1156"/>
      <c r="E200" s="278"/>
      <c r="F200" s="279"/>
      <c r="G200" s="278"/>
      <c r="H200" s="279"/>
      <c r="I200" s="1157"/>
      <c r="J200" s="1158"/>
      <c r="K200" s="1159"/>
      <c r="L200" s="1160"/>
      <c r="M200" s="1160"/>
      <c r="N200" s="1156"/>
      <c r="O200" s="1103"/>
      <c r="P200" s="1104"/>
      <c r="Q200" s="1104"/>
      <c r="R200" s="1104"/>
      <c r="S200" s="1105"/>
      <c r="T200" s="298" t="s">
        <v>429</v>
      </c>
      <c r="V200" s="299"/>
      <c r="W200" s="291"/>
      <c r="X200" s="292"/>
      <c r="Y200" s="292"/>
      <c r="Z200" s="292"/>
      <c r="AA200" s="292"/>
      <c r="AB200" s="292"/>
      <c r="AC200" s="293"/>
      <c r="AD200" s="291"/>
      <c r="AE200" s="292"/>
      <c r="AF200" s="292"/>
      <c r="AG200" s="292"/>
      <c r="AH200" s="292"/>
      <c r="AI200" s="292"/>
      <c r="AJ200" s="293"/>
      <c r="AK200" s="291"/>
      <c r="AL200" s="292"/>
      <c r="AM200" s="292"/>
      <c r="AN200" s="292"/>
      <c r="AO200" s="292"/>
      <c r="AP200" s="292"/>
      <c r="AQ200" s="293"/>
      <c r="AR200" s="291"/>
      <c r="AS200" s="292"/>
      <c r="AT200" s="292"/>
      <c r="AU200" s="292"/>
      <c r="AV200" s="292"/>
      <c r="AW200" s="292"/>
      <c r="AX200" s="293"/>
      <c r="AY200" s="291"/>
      <c r="AZ200" s="292"/>
      <c r="BA200" s="294"/>
      <c r="BB200" s="1161"/>
      <c r="BC200" s="1162"/>
      <c r="BD200" s="1150"/>
      <c r="BE200" s="1151"/>
      <c r="BF200" s="1152"/>
      <c r="BG200" s="1153"/>
      <c r="BH200" s="1153"/>
      <c r="BI200" s="1153"/>
      <c r="BJ200" s="1154"/>
    </row>
    <row r="201" spans="2:62" ht="20.25" customHeight="1" x14ac:dyDescent="0.15">
      <c r="B201" s="1087"/>
      <c r="C201" s="1169"/>
      <c r="D201" s="1170"/>
      <c r="E201" s="301"/>
      <c r="F201" s="302">
        <f>C200</f>
        <v>0</v>
      </c>
      <c r="G201" s="301"/>
      <c r="H201" s="302">
        <f>I200</f>
        <v>0</v>
      </c>
      <c r="I201" s="1171"/>
      <c r="J201" s="1172"/>
      <c r="K201" s="1173"/>
      <c r="L201" s="1174"/>
      <c r="M201" s="1174"/>
      <c r="N201" s="1170"/>
      <c r="O201" s="1103"/>
      <c r="P201" s="1104"/>
      <c r="Q201" s="1104"/>
      <c r="R201" s="1104"/>
      <c r="S201" s="1105"/>
      <c r="T201" s="300" t="s">
        <v>430</v>
      </c>
      <c r="U201" s="296"/>
      <c r="V201" s="297"/>
      <c r="W201" s="283" t="str">
        <f>IF(W200="","",VLOOKUP(W200,標準様式１シフト記号表!$C$7:$L$48,10,FALSE))</f>
        <v/>
      </c>
      <c r="X201" s="284" t="str">
        <f>IF(X200="","",VLOOKUP(X200,標準様式１シフト記号表!$C$7:$L$48,10,FALSE))</f>
        <v/>
      </c>
      <c r="Y201" s="284" t="str">
        <f>IF(Y200="","",VLOOKUP(Y200,標準様式１シフト記号表!$C$7:$L$48,10,FALSE))</f>
        <v/>
      </c>
      <c r="Z201" s="284" t="str">
        <f>IF(Z200="","",VLOOKUP(Z200,標準様式１シフト記号表!$C$7:$L$48,10,FALSE))</f>
        <v/>
      </c>
      <c r="AA201" s="284" t="str">
        <f>IF(AA200="","",VLOOKUP(AA200,標準様式１シフト記号表!$C$7:$L$48,10,FALSE))</f>
        <v/>
      </c>
      <c r="AB201" s="284" t="str">
        <f>IF(AB200="","",VLOOKUP(AB200,標準様式１シフト記号表!$C$7:$L$48,10,FALSE))</f>
        <v/>
      </c>
      <c r="AC201" s="285" t="str">
        <f>IF(AC200="","",VLOOKUP(AC200,標準様式１シフト記号表!$C$7:$L$48,10,FALSE))</f>
        <v/>
      </c>
      <c r="AD201" s="283" t="str">
        <f>IF(AD200="","",VLOOKUP(AD200,標準様式１シフト記号表!$C$7:$L$48,10,FALSE))</f>
        <v/>
      </c>
      <c r="AE201" s="284" t="str">
        <f>IF(AE200="","",VLOOKUP(AE200,標準様式１シフト記号表!$C$7:$L$48,10,FALSE))</f>
        <v/>
      </c>
      <c r="AF201" s="284" t="str">
        <f>IF(AF200="","",VLOOKUP(AF200,標準様式１シフト記号表!$C$7:$L$48,10,FALSE))</f>
        <v/>
      </c>
      <c r="AG201" s="284" t="str">
        <f>IF(AG200="","",VLOOKUP(AG200,標準様式１シフト記号表!$C$7:$L$48,10,FALSE))</f>
        <v/>
      </c>
      <c r="AH201" s="284" t="str">
        <f>IF(AH200="","",VLOOKUP(AH200,標準様式１シフト記号表!$C$7:$L$48,10,FALSE))</f>
        <v/>
      </c>
      <c r="AI201" s="284" t="str">
        <f>IF(AI200="","",VLOOKUP(AI200,標準様式１シフト記号表!$C$7:$L$48,10,FALSE))</f>
        <v/>
      </c>
      <c r="AJ201" s="285" t="str">
        <f>IF(AJ200="","",VLOOKUP(AJ200,標準様式１シフト記号表!$C$7:$L$48,10,FALSE))</f>
        <v/>
      </c>
      <c r="AK201" s="283" t="str">
        <f>IF(AK200="","",VLOOKUP(AK200,標準様式１シフト記号表!$C$7:$L$48,10,FALSE))</f>
        <v/>
      </c>
      <c r="AL201" s="284" t="str">
        <f>IF(AL200="","",VLOOKUP(AL200,標準様式１シフト記号表!$C$7:$L$48,10,FALSE))</f>
        <v/>
      </c>
      <c r="AM201" s="284" t="str">
        <f>IF(AM200="","",VLOOKUP(AM200,標準様式１シフト記号表!$C$7:$L$48,10,FALSE))</f>
        <v/>
      </c>
      <c r="AN201" s="284" t="str">
        <f>IF(AN200="","",VLOOKUP(AN200,標準様式１シフト記号表!$C$7:$L$48,10,FALSE))</f>
        <v/>
      </c>
      <c r="AO201" s="284" t="str">
        <f>IF(AO200="","",VLOOKUP(AO200,標準様式１シフト記号表!$C$7:$L$48,10,FALSE))</f>
        <v/>
      </c>
      <c r="AP201" s="284" t="str">
        <f>IF(AP200="","",VLOOKUP(AP200,標準様式１シフト記号表!$C$7:$L$48,10,FALSE))</f>
        <v/>
      </c>
      <c r="AQ201" s="285" t="str">
        <f>IF(AQ200="","",VLOOKUP(AQ200,標準様式１シフト記号表!$C$7:$L$48,10,FALSE))</f>
        <v/>
      </c>
      <c r="AR201" s="283" t="str">
        <f>IF(AR200="","",VLOOKUP(AR200,標準様式１シフト記号表!$C$7:$L$48,10,FALSE))</f>
        <v/>
      </c>
      <c r="AS201" s="284" t="str">
        <f>IF(AS200="","",VLOOKUP(AS200,標準様式１シフト記号表!$C$7:$L$48,10,FALSE))</f>
        <v/>
      </c>
      <c r="AT201" s="284" t="str">
        <f>IF(AT200="","",VLOOKUP(AT200,標準様式１シフト記号表!$C$7:$L$48,10,FALSE))</f>
        <v/>
      </c>
      <c r="AU201" s="284" t="str">
        <f>IF(AU200="","",VLOOKUP(AU200,標準様式１シフト記号表!$C$7:$L$48,10,FALSE))</f>
        <v/>
      </c>
      <c r="AV201" s="284" t="str">
        <f>IF(AV200="","",VLOOKUP(AV200,標準様式１シフト記号表!$C$7:$L$48,10,FALSE))</f>
        <v/>
      </c>
      <c r="AW201" s="284" t="str">
        <f>IF(AW200="","",VLOOKUP(AW200,標準様式１シフト記号表!$C$7:$L$48,10,FALSE))</f>
        <v/>
      </c>
      <c r="AX201" s="285" t="str">
        <f>IF(AX200="","",VLOOKUP(AX200,標準様式１シフト記号表!$C$7:$L$48,10,FALSE))</f>
        <v/>
      </c>
      <c r="AY201" s="283" t="str">
        <f>IF(AY200="","",VLOOKUP(AY200,標準様式１シフト記号表!$C$7:$L$48,10,FALSE))</f>
        <v/>
      </c>
      <c r="AZ201" s="284" t="str">
        <f>IF(AZ200="","",VLOOKUP(AZ200,標準様式１シフト記号表!$C$7:$L$48,10,FALSE))</f>
        <v/>
      </c>
      <c r="BA201" s="284" t="str">
        <f>IF(BA200="","",VLOOKUP(BA200,標準様式１シフト記号表!$C$7:$L$48,10,FALSE))</f>
        <v/>
      </c>
      <c r="BB201" s="1166">
        <f>IF($BE$4="４週",SUM(W201:AX201),IF($BE$4="暦月",SUM(W201:BA201),""))</f>
        <v>0</v>
      </c>
      <c r="BC201" s="1167"/>
      <c r="BD201" s="1168">
        <f>IF($BE$4="４週",BB201/4,IF($BE$4="暦月",(BB201/($BE$9/7)),""))</f>
        <v>0</v>
      </c>
      <c r="BE201" s="1167"/>
      <c r="BF201" s="1163"/>
      <c r="BG201" s="1164"/>
      <c r="BH201" s="1164"/>
      <c r="BI201" s="1164"/>
      <c r="BJ201" s="1165"/>
    </row>
    <row r="202" spans="2:62" ht="20.25" customHeight="1" x14ac:dyDescent="0.15">
      <c r="B202" s="1086">
        <f>B200+1</f>
        <v>94</v>
      </c>
      <c r="C202" s="1155"/>
      <c r="D202" s="1156"/>
      <c r="E202" s="278"/>
      <c r="F202" s="279"/>
      <c r="G202" s="278"/>
      <c r="H202" s="279"/>
      <c r="I202" s="1157"/>
      <c r="J202" s="1158"/>
      <c r="K202" s="1159"/>
      <c r="L202" s="1160"/>
      <c r="M202" s="1160"/>
      <c r="N202" s="1156"/>
      <c r="O202" s="1103"/>
      <c r="P202" s="1104"/>
      <c r="Q202" s="1104"/>
      <c r="R202" s="1104"/>
      <c r="S202" s="1105"/>
      <c r="T202" s="298" t="s">
        <v>429</v>
      </c>
      <c r="V202" s="299"/>
      <c r="W202" s="291"/>
      <c r="X202" s="292"/>
      <c r="Y202" s="292"/>
      <c r="Z202" s="292"/>
      <c r="AA202" s="292"/>
      <c r="AB202" s="292"/>
      <c r="AC202" s="293"/>
      <c r="AD202" s="291"/>
      <c r="AE202" s="292"/>
      <c r="AF202" s="292"/>
      <c r="AG202" s="292"/>
      <c r="AH202" s="292"/>
      <c r="AI202" s="292"/>
      <c r="AJ202" s="293"/>
      <c r="AK202" s="291"/>
      <c r="AL202" s="292"/>
      <c r="AM202" s="292"/>
      <c r="AN202" s="292"/>
      <c r="AO202" s="292"/>
      <c r="AP202" s="292"/>
      <c r="AQ202" s="293"/>
      <c r="AR202" s="291"/>
      <c r="AS202" s="292"/>
      <c r="AT202" s="292"/>
      <c r="AU202" s="292"/>
      <c r="AV202" s="292"/>
      <c r="AW202" s="292"/>
      <c r="AX202" s="293"/>
      <c r="AY202" s="291"/>
      <c r="AZ202" s="292"/>
      <c r="BA202" s="294"/>
      <c r="BB202" s="1161"/>
      <c r="BC202" s="1162"/>
      <c r="BD202" s="1150"/>
      <c r="BE202" s="1151"/>
      <c r="BF202" s="1152"/>
      <c r="BG202" s="1153"/>
      <c r="BH202" s="1153"/>
      <c r="BI202" s="1153"/>
      <c r="BJ202" s="1154"/>
    </row>
    <row r="203" spans="2:62" ht="20.25" customHeight="1" x14ac:dyDescent="0.15">
      <c r="B203" s="1087"/>
      <c r="C203" s="1169"/>
      <c r="D203" s="1170"/>
      <c r="E203" s="301"/>
      <c r="F203" s="302">
        <f>C202</f>
        <v>0</v>
      </c>
      <c r="G203" s="301"/>
      <c r="H203" s="302">
        <f>I202</f>
        <v>0</v>
      </c>
      <c r="I203" s="1171"/>
      <c r="J203" s="1172"/>
      <c r="K203" s="1173"/>
      <c r="L203" s="1174"/>
      <c r="M203" s="1174"/>
      <c r="N203" s="1170"/>
      <c r="O203" s="1103"/>
      <c r="P203" s="1104"/>
      <c r="Q203" s="1104"/>
      <c r="R203" s="1104"/>
      <c r="S203" s="1105"/>
      <c r="T203" s="300" t="s">
        <v>430</v>
      </c>
      <c r="U203" s="296"/>
      <c r="V203" s="297"/>
      <c r="W203" s="283" t="str">
        <f>IF(W202="","",VLOOKUP(W202,標準様式１シフト記号表!$C$7:$L$48,10,FALSE))</f>
        <v/>
      </c>
      <c r="X203" s="284" t="str">
        <f>IF(X202="","",VLOOKUP(X202,標準様式１シフト記号表!$C$7:$L$48,10,FALSE))</f>
        <v/>
      </c>
      <c r="Y203" s="284" t="str">
        <f>IF(Y202="","",VLOOKUP(Y202,標準様式１シフト記号表!$C$7:$L$48,10,FALSE))</f>
        <v/>
      </c>
      <c r="Z203" s="284" t="str">
        <f>IF(Z202="","",VLOOKUP(Z202,標準様式１シフト記号表!$C$7:$L$48,10,FALSE))</f>
        <v/>
      </c>
      <c r="AA203" s="284" t="str">
        <f>IF(AA202="","",VLOOKUP(AA202,標準様式１シフト記号表!$C$7:$L$48,10,FALSE))</f>
        <v/>
      </c>
      <c r="AB203" s="284" t="str">
        <f>IF(AB202="","",VLOOKUP(AB202,標準様式１シフト記号表!$C$7:$L$48,10,FALSE))</f>
        <v/>
      </c>
      <c r="AC203" s="285" t="str">
        <f>IF(AC202="","",VLOOKUP(AC202,標準様式１シフト記号表!$C$7:$L$48,10,FALSE))</f>
        <v/>
      </c>
      <c r="AD203" s="283" t="str">
        <f>IF(AD202="","",VLOOKUP(AD202,標準様式１シフト記号表!$C$7:$L$48,10,FALSE))</f>
        <v/>
      </c>
      <c r="AE203" s="284" t="str">
        <f>IF(AE202="","",VLOOKUP(AE202,標準様式１シフト記号表!$C$7:$L$48,10,FALSE))</f>
        <v/>
      </c>
      <c r="AF203" s="284" t="str">
        <f>IF(AF202="","",VLOOKUP(AF202,標準様式１シフト記号表!$C$7:$L$48,10,FALSE))</f>
        <v/>
      </c>
      <c r="AG203" s="284" t="str">
        <f>IF(AG202="","",VLOOKUP(AG202,標準様式１シフト記号表!$C$7:$L$48,10,FALSE))</f>
        <v/>
      </c>
      <c r="AH203" s="284" t="str">
        <f>IF(AH202="","",VLOOKUP(AH202,標準様式１シフト記号表!$C$7:$L$48,10,FALSE))</f>
        <v/>
      </c>
      <c r="AI203" s="284" t="str">
        <f>IF(AI202="","",VLOOKUP(AI202,標準様式１シフト記号表!$C$7:$L$48,10,FALSE))</f>
        <v/>
      </c>
      <c r="AJ203" s="285" t="str">
        <f>IF(AJ202="","",VLOOKUP(AJ202,標準様式１シフト記号表!$C$7:$L$48,10,FALSE))</f>
        <v/>
      </c>
      <c r="AK203" s="283" t="str">
        <f>IF(AK202="","",VLOOKUP(AK202,標準様式１シフト記号表!$C$7:$L$48,10,FALSE))</f>
        <v/>
      </c>
      <c r="AL203" s="284" t="str">
        <f>IF(AL202="","",VLOOKUP(AL202,標準様式１シフト記号表!$C$7:$L$48,10,FALSE))</f>
        <v/>
      </c>
      <c r="AM203" s="284" t="str">
        <f>IF(AM202="","",VLOOKUP(AM202,標準様式１シフト記号表!$C$7:$L$48,10,FALSE))</f>
        <v/>
      </c>
      <c r="AN203" s="284" t="str">
        <f>IF(AN202="","",VLOOKUP(AN202,標準様式１シフト記号表!$C$7:$L$48,10,FALSE))</f>
        <v/>
      </c>
      <c r="AO203" s="284" t="str">
        <f>IF(AO202="","",VLOOKUP(AO202,標準様式１シフト記号表!$C$7:$L$48,10,FALSE))</f>
        <v/>
      </c>
      <c r="AP203" s="284" t="str">
        <f>IF(AP202="","",VLOOKUP(AP202,標準様式１シフト記号表!$C$7:$L$48,10,FALSE))</f>
        <v/>
      </c>
      <c r="AQ203" s="285" t="str">
        <f>IF(AQ202="","",VLOOKUP(AQ202,標準様式１シフト記号表!$C$7:$L$48,10,FALSE))</f>
        <v/>
      </c>
      <c r="AR203" s="283" t="str">
        <f>IF(AR202="","",VLOOKUP(AR202,標準様式１シフト記号表!$C$7:$L$48,10,FALSE))</f>
        <v/>
      </c>
      <c r="AS203" s="284" t="str">
        <f>IF(AS202="","",VLOOKUP(AS202,標準様式１シフト記号表!$C$7:$L$48,10,FALSE))</f>
        <v/>
      </c>
      <c r="AT203" s="284" t="str">
        <f>IF(AT202="","",VLOOKUP(AT202,標準様式１シフト記号表!$C$7:$L$48,10,FALSE))</f>
        <v/>
      </c>
      <c r="AU203" s="284" t="str">
        <f>IF(AU202="","",VLOOKUP(AU202,標準様式１シフト記号表!$C$7:$L$48,10,FALSE))</f>
        <v/>
      </c>
      <c r="AV203" s="284" t="str">
        <f>IF(AV202="","",VLOOKUP(AV202,標準様式１シフト記号表!$C$7:$L$48,10,FALSE))</f>
        <v/>
      </c>
      <c r="AW203" s="284" t="str">
        <f>IF(AW202="","",VLOOKUP(AW202,標準様式１シフト記号表!$C$7:$L$48,10,FALSE))</f>
        <v/>
      </c>
      <c r="AX203" s="285" t="str">
        <f>IF(AX202="","",VLOOKUP(AX202,標準様式１シフト記号表!$C$7:$L$48,10,FALSE))</f>
        <v/>
      </c>
      <c r="AY203" s="283" t="str">
        <f>IF(AY202="","",VLOOKUP(AY202,標準様式１シフト記号表!$C$7:$L$48,10,FALSE))</f>
        <v/>
      </c>
      <c r="AZ203" s="284" t="str">
        <f>IF(AZ202="","",VLOOKUP(AZ202,標準様式１シフト記号表!$C$7:$L$48,10,FALSE))</f>
        <v/>
      </c>
      <c r="BA203" s="284" t="str">
        <f>IF(BA202="","",VLOOKUP(BA202,標準様式１シフト記号表!$C$7:$L$48,10,FALSE))</f>
        <v/>
      </c>
      <c r="BB203" s="1166">
        <f>IF($BE$4="４週",SUM(W203:AX203),IF($BE$4="暦月",SUM(W203:BA203),""))</f>
        <v>0</v>
      </c>
      <c r="BC203" s="1167"/>
      <c r="BD203" s="1168">
        <f>IF($BE$4="４週",BB203/4,IF($BE$4="暦月",(BB203/($BE$9/7)),""))</f>
        <v>0</v>
      </c>
      <c r="BE203" s="1167"/>
      <c r="BF203" s="1163"/>
      <c r="BG203" s="1164"/>
      <c r="BH203" s="1164"/>
      <c r="BI203" s="1164"/>
      <c r="BJ203" s="1165"/>
    </row>
    <row r="204" spans="2:62" ht="20.25" customHeight="1" x14ac:dyDescent="0.15">
      <c r="B204" s="1086">
        <f>B202+1</f>
        <v>95</v>
      </c>
      <c r="C204" s="1155"/>
      <c r="D204" s="1156"/>
      <c r="E204" s="278"/>
      <c r="F204" s="279"/>
      <c r="G204" s="278"/>
      <c r="H204" s="279"/>
      <c r="I204" s="1157"/>
      <c r="J204" s="1158"/>
      <c r="K204" s="1159"/>
      <c r="L204" s="1160"/>
      <c r="M204" s="1160"/>
      <c r="N204" s="1156"/>
      <c r="O204" s="1103"/>
      <c r="P204" s="1104"/>
      <c r="Q204" s="1104"/>
      <c r="R204" s="1104"/>
      <c r="S204" s="1105"/>
      <c r="T204" s="298" t="s">
        <v>429</v>
      </c>
      <c r="V204" s="299"/>
      <c r="W204" s="291"/>
      <c r="X204" s="292"/>
      <c r="Y204" s="292"/>
      <c r="Z204" s="292"/>
      <c r="AA204" s="292"/>
      <c r="AB204" s="292"/>
      <c r="AC204" s="293"/>
      <c r="AD204" s="291"/>
      <c r="AE204" s="292"/>
      <c r="AF204" s="292"/>
      <c r="AG204" s="292"/>
      <c r="AH204" s="292"/>
      <c r="AI204" s="292"/>
      <c r="AJ204" s="293"/>
      <c r="AK204" s="291"/>
      <c r="AL204" s="292"/>
      <c r="AM204" s="292"/>
      <c r="AN204" s="292"/>
      <c r="AO204" s="292"/>
      <c r="AP204" s="292"/>
      <c r="AQ204" s="293"/>
      <c r="AR204" s="291"/>
      <c r="AS204" s="292"/>
      <c r="AT204" s="292"/>
      <c r="AU204" s="292"/>
      <c r="AV204" s="292"/>
      <c r="AW204" s="292"/>
      <c r="AX204" s="293"/>
      <c r="AY204" s="291"/>
      <c r="AZ204" s="292"/>
      <c r="BA204" s="294"/>
      <c r="BB204" s="1161"/>
      <c r="BC204" s="1162"/>
      <c r="BD204" s="1150"/>
      <c r="BE204" s="1151"/>
      <c r="BF204" s="1152"/>
      <c r="BG204" s="1153"/>
      <c r="BH204" s="1153"/>
      <c r="BI204" s="1153"/>
      <c r="BJ204" s="1154"/>
    </row>
    <row r="205" spans="2:62" ht="20.25" customHeight="1" x14ac:dyDescent="0.15">
      <c r="B205" s="1087"/>
      <c r="C205" s="1169"/>
      <c r="D205" s="1170"/>
      <c r="E205" s="301"/>
      <c r="F205" s="302">
        <f>C204</f>
        <v>0</v>
      </c>
      <c r="G205" s="301"/>
      <c r="H205" s="302">
        <f>I204</f>
        <v>0</v>
      </c>
      <c r="I205" s="1171"/>
      <c r="J205" s="1172"/>
      <c r="K205" s="1173"/>
      <c r="L205" s="1174"/>
      <c r="M205" s="1174"/>
      <c r="N205" s="1170"/>
      <c r="O205" s="1103"/>
      <c r="P205" s="1104"/>
      <c r="Q205" s="1104"/>
      <c r="R205" s="1104"/>
      <c r="S205" s="1105"/>
      <c r="T205" s="300" t="s">
        <v>430</v>
      </c>
      <c r="U205" s="296"/>
      <c r="V205" s="297"/>
      <c r="W205" s="283" t="str">
        <f>IF(W204="","",VLOOKUP(W204,標準様式１シフト記号表!$C$7:$L$48,10,FALSE))</f>
        <v/>
      </c>
      <c r="X205" s="284" t="str">
        <f>IF(X204="","",VLOOKUP(X204,標準様式１シフト記号表!$C$7:$L$48,10,FALSE))</f>
        <v/>
      </c>
      <c r="Y205" s="284" t="str">
        <f>IF(Y204="","",VLOOKUP(Y204,標準様式１シフト記号表!$C$7:$L$48,10,FALSE))</f>
        <v/>
      </c>
      <c r="Z205" s="284" t="str">
        <f>IF(Z204="","",VLOOKUP(Z204,標準様式１シフト記号表!$C$7:$L$48,10,FALSE))</f>
        <v/>
      </c>
      <c r="AA205" s="284" t="str">
        <f>IF(AA204="","",VLOOKUP(AA204,標準様式１シフト記号表!$C$7:$L$48,10,FALSE))</f>
        <v/>
      </c>
      <c r="AB205" s="284" t="str">
        <f>IF(AB204="","",VLOOKUP(AB204,標準様式１シフト記号表!$C$7:$L$48,10,FALSE))</f>
        <v/>
      </c>
      <c r="AC205" s="285" t="str">
        <f>IF(AC204="","",VLOOKUP(AC204,標準様式１シフト記号表!$C$7:$L$48,10,FALSE))</f>
        <v/>
      </c>
      <c r="AD205" s="283" t="str">
        <f>IF(AD204="","",VLOOKUP(AD204,標準様式１シフト記号表!$C$7:$L$48,10,FALSE))</f>
        <v/>
      </c>
      <c r="AE205" s="284" t="str">
        <f>IF(AE204="","",VLOOKUP(AE204,標準様式１シフト記号表!$C$7:$L$48,10,FALSE))</f>
        <v/>
      </c>
      <c r="AF205" s="284" t="str">
        <f>IF(AF204="","",VLOOKUP(AF204,標準様式１シフト記号表!$C$7:$L$48,10,FALSE))</f>
        <v/>
      </c>
      <c r="AG205" s="284" t="str">
        <f>IF(AG204="","",VLOOKUP(AG204,標準様式１シフト記号表!$C$7:$L$48,10,FALSE))</f>
        <v/>
      </c>
      <c r="AH205" s="284" t="str">
        <f>IF(AH204="","",VLOOKUP(AH204,標準様式１シフト記号表!$C$7:$L$48,10,FALSE))</f>
        <v/>
      </c>
      <c r="AI205" s="284" t="str">
        <f>IF(AI204="","",VLOOKUP(AI204,標準様式１シフト記号表!$C$7:$L$48,10,FALSE))</f>
        <v/>
      </c>
      <c r="AJ205" s="285" t="str">
        <f>IF(AJ204="","",VLOOKUP(AJ204,標準様式１シフト記号表!$C$7:$L$48,10,FALSE))</f>
        <v/>
      </c>
      <c r="AK205" s="283" t="str">
        <f>IF(AK204="","",VLOOKUP(AK204,標準様式１シフト記号表!$C$7:$L$48,10,FALSE))</f>
        <v/>
      </c>
      <c r="AL205" s="284" t="str">
        <f>IF(AL204="","",VLOOKUP(AL204,標準様式１シフト記号表!$C$7:$L$48,10,FALSE))</f>
        <v/>
      </c>
      <c r="AM205" s="284" t="str">
        <f>IF(AM204="","",VLOOKUP(AM204,標準様式１シフト記号表!$C$7:$L$48,10,FALSE))</f>
        <v/>
      </c>
      <c r="AN205" s="284" t="str">
        <f>IF(AN204="","",VLOOKUP(AN204,標準様式１シフト記号表!$C$7:$L$48,10,FALSE))</f>
        <v/>
      </c>
      <c r="AO205" s="284" t="str">
        <f>IF(AO204="","",VLOOKUP(AO204,標準様式１シフト記号表!$C$7:$L$48,10,FALSE))</f>
        <v/>
      </c>
      <c r="AP205" s="284" t="str">
        <f>IF(AP204="","",VLOOKUP(AP204,標準様式１シフト記号表!$C$7:$L$48,10,FALSE))</f>
        <v/>
      </c>
      <c r="AQ205" s="285" t="str">
        <f>IF(AQ204="","",VLOOKUP(AQ204,標準様式１シフト記号表!$C$7:$L$48,10,FALSE))</f>
        <v/>
      </c>
      <c r="AR205" s="283" t="str">
        <f>IF(AR204="","",VLOOKUP(AR204,標準様式１シフト記号表!$C$7:$L$48,10,FALSE))</f>
        <v/>
      </c>
      <c r="AS205" s="284" t="str">
        <f>IF(AS204="","",VLOOKUP(AS204,標準様式１シフト記号表!$C$7:$L$48,10,FALSE))</f>
        <v/>
      </c>
      <c r="AT205" s="284" t="str">
        <f>IF(AT204="","",VLOOKUP(AT204,標準様式１シフト記号表!$C$7:$L$48,10,FALSE))</f>
        <v/>
      </c>
      <c r="AU205" s="284" t="str">
        <f>IF(AU204="","",VLOOKUP(AU204,標準様式１シフト記号表!$C$7:$L$48,10,FALSE))</f>
        <v/>
      </c>
      <c r="AV205" s="284" t="str">
        <f>IF(AV204="","",VLOOKUP(AV204,標準様式１シフト記号表!$C$7:$L$48,10,FALSE))</f>
        <v/>
      </c>
      <c r="AW205" s="284" t="str">
        <f>IF(AW204="","",VLOOKUP(AW204,標準様式１シフト記号表!$C$7:$L$48,10,FALSE))</f>
        <v/>
      </c>
      <c r="AX205" s="285" t="str">
        <f>IF(AX204="","",VLOOKUP(AX204,標準様式１シフト記号表!$C$7:$L$48,10,FALSE))</f>
        <v/>
      </c>
      <c r="AY205" s="283" t="str">
        <f>IF(AY204="","",VLOOKUP(AY204,標準様式１シフト記号表!$C$7:$L$48,10,FALSE))</f>
        <v/>
      </c>
      <c r="AZ205" s="284" t="str">
        <f>IF(AZ204="","",VLOOKUP(AZ204,標準様式１シフト記号表!$C$7:$L$48,10,FALSE))</f>
        <v/>
      </c>
      <c r="BA205" s="284" t="str">
        <f>IF(BA204="","",VLOOKUP(BA204,標準様式１シフト記号表!$C$7:$L$48,10,FALSE))</f>
        <v/>
      </c>
      <c r="BB205" s="1166">
        <f>IF($BE$4="４週",SUM(W205:AX205),IF($BE$4="暦月",SUM(W205:BA205),""))</f>
        <v>0</v>
      </c>
      <c r="BC205" s="1167"/>
      <c r="BD205" s="1168">
        <f>IF($BE$4="４週",BB205/4,IF($BE$4="暦月",(BB205/($BE$9/7)),""))</f>
        <v>0</v>
      </c>
      <c r="BE205" s="1167"/>
      <c r="BF205" s="1163"/>
      <c r="BG205" s="1164"/>
      <c r="BH205" s="1164"/>
      <c r="BI205" s="1164"/>
      <c r="BJ205" s="1165"/>
    </row>
    <row r="206" spans="2:62" ht="20.25" customHeight="1" x14ac:dyDescent="0.15">
      <c r="B206" s="1086">
        <f>B204+1</f>
        <v>96</v>
      </c>
      <c r="C206" s="1155"/>
      <c r="D206" s="1156"/>
      <c r="E206" s="278"/>
      <c r="F206" s="279"/>
      <c r="G206" s="278"/>
      <c r="H206" s="279"/>
      <c r="I206" s="1157"/>
      <c r="J206" s="1158"/>
      <c r="K206" s="1159"/>
      <c r="L206" s="1160"/>
      <c r="M206" s="1160"/>
      <c r="N206" s="1156"/>
      <c r="O206" s="1103"/>
      <c r="P206" s="1104"/>
      <c r="Q206" s="1104"/>
      <c r="R206" s="1104"/>
      <c r="S206" s="1105"/>
      <c r="T206" s="298" t="s">
        <v>429</v>
      </c>
      <c r="V206" s="299"/>
      <c r="W206" s="291"/>
      <c r="X206" s="292"/>
      <c r="Y206" s="292"/>
      <c r="Z206" s="292"/>
      <c r="AA206" s="292"/>
      <c r="AB206" s="292"/>
      <c r="AC206" s="293"/>
      <c r="AD206" s="291"/>
      <c r="AE206" s="292"/>
      <c r="AF206" s="292"/>
      <c r="AG206" s="292"/>
      <c r="AH206" s="292"/>
      <c r="AI206" s="292"/>
      <c r="AJ206" s="293"/>
      <c r="AK206" s="291"/>
      <c r="AL206" s="292"/>
      <c r="AM206" s="292"/>
      <c r="AN206" s="292"/>
      <c r="AO206" s="292"/>
      <c r="AP206" s="292"/>
      <c r="AQ206" s="293"/>
      <c r="AR206" s="291"/>
      <c r="AS206" s="292"/>
      <c r="AT206" s="292"/>
      <c r="AU206" s="292"/>
      <c r="AV206" s="292"/>
      <c r="AW206" s="292"/>
      <c r="AX206" s="293"/>
      <c r="AY206" s="291"/>
      <c r="AZ206" s="292"/>
      <c r="BA206" s="294"/>
      <c r="BB206" s="1161"/>
      <c r="BC206" s="1162"/>
      <c r="BD206" s="1150"/>
      <c r="BE206" s="1151"/>
      <c r="BF206" s="1152"/>
      <c r="BG206" s="1153"/>
      <c r="BH206" s="1153"/>
      <c r="BI206" s="1153"/>
      <c r="BJ206" s="1154"/>
    </row>
    <row r="207" spans="2:62" ht="20.25" customHeight="1" x14ac:dyDescent="0.15">
      <c r="B207" s="1087"/>
      <c r="C207" s="1169"/>
      <c r="D207" s="1170"/>
      <c r="E207" s="301"/>
      <c r="F207" s="302">
        <f>C206</f>
        <v>0</v>
      </c>
      <c r="G207" s="301"/>
      <c r="H207" s="302">
        <f>I206</f>
        <v>0</v>
      </c>
      <c r="I207" s="1171"/>
      <c r="J207" s="1172"/>
      <c r="K207" s="1173"/>
      <c r="L207" s="1174"/>
      <c r="M207" s="1174"/>
      <c r="N207" s="1170"/>
      <c r="O207" s="1103"/>
      <c r="P207" s="1104"/>
      <c r="Q207" s="1104"/>
      <c r="R207" s="1104"/>
      <c r="S207" s="1105"/>
      <c r="T207" s="300" t="s">
        <v>430</v>
      </c>
      <c r="U207" s="296"/>
      <c r="V207" s="297"/>
      <c r="W207" s="283" t="str">
        <f>IF(W206="","",VLOOKUP(W206,標準様式１シフト記号表!$C$7:$L$48,10,FALSE))</f>
        <v/>
      </c>
      <c r="X207" s="284" t="str">
        <f>IF(X206="","",VLOOKUP(X206,標準様式１シフト記号表!$C$7:$L$48,10,FALSE))</f>
        <v/>
      </c>
      <c r="Y207" s="284" t="str">
        <f>IF(Y206="","",VLOOKUP(Y206,標準様式１シフト記号表!$C$7:$L$48,10,FALSE))</f>
        <v/>
      </c>
      <c r="Z207" s="284" t="str">
        <f>IF(Z206="","",VLOOKUP(Z206,標準様式１シフト記号表!$C$7:$L$48,10,FALSE))</f>
        <v/>
      </c>
      <c r="AA207" s="284" t="str">
        <f>IF(AA206="","",VLOOKUP(AA206,標準様式１シフト記号表!$C$7:$L$48,10,FALSE))</f>
        <v/>
      </c>
      <c r="AB207" s="284" t="str">
        <f>IF(AB206="","",VLOOKUP(AB206,標準様式１シフト記号表!$C$7:$L$48,10,FALSE))</f>
        <v/>
      </c>
      <c r="AC207" s="285" t="str">
        <f>IF(AC206="","",VLOOKUP(AC206,標準様式１シフト記号表!$C$7:$L$48,10,FALSE))</f>
        <v/>
      </c>
      <c r="AD207" s="283" t="str">
        <f>IF(AD206="","",VLOOKUP(AD206,標準様式１シフト記号表!$C$7:$L$48,10,FALSE))</f>
        <v/>
      </c>
      <c r="AE207" s="284" t="str">
        <f>IF(AE206="","",VLOOKUP(AE206,標準様式１シフト記号表!$C$7:$L$48,10,FALSE))</f>
        <v/>
      </c>
      <c r="AF207" s="284" t="str">
        <f>IF(AF206="","",VLOOKUP(AF206,標準様式１シフト記号表!$C$7:$L$48,10,FALSE))</f>
        <v/>
      </c>
      <c r="AG207" s="284" t="str">
        <f>IF(AG206="","",VLOOKUP(AG206,標準様式１シフト記号表!$C$7:$L$48,10,FALSE))</f>
        <v/>
      </c>
      <c r="AH207" s="284" t="str">
        <f>IF(AH206="","",VLOOKUP(AH206,標準様式１シフト記号表!$C$7:$L$48,10,FALSE))</f>
        <v/>
      </c>
      <c r="AI207" s="284" t="str">
        <f>IF(AI206="","",VLOOKUP(AI206,標準様式１シフト記号表!$C$7:$L$48,10,FALSE))</f>
        <v/>
      </c>
      <c r="AJ207" s="285" t="str">
        <f>IF(AJ206="","",VLOOKUP(AJ206,標準様式１シフト記号表!$C$7:$L$48,10,FALSE))</f>
        <v/>
      </c>
      <c r="AK207" s="283" t="str">
        <f>IF(AK206="","",VLOOKUP(AK206,標準様式１シフト記号表!$C$7:$L$48,10,FALSE))</f>
        <v/>
      </c>
      <c r="AL207" s="284" t="str">
        <f>IF(AL206="","",VLOOKUP(AL206,標準様式１シフト記号表!$C$7:$L$48,10,FALSE))</f>
        <v/>
      </c>
      <c r="AM207" s="284" t="str">
        <f>IF(AM206="","",VLOOKUP(AM206,標準様式１シフト記号表!$C$7:$L$48,10,FALSE))</f>
        <v/>
      </c>
      <c r="AN207" s="284" t="str">
        <f>IF(AN206="","",VLOOKUP(AN206,標準様式１シフト記号表!$C$7:$L$48,10,FALSE))</f>
        <v/>
      </c>
      <c r="AO207" s="284" t="str">
        <f>IF(AO206="","",VLOOKUP(AO206,標準様式１シフト記号表!$C$7:$L$48,10,FALSE))</f>
        <v/>
      </c>
      <c r="AP207" s="284" t="str">
        <f>IF(AP206="","",VLOOKUP(AP206,標準様式１シフト記号表!$C$7:$L$48,10,FALSE))</f>
        <v/>
      </c>
      <c r="AQ207" s="285" t="str">
        <f>IF(AQ206="","",VLOOKUP(AQ206,標準様式１シフト記号表!$C$7:$L$48,10,FALSE))</f>
        <v/>
      </c>
      <c r="AR207" s="283" t="str">
        <f>IF(AR206="","",VLOOKUP(AR206,標準様式１シフト記号表!$C$7:$L$48,10,FALSE))</f>
        <v/>
      </c>
      <c r="AS207" s="284" t="str">
        <f>IF(AS206="","",VLOOKUP(AS206,標準様式１シフト記号表!$C$7:$L$48,10,FALSE))</f>
        <v/>
      </c>
      <c r="AT207" s="284" t="str">
        <f>IF(AT206="","",VLOOKUP(AT206,標準様式１シフト記号表!$C$7:$L$48,10,FALSE))</f>
        <v/>
      </c>
      <c r="AU207" s="284" t="str">
        <f>IF(AU206="","",VLOOKUP(AU206,標準様式１シフト記号表!$C$7:$L$48,10,FALSE))</f>
        <v/>
      </c>
      <c r="AV207" s="284" t="str">
        <f>IF(AV206="","",VLOOKUP(AV206,標準様式１シフト記号表!$C$7:$L$48,10,FALSE))</f>
        <v/>
      </c>
      <c r="AW207" s="284" t="str">
        <f>IF(AW206="","",VLOOKUP(AW206,標準様式１シフト記号表!$C$7:$L$48,10,FALSE))</f>
        <v/>
      </c>
      <c r="AX207" s="285" t="str">
        <f>IF(AX206="","",VLOOKUP(AX206,標準様式１シフト記号表!$C$7:$L$48,10,FALSE))</f>
        <v/>
      </c>
      <c r="AY207" s="283" t="str">
        <f>IF(AY206="","",VLOOKUP(AY206,標準様式１シフト記号表!$C$7:$L$48,10,FALSE))</f>
        <v/>
      </c>
      <c r="AZ207" s="284" t="str">
        <f>IF(AZ206="","",VLOOKUP(AZ206,標準様式１シフト記号表!$C$7:$L$48,10,FALSE))</f>
        <v/>
      </c>
      <c r="BA207" s="284" t="str">
        <f>IF(BA206="","",VLOOKUP(BA206,標準様式１シフト記号表!$C$7:$L$48,10,FALSE))</f>
        <v/>
      </c>
      <c r="BB207" s="1166">
        <f>IF($BE$4="４週",SUM(W207:AX207),IF($BE$4="暦月",SUM(W207:BA207),""))</f>
        <v>0</v>
      </c>
      <c r="BC207" s="1167"/>
      <c r="BD207" s="1168">
        <f>IF($BE$4="４週",BB207/4,IF($BE$4="暦月",(BB207/($BE$9/7)),""))</f>
        <v>0</v>
      </c>
      <c r="BE207" s="1167"/>
      <c r="BF207" s="1163"/>
      <c r="BG207" s="1164"/>
      <c r="BH207" s="1164"/>
      <c r="BI207" s="1164"/>
      <c r="BJ207" s="1165"/>
    </row>
    <row r="208" spans="2:62" ht="20.25" customHeight="1" x14ac:dyDescent="0.15">
      <c r="B208" s="1086">
        <f>B206+1</f>
        <v>97</v>
      </c>
      <c r="C208" s="1155"/>
      <c r="D208" s="1156"/>
      <c r="E208" s="278"/>
      <c r="F208" s="279"/>
      <c r="G208" s="278"/>
      <c r="H208" s="279"/>
      <c r="I208" s="1157"/>
      <c r="J208" s="1158"/>
      <c r="K208" s="1159"/>
      <c r="L208" s="1160"/>
      <c r="M208" s="1160"/>
      <c r="N208" s="1156"/>
      <c r="O208" s="1103"/>
      <c r="P208" s="1104"/>
      <c r="Q208" s="1104"/>
      <c r="R208" s="1104"/>
      <c r="S208" s="1105"/>
      <c r="T208" s="298" t="s">
        <v>429</v>
      </c>
      <c r="V208" s="299"/>
      <c r="W208" s="291"/>
      <c r="X208" s="292"/>
      <c r="Y208" s="292"/>
      <c r="Z208" s="292"/>
      <c r="AA208" s="292"/>
      <c r="AB208" s="292"/>
      <c r="AC208" s="293"/>
      <c r="AD208" s="291"/>
      <c r="AE208" s="292"/>
      <c r="AF208" s="292"/>
      <c r="AG208" s="292"/>
      <c r="AH208" s="292"/>
      <c r="AI208" s="292"/>
      <c r="AJ208" s="293"/>
      <c r="AK208" s="291"/>
      <c r="AL208" s="292"/>
      <c r="AM208" s="292"/>
      <c r="AN208" s="292"/>
      <c r="AO208" s="292"/>
      <c r="AP208" s="292"/>
      <c r="AQ208" s="293"/>
      <c r="AR208" s="291"/>
      <c r="AS208" s="292"/>
      <c r="AT208" s="292"/>
      <c r="AU208" s="292"/>
      <c r="AV208" s="292"/>
      <c r="AW208" s="292"/>
      <c r="AX208" s="293"/>
      <c r="AY208" s="291"/>
      <c r="AZ208" s="292"/>
      <c r="BA208" s="294"/>
      <c r="BB208" s="1161"/>
      <c r="BC208" s="1162"/>
      <c r="BD208" s="1150"/>
      <c r="BE208" s="1151"/>
      <c r="BF208" s="1152"/>
      <c r="BG208" s="1153"/>
      <c r="BH208" s="1153"/>
      <c r="BI208" s="1153"/>
      <c r="BJ208" s="1154"/>
    </row>
    <row r="209" spans="2:62" ht="20.25" customHeight="1" x14ac:dyDescent="0.15">
      <c r="B209" s="1087"/>
      <c r="C209" s="1169"/>
      <c r="D209" s="1170"/>
      <c r="E209" s="301"/>
      <c r="F209" s="302">
        <f>C208</f>
        <v>0</v>
      </c>
      <c r="G209" s="301"/>
      <c r="H209" s="302">
        <f>I208</f>
        <v>0</v>
      </c>
      <c r="I209" s="1171"/>
      <c r="J209" s="1172"/>
      <c r="K209" s="1173"/>
      <c r="L209" s="1174"/>
      <c r="M209" s="1174"/>
      <c r="N209" s="1170"/>
      <c r="O209" s="1103"/>
      <c r="P209" s="1104"/>
      <c r="Q209" s="1104"/>
      <c r="R209" s="1104"/>
      <c r="S209" s="1105"/>
      <c r="T209" s="300" t="s">
        <v>430</v>
      </c>
      <c r="U209" s="296"/>
      <c r="V209" s="297"/>
      <c r="W209" s="283" t="str">
        <f>IF(W208="","",VLOOKUP(W208,標準様式１シフト記号表!$C$7:$L$48,10,FALSE))</f>
        <v/>
      </c>
      <c r="X209" s="284" t="str">
        <f>IF(X208="","",VLOOKUP(X208,標準様式１シフト記号表!$C$7:$L$48,10,FALSE))</f>
        <v/>
      </c>
      <c r="Y209" s="284" t="str">
        <f>IF(Y208="","",VLOOKUP(Y208,標準様式１シフト記号表!$C$7:$L$48,10,FALSE))</f>
        <v/>
      </c>
      <c r="Z209" s="284" t="str">
        <f>IF(Z208="","",VLOOKUP(Z208,標準様式１シフト記号表!$C$7:$L$48,10,FALSE))</f>
        <v/>
      </c>
      <c r="AA209" s="284" t="str">
        <f>IF(AA208="","",VLOOKUP(AA208,標準様式１シフト記号表!$C$7:$L$48,10,FALSE))</f>
        <v/>
      </c>
      <c r="AB209" s="284" t="str">
        <f>IF(AB208="","",VLOOKUP(AB208,標準様式１シフト記号表!$C$7:$L$48,10,FALSE))</f>
        <v/>
      </c>
      <c r="AC209" s="285" t="str">
        <f>IF(AC208="","",VLOOKUP(AC208,標準様式１シフト記号表!$C$7:$L$48,10,FALSE))</f>
        <v/>
      </c>
      <c r="AD209" s="283" t="str">
        <f>IF(AD208="","",VLOOKUP(AD208,標準様式１シフト記号表!$C$7:$L$48,10,FALSE))</f>
        <v/>
      </c>
      <c r="AE209" s="284" t="str">
        <f>IF(AE208="","",VLOOKUP(AE208,標準様式１シフト記号表!$C$7:$L$48,10,FALSE))</f>
        <v/>
      </c>
      <c r="AF209" s="284" t="str">
        <f>IF(AF208="","",VLOOKUP(AF208,標準様式１シフト記号表!$C$7:$L$48,10,FALSE))</f>
        <v/>
      </c>
      <c r="AG209" s="284" t="str">
        <f>IF(AG208="","",VLOOKUP(AG208,標準様式１シフト記号表!$C$7:$L$48,10,FALSE))</f>
        <v/>
      </c>
      <c r="AH209" s="284" t="str">
        <f>IF(AH208="","",VLOOKUP(AH208,標準様式１シフト記号表!$C$7:$L$48,10,FALSE))</f>
        <v/>
      </c>
      <c r="AI209" s="284" t="str">
        <f>IF(AI208="","",VLOOKUP(AI208,標準様式１シフト記号表!$C$7:$L$48,10,FALSE))</f>
        <v/>
      </c>
      <c r="AJ209" s="285" t="str">
        <f>IF(AJ208="","",VLOOKUP(AJ208,標準様式１シフト記号表!$C$7:$L$48,10,FALSE))</f>
        <v/>
      </c>
      <c r="AK209" s="283" t="str">
        <f>IF(AK208="","",VLOOKUP(AK208,標準様式１シフト記号表!$C$7:$L$48,10,FALSE))</f>
        <v/>
      </c>
      <c r="AL209" s="284" t="str">
        <f>IF(AL208="","",VLOOKUP(AL208,標準様式１シフト記号表!$C$7:$L$48,10,FALSE))</f>
        <v/>
      </c>
      <c r="AM209" s="284" t="str">
        <f>IF(AM208="","",VLOOKUP(AM208,標準様式１シフト記号表!$C$7:$L$48,10,FALSE))</f>
        <v/>
      </c>
      <c r="AN209" s="284" t="str">
        <f>IF(AN208="","",VLOOKUP(AN208,標準様式１シフト記号表!$C$7:$L$48,10,FALSE))</f>
        <v/>
      </c>
      <c r="AO209" s="284" t="str">
        <f>IF(AO208="","",VLOOKUP(AO208,標準様式１シフト記号表!$C$7:$L$48,10,FALSE))</f>
        <v/>
      </c>
      <c r="AP209" s="284" t="str">
        <f>IF(AP208="","",VLOOKUP(AP208,標準様式１シフト記号表!$C$7:$L$48,10,FALSE))</f>
        <v/>
      </c>
      <c r="AQ209" s="285" t="str">
        <f>IF(AQ208="","",VLOOKUP(AQ208,標準様式１シフト記号表!$C$7:$L$48,10,FALSE))</f>
        <v/>
      </c>
      <c r="AR209" s="283" t="str">
        <f>IF(AR208="","",VLOOKUP(AR208,標準様式１シフト記号表!$C$7:$L$48,10,FALSE))</f>
        <v/>
      </c>
      <c r="AS209" s="284" t="str">
        <f>IF(AS208="","",VLOOKUP(AS208,標準様式１シフト記号表!$C$7:$L$48,10,FALSE))</f>
        <v/>
      </c>
      <c r="AT209" s="284" t="str">
        <f>IF(AT208="","",VLOOKUP(AT208,標準様式１シフト記号表!$C$7:$L$48,10,FALSE))</f>
        <v/>
      </c>
      <c r="AU209" s="284" t="str">
        <f>IF(AU208="","",VLOOKUP(AU208,標準様式１シフト記号表!$C$7:$L$48,10,FALSE))</f>
        <v/>
      </c>
      <c r="AV209" s="284" t="str">
        <f>IF(AV208="","",VLOOKUP(AV208,標準様式１シフト記号表!$C$7:$L$48,10,FALSE))</f>
        <v/>
      </c>
      <c r="AW209" s="284" t="str">
        <f>IF(AW208="","",VLOOKUP(AW208,標準様式１シフト記号表!$C$7:$L$48,10,FALSE))</f>
        <v/>
      </c>
      <c r="AX209" s="285" t="str">
        <f>IF(AX208="","",VLOOKUP(AX208,標準様式１シフト記号表!$C$7:$L$48,10,FALSE))</f>
        <v/>
      </c>
      <c r="AY209" s="283" t="str">
        <f>IF(AY208="","",VLOOKUP(AY208,標準様式１シフト記号表!$C$7:$L$48,10,FALSE))</f>
        <v/>
      </c>
      <c r="AZ209" s="284" t="str">
        <f>IF(AZ208="","",VLOOKUP(AZ208,標準様式１シフト記号表!$C$7:$L$48,10,FALSE))</f>
        <v/>
      </c>
      <c r="BA209" s="284" t="str">
        <f>IF(BA208="","",VLOOKUP(BA208,標準様式１シフト記号表!$C$7:$L$48,10,FALSE))</f>
        <v/>
      </c>
      <c r="BB209" s="1166">
        <f>IF($BE$4="４週",SUM(W209:AX209),IF($BE$4="暦月",SUM(W209:BA209),""))</f>
        <v>0</v>
      </c>
      <c r="BC209" s="1167"/>
      <c r="BD209" s="1168">
        <f>IF($BE$4="４週",BB209/4,IF($BE$4="暦月",(BB209/($BE$9/7)),""))</f>
        <v>0</v>
      </c>
      <c r="BE209" s="1167"/>
      <c r="BF209" s="1163"/>
      <c r="BG209" s="1164"/>
      <c r="BH209" s="1164"/>
      <c r="BI209" s="1164"/>
      <c r="BJ209" s="1165"/>
    </row>
    <row r="210" spans="2:62" ht="20.25" customHeight="1" x14ac:dyDescent="0.15">
      <c r="B210" s="1086">
        <f>B208+1</f>
        <v>98</v>
      </c>
      <c r="C210" s="1155"/>
      <c r="D210" s="1156"/>
      <c r="E210" s="278"/>
      <c r="F210" s="279"/>
      <c r="G210" s="278"/>
      <c r="H210" s="279"/>
      <c r="I210" s="1157"/>
      <c r="J210" s="1158"/>
      <c r="K210" s="1159"/>
      <c r="L210" s="1160"/>
      <c r="M210" s="1160"/>
      <c r="N210" s="1156"/>
      <c r="O210" s="1103"/>
      <c r="P210" s="1104"/>
      <c r="Q210" s="1104"/>
      <c r="R210" s="1104"/>
      <c r="S210" s="1105"/>
      <c r="T210" s="298" t="s">
        <v>429</v>
      </c>
      <c r="V210" s="299"/>
      <c r="W210" s="291"/>
      <c r="X210" s="292"/>
      <c r="Y210" s="292"/>
      <c r="Z210" s="292"/>
      <c r="AA210" s="292"/>
      <c r="AB210" s="292"/>
      <c r="AC210" s="293"/>
      <c r="AD210" s="291"/>
      <c r="AE210" s="292"/>
      <c r="AF210" s="292"/>
      <c r="AG210" s="292"/>
      <c r="AH210" s="292"/>
      <c r="AI210" s="292"/>
      <c r="AJ210" s="293"/>
      <c r="AK210" s="291"/>
      <c r="AL210" s="292"/>
      <c r="AM210" s="292"/>
      <c r="AN210" s="292"/>
      <c r="AO210" s="292"/>
      <c r="AP210" s="292"/>
      <c r="AQ210" s="293"/>
      <c r="AR210" s="291"/>
      <c r="AS210" s="292"/>
      <c r="AT210" s="292"/>
      <c r="AU210" s="292"/>
      <c r="AV210" s="292"/>
      <c r="AW210" s="292"/>
      <c r="AX210" s="293"/>
      <c r="AY210" s="291"/>
      <c r="AZ210" s="292"/>
      <c r="BA210" s="294"/>
      <c r="BB210" s="1161"/>
      <c r="BC210" s="1162"/>
      <c r="BD210" s="1150"/>
      <c r="BE210" s="1151"/>
      <c r="BF210" s="1152"/>
      <c r="BG210" s="1153"/>
      <c r="BH210" s="1153"/>
      <c r="BI210" s="1153"/>
      <c r="BJ210" s="1154"/>
    </row>
    <row r="211" spans="2:62" ht="20.25" customHeight="1" x14ac:dyDescent="0.15">
      <c r="B211" s="1087"/>
      <c r="C211" s="1169"/>
      <c r="D211" s="1170"/>
      <c r="E211" s="301"/>
      <c r="F211" s="302">
        <f>C210</f>
        <v>0</v>
      </c>
      <c r="G211" s="301"/>
      <c r="H211" s="302">
        <f>I210</f>
        <v>0</v>
      </c>
      <c r="I211" s="1171"/>
      <c r="J211" s="1172"/>
      <c r="K211" s="1173"/>
      <c r="L211" s="1174"/>
      <c r="M211" s="1174"/>
      <c r="N211" s="1170"/>
      <c r="O211" s="1103"/>
      <c r="P211" s="1104"/>
      <c r="Q211" s="1104"/>
      <c r="R211" s="1104"/>
      <c r="S211" s="1105"/>
      <c r="T211" s="300" t="s">
        <v>430</v>
      </c>
      <c r="U211" s="296"/>
      <c r="V211" s="297"/>
      <c r="W211" s="283" t="str">
        <f>IF(W210="","",VLOOKUP(W210,標準様式１シフト記号表!$C$7:$L$48,10,FALSE))</f>
        <v/>
      </c>
      <c r="X211" s="284" t="str">
        <f>IF(X210="","",VLOOKUP(X210,標準様式１シフト記号表!$C$7:$L$48,10,FALSE))</f>
        <v/>
      </c>
      <c r="Y211" s="284" t="str">
        <f>IF(Y210="","",VLOOKUP(Y210,標準様式１シフト記号表!$C$7:$L$48,10,FALSE))</f>
        <v/>
      </c>
      <c r="Z211" s="284" t="str">
        <f>IF(Z210="","",VLOOKUP(Z210,標準様式１シフト記号表!$C$7:$L$48,10,FALSE))</f>
        <v/>
      </c>
      <c r="AA211" s="284" t="str">
        <f>IF(AA210="","",VLOOKUP(AA210,標準様式１シフト記号表!$C$7:$L$48,10,FALSE))</f>
        <v/>
      </c>
      <c r="AB211" s="284" t="str">
        <f>IF(AB210="","",VLOOKUP(AB210,標準様式１シフト記号表!$C$7:$L$48,10,FALSE))</f>
        <v/>
      </c>
      <c r="AC211" s="285" t="str">
        <f>IF(AC210="","",VLOOKUP(AC210,標準様式１シフト記号表!$C$7:$L$48,10,FALSE))</f>
        <v/>
      </c>
      <c r="AD211" s="283" t="str">
        <f>IF(AD210="","",VLOOKUP(AD210,標準様式１シフト記号表!$C$7:$L$48,10,FALSE))</f>
        <v/>
      </c>
      <c r="AE211" s="284" t="str">
        <f>IF(AE210="","",VLOOKUP(AE210,標準様式１シフト記号表!$C$7:$L$48,10,FALSE))</f>
        <v/>
      </c>
      <c r="AF211" s="284" t="str">
        <f>IF(AF210="","",VLOOKUP(AF210,標準様式１シフト記号表!$C$7:$L$48,10,FALSE))</f>
        <v/>
      </c>
      <c r="AG211" s="284" t="str">
        <f>IF(AG210="","",VLOOKUP(AG210,標準様式１シフト記号表!$C$7:$L$48,10,FALSE))</f>
        <v/>
      </c>
      <c r="AH211" s="284" t="str">
        <f>IF(AH210="","",VLOOKUP(AH210,標準様式１シフト記号表!$C$7:$L$48,10,FALSE))</f>
        <v/>
      </c>
      <c r="AI211" s="284" t="str">
        <f>IF(AI210="","",VLOOKUP(AI210,標準様式１シフト記号表!$C$7:$L$48,10,FALSE))</f>
        <v/>
      </c>
      <c r="AJ211" s="285" t="str">
        <f>IF(AJ210="","",VLOOKUP(AJ210,標準様式１シフト記号表!$C$7:$L$48,10,FALSE))</f>
        <v/>
      </c>
      <c r="AK211" s="283" t="str">
        <f>IF(AK210="","",VLOOKUP(AK210,標準様式１シフト記号表!$C$7:$L$48,10,FALSE))</f>
        <v/>
      </c>
      <c r="AL211" s="284" t="str">
        <f>IF(AL210="","",VLOOKUP(AL210,標準様式１シフト記号表!$C$7:$L$48,10,FALSE))</f>
        <v/>
      </c>
      <c r="AM211" s="284" t="str">
        <f>IF(AM210="","",VLOOKUP(AM210,標準様式１シフト記号表!$C$7:$L$48,10,FALSE))</f>
        <v/>
      </c>
      <c r="AN211" s="284" t="str">
        <f>IF(AN210="","",VLOOKUP(AN210,標準様式１シフト記号表!$C$7:$L$48,10,FALSE))</f>
        <v/>
      </c>
      <c r="AO211" s="284" t="str">
        <f>IF(AO210="","",VLOOKUP(AO210,標準様式１シフト記号表!$C$7:$L$48,10,FALSE))</f>
        <v/>
      </c>
      <c r="AP211" s="284" t="str">
        <f>IF(AP210="","",VLOOKUP(AP210,標準様式１シフト記号表!$C$7:$L$48,10,FALSE))</f>
        <v/>
      </c>
      <c r="AQ211" s="285" t="str">
        <f>IF(AQ210="","",VLOOKUP(AQ210,標準様式１シフト記号表!$C$7:$L$48,10,FALSE))</f>
        <v/>
      </c>
      <c r="AR211" s="283" t="str">
        <f>IF(AR210="","",VLOOKUP(AR210,標準様式１シフト記号表!$C$7:$L$48,10,FALSE))</f>
        <v/>
      </c>
      <c r="AS211" s="284" t="str">
        <f>IF(AS210="","",VLOOKUP(AS210,標準様式１シフト記号表!$C$7:$L$48,10,FALSE))</f>
        <v/>
      </c>
      <c r="AT211" s="284" t="str">
        <f>IF(AT210="","",VLOOKUP(AT210,標準様式１シフト記号表!$C$7:$L$48,10,FALSE))</f>
        <v/>
      </c>
      <c r="AU211" s="284" t="str">
        <f>IF(AU210="","",VLOOKUP(AU210,標準様式１シフト記号表!$C$7:$L$48,10,FALSE))</f>
        <v/>
      </c>
      <c r="AV211" s="284" t="str">
        <f>IF(AV210="","",VLOOKUP(AV210,標準様式１シフト記号表!$C$7:$L$48,10,FALSE))</f>
        <v/>
      </c>
      <c r="AW211" s="284" t="str">
        <f>IF(AW210="","",VLOOKUP(AW210,標準様式１シフト記号表!$C$7:$L$48,10,FALSE))</f>
        <v/>
      </c>
      <c r="AX211" s="285" t="str">
        <f>IF(AX210="","",VLOOKUP(AX210,標準様式１シフト記号表!$C$7:$L$48,10,FALSE))</f>
        <v/>
      </c>
      <c r="AY211" s="283" t="str">
        <f>IF(AY210="","",VLOOKUP(AY210,標準様式１シフト記号表!$C$7:$L$48,10,FALSE))</f>
        <v/>
      </c>
      <c r="AZ211" s="284" t="str">
        <f>IF(AZ210="","",VLOOKUP(AZ210,標準様式１シフト記号表!$C$7:$L$48,10,FALSE))</f>
        <v/>
      </c>
      <c r="BA211" s="284" t="str">
        <f>IF(BA210="","",VLOOKUP(BA210,標準様式１シフト記号表!$C$7:$L$48,10,FALSE))</f>
        <v/>
      </c>
      <c r="BB211" s="1166">
        <f>IF($BE$4="４週",SUM(W211:AX211),IF($BE$4="暦月",SUM(W211:BA211),""))</f>
        <v>0</v>
      </c>
      <c r="BC211" s="1167"/>
      <c r="BD211" s="1168">
        <f>IF($BE$4="４週",BB211/4,IF($BE$4="暦月",(BB211/($BE$9/7)),""))</f>
        <v>0</v>
      </c>
      <c r="BE211" s="1167"/>
      <c r="BF211" s="1163"/>
      <c r="BG211" s="1164"/>
      <c r="BH211" s="1164"/>
      <c r="BI211" s="1164"/>
      <c r="BJ211" s="1165"/>
    </row>
    <row r="212" spans="2:62" ht="20.25" customHeight="1" x14ac:dyDescent="0.15">
      <c r="B212" s="1086">
        <f>B210+1</f>
        <v>99</v>
      </c>
      <c r="C212" s="1155"/>
      <c r="D212" s="1156"/>
      <c r="E212" s="278"/>
      <c r="F212" s="279"/>
      <c r="G212" s="278"/>
      <c r="H212" s="279"/>
      <c r="I212" s="1157"/>
      <c r="J212" s="1158"/>
      <c r="K212" s="1159"/>
      <c r="L212" s="1160"/>
      <c r="M212" s="1160"/>
      <c r="N212" s="1156"/>
      <c r="O212" s="1103"/>
      <c r="P212" s="1104"/>
      <c r="Q212" s="1104"/>
      <c r="R212" s="1104"/>
      <c r="S212" s="1105"/>
      <c r="T212" s="298" t="s">
        <v>429</v>
      </c>
      <c r="V212" s="299"/>
      <c r="W212" s="291"/>
      <c r="X212" s="292"/>
      <c r="Y212" s="292"/>
      <c r="Z212" s="292"/>
      <c r="AA212" s="292"/>
      <c r="AB212" s="292"/>
      <c r="AC212" s="293"/>
      <c r="AD212" s="291"/>
      <c r="AE212" s="292"/>
      <c r="AF212" s="292"/>
      <c r="AG212" s="292"/>
      <c r="AH212" s="292"/>
      <c r="AI212" s="292"/>
      <c r="AJ212" s="293"/>
      <c r="AK212" s="291"/>
      <c r="AL212" s="292"/>
      <c r="AM212" s="292"/>
      <c r="AN212" s="292"/>
      <c r="AO212" s="292"/>
      <c r="AP212" s="292"/>
      <c r="AQ212" s="293"/>
      <c r="AR212" s="291"/>
      <c r="AS212" s="292"/>
      <c r="AT212" s="292"/>
      <c r="AU212" s="292"/>
      <c r="AV212" s="292"/>
      <c r="AW212" s="292"/>
      <c r="AX212" s="293"/>
      <c r="AY212" s="291"/>
      <c r="AZ212" s="292"/>
      <c r="BA212" s="294"/>
      <c r="BB212" s="1161"/>
      <c r="BC212" s="1162"/>
      <c r="BD212" s="1150"/>
      <c r="BE212" s="1151"/>
      <c r="BF212" s="1152"/>
      <c r="BG212" s="1153"/>
      <c r="BH212" s="1153"/>
      <c r="BI212" s="1153"/>
      <c r="BJ212" s="1154"/>
    </row>
    <row r="213" spans="2:62" ht="20.25" customHeight="1" x14ac:dyDescent="0.15">
      <c r="B213" s="1087"/>
      <c r="C213" s="1169"/>
      <c r="D213" s="1170"/>
      <c r="E213" s="301"/>
      <c r="F213" s="302">
        <f>C212</f>
        <v>0</v>
      </c>
      <c r="G213" s="301"/>
      <c r="H213" s="302">
        <f>I212</f>
        <v>0</v>
      </c>
      <c r="I213" s="1171"/>
      <c r="J213" s="1172"/>
      <c r="K213" s="1173"/>
      <c r="L213" s="1174"/>
      <c r="M213" s="1174"/>
      <c r="N213" s="1170"/>
      <c r="O213" s="1103"/>
      <c r="P213" s="1104"/>
      <c r="Q213" s="1104"/>
      <c r="R213" s="1104"/>
      <c r="S213" s="1105"/>
      <c r="T213" s="300" t="s">
        <v>430</v>
      </c>
      <c r="U213" s="296"/>
      <c r="V213" s="297"/>
      <c r="W213" s="283" t="str">
        <f>IF(W212="","",VLOOKUP(W212,標準様式１シフト記号表!$C$7:$L$48,10,FALSE))</f>
        <v/>
      </c>
      <c r="X213" s="284" t="str">
        <f>IF(X212="","",VLOOKUP(X212,標準様式１シフト記号表!$C$7:$L$48,10,FALSE))</f>
        <v/>
      </c>
      <c r="Y213" s="284" t="str">
        <f>IF(Y212="","",VLOOKUP(Y212,標準様式１シフト記号表!$C$7:$L$48,10,FALSE))</f>
        <v/>
      </c>
      <c r="Z213" s="284" t="str">
        <f>IF(Z212="","",VLOOKUP(Z212,標準様式１シフト記号表!$C$7:$L$48,10,FALSE))</f>
        <v/>
      </c>
      <c r="AA213" s="284" t="str">
        <f>IF(AA212="","",VLOOKUP(AA212,標準様式１シフト記号表!$C$7:$L$48,10,FALSE))</f>
        <v/>
      </c>
      <c r="AB213" s="284" t="str">
        <f>IF(AB212="","",VLOOKUP(AB212,標準様式１シフト記号表!$C$7:$L$48,10,FALSE))</f>
        <v/>
      </c>
      <c r="AC213" s="285" t="str">
        <f>IF(AC212="","",VLOOKUP(AC212,標準様式１シフト記号表!$C$7:$L$48,10,FALSE))</f>
        <v/>
      </c>
      <c r="AD213" s="283" t="str">
        <f>IF(AD212="","",VLOOKUP(AD212,標準様式１シフト記号表!$C$7:$L$48,10,FALSE))</f>
        <v/>
      </c>
      <c r="AE213" s="284" t="str">
        <f>IF(AE212="","",VLOOKUP(AE212,標準様式１シフト記号表!$C$7:$L$48,10,FALSE))</f>
        <v/>
      </c>
      <c r="AF213" s="284" t="str">
        <f>IF(AF212="","",VLOOKUP(AF212,標準様式１シフト記号表!$C$7:$L$48,10,FALSE))</f>
        <v/>
      </c>
      <c r="AG213" s="284" t="str">
        <f>IF(AG212="","",VLOOKUP(AG212,標準様式１シフト記号表!$C$7:$L$48,10,FALSE))</f>
        <v/>
      </c>
      <c r="AH213" s="284" t="str">
        <f>IF(AH212="","",VLOOKUP(AH212,標準様式１シフト記号表!$C$7:$L$48,10,FALSE))</f>
        <v/>
      </c>
      <c r="AI213" s="284" t="str">
        <f>IF(AI212="","",VLOOKUP(AI212,標準様式１シフト記号表!$C$7:$L$48,10,FALSE))</f>
        <v/>
      </c>
      <c r="AJ213" s="285" t="str">
        <f>IF(AJ212="","",VLOOKUP(AJ212,標準様式１シフト記号表!$C$7:$L$48,10,FALSE))</f>
        <v/>
      </c>
      <c r="AK213" s="283" t="str">
        <f>IF(AK212="","",VLOOKUP(AK212,標準様式１シフト記号表!$C$7:$L$48,10,FALSE))</f>
        <v/>
      </c>
      <c r="AL213" s="284" t="str">
        <f>IF(AL212="","",VLOOKUP(AL212,標準様式１シフト記号表!$C$7:$L$48,10,FALSE))</f>
        <v/>
      </c>
      <c r="AM213" s="284" t="str">
        <f>IF(AM212="","",VLOOKUP(AM212,標準様式１シフト記号表!$C$7:$L$48,10,FALSE))</f>
        <v/>
      </c>
      <c r="AN213" s="284" t="str">
        <f>IF(AN212="","",VLOOKUP(AN212,標準様式１シフト記号表!$C$7:$L$48,10,FALSE))</f>
        <v/>
      </c>
      <c r="AO213" s="284" t="str">
        <f>IF(AO212="","",VLOOKUP(AO212,標準様式１シフト記号表!$C$7:$L$48,10,FALSE))</f>
        <v/>
      </c>
      <c r="AP213" s="284" t="str">
        <f>IF(AP212="","",VLOOKUP(AP212,標準様式１シフト記号表!$C$7:$L$48,10,FALSE))</f>
        <v/>
      </c>
      <c r="AQ213" s="285" t="str">
        <f>IF(AQ212="","",VLOOKUP(AQ212,標準様式１シフト記号表!$C$7:$L$48,10,FALSE))</f>
        <v/>
      </c>
      <c r="AR213" s="283" t="str">
        <f>IF(AR212="","",VLOOKUP(AR212,標準様式１シフト記号表!$C$7:$L$48,10,FALSE))</f>
        <v/>
      </c>
      <c r="AS213" s="284" t="str">
        <f>IF(AS212="","",VLOOKUP(AS212,標準様式１シフト記号表!$C$7:$L$48,10,FALSE))</f>
        <v/>
      </c>
      <c r="AT213" s="284" t="str">
        <f>IF(AT212="","",VLOOKUP(AT212,標準様式１シフト記号表!$C$7:$L$48,10,FALSE))</f>
        <v/>
      </c>
      <c r="AU213" s="284" t="str">
        <f>IF(AU212="","",VLOOKUP(AU212,標準様式１シフト記号表!$C$7:$L$48,10,FALSE))</f>
        <v/>
      </c>
      <c r="AV213" s="284" t="str">
        <f>IF(AV212="","",VLOOKUP(AV212,標準様式１シフト記号表!$C$7:$L$48,10,FALSE))</f>
        <v/>
      </c>
      <c r="AW213" s="284" t="str">
        <f>IF(AW212="","",VLOOKUP(AW212,標準様式１シフト記号表!$C$7:$L$48,10,FALSE))</f>
        <v/>
      </c>
      <c r="AX213" s="285" t="str">
        <f>IF(AX212="","",VLOOKUP(AX212,標準様式１シフト記号表!$C$7:$L$48,10,FALSE))</f>
        <v/>
      </c>
      <c r="AY213" s="283" t="str">
        <f>IF(AY212="","",VLOOKUP(AY212,標準様式１シフト記号表!$C$7:$L$48,10,FALSE))</f>
        <v/>
      </c>
      <c r="AZ213" s="284" t="str">
        <f>IF(AZ212="","",VLOOKUP(AZ212,標準様式１シフト記号表!$C$7:$L$48,10,FALSE))</f>
        <v/>
      </c>
      <c r="BA213" s="284" t="str">
        <f>IF(BA212="","",VLOOKUP(BA212,標準様式１シフト記号表!$C$7:$L$48,10,FALSE))</f>
        <v/>
      </c>
      <c r="BB213" s="1166">
        <f>IF($BE$4="４週",SUM(W213:AX213),IF($BE$4="暦月",SUM(W213:BA213),""))</f>
        <v>0</v>
      </c>
      <c r="BC213" s="1167"/>
      <c r="BD213" s="1168">
        <f>IF($BE$4="４週",BB213/4,IF($BE$4="暦月",(BB213/($BE$9/7)),""))</f>
        <v>0</v>
      </c>
      <c r="BE213" s="1167"/>
      <c r="BF213" s="1163"/>
      <c r="BG213" s="1164"/>
      <c r="BH213" s="1164"/>
      <c r="BI213" s="1164"/>
      <c r="BJ213" s="1165"/>
    </row>
    <row r="214" spans="2:62" ht="20.25" customHeight="1" x14ac:dyDescent="0.15">
      <c r="B214" s="1086">
        <f>B212+1</f>
        <v>100</v>
      </c>
      <c r="C214" s="1155"/>
      <c r="D214" s="1156"/>
      <c r="E214" s="286"/>
      <c r="F214" s="287"/>
      <c r="G214" s="286"/>
      <c r="H214" s="287"/>
      <c r="I214" s="1157"/>
      <c r="J214" s="1158"/>
      <c r="K214" s="1159"/>
      <c r="L214" s="1160"/>
      <c r="M214" s="1160"/>
      <c r="N214" s="1156"/>
      <c r="O214" s="1103"/>
      <c r="P214" s="1104"/>
      <c r="Q214" s="1104"/>
      <c r="R214" s="1104"/>
      <c r="S214" s="1105"/>
      <c r="T214" s="288" t="s">
        <v>429</v>
      </c>
      <c r="U214" s="289"/>
      <c r="V214" s="290"/>
      <c r="W214" s="291"/>
      <c r="X214" s="292"/>
      <c r="Y214" s="292"/>
      <c r="Z214" s="292"/>
      <c r="AA214" s="292"/>
      <c r="AB214" s="292"/>
      <c r="AC214" s="293"/>
      <c r="AD214" s="291"/>
      <c r="AE214" s="292"/>
      <c r="AF214" s="292"/>
      <c r="AG214" s="292"/>
      <c r="AH214" s="292"/>
      <c r="AI214" s="292"/>
      <c r="AJ214" s="293"/>
      <c r="AK214" s="291"/>
      <c r="AL214" s="292"/>
      <c r="AM214" s="292"/>
      <c r="AN214" s="292"/>
      <c r="AO214" s="292"/>
      <c r="AP214" s="292"/>
      <c r="AQ214" s="293"/>
      <c r="AR214" s="291"/>
      <c r="AS214" s="292"/>
      <c r="AT214" s="292"/>
      <c r="AU214" s="292"/>
      <c r="AV214" s="292"/>
      <c r="AW214" s="292"/>
      <c r="AX214" s="293"/>
      <c r="AY214" s="291"/>
      <c r="AZ214" s="292"/>
      <c r="BA214" s="294"/>
      <c r="BB214" s="1161"/>
      <c r="BC214" s="1162"/>
      <c r="BD214" s="1150"/>
      <c r="BE214" s="1151"/>
      <c r="BF214" s="1152"/>
      <c r="BG214" s="1153"/>
      <c r="BH214" s="1153"/>
      <c r="BI214" s="1153"/>
      <c r="BJ214" s="1154"/>
    </row>
    <row r="215" spans="2:62" ht="20.25" customHeight="1" thickBot="1" x14ac:dyDescent="0.2">
      <c r="B215" s="1181"/>
      <c r="C215" s="1182"/>
      <c r="D215" s="1183"/>
      <c r="E215" s="303"/>
      <c r="F215" s="304">
        <f>C214</f>
        <v>0</v>
      </c>
      <c r="G215" s="303"/>
      <c r="H215" s="304">
        <f>I214</f>
        <v>0</v>
      </c>
      <c r="I215" s="1184"/>
      <c r="J215" s="1185"/>
      <c r="K215" s="1186"/>
      <c r="L215" s="1187"/>
      <c r="M215" s="1187"/>
      <c r="N215" s="1183"/>
      <c r="O215" s="1188"/>
      <c r="P215" s="1189"/>
      <c r="Q215" s="1189"/>
      <c r="R215" s="1189"/>
      <c r="S215" s="1190"/>
      <c r="T215" s="305" t="s">
        <v>430</v>
      </c>
      <c r="U215" s="306"/>
      <c r="V215" s="307"/>
      <c r="W215" s="308" t="str">
        <f>IF(W214="","",VLOOKUP(W214,標準様式１シフト記号表!$C$7:$L$48,10,FALSE))</f>
        <v/>
      </c>
      <c r="X215" s="309" t="str">
        <f>IF(X214="","",VLOOKUP(X214,標準様式１シフト記号表!$C$7:$L$48,10,FALSE))</f>
        <v/>
      </c>
      <c r="Y215" s="309" t="str">
        <f>IF(Y214="","",VLOOKUP(Y214,標準様式１シフト記号表!$C$7:$L$48,10,FALSE))</f>
        <v/>
      </c>
      <c r="Z215" s="309" t="str">
        <f>IF(Z214="","",VLOOKUP(Z214,標準様式１シフト記号表!$C$7:$L$48,10,FALSE))</f>
        <v/>
      </c>
      <c r="AA215" s="309" t="str">
        <f>IF(AA214="","",VLOOKUP(AA214,標準様式１シフト記号表!$C$7:$L$48,10,FALSE))</f>
        <v/>
      </c>
      <c r="AB215" s="309" t="str">
        <f>IF(AB214="","",VLOOKUP(AB214,標準様式１シフト記号表!$C$7:$L$48,10,FALSE))</f>
        <v/>
      </c>
      <c r="AC215" s="310" t="str">
        <f>IF(AC214="","",VLOOKUP(AC214,標準様式１シフト記号表!$C$7:$L$48,10,FALSE))</f>
        <v/>
      </c>
      <c r="AD215" s="308" t="str">
        <f>IF(AD214="","",VLOOKUP(AD214,標準様式１シフト記号表!$C$7:$L$48,10,FALSE))</f>
        <v/>
      </c>
      <c r="AE215" s="309" t="str">
        <f>IF(AE214="","",VLOOKUP(AE214,標準様式１シフト記号表!$C$7:$L$48,10,FALSE))</f>
        <v/>
      </c>
      <c r="AF215" s="309" t="str">
        <f>IF(AF214="","",VLOOKUP(AF214,標準様式１シフト記号表!$C$7:$L$48,10,FALSE))</f>
        <v/>
      </c>
      <c r="AG215" s="309" t="str">
        <f>IF(AG214="","",VLOOKUP(AG214,標準様式１シフト記号表!$C$7:$L$48,10,FALSE))</f>
        <v/>
      </c>
      <c r="AH215" s="309" t="str">
        <f>IF(AH214="","",VLOOKUP(AH214,標準様式１シフト記号表!$C$7:$L$48,10,FALSE))</f>
        <v/>
      </c>
      <c r="AI215" s="309" t="str">
        <f>IF(AI214="","",VLOOKUP(AI214,標準様式１シフト記号表!$C$7:$L$48,10,FALSE))</f>
        <v/>
      </c>
      <c r="AJ215" s="310" t="str">
        <f>IF(AJ214="","",VLOOKUP(AJ214,標準様式１シフト記号表!$C$7:$L$48,10,FALSE))</f>
        <v/>
      </c>
      <c r="AK215" s="308" t="str">
        <f>IF(AK214="","",VLOOKUP(AK214,標準様式１シフト記号表!$C$7:$L$48,10,FALSE))</f>
        <v/>
      </c>
      <c r="AL215" s="309" t="str">
        <f>IF(AL214="","",VLOOKUP(AL214,標準様式１シフト記号表!$C$7:$L$48,10,FALSE))</f>
        <v/>
      </c>
      <c r="AM215" s="309" t="str">
        <f>IF(AM214="","",VLOOKUP(AM214,標準様式１シフト記号表!$C$7:$L$48,10,FALSE))</f>
        <v/>
      </c>
      <c r="AN215" s="309" t="str">
        <f>IF(AN214="","",VLOOKUP(AN214,標準様式１シフト記号表!$C$7:$L$48,10,FALSE))</f>
        <v/>
      </c>
      <c r="AO215" s="309" t="str">
        <f>IF(AO214="","",VLOOKUP(AO214,標準様式１シフト記号表!$C$7:$L$48,10,FALSE))</f>
        <v/>
      </c>
      <c r="AP215" s="309" t="str">
        <f>IF(AP214="","",VLOOKUP(AP214,標準様式１シフト記号表!$C$7:$L$48,10,FALSE))</f>
        <v/>
      </c>
      <c r="AQ215" s="310" t="str">
        <f>IF(AQ214="","",VLOOKUP(AQ214,標準様式１シフト記号表!$C$7:$L$48,10,FALSE))</f>
        <v/>
      </c>
      <c r="AR215" s="308" t="str">
        <f>IF(AR214="","",VLOOKUP(AR214,標準様式１シフト記号表!$C$7:$L$48,10,FALSE))</f>
        <v/>
      </c>
      <c r="AS215" s="309" t="str">
        <f>IF(AS214="","",VLOOKUP(AS214,標準様式１シフト記号表!$C$7:$L$48,10,FALSE))</f>
        <v/>
      </c>
      <c r="AT215" s="309" t="str">
        <f>IF(AT214="","",VLOOKUP(AT214,標準様式１シフト記号表!$C$7:$L$48,10,FALSE))</f>
        <v/>
      </c>
      <c r="AU215" s="309" t="str">
        <f>IF(AU214="","",VLOOKUP(AU214,標準様式１シフト記号表!$C$7:$L$48,10,FALSE))</f>
        <v/>
      </c>
      <c r="AV215" s="309" t="str">
        <f>IF(AV214="","",VLOOKUP(AV214,標準様式１シフト記号表!$C$7:$L$48,10,FALSE))</f>
        <v/>
      </c>
      <c r="AW215" s="309" t="str">
        <f>IF(AW214="","",VLOOKUP(AW214,標準様式１シフト記号表!$C$7:$L$48,10,FALSE))</f>
        <v/>
      </c>
      <c r="AX215" s="310" t="str">
        <f>IF(AX214="","",VLOOKUP(AX214,標準様式１シフト記号表!$C$7:$L$48,10,FALSE))</f>
        <v/>
      </c>
      <c r="AY215" s="308" t="str">
        <f>IF(AY214="","",VLOOKUP(AY214,標準様式１シフト記号表!$C$7:$L$48,10,FALSE))</f>
        <v/>
      </c>
      <c r="AZ215" s="309" t="str">
        <f>IF(AZ214="","",VLOOKUP(AZ214,標準様式１シフト記号表!$C$7:$L$48,10,FALSE))</f>
        <v/>
      </c>
      <c r="BA215" s="309" t="str">
        <f>IF(BA214="","",VLOOKUP(BA214,標準様式１シフト記号表!$C$7:$L$48,10,FALSE))</f>
        <v/>
      </c>
      <c r="BB215" s="1178">
        <f>IF($BE$4="４週",SUM(W215:AX215),IF($BE$4="暦月",SUM(W215:BA215),""))</f>
        <v>0</v>
      </c>
      <c r="BC215" s="1179"/>
      <c r="BD215" s="1180">
        <f>IF($BE$4="４週",BB215/4,IF($BE$4="暦月",(BB215/($BE$9/7)),""))</f>
        <v>0</v>
      </c>
      <c r="BE215" s="1179"/>
      <c r="BF215" s="1175"/>
      <c r="BG215" s="1176"/>
      <c r="BH215" s="1176"/>
      <c r="BI215" s="1176"/>
      <c r="BJ215" s="1177"/>
    </row>
    <row r="216" spans="2:62" ht="20.25" customHeight="1" x14ac:dyDescent="0.15">
      <c r="B216" s="311"/>
      <c r="C216" s="312"/>
      <c r="D216" s="312"/>
      <c r="E216" s="312"/>
      <c r="F216" s="312"/>
      <c r="G216" s="312"/>
      <c r="H216" s="312"/>
      <c r="I216" s="313"/>
      <c r="J216" s="313"/>
      <c r="K216" s="312"/>
      <c r="L216" s="312"/>
      <c r="M216" s="312"/>
      <c r="N216" s="312"/>
      <c r="O216" s="314"/>
      <c r="P216" s="314"/>
      <c r="Q216" s="314"/>
      <c r="R216" s="315"/>
      <c r="S216" s="315"/>
      <c r="T216" s="315"/>
      <c r="U216" s="316"/>
      <c r="V216" s="317"/>
      <c r="W216" s="318"/>
      <c r="X216" s="318"/>
      <c r="Y216" s="318"/>
      <c r="Z216" s="318"/>
      <c r="AA216" s="318"/>
      <c r="AB216" s="318"/>
      <c r="AC216" s="318"/>
      <c r="AD216" s="318"/>
      <c r="AE216" s="318"/>
      <c r="AF216" s="318"/>
      <c r="AG216" s="318"/>
      <c r="AH216" s="318"/>
      <c r="AI216" s="318"/>
      <c r="AJ216" s="318"/>
      <c r="AK216" s="318"/>
      <c r="AL216" s="318"/>
      <c r="AM216" s="318"/>
      <c r="AN216" s="318"/>
      <c r="AO216" s="318"/>
      <c r="AP216" s="318"/>
      <c r="AQ216" s="318"/>
      <c r="AR216" s="318"/>
      <c r="AS216" s="318"/>
      <c r="AT216" s="318"/>
      <c r="AU216" s="318"/>
      <c r="AV216" s="318"/>
      <c r="AW216" s="318"/>
      <c r="AX216" s="318"/>
      <c r="AY216" s="318"/>
      <c r="AZ216" s="318"/>
      <c r="BA216" s="318"/>
      <c r="BB216" s="318"/>
      <c r="BC216" s="318"/>
      <c r="BD216" s="319"/>
      <c r="BE216" s="319"/>
      <c r="BF216" s="314"/>
      <c r="BG216" s="314"/>
      <c r="BH216" s="314"/>
      <c r="BI216" s="314"/>
      <c r="BJ216" s="314"/>
    </row>
    <row r="217" spans="2:62" ht="20.25" customHeight="1" x14ac:dyDescent="0.15"/>
    <row r="218" spans="2:62" ht="20.25" customHeight="1" x14ac:dyDescent="0.15"/>
    <row r="219" spans="2:62" ht="20.25" customHeight="1" x14ac:dyDescent="0.15"/>
    <row r="220" spans="2:62" ht="20.25" customHeight="1" x14ac:dyDescent="0.15"/>
    <row r="221" spans="2:62" ht="20.25" customHeight="1" x14ac:dyDescent="0.15"/>
    <row r="222" spans="2:62" ht="20.25" customHeight="1" x14ac:dyDescent="0.15"/>
    <row r="223" spans="2:62" ht="20.25" customHeight="1" x14ac:dyDescent="0.15"/>
    <row r="224" spans="2:62" ht="20.25" customHeight="1" x14ac:dyDescent="0.15"/>
    <row r="225" ht="20.25" customHeight="1" x14ac:dyDescent="0.15"/>
    <row r="226" ht="20.25" customHeight="1" x14ac:dyDescent="0.15"/>
    <row r="227" ht="20.25" customHeight="1" x14ac:dyDescent="0.15"/>
    <row r="228" ht="20.25" customHeight="1" x14ac:dyDescent="0.15"/>
    <row r="229" ht="20.25" customHeight="1" x14ac:dyDescent="0.15"/>
    <row r="230" ht="20.25" customHeight="1" x14ac:dyDescent="0.15"/>
    <row r="231" ht="20.25" customHeight="1" x14ac:dyDescent="0.15"/>
    <row r="232" ht="20.25" customHeight="1" x14ac:dyDescent="0.15"/>
    <row r="233" ht="20.25" customHeight="1" x14ac:dyDescent="0.15"/>
    <row r="234" ht="20.25" customHeight="1" x14ac:dyDescent="0.15"/>
    <row r="235" ht="20.25" customHeight="1" x14ac:dyDescent="0.15"/>
    <row r="256" spans="43:57" x14ac:dyDescent="0.15">
      <c r="AQ256" s="320"/>
      <c r="AR256" s="320"/>
      <c r="AS256" s="320"/>
      <c r="AT256" s="320"/>
      <c r="AU256" s="320"/>
      <c r="AV256" s="320"/>
      <c r="AW256" s="320"/>
      <c r="AX256" s="320"/>
      <c r="AY256" s="320"/>
      <c r="AZ256" s="320"/>
      <c r="BA256" s="320"/>
      <c r="BB256" s="320"/>
      <c r="BC256" s="320"/>
      <c r="BD256" s="320"/>
      <c r="BE256" s="320"/>
    </row>
    <row r="257" spans="3:59" x14ac:dyDescent="0.15">
      <c r="AQ257" s="320"/>
      <c r="AR257" s="320"/>
      <c r="AS257" s="320"/>
      <c r="AT257" s="320"/>
      <c r="AU257" s="320"/>
      <c r="AV257" s="320"/>
      <c r="AW257" s="320"/>
      <c r="AX257" s="320"/>
      <c r="AY257" s="320"/>
      <c r="AZ257" s="320"/>
      <c r="BA257" s="320"/>
      <c r="BB257" s="320"/>
      <c r="BC257" s="320"/>
      <c r="BD257" s="320"/>
      <c r="BE257" s="320"/>
    </row>
    <row r="262" spans="3:59" x14ac:dyDescent="0.15">
      <c r="C262" s="248"/>
      <c r="D262" s="248"/>
      <c r="E262" s="248"/>
      <c r="F262" s="248"/>
      <c r="G262" s="248"/>
      <c r="H262" s="248"/>
      <c r="I262" s="248"/>
      <c r="J262" s="248"/>
      <c r="K262" s="320"/>
      <c r="L262" s="320"/>
      <c r="M262" s="320"/>
      <c r="N262" s="320"/>
      <c r="O262" s="320"/>
      <c r="P262" s="320"/>
      <c r="Q262" s="320"/>
      <c r="R262" s="320"/>
      <c r="S262" s="320"/>
      <c r="T262" s="320"/>
      <c r="U262" s="320"/>
      <c r="V262" s="320"/>
      <c r="W262" s="320"/>
      <c r="X262" s="320"/>
      <c r="Y262" s="320"/>
      <c r="Z262" s="320"/>
      <c r="AA262" s="320"/>
      <c r="AB262" s="320"/>
      <c r="AC262" s="320"/>
      <c r="AD262" s="320"/>
      <c r="AE262" s="320"/>
      <c r="AF262" s="320"/>
      <c r="AG262" s="320"/>
      <c r="AH262" s="320"/>
      <c r="AI262" s="320"/>
      <c r="AJ262" s="320"/>
      <c r="AK262" s="320"/>
      <c r="AL262" s="320"/>
      <c r="AM262" s="320"/>
      <c r="AN262" s="320"/>
      <c r="AO262" s="320"/>
      <c r="AP262" s="320"/>
      <c r="BF262" s="320"/>
      <c r="BG262" s="320"/>
    </row>
    <row r="263" spans="3:59" x14ac:dyDescent="0.15">
      <c r="C263" s="248"/>
      <c r="D263" s="248"/>
      <c r="E263" s="248"/>
      <c r="F263" s="248"/>
      <c r="G263" s="248"/>
      <c r="H263" s="248"/>
      <c r="I263" s="248"/>
      <c r="J263" s="248"/>
      <c r="K263" s="320"/>
      <c r="L263" s="320"/>
      <c r="M263" s="320"/>
      <c r="N263" s="320"/>
      <c r="O263" s="320"/>
      <c r="P263" s="320"/>
      <c r="Q263" s="320"/>
      <c r="R263" s="320"/>
      <c r="S263" s="320"/>
      <c r="T263" s="320"/>
      <c r="U263" s="320"/>
      <c r="V263" s="320"/>
      <c r="W263" s="320"/>
      <c r="X263" s="320"/>
      <c r="Y263" s="320"/>
      <c r="Z263" s="320"/>
      <c r="AA263" s="320"/>
      <c r="AB263" s="320"/>
      <c r="AC263" s="320"/>
      <c r="AD263" s="320"/>
      <c r="AE263" s="320"/>
      <c r="AF263" s="320"/>
      <c r="AG263" s="320"/>
      <c r="AH263" s="320"/>
      <c r="AI263" s="320"/>
      <c r="AJ263" s="320"/>
      <c r="AK263" s="320"/>
      <c r="AL263" s="320"/>
      <c r="AM263" s="320"/>
      <c r="AN263" s="320"/>
      <c r="AO263" s="320"/>
      <c r="AP263" s="320"/>
      <c r="BF263" s="320"/>
      <c r="BG263" s="320"/>
    </row>
    <row r="264" spans="3:59" x14ac:dyDescent="0.15">
      <c r="C264" s="321"/>
      <c r="D264" s="321"/>
      <c r="E264" s="321"/>
      <c r="F264" s="321"/>
      <c r="G264" s="321"/>
      <c r="H264" s="321"/>
      <c r="I264" s="321"/>
      <c r="J264" s="321"/>
      <c r="K264" s="248"/>
      <c r="L264" s="248"/>
    </row>
    <row r="265" spans="3:59" x14ac:dyDescent="0.15">
      <c r="C265" s="321"/>
      <c r="D265" s="321"/>
      <c r="E265" s="321"/>
      <c r="F265" s="321"/>
      <c r="G265" s="321"/>
      <c r="H265" s="321"/>
      <c r="I265" s="321"/>
      <c r="J265" s="321"/>
      <c r="K265" s="248"/>
      <c r="L265" s="248"/>
    </row>
    <row r="266" spans="3:59" x14ac:dyDescent="0.15">
      <c r="C266" s="248"/>
      <c r="D266" s="248"/>
      <c r="E266" s="248"/>
      <c r="F266" s="248"/>
      <c r="G266" s="248"/>
      <c r="H266" s="248"/>
      <c r="I266" s="248"/>
      <c r="J266" s="248"/>
    </row>
    <row r="267" spans="3:59" x14ac:dyDescent="0.15">
      <c r="C267" s="248"/>
      <c r="D267" s="248"/>
      <c r="E267" s="248"/>
      <c r="F267" s="248"/>
      <c r="G267" s="248"/>
      <c r="H267" s="248"/>
      <c r="I267" s="248"/>
      <c r="J267" s="248"/>
    </row>
    <row r="268" spans="3:59" x14ac:dyDescent="0.15">
      <c r="C268" s="248"/>
      <c r="D268" s="248"/>
      <c r="E268" s="248"/>
      <c r="F268" s="248"/>
      <c r="G268" s="248"/>
      <c r="H268" s="248"/>
      <c r="I268" s="248"/>
      <c r="J268" s="248"/>
    </row>
    <row r="269" spans="3:59" x14ac:dyDescent="0.15">
      <c r="C269" s="248"/>
      <c r="D269" s="248"/>
      <c r="E269" s="248"/>
      <c r="F269" s="248"/>
      <c r="G269" s="248"/>
      <c r="H269" s="248"/>
      <c r="I269" s="248"/>
      <c r="J269" s="248"/>
    </row>
  </sheetData>
  <sheetProtection insertRows="0" deleteRows="0"/>
  <mergeCells count="1024">
    <mergeCell ref="BD214:BE214"/>
    <mergeCell ref="BF214:BJ215"/>
    <mergeCell ref="BB215:BC215"/>
    <mergeCell ref="BD215:BE215"/>
    <mergeCell ref="BD212:BE212"/>
    <mergeCell ref="BF212:BJ213"/>
    <mergeCell ref="BB213:BC213"/>
    <mergeCell ref="BD213:BE213"/>
    <mergeCell ref="B214:B215"/>
    <mergeCell ref="C214:D215"/>
    <mergeCell ref="I214:J215"/>
    <mergeCell ref="K214:N215"/>
    <mergeCell ref="O214:S215"/>
    <mergeCell ref="BB214:BC214"/>
    <mergeCell ref="BD210:BE210"/>
    <mergeCell ref="BF210:BJ211"/>
    <mergeCell ref="BB211:BC211"/>
    <mergeCell ref="BD211:BE211"/>
    <mergeCell ref="B212:B213"/>
    <mergeCell ref="C212:D213"/>
    <mergeCell ref="I212:J213"/>
    <mergeCell ref="K212:N213"/>
    <mergeCell ref="O212:S213"/>
    <mergeCell ref="BB212:BC212"/>
    <mergeCell ref="BD208:BE208"/>
    <mergeCell ref="BF208:BJ209"/>
    <mergeCell ref="BB209:BC209"/>
    <mergeCell ref="BD209:BE209"/>
    <mergeCell ref="B210:B211"/>
    <mergeCell ref="C210:D211"/>
    <mergeCell ref="I210:J211"/>
    <mergeCell ref="K210:N211"/>
    <mergeCell ref="O210:S211"/>
    <mergeCell ref="BB210:BC210"/>
    <mergeCell ref="BD206:BE206"/>
    <mergeCell ref="BF206:BJ207"/>
    <mergeCell ref="BB207:BC207"/>
    <mergeCell ref="BD207:BE207"/>
    <mergeCell ref="B208:B209"/>
    <mergeCell ref="C208:D209"/>
    <mergeCell ref="I208:J209"/>
    <mergeCell ref="K208:N209"/>
    <mergeCell ref="O208:S209"/>
    <mergeCell ref="BB208:BC208"/>
    <mergeCell ref="BD204:BE204"/>
    <mergeCell ref="BF204:BJ205"/>
    <mergeCell ref="BB205:BC205"/>
    <mergeCell ref="BD205:BE205"/>
    <mergeCell ref="B206:B207"/>
    <mergeCell ref="C206:D207"/>
    <mergeCell ref="I206:J207"/>
    <mergeCell ref="K206:N207"/>
    <mergeCell ref="O206:S207"/>
    <mergeCell ref="BB206:BC206"/>
    <mergeCell ref="BD202:BE202"/>
    <mergeCell ref="BF202:BJ203"/>
    <mergeCell ref="BB203:BC203"/>
    <mergeCell ref="BD203:BE203"/>
    <mergeCell ref="B204:B205"/>
    <mergeCell ref="C204:D205"/>
    <mergeCell ref="I204:J205"/>
    <mergeCell ref="K204:N205"/>
    <mergeCell ref="O204:S205"/>
    <mergeCell ref="BB204:BC204"/>
    <mergeCell ref="BD200:BE200"/>
    <mergeCell ref="BF200:BJ201"/>
    <mergeCell ref="BB201:BC201"/>
    <mergeCell ref="BD201:BE201"/>
    <mergeCell ref="B202:B203"/>
    <mergeCell ref="C202:D203"/>
    <mergeCell ref="I202:J203"/>
    <mergeCell ref="K202:N203"/>
    <mergeCell ref="O202:S203"/>
    <mergeCell ref="BB202:BC202"/>
    <mergeCell ref="BD198:BE198"/>
    <mergeCell ref="BF198:BJ199"/>
    <mergeCell ref="BB199:BC199"/>
    <mergeCell ref="BD199:BE199"/>
    <mergeCell ref="B200:B201"/>
    <mergeCell ref="C200:D201"/>
    <mergeCell ref="I200:J201"/>
    <mergeCell ref="K200:N201"/>
    <mergeCell ref="O200:S201"/>
    <mergeCell ref="BB200:BC200"/>
    <mergeCell ref="BD196:BE196"/>
    <mergeCell ref="BF196:BJ197"/>
    <mergeCell ref="BB197:BC197"/>
    <mergeCell ref="BD197:BE197"/>
    <mergeCell ref="B198:B199"/>
    <mergeCell ref="C198:D199"/>
    <mergeCell ref="I198:J199"/>
    <mergeCell ref="K198:N199"/>
    <mergeCell ref="O198:S199"/>
    <mergeCell ref="BB198:BC198"/>
    <mergeCell ref="BD194:BE194"/>
    <mergeCell ref="BF194:BJ195"/>
    <mergeCell ref="BB195:BC195"/>
    <mergeCell ref="BD195:BE195"/>
    <mergeCell ref="B196:B197"/>
    <mergeCell ref="C196:D197"/>
    <mergeCell ref="I196:J197"/>
    <mergeCell ref="K196:N197"/>
    <mergeCell ref="O196:S197"/>
    <mergeCell ref="BB196:BC196"/>
    <mergeCell ref="BD192:BE192"/>
    <mergeCell ref="BF192:BJ193"/>
    <mergeCell ref="BB193:BC193"/>
    <mergeCell ref="BD193:BE193"/>
    <mergeCell ref="B194:B195"/>
    <mergeCell ref="C194:D195"/>
    <mergeCell ref="I194:J195"/>
    <mergeCell ref="K194:N195"/>
    <mergeCell ref="O194:S195"/>
    <mergeCell ref="BB194:BC194"/>
    <mergeCell ref="BD190:BE190"/>
    <mergeCell ref="BF190:BJ191"/>
    <mergeCell ref="BB191:BC191"/>
    <mergeCell ref="BD191:BE191"/>
    <mergeCell ref="B192:B193"/>
    <mergeCell ref="C192:D193"/>
    <mergeCell ref="I192:J193"/>
    <mergeCell ref="K192:N193"/>
    <mergeCell ref="O192:S193"/>
    <mergeCell ref="BB192:BC192"/>
    <mergeCell ref="BD188:BE188"/>
    <mergeCell ref="BF188:BJ189"/>
    <mergeCell ref="BB189:BC189"/>
    <mergeCell ref="BD189:BE189"/>
    <mergeCell ref="B190:B191"/>
    <mergeCell ref="C190:D191"/>
    <mergeCell ref="I190:J191"/>
    <mergeCell ref="K190:N191"/>
    <mergeCell ref="O190:S191"/>
    <mergeCell ref="BB190:BC190"/>
    <mergeCell ref="BD186:BE186"/>
    <mergeCell ref="BF186:BJ187"/>
    <mergeCell ref="BB187:BC187"/>
    <mergeCell ref="BD187:BE187"/>
    <mergeCell ref="B188:B189"/>
    <mergeCell ref="C188:D189"/>
    <mergeCell ref="I188:J189"/>
    <mergeCell ref="K188:N189"/>
    <mergeCell ref="O188:S189"/>
    <mergeCell ref="BB188:BC188"/>
    <mergeCell ref="BD184:BE184"/>
    <mergeCell ref="BF184:BJ185"/>
    <mergeCell ref="BB185:BC185"/>
    <mergeCell ref="BD185:BE185"/>
    <mergeCell ref="B186:B187"/>
    <mergeCell ref="C186:D187"/>
    <mergeCell ref="I186:J187"/>
    <mergeCell ref="K186:N187"/>
    <mergeCell ref="O186:S187"/>
    <mergeCell ref="BB186:BC186"/>
    <mergeCell ref="BD182:BE182"/>
    <mergeCell ref="BF182:BJ183"/>
    <mergeCell ref="BB183:BC183"/>
    <mergeCell ref="BD183:BE183"/>
    <mergeCell ref="B184:B185"/>
    <mergeCell ref="C184:D185"/>
    <mergeCell ref="I184:J185"/>
    <mergeCell ref="K184:N185"/>
    <mergeCell ref="O184:S185"/>
    <mergeCell ref="BB184:BC184"/>
    <mergeCell ref="BD180:BE180"/>
    <mergeCell ref="BF180:BJ181"/>
    <mergeCell ref="BB181:BC181"/>
    <mergeCell ref="BD181:BE181"/>
    <mergeCell ref="B182:B183"/>
    <mergeCell ref="C182:D183"/>
    <mergeCell ref="I182:J183"/>
    <mergeCell ref="K182:N183"/>
    <mergeCell ref="O182:S183"/>
    <mergeCell ref="BB182:BC182"/>
    <mergeCell ref="BD178:BE178"/>
    <mergeCell ref="BF178:BJ179"/>
    <mergeCell ref="BB179:BC179"/>
    <mergeCell ref="BD179:BE179"/>
    <mergeCell ref="B180:B181"/>
    <mergeCell ref="C180:D181"/>
    <mergeCell ref="I180:J181"/>
    <mergeCell ref="K180:N181"/>
    <mergeCell ref="O180:S181"/>
    <mergeCell ref="BB180:BC180"/>
    <mergeCell ref="BD176:BE176"/>
    <mergeCell ref="BF176:BJ177"/>
    <mergeCell ref="BB177:BC177"/>
    <mergeCell ref="BD177:BE177"/>
    <mergeCell ref="B178:B179"/>
    <mergeCell ref="C178:D179"/>
    <mergeCell ref="I178:J179"/>
    <mergeCell ref="K178:N179"/>
    <mergeCell ref="O178:S179"/>
    <mergeCell ref="BB178:BC178"/>
    <mergeCell ref="BD174:BE174"/>
    <mergeCell ref="BF174:BJ175"/>
    <mergeCell ref="BB175:BC175"/>
    <mergeCell ref="BD175:BE175"/>
    <mergeCell ref="B176:B177"/>
    <mergeCell ref="C176:D177"/>
    <mergeCell ref="I176:J177"/>
    <mergeCell ref="K176:N177"/>
    <mergeCell ref="O176:S177"/>
    <mergeCell ref="BB176:BC176"/>
    <mergeCell ref="BD172:BE172"/>
    <mergeCell ref="BF172:BJ173"/>
    <mergeCell ref="BB173:BC173"/>
    <mergeCell ref="BD173:BE173"/>
    <mergeCell ref="B174:B175"/>
    <mergeCell ref="C174:D175"/>
    <mergeCell ref="I174:J175"/>
    <mergeCell ref="K174:N175"/>
    <mergeCell ref="O174:S175"/>
    <mergeCell ref="BB174:BC174"/>
    <mergeCell ref="BD170:BE170"/>
    <mergeCell ref="BF170:BJ171"/>
    <mergeCell ref="BB171:BC171"/>
    <mergeCell ref="BD171:BE171"/>
    <mergeCell ref="B172:B173"/>
    <mergeCell ref="C172:D173"/>
    <mergeCell ref="I172:J173"/>
    <mergeCell ref="K172:N173"/>
    <mergeCell ref="O172:S173"/>
    <mergeCell ref="BB172:BC172"/>
    <mergeCell ref="BD168:BE168"/>
    <mergeCell ref="BF168:BJ169"/>
    <mergeCell ref="BB169:BC169"/>
    <mergeCell ref="BD169:BE169"/>
    <mergeCell ref="B170:B171"/>
    <mergeCell ref="C170:D171"/>
    <mergeCell ref="I170:J171"/>
    <mergeCell ref="K170:N171"/>
    <mergeCell ref="O170:S171"/>
    <mergeCell ref="BB170:BC170"/>
    <mergeCell ref="BD166:BE166"/>
    <mergeCell ref="BF166:BJ167"/>
    <mergeCell ref="BB167:BC167"/>
    <mergeCell ref="BD167:BE167"/>
    <mergeCell ref="B168:B169"/>
    <mergeCell ref="C168:D169"/>
    <mergeCell ref="I168:J169"/>
    <mergeCell ref="K168:N169"/>
    <mergeCell ref="O168:S169"/>
    <mergeCell ref="BB168:BC168"/>
    <mergeCell ref="BD164:BE164"/>
    <mergeCell ref="BF164:BJ165"/>
    <mergeCell ref="BB165:BC165"/>
    <mergeCell ref="BD165:BE165"/>
    <mergeCell ref="B166:B167"/>
    <mergeCell ref="C166:D167"/>
    <mergeCell ref="I166:J167"/>
    <mergeCell ref="K166:N167"/>
    <mergeCell ref="O166:S167"/>
    <mergeCell ref="BB166:BC166"/>
    <mergeCell ref="BD162:BE162"/>
    <mergeCell ref="BF162:BJ163"/>
    <mergeCell ref="BB163:BC163"/>
    <mergeCell ref="BD163:BE163"/>
    <mergeCell ref="B164:B165"/>
    <mergeCell ref="C164:D165"/>
    <mergeCell ref="I164:J165"/>
    <mergeCell ref="K164:N165"/>
    <mergeCell ref="O164:S165"/>
    <mergeCell ref="BB164:BC164"/>
    <mergeCell ref="BD160:BE160"/>
    <mergeCell ref="BF160:BJ161"/>
    <mergeCell ref="BB161:BC161"/>
    <mergeCell ref="BD161:BE161"/>
    <mergeCell ref="B162:B163"/>
    <mergeCell ref="C162:D163"/>
    <mergeCell ref="I162:J163"/>
    <mergeCell ref="K162:N163"/>
    <mergeCell ref="O162:S163"/>
    <mergeCell ref="BB162:BC162"/>
    <mergeCell ref="BD158:BE158"/>
    <mergeCell ref="BF158:BJ159"/>
    <mergeCell ref="BB159:BC159"/>
    <mergeCell ref="BD159:BE159"/>
    <mergeCell ref="B160:B161"/>
    <mergeCell ref="C160:D161"/>
    <mergeCell ref="I160:J161"/>
    <mergeCell ref="K160:N161"/>
    <mergeCell ref="O160:S161"/>
    <mergeCell ref="BB160:BC160"/>
    <mergeCell ref="BD156:BE156"/>
    <mergeCell ref="BF156:BJ157"/>
    <mergeCell ref="BB157:BC157"/>
    <mergeCell ref="BD157:BE157"/>
    <mergeCell ref="B158:B159"/>
    <mergeCell ref="C158:D159"/>
    <mergeCell ref="I158:J159"/>
    <mergeCell ref="K158:N159"/>
    <mergeCell ref="O158:S159"/>
    <mergeCell ref="BB158:BC158"/>
    <mergeCell ref="BD154:BE154"/>
    <mergeCell ref="BF154:BJ155"/>
    <mergeCell ref="BB155:BC155"/>
    <mergeCell ref="BD155:BE155"/>
    <mergeCell ref="B156:B157"/>
    <mergeCell ref="C156:D157"/>
    <mergeCell ref="I156:J157"/>
    <mergeCell ref="K156:N157"/>
    <mergeCell ref="O156:S157"/>
    <mergeCell ref="BB156:BC156"/>
    <mergeCell ref="BD152:BE152"/>
    <mergeCell ref="BF152:BJ153"/>
    <mergeCell ref="BB153:BC153"/>
    <mergeCell ref="BD153:BE153"/>
    <mergeCell ref="B154:B155"/>
    <mergeCell ref="C154:D155"/>
    <mergeCell ref="I154:J155"/>
    <mergeCell ref="K154:N155"/>
    <mergeCell ref="O154:S155"/>
    <mergeCell ref="BB154:BC154"/>
    <mergeCell ref="BD150:BE150"/>
    <mergeCell ref="BF150:BJ151"/>
    <mergeCell ref="BB151:BC151"/>
    <mergeCell ref="BD151:BE151"/>
    <mergeCell ref="B152:B153"/>
    <mergeCell ref="C152:D153"/>
    <mergeCell ref="I152:J153"/>
    <mergeCell ref="K152:N153"/>
    <mergeCell ref="O152:S153"/>
    <mergeCell ref="BB152:BC152"/>
    <mergeCell ref="BD148:BE148"/>
    <mergeCell ref="BF148:BJ149"/>
    <mergeCell ref="BB149:BC149"/>
    <mergeCell ref="BD149:BE149"/>
    <mergeCell ref="B150:B151"/>
    <mergeCell ref="C150:D151"/>
    <mergeCell ref="I150:J151"/>
    <mergeCell ref="K150:N151"/>
    <mergeCell ref="O150:S151"/>
    <mergeCell ref="BB150:BC150"/>
    <mergeCell ref="BD146:BE146"/>
    <mergeCell ref="BF146:BJ147"/>
    <mergeCell ref="BB147:BC147"/>
    <mergeCell ref="BD147:BE147"/>
    <mergeCell ref="B148:B149"/>
    <mergeCell ref="C148:D149"/>
    <mergeCell ref="I148:J149"/>
    <mergeCell ref="K148:N149"/>
    <mergeCell ref="O148:S149"/>
    <mergeCell ref="BB148:BC148"/>
    <mergeCell ref="BD144:BE144"/>
    <mergeCell ref="BF144:BJ145"/>
    <mergeCell ref="BB145:BC145"/>
    <mergeCell ref="BD145:BE145"/>
    <mergeCell ref="B146:B147"/>
    <mergeCell ref="C146:D147"/>
    <mergeCell ref="I146:J147"/>
    <mergeCell ref="K146:N147"/>
    <mergeCell ref="O146:S147"/>
    <mergeCell ref="BB146:BC146"/>
    <mergeCell ref="BD142:BE142"/>
    <mergeCell ref="BF142:BJ143"/>
    <mergeCell ref="BB143:BC143"/>
    <mergeCell ref="BD143:BE143"/>
    <mergeCell ref="B144:B145"/>
    <mergeCell ref="C144:D145"/>
    <mergeCell ref="I144:J145"/>
    <mergeCell ref="K144:N145"/>
    <mergeCell ref="O144:S145"/>
    <mergeCell ref="BB144:BC144"/>
    <mergeCell ref="BD140:BE140"/>
    <mergeCell ref="BF140:BJ141"/>
    <mergeCell ref="BB141:BC141"/>
    <mergeCell ref="BD141:BE141"/>
    <mergeCell ref="B142:B143"/>
    <mergeCell ref="C142:D143"/>
    <mergeCell ref="I142:J143"/>
    <mergeCell ref="K142:N143"/>
    <mergeCell ref="O142:S143"/>
    <mergeCell ref="BB142:BC142"/>
    <mergeCell ref="BD138:BE138"/>
    <mergeCell ref="BF138:BJ139"/>
    <mergeCell ref="BB139:BC139"/>
    <mergeCell ref="BD139:BE139"/>
    <mergeCell ref="B140:B141"/>
    <mergeCell ref="C140:D141"/>
    <mergeCell ref="I140:J141"/>
    <mergeCell ref="K140:N141"/>
    <mergeCell ref="O140:S141"/>
    <mergeCell ref="BB140:BC140"/>
    <mergeCell ref="BD136:BE136"/>
    <mergeCell ref="BF136:BJ137"/>
    <mergeCell ref="BB137:BC137"/>
    <mergeCell ref="BD137:BE137"/>
    <mergeCell ref="B138:B139"/>
    <mergeCell ref="C138:D139"/>
    <mergeCell ref="I138:J139"/>
    <mergeCell ref="K138:N139"/>
    <mergeCell ref="O138:S139"/>
    <mergeCell ref="BB138:BC138"/>
    <mergeCell ref="BD134:BE134"/>
    <mergeCell ref="BF134:BJ135"/>
    <mergeCell ref="BB135:BC135"/>
    <mergeCell ref="BD135:BE135"/>
    <mergeCell ref="B136:B137"/>
    <mergeCell ref="C136:D137"/>
    <mergeCell ref="I136:J137"/>
    <mergeCell ref="K136:N137"/>
    <mergeCell ref="O136:S137"/>
    <mergeCell ref="BB136:BC136"/>
    <mergeCell ref="BD132:BE132"/>
    <mergeCell ref="BF132:BJ133"/>
    <mergeCell ref="BB133:BC133"/>
    <mergeCell ref="BD133:BE133"/>
    <mergeCell ref="B134:B135"/>
    <mergeCell ref="C134:D135"/>
    <mergeCell ref="I134:J135"/>
    <mergeCell ref="K134:N135"/>
    <mergeCell ref="O134:S135"/>
    <mergeCell ref="BB134:BC134"/>
    <mergeCell ref="BD130:BE130"/>
    <mergeCell ref="BF130:BJ131"/>
    <mergeCell ref="BB131:BC131"/>
    <mergeCell ref="BD131:BE131"/>
    <mergeCell ref="B132:B133"/>
    <mergeCell ref="C132:D133"/>
    <mergeCell ref="I132:J133"/>
    <mergeCell ref="K132:N133"/>
    <mergeCell ref="O132:S133"/>
    <mergeCell ref="BB132:BC132"/>
    <mergeCell ref="BD128:BE128"/>
    <mergeCell ref="BF128:BJ129"/>
    <mergeCell ref="BB129:BC129"/>
    <mergeCell ref="BD129:BE129"/>
    <mergeCell ref="B130:B131"/>
    <mergeCell ref="C130:D131"/>
    <mergeCell ref="I130:J131"/>
    <mergeCell ref="K130:N131"/>
    <mergeCell ref="O130:S131"/>
    <mergeCell ref="BB130:BC130"/>
    <mergeCell ref="BD126:BE126"/>
    <mergeCell ref="BF126:BJ127"/>
    <mergeCell ref="BB127:BC127"/>
    <mergeCell ref="BD127:BE127"/>
    <mergeCell ref="B128:B129"/>
    <mergeCell ref="C128:D129"/>
    <mergeCell ref="I128:J129"/>
    <mergeCell ref="K128:N129"/>
    <mergeCell ref="O128:S129"/>
    <mergeCell ref="BB128:BC128"/>
    <mergeCell ref="BD124:BE124"/>
    <mergeCell ref="BF124:BJ125"/>
    <mergeCell ref="BB125:BC125"/>
    <mergeCell ref="BD125:BE125"/>
    <mergeCell ref="B126:B127"/>
    <mergeCell ref="C126:D127"/>
    <mergeCell ref="I126:J127"/>
    <mergeCell ref="K126:N127"/>
    <mergeCell ref="O126:S127"/>
    <mergeCell ref="BB126:BC126"/>
    <mergeCell ref="BD122:BE122"/>
    <mergeCell ref="BF122:BJ123"/>
    <mergeCell ref="BB123:BC123"/>
    <mergeCell ref="BD123:BE123"/>
    <mergeCell ref="B124:B125"/>
    <mergeCell ref="C124:D125"/>
    <mergeCell ref="I124:J125"/>
    <mergeCell ref="K124:N125"/>
    <mergeCell ref="O124:S125"/>
    <mergeCell ref="BB124:BC124"/>
    <mergeCell ref="BD120:BE120"/>
    <mergeCell ref="BF120:BJ121"/>
    <mergeCell ref="BB121:BC121"/>
    <mergeCell ref="BD121:BE121"/>
    <mergeCell ref="B122:B123"/>
    <mergeCell ref="C122:D123"/>
    <mergeCell ref="I122:J123"/>
    <mergeCell ref="K122:N123"/>
    <mergeCell ref="O122:S123"/>
    <mergeCell ref="BB122:BC122"/>
    <mergeCell ref="BD118:BE118"/>
    <mergeCell ref="BF118:BJ119"/>
    <mergeCell ref="BB119:BC119"/>
    <mergeCell ref="BD119:BE119"/>
    <mergeCell ref="B120:B121"/>
    <mergeCell ref="C120:D121"/>
    <mergeCell ref="I120:J121"/>
    <mergeCell ref="K120:N121"/>
    <mergeCell ref="O120:S121"/>
    <mergeCell ref="BB120:BC120"/>
    <mergeCell ref="BD116:BE116"/>
    <mergeCell ref="BF116:BJ117"/>
    <mergeCell ref="BB117:BC117"/>
    <mergeCell ref="BD117:BE117"/>
    <mergeCell ref="B118:B119"/>
    <mergeCell ref="C118:D119"/>
    <mergeCell ref="I118:J119"/>
    <mergeCell ref="K118:N119"/>
    <mergeCell ref="O118:S119"/>
    <mergeCell ref="BB118:BC118"/>
    <mergeCell ref="BD114:BE114"/>
    <mergeCell ref="BF114:BJ115"/>
    <mergeCell ref="BB115:BC115"/>
    <mergeCell ref="BD115:BE115"/>
    <mergeCell ref="B116:B117"/>
    <mergeCell ref="C116:D117"/>
    <mergeCell ref="I116:J117"/>
    <mergeCell ref="K116:N117"/>
    <mergeCell ref="O116:S117"/>
    <mergeCell ref="BB116:BC116"/>
    <mergeCell ref="BD112:BE112"/>
    <mergeCell ref="BF112:BJ113"/>
    <mergeCell ref="BB113:BC113"/>
    <mergeCell ref="BD113:BE113"/>
    <mergeCell ref="B114:B115"/>
    <mergeCell ref="C114:D115"/>
    <mergeCell ref="I114:J115"/>
    <mergeCell ref="K114:N115"/>
    <mergeCell ref="O114:S115"/>
    <mergeCell ref="BB114:BC114"/>
    <mergeCell ref="BD110:BE110"/>
    <mergeCell ref="BF110:BJ111"/>
    <mergeCell ref="BB111:BC111"/>
    <mergeCell ref="BD111:BE111"/>
    <mergeCell ref="B112:B113"/>
    <mergeCell ref="C112:D113"/>
    <mergeCell ref="I112:J113"/>
    <mergeCell ref="K112:N113"/>
    <mergeCell ref="O112:S113"/>
    <mergeCell ref="BB112:BC112"/>
    <mergeCell ref="BD108:BE108"/>
    <mergeCell ref="BF108:BJ109"/>
    <mergeCell ref="BB109:BC109"/>
    <mergeCell ref="BD109:BE109"/>
    <mergeCell ref="B110:B111"/>
    <mergeCell ref="C110:D111"/>
    <mergeCell ref="I110:J111"/>
    <mergeCell ref="K110:N111"/>
    <mergeCell ref="O110:S111"/>
    <mergeCell ref="BB110:BC110"/>
    <mergeCell ref="BD106:BE106"/>
    <mergeCell ref="BF106:BJ107"/>
    <mergeCell ref="BB107:BC107"/>
    <mergeCell ref="BD107:BE107"/>
    <mergeCell ref="B108:B109"/>
    <mergeCell ref="C108:D109"/>
    <mergeCell ref="I108:J109"/>
    <mergeCell ref="K108:N109"/>
    <mergeCell ref="O108:S109"/>
    <mergeCell ref="BB108:BC108"/>
    <mergeCell ref="BD104:BE104"/>
    <mergeCell ref="BF104:BJ105"/>
    <mergeCell ref="BB105:BC105"/>
    <mergeCell ref="BD105:BE105"/>
    <mergeCell ref="B106:B107"/>
    <mergeCell ref="C106:D107"/>
    <mergeCell ref="I106:J107"/>
    <mergeCell ref="K106:N107"/>
    <mergeCell ref="O106:S107"/>
    <mergeCell ref="BB106:BC106"/>
    <mergeCell ref="BD102:BE102"/>
    <mergeCell ref="BF102:BJ103"/>
    <mergeCell ref="BB103:BC103"/>
    <mergeCell ref="BD103:BE103"/>
    <mergeCell ref="B104:B105"/>
    <mergeCell ref="C104:D105"/>
    <mergeCell ref="I104:J105"/>
    <mergeCell ref="K104:N105"/>
    <mergeCell ref="O104:S105"/>
    <mergeCell ref="BB104:BC104"/>
    <mergeCell ref="BD100:BE100"/>
    <mergeCell ref="BF100:BJ101"/>
    <mergeCell ref="BB101:BC101"/>
    <mergeCell ref="BD101:BE101"/>
    <mergeCell ref="B102:B103"/>
    <mergeCell ref="C102:D103"/>
    <mergeCell ref="I102:J103"/>
    <mergeCell ref="K102:N103"/>
    <mergeCell ref="O102:S103"/>
    <mergeCell ref="BB102:BC102"/>
    <mergeCell ref="BD98:BE98"/>
    <mergeCell ref="BF98:BJ99"/>
    <mergeCell ref="BB99:BC99"/>
    <mergeCell ref="BD99:BE99"/>
    <mergeCell ref="B100:B101"/>
    <mergeCell ref="C100:D101"/>
    <mergeCell ref="I100:J101"/>
    <mergeCell ref="K100:N101"/>
    <mergeCell ref="O100:S101"/>
    <mergeCell ref="BB100:BC100"/>
    <mergeCell ref="BD96:BE96"/>
    <mergeCell ref="BF96:BJ97"/>
    <mergeCell ref="BB97:BC97"/>
    <mergeCell ref="BD97:BE97"/>
    <mergeCell ref="B98:B99"/>
    <mergeCell ref="C98:D99"/>
    <mergeCell ref="I98:J99"/>
    <mergeCell ref="K98:N99"/>
    <mergeCell ref="O98:S99"/>
    <mergeCell ref="BB98:BC98"/>
    <mergeCell ref="BD94:BE94"/>
    <mergeCell ref="BF94:BJ95"/>
    <mergeCell ref="BB95:BC95"/>
    <mergeCell ref="BD95:BE95"/>
    <mergeCell ref="B96:B97"/>
    <mergeCell ref="C96:D97"/>
    <mergeCell ref="I96:J97"/>
    <mergeCell ref="K96:N97"/>
    <mergeCell ref="O96:S97"/>
    <mergeCell ref="BB96:BC96"/>
    <mergeCell ref="BD92:BE92"/>
    <mergeCell ref="BF92:BJ93"/>
    <mergeCell ref="BB93:BC93"/>
    <mergeCell ref="BD93:BE93"/>
    <mergeCell ref="B94:B95"/>
    <mergeCell ref="C94:D95"/>
    <mergeCell ref="I94:J95"/>
    <mergeCell ref="K94:N95"/>
    <mergeCell ref="O94:S95"/>
    <mergeCell ref="BB94:BC94"/>
    <mergeCell ref="BD90:BE90"/>
    <mergeCell ref="BF90:BJ91"/>
    <mergeCell ref="BB91:BC91"/>
    <mergeCell ref="BD91:BE91"/>
    <mergeCell ref="B92:B93"/>
    <mergeCell ref="C92:D93"/>
    <mergeCell ref="I92:J93"/>
    <mergeCell ref="K92:N93"/>
    <mergeCell ref="O92:S93"/>
    <mergeCell ref="BB92:BC92"/>
    <mergeCell ref="BD88:BE88"/>
    <mergeCell ref="BF88:BJ89"/>
    <mergeCell ref="BB89:BC89"/>
    <mergeCell ref="BD89:BE89"/>
    <mergeCell ref="B90:B91"/>
    <mergeCell ref="C90:D91"/>
    <mergeCell ref="I90:J91"/>
    <mergeCell ref="K90:N91"/>
    <mergeCell ref="O90:S91"/>
    <mergeCell ref="BB90:BC90"/>
    <mergeCell ref="BD86:BE86"/>
    <mergeCell ref="BF86:BJ87"/>
    <mergeCell ref="BB87:BC87"/>
    <mergeCell ref="BD87:BE87"/>
    <mergeCell ref="B88:B89"/>
    <mergeCell ref="C88:D89"/>
    <mergeCell ref="I88:J89"/>
    <mergeCell ref="K88:N89"/>
    <mergeCell ref="O88:S89"/>
    <mergeCell ref="BB88:BC88"/>
    <mergeCell ref="BD84:BE84"/>
    <mergeCell ref="BF84:BJ85"/>
    <mergeCell ref="BB85:BC85"/>
    <mergeCell ref="BD85:BE85"/>
    <mergeCell ref="B86:B87"/>
    <mergeCell ref="C86:D87"/>
    <mergeCell ref="I86:J87"/>
    <mergeCell ref="K86:N87"/>
    <mergeCell ref="O86:S87"/>
    <mergeCell ref="BB86:BC86"/>
    <mergeCell ref="BD82:BE82"/>
    <mergeCell ref="BF82:BJ83"/>
    <mergeCell ref="BB83:BC83"/>
    <mergeCell ref="BD83:BE83"/>
    <mergeCell ref="B84:B85"/>
    <mergeCell ref="C84:D85"/>
    <mergeCell ref="I84:J85"/>
    <mergeCell ref="K84:N85"/>
    <mergeCell ref="O84:S85"/>
    <mergeCell ref="BB84:BC84"/>
    <mergeCell ref="BD80:BE80"/>
    <mergeCell ref="BF80:BJ81"/>
    <mergeCell ref="BB81:BC81"/>
    <mergeCell ref="BD81:BE81"/>
    <mergeCell ref="B82:B83"/>
    <mergeCell ref="C82:D83"/>
    <mergeCell ref="I82:J83"/>
    <mergeCell ref="K82:N83"/>
    <mergeCell ref="O82:S83"/>
    <mergeCell ref="BB82:BC82"/>
    <mergeCell ref="BD78:BE78"/>
    <mergeCell ref="BF78:BJ79"/>
    <mergeCell ref="BB79:BC79"/>
    <mergeCell ref="BD79:BE79"/>
    <mergeCell ref="B80:B81"/>
    <mergeCell ref="C80:D81"/>
    <mergeCell ref="I80:J81"/>
    <mergeCell ref="K80:N81"/>
    <mergeCell ref="O80:S81"/>
    <mergeCell ref="BB80:BC80"/>
    <mergeCell ref="BD76:BE76"/>
    <mergeCell ref="BF76:BJ77"/>
    <mergeCell ref="BB77:BC77"/>
    <mergeCell ref="BD77:BE77"/>
    <mergeCell ref="B78:B79"/>
    <mergeCell ref="C78:D79"/>
    <mergeCell ref="I78:J79"/>
    <mergeCell ref="K78:N79"/>
    <mergeCell ref="O78:S79"/>
    <mergeCell ref="BB78:BC78"/>
    <mergeCell ref="BD74:BE74"/>
    <mergeCell ref="BF74:BJ75"/>
    <mergeCell ref="BB75:BC75"/>
    <mergeCell ref="BD75:BE75"/>
    <mergeCell ref="B76:B77"/>
    <mergeCell ref="C76:D77"/>
    <mergeCell ref="I76:J77"/>
    <mergeCell ref="K76:N77"/>
    <mergeCell ref="O76:S77"/>
    <mergeCell ref="BB76:BC76"/>
    <mergeCell ref="BD72:BE72"/>
    <mergeCell ref="BF72:BJ73"/>
    <mergeCell ref="BB73:BC73"/>
    <mergeCell ref="BD73:BE73"/>
    <mergeCell ref="B74:B75"/>
    <mergeCell ref="C74:D75"/>
    <mergeCell ref="I74:J75"/>
    <mergeCell ref="K74:N75"/>
    <mergeCell ref="O74:S75"/>
    <mergeCell ref="BB74:BC74"/>
    <mergeCell ref="BD70:BE70"/>
    <mergeCell ref="BF70:BJ71"/>
    <mergeCell ref="BB71:BC71"/>
    <mergeCell ref="BD71:BE71"/>
    <mergeCell ref="B72:B73"/>
    <mergeCell ref="C72:D73"/>
    <mergeCell ref="I72:J73"/>
    <mergeCell ref="K72:N73"/>
    <mergeCell ref="O72:S73"/>
    <mergeCell ref="BB72:BC72"/>
    <mergeCell ref="BD68:BE68"/>
    <mergeCell ref="BF68:BJ69"/>
    <mergeCell ref="BB69:BC69"/>
    <mergeCell ref="BD69:BE69"/>
    <mergeCell ref="B70:B71"/>
    <mergeCell ref="C70:D71"/>
    <mergeCell ref="I70:J71"/>
    <mergeCell ref="K70:N71"/>
    <mergeCell ref="O70:S71"/>
    <mergeCell ref="BB70:BC70"/>
    <mergeCell ref="BD66:BE66"/>
    <mergeCell ref="BF66:BJ67"/>
    <mergeCell ref="BB67:BC67"/>
    <mergeCell ref="BD67:BE67"/>
    <mergeCell ref="B68:B69"/>
    <mergeCell ref="C68:D69"/>
    <mergeCell ref="I68:J69"/>
    <mergeCell ref="K68:N69"/>
    <mergeCell ref="O68:S69"/>
    <mergeCell ref="BB68:BC68"/>
    <mergeCell ref="BD64:BE64"/>
    <mergeCell ref="BF64:BJ65"/>
    <mergeCell ref="BB65:BC65"/>
    <mergeCell ref="BD65:BE65"/>
    <mergeCell ref="B66:B67"/>
    <mergeCell ref="C66:D67"/>
    <mergeCell ref="I66:J67"/>
    <mergeCell ref="K66:N67"/>
    <mergeCell ref="O66:S67"/>
    <mergeCell ref="BB66:BC66"/>
    <mergeCell ref="BD62:BE62"/>
    <mergeCell ref="BF62:BJ63"/>
    <mergeCell ref="BB63:BC63"/>
    <mergeCell ref="BD63:BE63"/>
    <mergeCell ref="B64:B65"/>
    <mergeCell ref="C64:D65"/>
    <mergeCell ref="I64:J65"/>
    <mergeCell ref="K64:N65"/>
    <mergeCell ref="O64:S65"/>
    <mergeCell ref="BB64:BC64"/>
    <mergeCell ref="BD60:BE60"/>
    <mergeCell ref="BF60:BJ61"/>
    <mergeCell ref="BB61:BC61"/>
    <mergeCell ref="BD61:BE61"/>
    <mergeCell ref="B62:B63"/>
    <mergeCell ref="C62:D63"/>
    <mergeCell ref="I62:J63"/>
    <mergeCell ref="K62:N63"/>
    <mergeCell ref="O62:S63"/>
    <mergeCell ref="BB62:BC62"/>
    <mergeCell ref="BD58:BE58"/>
    <mergeCell ref="BF58:BJ59"/>
    <mergeCell ref="BB59:BC59"/>
    <mergeCell ref="BD59:BE59"/>
    <mergeCell ref="B60:B61"/>
    <mergeCell ref="C60:D61"/>
    <mergeCell ref="I60:J61"/>
    <mergeCell ref="K60:N61"/>
    <mergeCell ref="O60:S61"/>
    <mergeCell ref="BB60:BC60"/>
    <mergeCell ref="BD56:BE56"/>
    <mergeCell ref="BF56:BJ57"/>
    <mergeCell ref="BB57:BC57"/>
    <mergeCell ref="BD57:BE57"/>
    <mergeCell ref="B58:B59"/>
    <mergeCell ref="C58:D59"/>
    <mergeCell ref="I58:J59"/>
    <mergeCell ref="K58:N59"/>
    <mergeCell ref="O58:S59"/>
    <mergeCell ref="BB58:BC58"/>
    <mergeCell ref="BD54:BE54"/>
    <mergeCell ref="BF54:BJ55"/>
    <mergeCell ref="BB55:BC55"/>
    <mergeCell ref="BD55:BE55"/>
    <mergeCell ref="B56:B57"/>
    <mergeCell ref="C56:D57"/>
    <mergeCell ref="I56:J57"/>
    <mergeCell ref="K56:N57"/>
    <mergeCell ref="O56:S57"/>
    <mergeCell ref="BB56:BC56"/>
    <mergeCell ref="BD52:BE52"/>
    <mergeCell ref="BF52:BJ53"/>
    <mergeCell ref="BB53:BC53"/>
    <mergeCell ref="BD53:BE53"/>
    <mergeCell ref="B54:B55"/>
    <mergeCell ref="C54:D55"/>
    <mergeCell ref="I54:J55"/>
    <mergeCell ref="K54:N55"/>
    <mergeCell ref="O54:S55"/>
    <mergeCell ref="BB54:BC54"/>
    <mergeCell ref="BD50:BE50"/>
    <mergeCell ref="BF50:BJ51"/>
    <mergeCell ref="BB51:BC51"/>
    <mergeCell ref="BD51:BE51"/>
    <mergeCell ref="B52:B53"/>
    <mergeCell ref="C52:D53"/>
    <mergeCell ref="I52:J53"/>
    <mergeCell ref="K52:N53"/>
    <mergeCell ref="O52:S53"/>
    <mergeCell ref="BB52:BC52"/>
    <mergeCell ref="BD48:BE48"/>
    <mergeCell ref="BF48:BJ49"/>
    <mergeCell ref="BB49:BC49"/>
    <mergeCell ref="BD49:BE49"/>
    <mergeCell ref="B50:B51"/>
    <mergeCell ref="C50:D51"/>
    <mergeCell ref="I50:J51"/>
    <mergeCell ref="K50:N51"/>
    <mergeCell ref="O50:S51"/>
    <mergeCell ref="BB50:BC50"/>
    <mergeCell ref="BD46:BE46"/>
    <mergeCell ref="BF46:BJ47"/>
    <mergeCell ref="BB47:BC47"/>
    <mergeCell ref="BD47:BE47"/>
    <mergeCell ref="B48:B49"/>
    <mergeCell ref="C48:D49"/>
    <mergeCell ref="I48:J49"/>
    <mergeCell ref="K48:N49"/>
    <mergeCell ref="O48:S49"/>
    <mergeCell ref="BB48:BC48"/>
    <mergeCell ref="BD44:BE44"/>
    <mergeCell ref="BF44:BJ45"/>
    <mergeCell ref="BB45:BC45"/>
    <mergeCell ref="BD45:BE45"/>
    <mergeCell ref="B46:B47"/>
    <mergeCell ref="C46:D47"/>
    <mergeCell ref="I46:J47"/>
    <mergeCell ref="K46:N47"/>
    <mergeCell ref="O46:S47"/>
    <mergeCell ref="BB46:BC46"/>
    <mergeCell ref="BD42:BE42"/>
    <mergeCell ref="BF42:BJ43"/>
    <mergeCell ref="BB43:BC43"/>
    <mergeCell ref="BD43:BE43"/>
    <mergeCell ref="B44:B45"/>
    <mergeCell ref="C44:D45"/>
    <mergeCell ref="I44:J45"/>
    <mergeCell ref="K44:N45"/>
    <mergeCell ref="O44:S45"/>
    <mergeCell ref="BB44:BC44"/>
    <mergeCell ref="BD40:BE40"/>
    <mergeCell ref="BF40:BJ41"/>
    <mergeCell ref="BB41:BC41"/>
    <mergeCell ref="BD41:BE41"/>
    <mergeCell ref="B42:B43"/>
    <mergeCell ref="C42:D43"/>
    <mergeCell ref="I42:J43"/>
    <mergeCell ref="K42:N43"/>
    <mergeCell ref="O42:S43"/>
    <mergeCell ref="BB42:BC42"/>
    <mergeCell ref="BD38:BE38"/>
    <mergeCell ref="BF38:BJ39"/>
    <mergeCell ref="BB39:BC39"/>
    <mergeCell ref="BD39:BE39"/>
    <mergeCell ref="B40:B41"/>
    <mergeCell ref="C40:D41"/>
    <mergeCell ref="I40:J41"/>
    <mergeCell ref="K40:N41"/>
    <mergeCell ref="O40:S41"/>
    <mergeCell ref="BB40:BC40"/>
    <mergeCell ref="BD36:BE36"/>
    <mergeCell ref="BF36:BJ37"/>
    <mergeCell ref="BB37:BC37"/>
    <mergeCell ref="BD37:BE37"/>
    <mergeCell ref="B38:B39"/>
    <mergeCell ref="C38:D39"/>
    <mergeCell ref="I38:J39"/>
    <mergeCell ref="K38:N39"/>
    <mergeCell ref="O38:S39"/>
    <mergeCell ref="BB38:BC38"/>
    <mergeCell ref="BD34:BE34"/>
    <mergeCell ref="BF34:BJ35"/>
    <mergeCell ref="BB35:BC35"/>
    <mergeCell ref="BD35:BE35"/>
    <mergeCell ref="B36:B37"/>
    <mergeCell ref="C36:D37"/>
    <mergeCell ref="I36:J37"/>
    <mergeCell ref="K36:N37"/>
    <mergeCell ref="O36:S37"/>
    <mergeCell ref="BB36:BC36"/>
    <mergeCell ref="BD32:BE32"/>
    <mergeCell ref="BF32:BJ33"/>
    <mergeCell ref="BB33:BC33"/>
    <mergeCell ref="BD33:BE33"/>
    <mergeCell ref="B34:B35"/>
    <mergeCell ref="C34:D35"/>
    <mergeCell ref="I34:J35"/>
    <mergeCell ref="K34:N35"/>
    <mergeCell ref="O34:S35"/>
    <mergeCell ref="BB34:BC34"/>
    <mergeCell ref="BD30:BE30"/>
    <mergeCell ref="BF30:BJ31"/>
    <mergeCell ref="BB31:BC31"/>
    <mergeCell ref="BD31:BE31"/>
    <mergeCell ref="B32:B33"/>
    <mergeCell ref="C32:D33"/>
    <mergeCell ref="I32:J33"/>
    <mergeCell ref="K32:N33"/>
    <mergeCell ref="O32:S33"/>
    <mergeCell ref="BB32:BC32"/>
    <mergeCell ref="BD28:BE28"/>
    <mergeCell ref="BF28:BJ29"/>
    <mergeCell ref="BB29:BC29"/>
    <mergeCell ref="BD29:BE29"/>
    <mergeCell ref="B30:B31"/>
    <mergeCell ref="C30:D31"/>
    <mergeCell ref="I30:J31"/>
    <mergeCell ref="K30:N31"/>
    <mergeCell ref="O30:S31"/>
    <mergeCell ref="BB30:BC30"/>
    <mergeCell ref="BD26:BE26"/>
    <mergeCell ref="BF26:BJ27"/>
    <mergeCell ref="BB27:BC27"/>
    <mergeCell ref="BD27:BE27"/>
    <mergeCell ref="B28:B29"/>
    <mergeCell ref="C28:D29"/>
    <mergeCell ref="I28:J29"/>
    <mergeCell ref="K28:N29"/>
    <mergeCell ref="O28:S29"/>
    <mergeCell ref="BB28:BC28"/>
    <mergeCell ref="BD24:BE24"/>
    <mergeCell ref="BF24:BJ25"/>
    <mergeCell ref="BB25:BC25"/>
    <mergeCell ref="BD25:BE25"/>
    <mergeCell ref="B26:B27"/>
    <mergeCell ref="C26:D27"/>
    <mergeCell ref="I26:J27"/>
    <mergeCell ref="K26:N27"/>
    <mergeCell ref="O26:S27"/>
    <mergeCell ref="BB26:BC26"/>
    <mergeCell ref="BD22:BE22"/>
    <mergeCell ref="BF22:BJ23"/>
    <mergeCell ref="BB23:BC23"/>
    <mergeCell ref="BD23:BE23"/>
    <mergeCell ref="B24:B25"/>
    <mergeCell ref="C24:D25"/>
    <mergeCell ref="I24:J25"/>
    <mergeCell ref="K24:N25"/>
    <mergeCell ref="O24:S25"/>
    <mergeCell ref="BB24:BC24"/>
    <mergeCell ref="O11:S15"/>
    <mergeCell ref="W11:BA11"/>
    <mergeCell ref="BD20:BE20"/>
    <mergeCell ref="BF20:BJ21"/>
    <mergeCell ref="BB21:BC21"/>
    <mergeCell ref="BD21:BE21"/>
    <mergeCell ref="B22:B23"/>
    <mergeCell ref="C22:D23"/>
    <mergeCell ref="I22:J23"/>
    <mergeCell ref="K22:N23"/>
    <mergeCell ref="O22:S23"/>
    <mergeCell ref="BB22:BC22"/>
    <mergeCell ref="BD18:BE18"/>
    <mergeCell ref="BF18:BJ19"/>
    <mergeCell ref="BB19:BC19"/>
    <mergeCell ref="BD19:BE19"/>
    <mergeCell ref="B20:B21"/>
    <mergeCell ref="C20:D21"/>
    <mergeCell ref="I20:J21"/>
    <mergeCell ref="K20:N21"/>
    <mergeCell ref="O20:S21"/>
    <mergeCell ref="BB20:BC20"/>
    <mergeCell ref="B18:B19"/>
    <mergeCell ref="C18:D19"/>
    <mergeCell ref="I18:J19"/>
    <mergeCell ref="K18:N19"/>
    <mergeCell ref="O18:S19"/>
    <mergeCell ref="BB18:BC18"/>
    <mergeCell ref="AT2:BI2"/>
    <mergeCell ref="AC3:AD3"/>
    <mergeCell ref="AF3:AG3"/>
    <mergeCell ref="AJ3:AK3"/>
    <mergeCell ref="AT3:BI3"/>
    <mergeCell ref="BE4:BH4"/>
    <mergeCell ref="BD16:BE16"/>
    <mergeCell ref="BF16:BJ17"/>
    <mergeCell ref="BB17:BC17"/>
    <mergeCell ref="BD17:BE17"/>
    <mergeCell ref="B16:B17"/>
    <mergeCell ref="C16:D17"/>
    <mergeCell ref="I16:J17"/>
    <mergeCell ref="K16:N17"/>
    <mergeCell ref="O16:S17"/>
    <mergeCell ref="BB16:BC16"/>
    <mergeCell ref="BB11:BC15"/>
    <mergeCell ref="BD11:BE15"/>
    <mergeCell ref="BF11:BJ15"/>
    <mergeCell ref="W12:AC12"/>
    <mergeCell ref="AD12:AJ12"/>
    <mergeCell ref="AK12:AQ12"/>
    <mergeCell ref="AR12:AX12"/>
    <mergeCell ref="AY12:BA12"/>
    <mergeCell ref="BE5:BH5"/>
    <mergeCell ref="BA7:BB7"/>
    <mergeCell ref="BE7:BF7"/>
    <mergeCell ref="BE9:BF9"/>
    <mergeCell ref="B11:B15"/>
    <mergeCell ref="C11:D15"/>
    <mergeCell ref="I11:J15"/>
    <mergeCell ref="K11:N15"/>
  </mergeCells>
  <phoneticPr fontId="2"/>
  <conditionalFormatting sqref="W17:BE17">
    <cfRule type="expression" dxfId="129" priority="99">
      <formula>INDIRECT(ADDRESS(ROW(),COLUMN()))=TRUNC(INDIRECT(ADDRESS(ROW(),COLUMN())))</formula>
    </cfRule>
  </conditionalFormatting>
  <conditionalFormatting sqref="W19:BE19">
    <cfRule type="expression" dxfId="128" priority="100">
      <formula>INDIRECT(ADDRESS(ROW(),COLUMN()))=TRUNC(INDIRECT(ADDRESS(ROW(),COLUMN())))</formula>
    </cfRule>
  </conditionalFormatting>
  <conditionalFormatting sqref="W21:BE21">
    <cfRule type="expression" dxfId="127" priority="98">
      <formula>INDIRECT(ADDRESS(ROW(),COLUMN()))=TRUNC(INDIRECT(ADDRESS(ROW(),COLUMN())))</formula>
    </cfRule>
  </conditionalFormatting>
  <conditionalFormatting sqref="W23:BE23">
    <cfRule type="expression" dxfId="126" priority="97">
      <formula>INDIRECT(ADDRESS(ROW(),COLUMN()))=TRUNC(INDIRECT(ADDRESS(ROW(),COLUMN())))</formula>
    </cfRule>
  </conditionalFormatting>
  <conditionalFormatting sqref="W25:BE25">
    <cfRule type="expression" dxfId="125" priority="96">
      <formula>INDIRECT(ADDRESS(ROW(),COLUMN()))=TRUNC(INDIRECT(ADDRESS(ROW(),COLUMN())))</formula>
    </cfRule>
  </conditionalFormatting>
  <conditionalFormatting sqref="W27:BE27">
    <cfRule type="expression" dxfId="124" priority="95">
      <formula>INDIRECT(ADDRESS(ROW(),COLUMN()))=TRUNC(INDIRECT(ADDRESS(ROW(),COLUMN())))</formula>
    </cfRule>
  </conditionalFormatting>
  <conditionalFormatting sqref="W29:BE29">
    <cfRule type="expression" dxfId="123" priority="94">
      <formula>INDIRECT(ADDRESS(ROW(),COLUMN()))=TRUNC(INDIRECT(ADDRESS(ROW(),COLUMN())))</formula>
    </cfRule>
  </conditionalFormatting>
  <conditionalFormatting sqref="W31:BE31">
    <cfRule type="expression" dxfId="122" priority="93">
      <formula>INDIRECT(ADDRESS(ROW(),COLUMN()))=TRUNC(INDIRECT(ADDRESS(ROW(),COLUMN())))</formula>
    </cfRule>
  </conditionalFormatting>
  <conditionalFormatting sqref="W33:BE33">
    <cfRule type="expression" dxfId="121" priority="92">
      <formula>INDIRECT(ADDRESS(ROW(),COLUMN()))=TRUNC(INDIRECT(ADDRESS(ROW(),COLUMN())))</formula>
    </cfRule>
  </conditionalFormatting>
  <conditionalFormatting sqref="W35:BE35">
    <cfRule type="expression" dxfId="120" priority="91">
      <formula>INDIRECT(ADDRESS(ROW(),COLUMN()))=TRUNC(INDIRECT(ADDRESS(ROW(),COLUMN())))</formula>
    </cfRule>
  </conditionalFormatting>
  <conditionalFormatting sqref="W37:BE37">
    <cfRule type="expression" dxfId="119" priority="90">
      <formula>INDIRECT(ADDRESS(ROW(),COLUMN()))=TRUNC(INDIRECT(ADDRESS(ROW(),COLUMN())))</formula>
    </cfRule>
  </conditionalFormatting>
  <conditionalFormatting sqref="W39:BE39">
    <cfRule type="expression" dxfId="118" priority="89">
      <formula>INDIRECT(ADDRESS(ROW(),COLUMN()))=TRUNC(INDIRECT(ADDRESS(ROW(),COLUMN())))</formula>
    </cfRule>
  </conditionalFormatting>
  <conditionalFormatting sqref="W41:BE41">
    <cfRule type="expression" dxfId="117" priority="88">
      <formula>INDIRECT(ADDRESS(ROW(),COLUMN()))=TRUNC(INDIRECT(ADDRESS(ROW(),COLUMN())))</formula>
    </cfRule>
  </conditionalFormatting>
  <conditionalFormatting sqref="W43:BE43">
    <cfRule type="expression" dxfId="116" priority="87">
      <formula>INDIRECT(ADDRESS(ROW(),COLUMN()))=TRUNC(INDIRECT(ADDRESS(ROW(),COLUMN())))</formula>
    </cfRule>
  </conditionalFormatting>
  <conditionalFormatting sqref="W45:BE45">
    <cfRule type="expression" dxfId="115" priority="86">
      <formula>INDIRECT(ADDRESS(ROW(),COLUMN()))=TRUNC(INDIRECT(ADDRESS(ROW(),COLUMN())))</formula>
    </cfRule>
  </conditionalFormatting>
  <conditionalFormatting sqref="W47:BE47">
    <cfRule type="expression" dxfId="114" priority="85">
      <formula>INDIRECT(ADDRESS(ROW(),COLUMN()))=TRUNC(INDIRECT(ADDRESS(ROW(),COLUMN())))</formula>
    </cfRule>
  </conditionalFormatting>
  <conditionalFormatting sqref="W49:BE49">
    <cfRule type="expression" dxfId="113" priority="84">
      <formula>INDIRECT(ADDRESS(ROW(),COLUMN()))=TRUNC(INDIRECT(ADDRESS(ROW(),COLUMN())))</formula>
    </cfRule>
  </conditionalFormatting>
  <conditionalFormatting sqref="W51:BE51">
    <cfRule type="expression" dxfId="112" priority="83">
      <formula>INDIRECT(ADDRESS(ROW(),COLUMN()))=TRUNC(INDIRECT(ADDRESS(ROW(),COLUMN())))</formula>
    </cfRule>
  </conditionalFormatting>
  <conditionalFormatting sqref="W53:BE53">
    <cfRule type="expression" dxfId="111" priority="82">
      <formula>INDIRECT(ADDRESS(ROW(),COLUMN()))=TRUNC(INDIRECT(ADDRESS(ROW(),COLUMN())))</formula>
    </cfRule>
  </conditionalFormatting>
  <conditionalFormatting sqref="W55:BE55">
    <cfRule type="expression" dxfId="110" priority="81">
      <formula>INDIRECT(ADDRESS(ROW(),COLUMN()))=TRUNC(INDIRECT(ADDRESS(ROW(),COLUMN())))</formula>
    </cfRule>
  </conditionalFormatting>
  <conditionalFormatting sqref="W57:BE57">
    <cfRule type="expression" dxfId="109" priority="80">
      <formula>INDIRECT(ADDRESS(ROW(),COLUMN()))=TRUNC(INDIRECT(ADDRESS(ROW(),COLUMN())))</formula>
    </cfRule>
  </conditionalFormatting>
  <conditionalFormatting sqref="W59:BE59">
    <cfRule type="expression" dxfId="108" priority="79">
      <formula>INDIRECT(ADDRESS(ROW(),COLUMN()))=TRUNC(INDIRECT(ADDRESS(ROW(),COLUMN())))</formula>
    </cfRule>
  </conditionalFormatting>
  <conditionalFormatting sqref="W61:BE61">
    <cfRule type="expression" dxfId="107" priority="78">
      <formula>INDIRECT(ADDRESS(ROW(),COLUMN()))=TRUNC(INDIRECT(ADDRESS(ROW(),COLUMN())))</formula>
    </cfRule>
  </conditionalFormatting>
  <conditionalFormatting sqref="W63:BE63">
    <cfRule type="expression" dxfId="106" priority="77">
      <formula>INDIRECT(ADDRESS(ROW(),COLUMN()))=TRUNC(INDIRECT(ADDRESS(ROW(),COLUMN())))</formula>
    </cfRule>
  </conditionalFormatting>
  <conditionalFormatting sqref="W65:BE65">
    <cfRule type="expression" dxfId="105" priority="76">
      <formula>INDIRECT(ADDRESS(ROW(),COLUMN()))=TRUNC(INDIRECT(ADDRESS(ROW(),COLUMN())))</formula>
    </cfRule>
  </conditionalFormatting>
  <conditionalFormatting sqref="W67:BE67">
    <cfRule type="expression" dxfId="104" priority="75">
      <formula>INDIRECT(ADDRESS(ROW(),COLUMN()))=TRUNC(INDIRECT(ADDRESS(ROW(),COLUMN())))</formula>
    </cfRule>
  </conditionalFormatting>
  <conditionalFormatting sqref="W69:BE69">
    <cfRule type="expression" dxfId="103" priority="74">
      <formula>INDIRECT(ADDRESS(ROW(),COLUMN()))=TRUNC(INDIRECT(ADDRESS(ROW(),COLUMN())))</formula>
    </cfRule>
  </conditionalFormatting>
  <conditionalFormatting sqref="W71:BE71">
    <cfRule type="expression" dxfId="102" priority="73">
      <formula>INDIRECT(ADDRESS(ROW(),COLUMN()))=TRUNC(INDIRECT(ADDRESS(ROW(),COLUMN())))</formula>
    </cfRule>
  </conditionalFormatting>
  <conditionalFormatting sqref="W73:BE73">
    <cfRule type="expression" dxfId="101" priority="72">
      <formula>INDIRECT(ADDRESS(ROW(),COLUMN()))=TRUNC(INDIRECT(ADDRESS(ROW(),COLUMN())))</formula>
    </cfRule>
  </conditionalFormatting>
  <conditionalFormatting sqref="W75:BE75">
    <cfRule type="expression" dxfId="100" priority="71">
      <formula>INDIRECT(ADDRESS(ROW(),COLUMN()))=TRUNC(INDIRECT(ADDRESS(ROW(),COLUMN())))</formula>
    </cfRule>
  </conditionalFormatting>
  <conditionalFormatting sqref="W77:BE77">
    <cfRule type="expression" dxfId="99" priority="70">
      <formula>INDIRECT(ADDRESS(ROW(),COLUMN()))=TRUNC(INDIRECT(ADDRESS(ROW(),COLUMN())))</formula>
    </cfRule>
  </conditionalFormatting>
  <conditionalFormatting sqref="W79:BE79">
    <cfRule type="expression" dxfId="98" priority="69">
      <formula>INDIRECT(ADDRESS(ROW(),COLUMN()))=TRUNC(INDIRECT(ADDRESS(ROW(),COLUMN())))</formula>
    </cfRule>
  </conditionalFormatting>
  <conditionalFormatting sqref="W81:BE81">
    <cfRule type="expression" dxfId="97" priority="68">
      <formula>INDIRECT(ADDRESS(ROW(),COLUMN()))=TRUNC(INDIRECT(ADDRESS(ROW(),COLUMN())))</formula>
    </cfRule>
  </conditionalFormatting>
  <conditionalFormatting sqref="W83:BE83">
    <cfRule type="expression" dxfId="96" priority="67">
      <formula>INDIRECT(ADDRESS(ROW(),COLUMN()))=TRUNC(INDIRECT(ADDRESS(ROW(),COLUMN())))</formula>
    </cfRule>
  </conditionalFormatting>
  <conditionalFormatting sqref="W85:BE85">
    <cfRule type="expression" dxfId="95" priority="66">
      <formula>INDIRECT(ADDRESS(ROW(),COLUMN()))=TRUNC(INDIRECT(ADDRESS(ROW(),COLUMN())))</formula>
    </cfRule>
  </conditionalFormatting>
  <conditionalFormatting sqref="W87:BE87">
    <cfRule type="expression" dxfId="94" priority="65">
      <formula>INDIRECT(ADDRESS(ROW(),COLUMN()))=TRUNC(INDIRECT(ADDRESS(ROW(),COLUMN())))</formula>
    </cfRule>
  </conditionalFormatting>
  <conditionalFormatting sqref="W89:BE89">
    <cfRule type="expression" dxfId="93" priority="64">
      <formula>INDIRECT(ADDRESS(ROW(),COLUMN()))=TRUNC(INDIRECT(ADDRESS(ROW(),COLUMN())))</formula>
    </cfRule>
  </conditionalFormatting>
  <conditionalFormatting sqref="W91:BE91">
    <cfRule type="expression" dxfId="92" priority="63">
      <formula>INDIRECT(ADDRESS(ROW(),COLUMN()))=TRUNC(INDIRECT(ADDRESS(ROW(),COLUMN())))</formula>
    </cfRule>
  </conditionalFormatting>
  <conditionalFormatting sqref="W93:BE93">
    <cfRule type="expression" dxfId="91" priority="62">
      <formula>INDIRECT(ADDRESS(ROW(),COLUMN()))=TRUNC(INDIRECT(ADDRESS(ROW(),COLUMN())))</formula>
    </cfRule>
  </conditionalFormatting>
  <conditionalFormatting sqref="W95:BE95">
    <cfRule type="expression" dxfId="90" priority="61">
      <formula>INDIRECT(ADDRESS(ROW(),COLUMN()))=TRUNC(INDIRECT(ADDRESS(ROW(),COLUMN())))</formula>
    </cfRule>
  </conditionalFormatting>
  <conditionalFormatting sqref="W97:BE97">
    <cfRule type="expression" dxfId="89" priority="60">
      <formula>INDIRECT(ADDRESS(ROW(),COLUMN()))=TRUNC(INDIRECT(ADDRESS(ROW(),COLUMN())))</formula>
    </cfRule>
  </conditionalFormatting>
  <conditionalFormatting sqref="W99:BE99">
    <cfRule type="expression" dxfId="88" priority="59">
      <formula>INDIRECT(ADDRESS(ROW(),COLUMN()))=TRUNC(INDIRECT(ADDRESS(ROW(),COLUMN())))</formula>
    </cfRule>
  </conditionalFormatting>
  <conditionalFormatting sqref="W101:BE101">
    <cfRule type="expression" dxfId="87" priority="58">
      <formula>INDIRECT(ADDRESS(ROW(),COLUMN()))=TRUNC(INDIRECT(ADDRESS(ROW(),COLUMN())))</formula>
    </cfRule>
  </conditionalFormatting>
  <conditionalFormatting sqref="W103:BE103">
    <cfRule type="expression" dxfId="86" priority="57">
      <formula>INDIRECT(ADDRESS(ROW(),COLUMN()))=TRUNC(INDIRECT(ADDRESS(ROW(),COLUMN())))</formula>
    </cfRule>
  </conditionalFormatting>
  <conditionalFormatting sqref="W105:BE105">
    <cfRule type="expression" dxfId="85" priority="56">
      <formula>INDIRECT(ADDRESS(ROW(),COLUMN()))=TRUNC(INDIRECT(ADDRESS(ROW(),COLUMN())))</formula>
    </cfRule>
  </conditionalFormatting>
  <conditionalFormatting sqref="W107:BE107">
    <cfRule type="expression" dxfId="84" priority="55">
      <formula>INDIRECT(ADDRESS(ROW(),COLUMN()))=TRUNC(INDIRECT(ADDRESS(ROW(),COLUMN())))</formula>
    </cfRule>
  </conditionalFormatting>
  <conditionalFormatting sqref="W109:BE109">
    <cfRule type="expression" dxfId="83" priority="54">
      <formula>INDIRECT(ADDRESS(ROW(),COLUMN()))=TRUNC(INDIRECT(ADDRESS(ROW(),COLUMN())))</formula>
    </cfRule>
  </conditionalFormatting>
  <conditionalFormatting sqref="W111:BE111">
    <cfRule type="expression" dxfId="82" priority="53">
      <formula>INDIRECT(ADDRESS(ROW(),COLUMN()))=TRUNC(INDIRECT(ADDRESS(ROW(),COLUMN())))</formula>
    </cfRule>
  </conditionalFormatting>
  <conditionalFormatting sqref="W113:BE113">
    <cfRule type="expression" dxfId="81" priority="52">
      <formula>INDIRECT(ADDRESS(ROW(),COLUMN()))=TRUNC(INDIRECT(ADDRESS(ROW(),COLUMN())))</formula>
    </cfRule>
  </conditionalFormatting>
  <conditionalFormatting sqref="W115:BE115">
    <cfRule type="expression" dxfId="80" priority="51">
      <formula>INDIRECT(ADDRESS(ROW(),COLUMN()))=TRUNC(INDIRECT(ADDRESS(ROW(),COLUMN())))</formula>
    </cfRule>
  </conditionalFormatting>
  <conditionalFormatting sqref="W117:BE117">
    <cfRule type="expression" dxfId="79" priority="50">
      <formula>INDIRECT(ADDRESS(ROW(),COLUMN()))=TRUNC(INDIRECT(ADDRESS(ROW(),COLUMN())))</formula>
    </cfRule>
  </conditionalFormatting>
  <conditionalFormatting sqref="W119:BE119">
    <cfRule type="expression" dxfId="78" priority="49">
      <formula>INDIRECT(ADDRESS(ROW(),COLUMN()))=TRUNC(INDIRECT(ADDRESS(ROW(),COLUMN())))</formula>
    </cfRule>
  </conditionalFormatting>
  <conditionalFormatting sqref="W121:BE121">
    <cfRule type="expression" dxfId="77" priority="48">
      <formula>INDIRECT(ADDRESS(ROW(),COLUMN()))=TRUNC(INDIRECT(ADDRESS(ROW(),COLUMN())))</formula>
    </cfRule>
  </conditionalFormatting>
  <conditionalFormatting sqref="W123:BE123">
    <cfRule type="expression" dxfId="76" priority="47">
      <formula>INDIRECT(ADDRESS(ROW(),COLUMN()))=TRUNC(INDIRECT(ADDRESS(ROW(),COLUMN())))</formula>
    </cfRule>
  </conditionalFormatting>
  <conditionalFormatting sqref="W125:BE125">
    <cfRule type="expression" dxfId="75" priority="46">
      <formula>INDIRECT(ADDRESS(ROW(),COLUMN()))=TRUNC(INDIRECT(ADDRESS(ROW(),COLUMN())))</formula>
    </cfRule>
  </conditionalFormatting>
  <conditionalFormatting sqref="W127:BE127">
    <cfRule type="expression" dxfId="74" priority="45">
      <formula>INDIRECT(ADDRESS(ROW(),COLUMN()))=TRUNC(INDIRECT(ADDRESS(ROW(),COLUMN())))</formula>
    </cfRule>
  </conditionalFormatting>
  <conditionalFormatting sqref="W129:BE129">
    <cfRule type="expression" dxfId="73" priority="44">
      <formula>INDIRECT(ADDRESS(ROW(),COLUMN()))=TRUNC(INDIRECT(ADDRESS(ROW(),COLUMN())))</formula>
    </cfRule>
  </conditionalFormatting>
  <conditionalFormatting sqref="W131:BE131">
    <cfRule type="expression" dxfId="72" priority="43">
      <formula>INDIRECT(ADDRESS(ROW(),COLUMN()))=TRUNC(INDIRECT(ADDRESS(ROW(),COLUMN())))</formula>
    </cfRule>
  </conditionalFormatting>
  <conditionalFormatting sqref="W133:BE133">
    <cfRule type="expression" dxfId="71" priority="42">
      <formula>INDIRECT(ADDRESS(ROW(),COLUMN()))=TRUNC(INDIRECT(ADDRESS(ROW(),COLUMN())))</formula>
    </cfRule>
  </conditionalFormatting>
  <conditionalFormatting sqref="W135:BE135">
    <cfRule type="expression" dxfId="70" priority="41">
      <formula>INDIRECT(ADDRESS(ROW(),COLUMN()))=TRUNC(INDIRECT(ADDRESS(ROW(),COLUMN())))</formula>
    </cfRule>
  </conditionalFormatting>
  <conditionalFormatting sqref="W137:BE137">
    <cfRule type="expression" dxfId="69" priority="40">
      <formula>INDIRECT(ADDRESS(ROW(),COLUMN()))=TRUNC(INDIRECT(ADDRESS(ROW(),COLUMN())))</formula>
    </cfRule>
  </conditionalFormatting>
  <conditionalFormatting sqref="W139:BE139">
    <cfRule type="expression" dxfId="68" priority="39">
      <formula>INDIRECT(ADDRESS(ROW(),COLUMN()))=TRUNC(INDIRECT(ADDRESS(ROW(),COLUMN())))</formula>
    </cfRule>
  </conditionalFormatting>
  <conditionalFormatting sqref="W141:BE141">
    <cfRule type="expression" dxfId="67" priority="38">
      <formula>INDIRECT(ADDRESS(ROW(),COLUMN()))=TRUNC(INDIRECT(ADDRESS(ROW(),COLUMN())))</formula>
    </cfRule>
  </conditionalFormatting>
  <conditionalFormatting sqref="W143:BE143">
    <cfRule type="expression" dxfId="66" priority="37">
      <formula>INDIRECT(ADDRESS(ROW(),COLUMN()))=TRUNC(INDIRECT(ADDRESS(ROW(),COLUMN())))</formula>
    </cfRule>
  </conditionalFormatting>
  <conditionalFormatting sqref="W145:BE145">
    <cfRule type="expression" dxfId="65" priority="36">
      <formula>INDIRECT(ADDRESS(ROW(),COLUMN()))=TRUNC(INDIRECT(ADDRESS(ROW(),COLUMN())))</formula>
    </cfRule>
  </conditionalFormatting>
  <conditionalFormatting sqref="W147:BE147">
    <cfRule type="expression" dxfId="64" priority="35">
      <formula>INDIRECT(ADDRESS(ROW(),COLUMN()))=TRUNC(INDIRECT(ADDRESS(ROW(),COLUMN())))</formula>
    </cfRule>
  </conditionalFormatting>
  <conditionalFormatting sqref="W149:BE149">
    <cfRule type="expression" dxfId="63" priority="34">
      <formula>INDIRECT(ADDRESS(ROW(),COLUMN()))=TRUNC(INDIRECT(ADDRESS(ROW(),COLUMN())))</formula>
    </cfRule>
  </conditionalFormatting>
  <conditionalFormatting sqref="W151:BE151">
    <cfRule type="expression" dxfId="62" priority="33">
      <formula>INDIRECT(ADDRESS(ROW(),COLUMN()))=TRUNC(INDIRECT(ADDRESS(ROW(),COLUMN())))</formula>
    </cfRule>
  </conditionalFormatting>
  <conditionalFormatting sqref="W153:BE153">
    <cfRule type="expression" dxfId="61" priority="32">
      <formula>INDIRECT(ADDRESS(ROW(),COLUMN()))=TRUNC(INDIRECT(ADDRESS(ROW(),COLUMN())))</formula>
    </cfRule>
  </conditionalFormatting>
  <conditionalFormatting sqref="W155:BE155">
    <cfRule type="expression" dxfId="60" priority="31">
      <formula>INDIRECT(ADDRESS(ROW(),COLUMN()))=TRUNC(INDIRECT(ADDRESS(ROW(),COLUMN())))</formula>
    </cfRule>
  </conditionalFormatting>
  <conditionalFormatting sqref="W157:BE157">
    <cfRule type="expression" dxfId="59" priority="30">
      <formula>INDIRECT(ADDRESS(ROW(),COLUMN()))=TRUNC(INDIRECT(ADDRESS(ROW(),COLUMN())))</formula>
    </cfRule>
  </conditionalFormatting>
  <conditionalFormatting sqref="W159:BE159">
    <cfRule type="expression" dxfId="58" priority="29">
      <formula>INDIRECT(ADDRESS(ROW(),COLUMN()))=TRUNC(INDIRECT(ADDRESS(ROW(),COLUMN())))</formula>
    </cfRule>
  </conditionalFormatting>
  <conditionalFormatting sqref="W161:BE161">
    <cfRule type="expression" dxfId="57" priority="28">
      <formula>INDIRECT(ADDRESS(ROW(),COLUMN()))=TRUNC(INDIRECT(ADDRESS(ROW(),COLUMN())))</formula>
    </cfRule>
  </conditionalFormatting>
  <conditionalFormatting sqref="W163:BE163">
    <cfRule type="expression" dxfId="56" priority="27">
      <formula>INDIRECT(ADDRESS(ROW(),COLUMN()))=TRUNC(INDIRECT(ADDRESS(ROW(),COLUMN())))</formula>
    </cfRule>
  </conditionalFormatting>
  <conditionalFormatting sqref="W165:BE165">
    <cfRule type="expression" dxfId="55" priority="26">
      <formula>INDIRECT(ADDRESS(ROW(),COLUMN()))=TRUNC(INDIRECT(ADDRESS(ROW(),COLUMN())))</formula>
    </cfRule>
  </conditionalFormatting>
  <conditionalFormatting sqref="W167:BE167">
    <cfRule type="expression" dxfId="54" priority="25">
      <formula>INDIRECT(ADDRESS(ROW(),COLUMN()))=TRUNC(INDIRECT(ADDRESS(ROW(),COLUMN())))</formula>
    </cfRule>
  </conditionalFormatting>
  <conditionalFormatting sqref="W169:BE169">
    <cfRule type="expression" dxfId="53" priority="24">
      <formula>INDIRECT(ADDRESS(ROW(),COLUMN()))=TRUNC(INDIRECT(ADDRESS(ROW(),COLUMN())))</formula>
    </cfRule>
  </conditionalFormatting>
  <conditionalFormatting sqref="W171:BE171">
    <cfRule type="expression" dxfId="52" priority="23">
      <formula>INDIRECT(ADDRESS(ROW(),COLUMN()))=TRUNC(INDIRECT(ADDRESS(ROW(),COLUMN())))</formula>
    </cfRule>
  </conditionalFormatting>
  <conditionalFormatting sqref="W173:BE173">
    <cfRule type="expression" dxfId="51" priority="22">
      <formula>INDIRECT(ADDRESS(ROW(),COLUMN()))=TRUNC(INDIRECT(ADDRESS(ROW(),COLUMN())))</formula>
    </cfRule>
  </conditionalFormatting>
  <conditionalFormatting sqref="W175:BE175">
    <cfRule type="expression" dxfId="50" priority="21">
      <formula>INDIRECT(ADDRESS(ROW(),COLUMN()))=TRUNC(INDIRECT(ADDRESS(ROW(),COLUMN())))</formula>
    </cfRule>
  </conditionalFormatting>
  <conditionalFormatting sqref="W177:BE177">
    <cfRule type="expression" dxfId="49" priority="20">
      <formula>INDIRECT(ADDRESS(ROW(),COLUMN()))=TRUNC(INDIRECT(ADDRESS(ROW(),COLUMN())))</formula>
    </cfRule>
  </conditionalFormatting>
  <conditionalFormatting sqref="W179:BE179">
    <cfRule type="expression" dxfId="48" priority="19">
      <formula>INDIRECT(ADDRESS(ROW(),COLUMN()))=TRUNC(INDIRECT(ADDRESS(ROW(),COLUMN())))</formula>
    </cfRule>
  </conditionalFormatting>
  <conditionalFormatting sqref="W181:BE181">
    <cfRule type="expression" dxfId="47" priority="18">
      <formula>INDIRECT(ADDRESS(ROW(),COLUMN()))=TRUNC(INDIRECT(ADDRESS(ROW(),COLUMN())))</formula>
    </cfRule>
  </conditionalFormatting>
  <conditionalFormatting sqref="W183:BE183">
    <cfRule type="expression" dxfId="46" priority="17">
      <formula>INDIRECT(ADDRESS(ROW(),COLUMN()))=TRUNC(INDIRECT(ADDRESS(ROW(),COLUMN())))</formula>
    </cfRule>
  </conditionalFormatting>
  <conditionalFormatting sqref="W185:BE185">
    <cfRule type="expression" dxfId="45" priority="16">
      <formula>INDIRECT(ADDRESS(ROW(),COLUMN()))=TRUNC(INDIRECT(ADDRESS(ROW(),COLUMN())))</formula>
    </cfRule>
  </conditionalFormatting>
  <conditionalFormatting sqref="W187:BE187">
    <cfRule type="expression" dxfId="44" priority="15">
      <formula>INDIRECT(ADDRESS(ROW(),COLUMN()))=TRUNC(INDIRECT(ADDRESS(ROW(),COLUMN())))</formula>
    </cfRule>
  </conditionalFormatting>
  <conditionalFormatting sqref="W189:BE189">
    <cfRule type="expression" dxfId="43" priority="14">
      <formula>INDIRECT(ADDRESS(ROW(),COLUMN()))=TRUNC(INDIRECT(ADDRESS(ROW(),COLUMN())))</formula>
    </cfRule>
  </conditionalFormatting>
  <conditionalFormatting sqref="W191:BE191">
    <cfRule type="expression" dxfId="42" priority="13">
      <formula>INDIRECT(ADDRESS(ROW(),COLUMN()))=TRUNC(INDIRECT(ADDRESS(ROW(),COLUMN())))</formula>
    </cfRule>
  </conditionalFormatting>
  <conditionalFormatting sqref="W193:BE193">
    <cfRule type="expression" dxfId="41" priority="12">
      <formula>INDIRECT(ADDRESS(ROW(),COLUMN()))=TRUNC(INDIRECT(ADDRESS(ROW(),COLUMN())))</formula>
    </cfRule>
  </conditionalFormatting>
  <conditionalFormatting sqref="W195:BE195">
    <cfRule type="expression" dxfId="40" priority="11">
      <formula>INDIRECT(ADDRESS(ROW(),COLUMN()))=TRUNC(INDIRECT(ADDRESS(ROW(),COLUMN())))</formula>
    </cfRule>
  </conditionalFormatting>
  <conditionalFormatting sqref="W197:BE197">
    <cfRule type="expression" dxfId="39" priority="10">
      <formula>INDIRECT(ADDRESS(ROW(),COLUMN()))=TRUNC(INDIRECT(ADDRESS(ROW(),COLUMN())))</formula>
    </cfRule>
  </conditionalFormatting>
  <conditionalFormatting sqref="W199:BE199">
    <cfRule type="expression" dxfId="38" priority="9">
      <formula>INDIRECT(ADDRESS(ROW(),COLUMN()))=TRUNC(INDIRECT(ADDRESS(ROW(),COLUMN())))</formula>
    </cfRule>
  </conditionalFormatting>
  <conditionalFormatting sqref="W201:BE201">
    <cfRule type="expression" dxfId="37" priority="8">
      <formula>INDIRECT(ADDRESS(ROW(),COLUMN()))=TRUNC(INDIRECT(ADDRESS(ROW(),COLUMN())))</formula>
    </cfRule>
  </conditionalFormatting>
  <conditionalFormatting sqref="W203:BE203">
    <cfRule type="expression" dxfId="36" priority="7">
      <formula>INDIRECT(ADDRESS(ROW(),COLUMN()))=TRUNC(INDIRECT(ADDRESS(ROW(),COLUMN())))</formula>
    </cfRule>
  </conditionalFormatting>
  <conditionalFormatting sqref="W205:BE205">
    <cfRule type="expression" dxfId="35" priority="6">
      <formula>INDIRECT(ADDRESS(ROW(),COLUMN()))=TRUNC(INDIRECT(ADDRESS(ROW(),COLUMN())))</formula>
    </cfRule>
  </conditionalFormatting>
  <conditionalFormatting sqref="W207:BE207">
    <cfRule type="expression" dxfId="34" priority="5">
      <formula>INDIRECT(ADDRESS(ROW(),COLUMN()))=TRUNC(INDIRECT(ADDRESS(ROW(),COLUMN())))</formula>
    </cfRule>
  </conditionalFormatting>
  <conditionalFormatting sqref="W209:BE209">
    <cfRule type="expression" dxfId="33" priority="4">
      <formula>INDIRECT(ADDRESS(ROW(),COLUMN()))=TRUNC(INDIRECT(ADDRESS(ROW(),COLUMN())))</formula>
    </cfRule>
  </conditionalFormatting>
  <conditionalFormatting sqref="W211:BE211">
    <cfRule type="expression" dxfId="32" priority="3">
      <formula>INDIRECT(ADDRESS(ROW(),COLUMN()))=TRUNC(INDIRECT(ADDRESS(ROW(),COLUMN())))</formula>
    </cfRule>
  </conditionalFormatting>
  <conditionalFormatting sqref="W213:BE213">
    <cfRule type="expression" dxfId="31" priority="2">
      <formula>INDIRECT(ADDRESS(ROW(),COLUMN()))=TRUNC(INDIRECT(ADDRESS(ROW(),COLUMN())))</formula>
    </cfRule>
  </conditionalFormatting>
  <conditionalFormatting sqref="W215:BE215">
    <cfRule type="expression" dxfId="30" priority="1">
      <formula>INDIRECT(ADDRESS(ROW(),COLUMN()))=TRUNC(INDIRECT(ADDRESS(ROW(),COLUMN())))</formula>
    </cfRule>
  </conditionalFormatting>
  <dataValidations count="8">
    <dataValidation type="list" errorStyle="warning" allowBlank="1" showInputMessage="1" error="リストにない場合のみ、入力してください。" sqref="K16:N215">
      <formula1>INDIRECT(C16)</formula1>
    </dataValidation>
    <dataValidation type="list" allowBlank="1" showInputMessage="1" sqref="I16:J215">
      <formula1>"A, B, C, D"</formula1>
    </dataValidation>
    <dataValidation type="list" allowBlank="1" showInputMessage="1" sqref="W16:BA16 W18:BA18 W20:BA20 W22:BA22 W24:BA24 W26:BA26 W28:BA28 W30:BA30 W32:BA32 W34:BA34 W36:BA36 W38:BA38 W40:BA40 W42:BA42 W44:BA44 W46:BA46 W48:BA48 W50:BA50 W52:BA52 W54:BA54 W56:BA56 W58:BA58 W60:BA60 W62:BA62 W64:BA64 W66:BA66 W68:BA68 W70:BA70 W72:BA72 W74:BA74 W76:BA76 W78:BA78 W80:BA80 W82:BA82 W84:BA84 W86:BA86 W88:BA88 W90:BA90 W92:BA92 W94:BA94 W96:BA96 W98:BA98 W100:BA100 W102:BA102 W104:BA104 W106:BA106 W108:BA108 W110:BA110 W112:BA112 W114:BA114 W116:BA116 W118:BA118 W120:BA120 W122:BA122 W124:BA124 W126:BA126 W128:BA128 W130:BA130 W132:BA132 W134:BA134 W136:BA136 W138:BA138 W140:BA140 W142:BA142 W144:BA144 W146:BA146 W148:BA148 W150:BA150 W152:BA152 W154:BA154 W156:BA156 W158:BA158 W160:BA160 W162:BA162 W164:BA164 W166:BA166 W168:BA168 W170:BA170 W172:BA172 W174:BA174 W176:BA176 W178:BA178 W180:BA180 W182:BA182 W184:BA184 W186:BA186 W188:BA188 W190:BA190 W192:BA192 W194:BA194 W196:BA196 W198:BA198 W200:BA200 W202:BA202 W204:BA204 W206:BA206 W208:BA208 W210:BA210 W212:BA212 W214:BA214">
      <formula1>シフト記号表</formula1>
    </dataValidation>
    <dataValidation type="list" allowBlank="1" showInputMessage="1" sqref="C16:D215">
      <formula1>職種</formula1>
    </dataValidation>
    <dataValidation type="list" allowBlank="1" showInputMessage="1" showErrorMessage="1" sqref="BE5:BH5">
      <formula1>"予定,実績,予定・実績"</formula1>
    </dataValidation>
    <dataValidation type="decimal" allowBlank="1" showInputMessage="1" showErrorMessage="1" error="入力可能範囲　32～40" sqref="BA7:BB7">
      <formula1>32</formula1>
      <formula2>40</formula2>
    </dataValidation>
    <dataValidation type="list" allowBlank="1" showInputMessage="1" showErrorMessage="1" sqref="AF4:AF5">
      <formula1>#REF!</formula1>
    </dataValidation>
    <dataValidation type="list" allowBlank="1" showInputMessage="1" showErrorMessage="1" sqref="BE4:BH4">
      <formula1>"４週,暦月"</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rowBreaks count="1" manualBreakCount="1">
    <brk id="69" max="62" man="1"/>
  </rowBreaks>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標準様式１プルダウン・リスト!$C$4:$C$13</xm:f>
          </x14:formula1>
          <xm:sqref>AT2:BI2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2:N55"/>
  <sheetViews>
    <sheetView view="pageBreakPreview" zoomScaleNormal="100" zoomScaleSheetLayoutView="100" workbookViewId="0">
      <selection activeCell="F22" sqref="F22"/>
    </sheetView>
  </sheetViews>
  <sheetFormatPr defaultColWidth="10" defaultRowHeight="18.75" x14ac:dyDescent="0.15"/>
  <cols>
    <col min="1" max="1" width="1.75" style="324" customWidth="1"/>
    <col min="2" max="2" width="6.25" style="323" customWidth="1"/>
    <col min="3" max="3" width="11.75" style="323" customWidth="1"/>
    <col min="4" max="4" width="11.75" style="323" hidden="1" customWidth="1"/>
    <col min="5" max="5" width="3.75" style="323" bestFit="1" customWidth="1"/>
    <col min="6" max="6" width="17.375" style="324" customWidth="1"/>
    <col min="7" max="7" width="3.75" style="324" bestFit="1" customWidth="1"/>
    <col min="8" max="8" width="17.375" style="324" customWidth="1"/>
    <col min="9" max="9" width="3.75" style="324" bestFit="1" customWidth="1"/>
    <col min="10" max="10" width="17.375" style="323" customWidth="1"/>
    <col min="11" max="11" width="3.75" style="324" bestFit="1" customWidth="1"/>
    <col min="12" max="12" width="17.375" style="324" customWidth="1"/>
    <col min="13" max="13" width="3.75" style="324" customWidth="1"/>
    <col min="14" max="14" width="56.25" style="324" customWidth="1"/>
    <col min="15" max="16384" width="10" style="324"/>
  </cols>
  <sheetData>
    <row r="2" spans="2:14" x14ac:dyDescent="0.15">
      <c r="B2" s="322" t="s">
        <v>431</v>
      </c>
    </row>
    <row r="3" spans="2:14" x14ac:dyDescent="0.15">
      <c r="B3" s="325" t="s">
        <v>432</v>
      </c>
      <c r="F3" s="326"/>
      <c r="J3" s="327"/>
    </row>
    <row r="4" spans="2:14" x14ac:dyDescent="0.15">
      <c r="B4" s="326" t="s">
        <v>433</v>
      </c>
      <c r="F4" s="327" t="s">
        <v>434</v>
      </c>
      <c r="J4" s="327"/>
    </row>
    <row r="5" spans="2:14" x14ac:dyDescent="0.15">
      <c r="B5" s="325"/>
      <c r="F5" s="1191" t="s">
        <v>435</v>
      </c>
      <c r="G5" s="1191"/>
      <c r="H5" s="1191"/>
      <c r="I5" s="1191"/>
      <c r="J5" s="1191"/>
      <c r="K5" s="1191"/>
      <c r="L5" s="1191"/>
      <c r="N5" s="1191" t="s">
        <v>436</v>
      </c>
    </row>
    <row r="6" spans="2:14" x14ac:dyDescent="0.15">
      <c r="B6" s="323" t="s">
        <v>416</v>
      </c>
      <c r="C6" s="323" t="s">
        <v>437</v>
      </c>
      <c r="F6" s="323" t="s">
        <v>438</v>
      </c>
      <c r="G6" s="323"/>
      <c r="H6" s="323" t="s">
        <v>439</v>
      </c>
      <c r="J6" s="323" t="s">
        <v>440</v>
      </c>
      <c r="L6" s="323" t="s">
        <v>435</v>
      </c>
      <c r="N6" s="1191"/>
    </row>
    <row r="7" spans="2:14" x14ac:dyDescent="0.15">
      <c r="B7" s="329">
        <v>1</v>
      </c>
      <c r="C7" s="330" t="s">
        <v>441</v>
      </c>
      <c r="D7" s="331" t="str">
        <f>C7</f>
        <v>a</v>
      </c>
      <c r="E7" s="329" t="s">
        <v>442</v>
      </c>
      <c r="F7" s="332"/>
      <c r="G7" s="329" t="s">
        <v>443</v>
      </c>
      <c r="H7" s="332"/>
      <c r="I7" s="333" t="s">
        <v>444</v>
      </c>
      <c r="J7" s="332">
        <v>0</v>
      </c>
      <c r="K7" s="334" t="s">
        <v>399</v>
      </c>
      <c r="L7" s="328" t="str">
        <f>IF(OR(F7="",H7=""),"",(H7+IF(F7&gt;H7,1,0)-F7-J7)*24)</f>
        <v/>
      </c>
      <c r="N7" s="335"/>
    </row>
    <row r="8" spans="2:14" x14ac:dyDescent="0.15">
      <c r="B8" s="329">
        <v>2</v>
      </c>
      <c r="C8" s="330" t="s">
        <v>445</v>
      </c>
      <c r="D8" s="331" t="str">
        <f t="shared" ref="D8:D39" si="0">C8</f>
        <v>b</v>
      </c>
      <c r="E8" s="329" t="s">
        <v>442</v>
      </c>
      <c r="F8" s="332"/>
      <c r="G8" s="329" t="s">
        <v>443</v>
      </c>
      <c r="H8" s="332"/>
      <c r="I8" s="333" t="s">
        <v>444</v>
      </c>
      <c r="J8" s="332">
        <v>0</v>
      </c>
      <c r="K8" s="334" t="s">
        <v>399</v>
      </c>
      <c r="L8" s="328" t="str">
        <f>IF(OR(F8="",H8=""),"",(H8+IF(F8&gt;H8,1,0)-F8-J8)*24)</f>
        <v/>
      </c>
      <c r="N8" s="335"/>
    </row>
    <row r="9" spans="2:14" x14ac:dyDescent="0.15">
      <c r="B9" s="329">
        <v>3</v>
      </c>
      <c r="C9" s="330" t="s">
        <v>446</v>
      </c>
      <c r="D9" s="331" t="str">
        <f t="shared" si="0"/>
        <v>c</v>
      </c>
      <c r="E9" s="329" t="s">
        <v>442</v>
      </c>
      <c r="F9" s="332"/>
      <c r="G9" s="329" t="s">
        <v>443</v>
      </c>
      <c r="H9" s="332"/>
      <c r="I9" s="333" t="s">
        <v>444</v>
      </c>
      <c r="J9" s="332">
        <v>0</v>
      </c>
      <c r="K9" s="334" t="s">
        <v>399</v>
      </c>
      <c r="L9" s="328" t="str">
        <f>IF(OR(F9="",H9=""),"",(H9+IF(F9&gt;H9,1,0)-F9-J9)*24)</f>
        <v/>
      </c>
      <c r="N9" s="335"/>
    </row>
    <row r="10" spans="2:14" x14ac:dyDescent="0.15">
      <c r="B10" s="329">
        <v>4</v>
      </c>
      <c r="C10" s="330" t="s">
        <v>447</v>
      </c>
      <c r="D10" s="331" t="str">
        <f t="shared" si="0"/>
        <v>d</v>
      </c>
      <c r="E10" s="329" t="s">
        <v>442</v>
      </c>
      <c r="F10" s="332"/>
      <c r="G10" s="329" t="s">
        <v>443</v>
      </c>
      <c r="H10" s="332"/>
      <c r="I10" s="333" t="s">
        <v>444</v>
      </c>
      <c r="J10" s="332">
        <v>0</v>
      </c>
      <c r="K10" s="334" t="s">
        <v>399</v>
      </c>
      <c r="L10" s="328" t="str">
        <f>IF(OR(F10="",H10=""),"",(H10+IF(F10&gt;H10,1,0)-F10-J10)*24)</f>
        <v/>
      </c>
      <c r="N10" s="335"/>
    </row>
    <row r="11" spans="2:14" x14ac:dyDescent="0.15">
      <c r="B11" s="329">
        <v>5</v>
      </c>
      <c r="C11" s="330" t="s">
        <v>448</v>
      </c>
      <c r="D11" s="331" t="str">
        <f t="shared" si="0"/>
        <v>e</v>
      </c>
      <c r="E11" s="329" t="s">
        <v>442</v>
      </c>
      <c r="F11" s="332"/>
      <c r="G11" s="329" t="s">
        <v>443</v>
      </c>
      <c r="H11" s="332"/>
      <c r="I11" s="333" t="s">
        <v>444</v>
      </c>
      <c r="J11" s="332">
        <v>0</v>
      </c>
      <c r="K11" s="334" t="s">
        <v>399</v>
      </c>
      <c r="L11" s="328" t="str">
        <f t="shared" ref="L11:L23" si="1">IF(OR(F11="",H11=""),"",(H11+IF(F11&gt;H11,1,0)-F11-J11)*24)</f>
        <v/>
      </c>
      <c r="N11" s="335"/>
    </row>
    <row r="12" spans="2:14" x14ac:dyDescent="0.15">
      <c r="B12" s="329">
        <v>6</v>
      </c>
      <c r="C12" s="330" t="s">
        <v>449</v>
      </c>
      <c r="D12" s="331" t="str">
        <f t="shared" si="0"/>
        <v>f</v>
      </c>
      <c r="E12" s="329" t="s">
        <v>442</v>
      </c>
      <c r="F12" s="332"/>
      <c r="G12" s="329" t="s">
        <v>443</v>
      </c>
      <c r="H12" s="332"/>
      <c r="I12" s="333" t="s">
        <v>444</v>
      </c>
      <c r="J12" s="332">
        <v>0</v>
      </c>
      <c r="K12" s="334" t="s">
        <v>399</v>
      </c>
      <c r="L12" s="328" t="str">
        <f>IF(OR(F12="",H12=""),"",(H12+IF(F12&gt;H12,1,0)-F12-J12)*24)</f>
        <v/>
      </c>
      <c r="N12" s="335"/>
    </row>
    <row r="13" spans="2:14" x14ac:dyDescent="0.15">
      <c r="B13" s="329">
        <v>7</v>
      </c>
      <c r="C13" s="330" t="s">
        <v>450</v>
      </c>
      <c r="D13" s="331" t="str">
        <f t="shared" si="0"/>
        <v>g</v>
      </c>
      <c r="E13" s="329" t="s">
        <v>442</v>
      </c>
      <c r="F13" s="332"/>
      <c r="G13" s="329" t="s">
        <v>443</v>
      </c>
      <c r="H13" s="332"/>
      <c r="I13" s="333" t="s">
        <v>444</v>
      </c>
      <c r="J13" s="332">
        <v>0</v>
      </c>
      <c r="K13" s="334" t="s">
        <v>399</v>
      </c>
      <c r="L13" s="328" t="str">
        <f t="shared" si="1"/>
        <v/>
      </c>
      <c r="N13" s="335"/>
    </row>
    <row r="14" spans="2:14" x14ac:dyDescent="0.15">
      <c r="B14" s="329">
        <v>8</v>
      </c>
      <c r="C14" s="330" t="s">
        <v>451</v>
      </c>
      <c r="D14" s="331" t="str">
        <f t="shared" si="0"/>
        <v>h</v>
      </c>
      <c r="E14" s="329" t="s">
        <v>442</v>
      </c>
      <c r="F14" s="332"/>
      <c r="G14" s="329" t="s">
        <v>443</v>
      </c>
      <c r="H14" s="332"/>
      <c r="I14" s="333" t="s">
        <v>444</v>
      </c>
      <c r="J14" s="332">
        <v>0</v>
      </c>
      <c r="K14" s="334" t="s">
        <v>399</v>
      </c>
      <c r="L14" s="328" t="str">
        <f t="shared" si="1"/>
        <v/>
      </c>
      <c r="N14" s="335"/>
    </row>
    <row r="15" spans="2:14" x14ac:dyDescent="0.15">
      <c r="B15" s="329">
        <v>9</v>
      </c>
      <c r="C15" s="330" t="s">
        <v>452</v>
      </c>
      <c r="D15" s="331" t="str">
        <f t="shared" si="0"/>
        <v>i</v>
      </c>
      <c r="E15" s="329" t="s">
        <v>442</v>
      </c>
      <c r="F15" s="332"/>
      <c r="G15" s="329" t="s">
        <v>443</v>
      </c>
      <c r="H15" s="332"/>
      <c r="I15" s="333" t="s">
        <v>444</v>
      </c>
      <c r="J15" s="332">
        <v>0</v>
      </c>
      <c r="K15" s="334" t="s">
        <v>399</v>
      </c>
      <c r="L15" s="328" t="str">
        <f t="shared" si="1"/>
        <v/>
      </c>
      <c r="N15" s="335"/>
    </row>
    <row r="16" spans="2:14" x14ac:dyDescent="0.15">
      <c r="B16" s="329">
        <v>10</v>
      </c>
      <c r="C16" s="330" t="s">
        <v>453</v>
      </c>
      <c r="D16" s="331" t="str">
        <f t="shared" si="0"/>
        <v>j</v>
      </c>
      <c r="E16" s="329" t="s">
        <v>442</v>
      </c>
      <c r="F16" s="332"/>
      <c r="G16" s="329" t="s">
        <v>443</v>
      </c>
      <c r="H16" s="332"/>
      <c r="I16" s="333" t="s">
        <v>444</v>
      </c>
      <c r="J16" s="332">
        <v>0</v>
      </c>
      <c r="K16" s="334" t="s">
        <v>399</v>
      </c>
      <c r="L16" s="328" t="str">
        <f t="shared" si="1"/>
        <v/>
      </c>
      <c r="N16" s="335"/>
    </row>
    <row r="17" spans="2:14" x14ac:dyDescent="0.15">
      <c r="B17" s="329">
        <v>11</v>
      </c>
      <c r="C17" s="330" t="s">
        <v>454</v>
      </c>
      <c r="D17" s="331" t="str">
        <f t="shared" si="0"/>
        <v>k</v>
      </c>
      <c r="E17" s="329" t="s">
        <v>442</v>
      </c>
      <c r="F17" s="332"/>
      <c r="G17" s="329" t="s">
        <v>443</v>
      </c>
      <c r="H17" s="332"/>
      <c r="I17" s="333" t="s">
        <v>444</v>
      </c>
      <c r="J17" s="332">
        <v>0</v>
      </c>
      <c r="K17" s="334" t="s">
        <v>399</v>
      </c>
      <c r="L17" s="328" t="str">
        <f t="shared" si="1"/>
        <v/>
      </c>
      <c r="N17" s="335"/>
    </row>
    <row r="18" spans="2:14" x14ac:dyDescent="0.15">
      <c r="B18" s="329">
        <v>12</v>
      </c>
      <c r="C18" s="330" t="s">
        <v>455</v>
      </c>
      <c r="D18" s="331" t="str">
        <f t="shared" si="0"/>
        <v>l</v>
      </c>
      <c r="E18" s="329" t="s">
        <v>442</v>
      </c>
      <c r="F18" s="332"/>
      <c r="G18" s="329" t="s">
        <v>443</v>
      </c>
      <c r="H18" s="332"/>
      <c r="I18" s="333" t="s">
        <v>444</v>
      </c>
      <c r="J18" s="332">
        <v>0</v>
      </c>
      <c r="K18" s="334" t="s">
        <v>399</v>
      </c>
      <c r="L18" s="328" t="str">
        <f t="shared" si="1"/>
        <v/>
      </c>
      <c r="N18" s="335"/>
    </row>
    <row r="19" spans="2:14" x14ac:dyDescent="0.15">
      <c r="B19" s="329">
        <v>13</v>
      </c>
      <c r="C19" s="330" t="s">
        <v>456</v>
      </c>
      <c r="D19" s="331" t="str">
        <f t="shared" si="0"/>
        <v>m</v>
      </c>
      <c r="E19" s="329" t="s">
        <v>442</v>
      </c>
      <c r="F19" s="332"/>
      <c r="G19" s="329" t="s">
        <v>443</v>
      </c>
      <c r="H19" s="332"/>
      <c r="I19" s="333" t="s">
        <v>444</v>
      </c>
      <c r="J19" s="332">
        <v>0</v>
      </c>
      <c r="K19" s="334" t="s">
        <v>399</v>
      </c>
      <c r="L19" s="328" t="str">
        <f t="shared" si="1"/>
        <v/>
      </c>
      <c r="N19" s="335"/>
    </row>
    <row r="20" spans="2:14" x14ac:dyDescent="0.15">
      <c r="B20" s="329">
        <v>14</v>
      </c>
      <c r="C20" s="330" t="s">
        <v>457</v>
      </c>
      <c r="D20" s="331" t="str">
        <f t="shared" si="0"/>
        <v>n</v>
      </c>
      <c r="E20" s="329" t="s">
        <v>442</v>
      </c>
      <c r="F20" s="332"/>
      <c r="G20" s="329" t="s">
        <v>443</v>
      </c>
      <c r="H20" s="332"/>
      <c r="I20" s="333" t="s">
        <v>444</v>
      </c>
      <c r="J20" s="332">
        <v>0</v>
      </c>
      <c r="K20" s="334" t="s">
        <v>399</v>
      </c>
      <c r="L20" s="328" t="str">
        <f t="shared" si="1"/>
        <v/>
      </c>
      <c r="N20" s="335"/>
    </row>
    <row r="21" spans="2:14" x14ac:dyDescent="0.15">
      <c r="B21" s="329">
        <v>15</v>
      </c>
      <c r="C21" s="330" t="s">
        <v>458</v>
      </c>
      <c r="D21" s="331" t="str">
        <f t="shared" si="0"/>
        <v>o</v>
      </c>
      <c r="E21" s="329" t="s">
        <v>442</v>
      </c>
      <c r="F21" s="332"/>
      <c r="G21" s="329" t="s">
        <v>443</v>
      </c>
      <c r="H21" s="332"/>
      <c r="I21" s="333" t="s">
        <v>444</v>
      </c>
      <c r="J21" s="332">
        <v>0</v>
      </c>
      <c r="K21" s="334" t="s">
        <v>399</v>
      </c>
      <c r="L21" s="328" t="str">
        <f t="shared" si="1"/>
        <v/>
      </c>
      <c r="N21" s="335"/>
    </row>
    <row r="22" spans="2:14" x14ac:dyDescent="0.15">
      <c r="B22" s="329">
        <v>16</v>
      </c>
      <c r="C22" s="330" t="s">
        <v>459</v>
      </c>
      <c r="D22" s="331" t="str">
        <f t="shared" si="0"/>
        <v>p</v>
      </c>
      <c r="E22" s="329" t="s">
        <v>442</v>
      </c>
      <c r="F22" s="332"/>
      <c r="G22" s="329" t="s">
        <v>443</v>
      </c>
      <c r="H22" s="332"/>
      <c r="I22" s="333" t="s">
        <v>444</v>
      </c>
      <c r="J22" s="332">
        <v>0</v>
      </c>
      <c r="K22" s="334" t="s">
        <v>399</v>
      </c>
      <c r="L22" s="328" t="str">
        <f t="shared" si="1"/>
        <v/>
      </c>
      <c r="N22" s="335"/>
    </row>
    <row r="23" spans="2:14" x14ac:dyDescent="0.15">
      <c r="B23" s="329">
        <v>17</v>
      </c>
      <c r="C23" s="330" t="s">
        <v>460</v>
      </c>
      <c r="D23" s="331" t="str">
        <f t="shared" si="0"/>
        <v>q</v>
      </c>
      <c r="E23" s="329" t="s">
        <v>442</v>
      </c>
      <c r="F23" s="332"/>
      <c r="G23" s="329" t="s">
        <v>443</v>
      </c>
      <c r="H23" s="332"/>
      <c r="I23" s="333" t="s">
        <v>444</v>
      </c>
      <c r="J23" s="332">
        <v>0</v>
      </c>
      <c r="K23" s="334" t="s">
        <v>399</v>
      </c>
      <c r="L23" s="328" t="str">
        <f t="shared" si="1"/>
        <v/>
      </c>
      <c r="N23" s="335"/>
    </row>
    <row r="24" spans="2:14" x14ac:dyDescent="0.15">
      <c r="B24" s="329">
        <v>18</v>
      </c>
      <c r="C24" s="330" t="s">
        <v>461</v>
      </c>
      <c r="D24" s="331" t="str">
        <f t="shared" si="0"/>
        <v>r</v>
      </c>
      <c r="E24" s="329" t="s">
        <v>442</v>
      </c>
      <c r="F24" s="336"/>
      <c r="G24" s="329" t="s">
        <v>443</v>
      </c>
      <c r="H24" s="336"/>
      <c r="I24" s="333" t="s">
        <v>444</v>
      </c>
      <c r="J24" s="336"/>
      <c r="K24" s="334" t="s">
        <v>399</v>
      </c>
      <c r="L24" s="330">
        <v>1</v>
      </c>
      <c r="N24" s="335"/>
    </row>
    <row r="25" spans="2:14" x14ac:dyDescent="0.15">
      <c r="B25" s="329">
        <v>19</v>
      </c>
      <c r="C25" s="330" t="s">
        <v>462</v>
      </c>
      <c r="D25" s="331" t="str">
        <f t="shared" si="0"/>
        <v>s</v>
      </c>
      <c r="E25" s="329" t="s">
        <v>442</v>
      </c>
      <c r="F25" s="336"/>
      <c r="G25" s="329" t="s">
        <v>443</v>
      </c>
      <c r="H25" s="336"/>
      <c r="I25" s="333" t="s">
        <v>444</v>
      </c>
      <c r="J25" s="336"/>
      <c r="K25" s="334" t="s">
        <v>399</v>
      </c>
      <c r="L25" s="330">
        <v>2</v>
      </c>
      <c r="N25" s="335"/>
    </row>
    <row r="26" spans="2:14" x14ac:dyDescent="0.15">
      <c r="B26" s="329">
        <v>20</v>
      </c>
      <c r="C26" s="330" t="s">
        <v>463</v>
      </c>
      <c r="D26" s="331" t="str">
        <f t="shared" si="0"/>
        <v>t</v>
      </c>
      <c r="E26" s="329" t="s">
        <v>442</v>
      </c>
      <c r="F26" s="336"/>
      <c r="G26" s="329" t="s">
        <v>443</v>
      </c>
      <c r="H26" s="336"/>
      <c r="I26" s="333" t="s">
        <v>444</v>
      </c>
      <c r="J26" s="336"/>
      <c r="K26" s="334" t="s">
        <v>399</v>
      </c>
      <c r="L26" s="330">
        <v>3</v>
      </c>
      <c r="N26" s="335"/>
    </row>
    <row r="27" spans="2:14" x14ac:dyDescent="0.15">
      <c r="B27" s="329">
        <v>21</v>
      </c>
      <c r="C27" s="330" t="s">
        <v>464</v>
      </c>
      <c r="D27" s="331" t="str">
        <f t="shared" si="0"/>
        <v>u</v>
      </c>
      <c r="E27" s="329" t="s">
        <v>442</v>
      </c>
      <c r="F27" s="336"/>
      <c r="G27" s="329" t="s">
        <v>443</v>
      </c>
      <c r="H27" s="336"/>
      <c r="I27" s="333" t="s">
        <v>444</v>
      </c>
      <c r="J27" s="336"/>
      <c r="K27" s="334" t="s">
        <v>399</v>
      </c>
      <c r="L27" s="330">
        <v>4</v>
      </c>
      <c r="N27" s="335"/>
    </row>
    <row r="28" spans="2:14" x14ac:dyDescent="0.15">
      <c r="B28" s="329">
        <v>22</v>
      </c>
      <c r="C28" s="330" t="s">
        <v>465</v>
      </c>
      <c r="D28" s="331" t="str">
        <f t="shared" si="0"/>
        <v>v</v>
      </c>
      <c r="E28" s="329" t="s">
        <v>442</v>
      </c>
      <c r="F28" s="336"/>
      <c r="G28" s="329" t="s">
        <v>443</v>
      </c>
      <c r="H28" s="336"/>
      <c r="I28" s="333" t="s">
        <v>444</v>
      </c>
      <c r="J28" s="336"/>
      <c r="K28" s="334" t="s">
        <v>399</v>
      </c>
      <c r="L28" s="330">
        <v>5</v>
      </c>
      <c r="N28" s="335"/>
    </row>
    <row r="29" spans="2:14" x14ac:dyDescent="0.15">
      <c r="B29" s="329">
        <v>23</v>
      </c>
      <c r="C29" s="330" t="s">
        <v>466</v>
      </c>
      <c r="D29" s="331" t="str">
        <f t="shared" si="0"/>
        <v>w</v>
      </c>
      <c r="E29" s="329" t="s">
        <v>442</v>
      </c>
      <c r="F29" s="336"/>
      <c r="G29" s="329" t="s">
        <v>443</v>
      </c>
      <c r="H29" s="336"/>
      <c r="I29" s="333" t="s">
        <v>444</v>
      </c>
      <c r="J29" s="336"/>
      <c r="K29" s="334" t="s">
        <v>399</v>
      </c>
      <c r="L29" s="330">
        <v>6</v>
      </c>
      <c r="N29" s="335"/>
    </row>
    <row r="30" spans="2:14" x14ac:dyDescent="0.15">
      <c r="B30" s="329">
        <v>24</v>
      </c>
      <c r="C30" s="330" t="s">
        <v>467</v>
      </c>
      <c r="D30" s="331" t="str">
        <f t="shared" si="0"/>
        <v>x</v>
      </c>
      <c r="E30" s="329" t="s">
        <v>442</v>
      </c>
      <c r="F30" s="336"/>
      <c r="G30" s="329" t="s">
        <v>443</v>
      </c>
      <c r="H30" s="336"/>
      <c r="I30" s="333" t="s">
        <v>444</v>
      </c>
      <c r="J30" s="336"/>
      <c r="K30" s="334" t="s">
        <v>399</v>
      </c>
      <c r="L30" s="330">
        <v>7</v>
      </c>
      <c r="N30" s="335"/>
    </row>
    <row r="31" spans="2:14" x14ac:dyDescent="0.15">
      <c r="B31" s="329">
        <v>25</v>
      </c>
      <c r="C31" s="330" t="s">
        <v>468</v>
      </c>
      <c r="D31" s="331" t="str">
        <f t="shared" si="0"/>
        <v>y</v>
      </c>
      <c r="E31" s="329" t="s">
        <v>442</v>
      </c>
      <c r="F31" s="336"/>
      <c r="G31" s="329" t="s">
        <v>443</v>
      </c>
      <c r="H31" s="336"/>
      <c r="I31" s="333" t="s">
        <v>444</v>
      </c>
      <c r="J31" s="336"/>
      <c r="K31" s="334" t="s">
        <v>399</v>
      </c>
      <c r="L31" s="330">
        <v>8</v>
      </c>
      <c r="N31" s="335"/>
    </row>
    <row r="32" spans="2:14" x14ac:dyDescent="0.15">
      <c r="B32" s="329">
        <v>26</v>
      </c>
      <c r="C32" s="330" t="s">
        <v>469</v>
      </c>
      <c r="D32" s="331" t="str">
        <f t="shared" si="0"/>
        <v>z</v>
      </c>
      <c r="E32" s="329" t="s">
        <v>442</v>
      </c>
      <c r="F32" s="336"/>
      <c r="G32" s="329" t="s">
        <v>443</v>
      </c>
      <c r="H32" s="336"/>
      <c r="I32" s="333" t="s">
        <v>444</v>
      </c>
      <c r="J32" s="336"/>
      <c r="K32" s="334" t="s">
        <v>399</v>
      </c>
      <c r="L32" s="330">
        <v>1</v>
      </c>
      <c r="N32" s="335"/>
    </row>
    <row r="33" spans="2:14" x14ac:dyDescent="0.15">
      <c r="B33" s="329">
        <v>27</v>
      </c>
      <c r="C33" s="330" t="s">
        <v>467</v>
      </c>
      <c r="D33" s="331" t="str">
        <f t="shared" si="0"/>
        <v>x</v>
      </c>
      <c r="E33" s="329" t="s">
        <v>442</v>
      </c>
      <c r="F33" s="336"/>
      <c r="G33" s="329" t="s">
        <v>443</v>
      </c>
      <c r="H33" s="336"/>
      <c r="I33" s="333" t="s">
        <v>444</v>
      </c>
      <c r="J33" s="336"/>
      <c r="K33" s="334" t="s">
        <v>399</v>
      </c>
      <c r="L33" s="330">
        <v>2</v>
      </c>
      <c r="N33" s="335"/>
    </row>
    <row r="34" spans="2:14" x14ac:dyDescent="0.15">
      <c r="B34" s="329">
        <v>28</v>
      </c>
      <c r="C34" s="330" t="s">
        <v>470</v>
      </c>
      <c r="D34" s="331" t="str">
        <f t="shared" si="0"/>
        <v>aa</v>
      </c>
      <c r="E34" s="329" t="s">
        <v>442</v>
      </c>
      <c r="F34" s="336"/>
      <c r="G34" s="329" t="s">
        <v>443</v>
      </c>
      <c r="H34" s="336"/>
      <c r="I34" s="333" t="s">
        <v>444</v>
      </c>
      <c r="J34" s="336"/>
      <c r="K34" s="334" t="s">
        <v>399</v>
      </c>
      <c r="L34" s="330">
        <v>3</v>
      </c>
      <c r="N34" s="335"/>
    </row>
    <row r="35" spans="2:14" x14ac:dyDescent="0.15">
      <c r="B35" s="329">
        <v>29</v>
      </c>
      <c r="C35" s="330" t="s">
        <v>471</v>
      </c>
      <c r="D35" s="331" t="str">
        <f t="shared" si="0"/>
        <v>ab</v>
      </c>
      <c r="E35" s="329" t="s">
        <v>442</v>
      </c>
      <c r="F35" s="336"/>
      <c r="G35" s="329" t="s">
        <v>443</v>
      </c>
      <c r="H35" s="336"/>
      <c r="I35" s="333" t="s">
        <v>444</v>
      </c>
      <c r="J35" s="336"/>
      <c r="K35" s="334" t="s">
        <v>399</v>
      </c>
      <c r="L35" s="330">
        <v>4</v>
      </c>
      <c r="N35" s="335"/>
    </row>
    <row r="36" spans="2:14" x14ac:dyDescent="0.15">
      <c r="B36" s="329">
        <v>30</v>
      </c>
      <c r="C36" s="330" t="s">
        <v>472</v>
      </c>
      <c r="D36" s="331" t="str">
        <f t="shared" si="0"/>
        <v>ac</v>
      </c>
      <c r="E36" s="329" t="s">
        <v>442</v>
      </c>
      <c r="F36" s="336"/>
      <c r="G36" s="329" t="s">
        <v>443</v>
      </c>
      <c r="H36" s="336"/>
      <c r="I36" s="333" t="s">
        <v>444</v>
      </c>
      <c r="J36" s="336"/>
      <c r="K36" s="334" t="s">
        <v>399</v>
      </c>
      <c r="L36" s="330">
        <v>5</v>
      </c>
      <c r="N36" s="335"/>
    </row>
    <row r="37" spans="2:14" x14ac:dyDescent="0.15">
      <c r="B37" s="329">
        <v>31</v>
      </c>
      <c r="C37" s="330" t="s">
        <v>473</v>
      </c>
      <c r="D37" s="331" t="str">
        <f t="shared" si="0"/>
        <v>ad</v>
      </c>
      <c r="E37" s="329" t="s">
        <v>442</v>
      </c>
      <c r="F37" s="336"/>
      <c r="G37" s="329" t="s">
        <v>443</v>
      </c>
      <c r="H37" s="336"/>
      <c r="I37" s="333" t="s">
        <v>444</v>
      </c>
      <c r="J37" s="336"/>
      <c r="K37" s="334" t="s">
        <v>399</v>
      </c>
      <c r="L37" s="330">
        <v>6</v>
      </c>
      <c r="N37" s="335"/>
    </row>
    <row r="38" spans="2:14" x14ac:dyDescent="0.15">
      <c r="B38" s="329">
        <v>32</v>
      </c>
      <c r="C38" s="330" t="s">
        <v>474</v>
      </c>
      <c r="D38" s="331" t="str">
        <f t="shared" si="0"/>
        <v>ae</v>
      </c>
      <c r="E38" s="329" t="s">
        <v>442</v>
      </c>
      <c r="F38" s="336"/>
      <c r="G38" s="329" t="s">
        <v>443</v>
      </c>
      <c r="H38" s="336"/>
      <c r="I38" s="333" t="s">
        <v>444</v>
      </c>
      <c r="J38" s="336"/>
      <c r="K38" s="334" t="s">
        <v>399</v>
      </c>
      <c r="L38" s="330">
        <v>7</v>
      </c>
      <c r="N38" s="335"/>
    </row>
    <row r="39" spans="2:14" x14ac:dyDescent="0.15">
      <c r="B39" s="329">
        <v>33</v>
      </c>
      <c r="C39" s="330" t="s">
        <v>475</v>
      </c>
      <c r="D39" s="331" t="str">
        <f t="shared" si="0"/>
        <v>af</v>
      </c>
      <c r="E39" s="329" t="s">
        <v>442</v>
      </c>
      <c r="F39" s="336"/>
      <c r="G39" s="329" t="s">
        <v>443</v>
      </c>
      <c r="H39" s="336"/>
      <c r="I39" s="333" t="s">
        <v>444</v>
      </c>
      <c r="J39" s="336"/>
      <c r="K39" s="334" t="s">
        <v>399</v>
      </c>
      <c r="L39" s="330">
        <v>8</v>
      </c>
      <c r="N39" s="335"/>
    </row>
    <row r="40" spans="2:14" x14ac:dyDescent="0.15">
      <c r="B40" s="329">
        <v>34</v>
      </c>
      <c r="C40" s="337" t="s">
        <v>476</v>
      </c>
      <c r="D40" s="331"/>
      <c r="E40" s="329" t="s">
        <v>442</v>
      </c>
      <c r="F40" s="332"/>
      <c r="G40" s="329" t="s">
        <v>443</v>
      </c>
      <c r="H40" s="332"/>
      <c r="I40" s="333" t="s">
        <v>444</v>
      </c>
      <c r="J40" s="332">
        <v>0</v>
      </c>
      <c r="K40" s="334" t="s">
        <v>399</v>
      </c>
      <c r="L40" s="328" t="str">
        <f t="shared" ref="L40:L41" si="2">IF(OR(F40="",H40=""),"",(H40+IF(F40&gt;H40,1,0)-F40-J40)*24)</f>
        <v/>
      </c>
      <c r="N40" s="335"/>
    </row>
    <row r="41" spans="2:14" x14ac:dyDescent="0.15">
      <c r="B41" s="329"/>
      <c r="C41" s="338" t="s">
        <v>477</v>
      </c>
      <c r="D41" s="331"/>
      <c r="E41" s="329" t="s">
        <v>442</v>
      </c>
      <c r="F41" s="332"/>
      <c r="G41" s="329" t="s">
        <v>443</v>
      </c>
      <c r="H41" s="332"/>
      <c r="I41" s="333" t="s">
        <v>444</v>
      </c>
      <c r="J41" s="332">
        <v>0</v>
      </c>
      <c r="K41" s="334" t="s">
        <v>399</v>
      </c>
      <c r="L41" s="328" t="str">
        <f t="shared" si="2"/>
        <v/>
      </c>
      <c r="N41" s="335"/>
    </row>
    <row r="42" spans="2:14" x14ac:dyDescent="0.15">
      <c r="B42" s="329"/>
      <c r="C42" s="339" t="s">
        <v>477</v>
      </c>
      <c r="D42" s="331" t="str">
        <f>C40</f>
        <v>ag</v>
      </c>
      <c r="E42" s="329" t="s">
        <v>442</v>
      </c>
      <c r="F42" s="332"/>
      <c r="G42" s="329" t="s">
        <v>443</v>
      </c>
      <c r="H42" s="332"/>
      <c r="I42" s="333" t="s">
        <v>444</v>
      </c>
      <c r="J42" s="332">
        <v>0</v>
      </c>
      <c r="K42" s="334" t="s">
        <v>399</v>
      </c>
      <c r="L42" s="328" t="str">
        <f>IF(OR(L40="",L41=""),"",L40+L41)</f>
        <v/>
      </c>
      <c r="N42" s="335"/>
    </row>
    <row r="43" spans="2:14" x14ac:dyDescent="0.15">
      <c r="B43" s="329"/>
      <c r="C43" s="337" t="s">
        <v>479</v>
      </c>
      <c r="D43" s="331"/>
      <c r="E43" s="329" t="s">
        <v>442</v>
      </c>
      <c r="F43" s="332"/>
      <c r="G43" s="329" t="s">
        <v>443</v>
      </c>
      <c r="H43" s="332"/>
      <c r="I43" s="333" t="s">
        <v>444</v>
      </c>
      <c r="J43" s="332">
        <v>0</v>
      </c>
      <c r="K43" s="334" t="s">
        <v>399</v>
      </c>
      <c r="L43" s="328" t="str">
        <f t="shared" ref="L43:L44" si="3">IF(OR(F43="",H43=""),"",(H43+IF(F43&gt;H43,1,0)-F43-J43)*24)</f>
        <v/>
      </c>
      <c r="N43" s="335"/>
    </row>
    <row r="44" spans="2:14" x14ac:dyDescent="0.15">
      <c r="B44" s="329">
        <v>35</v>
      </c>
      <c r="C44" s="338" t="s">
        <v>477</v>
      </c>
      <c r="D44" s="331"/>
      <c r="E44" s="329" t="s">
        <v>442</v>
      </c>
      <c r="F44" s="332"/>
      <c r="G44" s="329" t="s">
        <v>443</v>
      </c>
      <c r="H44" s="332"/>
      <c r="I44" s="333" t="s">
        <v>444</v>
      </c>
      <c r="J44" s="332">
        <v>0</v>
      </c>
      <c r="K44" s="334" t="s">
        <v>399</v>
      </c>
      <c r="L44" s="328" t="str">
        <f t="shared" si="3"/>
        <v/>
      </c>
      <c r="N44" s="335"/>
    </row>
    <row r="45" spans="2:14" x14ac:dyDescent="0.15">
      <c r="B45" s="329"/>
      <c r="C45" s="339" t="s">
        <v>477</v>
      </c>
      <c r="D45" s="331" t="str">
        <f>C43</f>
        <v>ah</v>
      </c>
      <c r="E45" s="329" t="s">
        <v>442</v>
      </c>
      <c r="F45" s="332"/>
      <c r="G45" s="329" t="s">
        <v>443</v>
      </c>
      <c r="H45" s="332"/>
      <c r="I45" s="333" t="s">
        <v>444</v>
      </c>
      <c r="J45" s="332">
        <v>0</v>
      </c>
      <c r="K45" s="334" t="s">
        <v>399</v>
      </c>
      <c r="L45" s="328" t="str">
        <f>IF(OR(L43="",L44=""),"",L43+L44)</f>
        <v/>
      </c>
      <c r="N45" s="335"/>
    </row>
    <row r="46" spans="2:14" x14ac:dyDescent="0.15">
      <c r="B46" s="329"/>
      <c r="C46" s="337" t="s">
        <v>481</v>
      </c>
      <c r="D46" s="331"/>
      <c r="E46" s="329" t="s">
        <v>442</v>
      </c>
      <c r="F46" s="332"/>
      <c r="G46" s="329" t="s">
        <v>443</v>
      </c>
      <c r="H46" s="332"/>
      <c r="I46" s="333" t="s">
        <v>444</v>
      </c>
      <c r="J46" s="332">
        <v>0</v>
      </c>
      <c r="K46" s="334" t="s">
        <v>399</v>
      </c>
      <c r="L46" s="328" t="str">
        <f t="shared" ref="L46:L47" si="4">IF(OR(F46="",H46=""),"",(H46+IF(F46&gt;H46,1,0)-F46-J46)*24)</f>
        <v/>
      </c>
      <c r="N46" s="335"/>
    </row>
    <row r="47" spans="2:14" x14ac:dyDescent="0.15">
      <c r="B47" s="329">
        <v>36</v>
      </c>
      <c r="C47" s="338" t="s">
        <v>477</v>
      </c>
      <c r="D47" s="331"/>
      <c r="E47" s="329" t="s">
        <v>442</v>
      </c>
      <c r="F47" s="332"/>
      <c r="G47" s="329" t="s">
        <v>443</v>
      </c>
      <c r="H47" s="332"/>
      <c r="I47" s="333" t="s">
        <v>444</v>
      </c>
      <c r="J47" s="332">
        <v>0</v>
      </c>
      <c r="K47" s="334" t="s">
        <v>399</v>
      </c>
      <c r="L47" s="328" t="str">
        <f t="shared" si="4"/>
        <v/>
      </c>
      <c r="N47" s="335"/>
    </row>
    <row r="48" spans="2:14" x14ac:dyDescent="0.15">
      <c r="B48" s="329"/>
      <c r="C48" s="339" t="s">
        <v>477</v>
      </c>
      <c r="D48" s="331" t="str">
        <f>C46</f>
        <v>ai</v>
      </c>
      <c r="E48" s="329" t="s">
        <v>442</v>
      </c>
      <c r="F48" s="332"/>
      <c r="G48" s="329" t="s">
        <v>443</v>
      </c>
      <c r="H48" s="332"/>
      <c r="I48" s="333" t="s">
        <v>444</v>
      </c>
      <c r="J48" s="332">
        <v>0</v>
      </c>
      <c r="K48" s="334" t="s">
        <v>399</v>
      </c>
      <c r="L48" s="328" t="str">
        <f>IF(OR(L46="",L47=""),"",L46+L47)</f>
        <v/>
      </c>
      <c r="N48" s="335"/>
    </row>
    <row r="50" spans="3:14" x14ac:dyDescent="0.15">
      <c r="C50" s="325" t="s">
        <v>482</v>
      </c>
      <c r="D50" s="325"/>
    </row>
    <row r="51" spans="3:14" x14ac:dyDescent="0.15">
      <c r="C51" s="1192" t="s">
        <v>483</v>
      </c>
      <c r="D51" s="1192"/>
      <c r="E51" s="1192"/>
      <c r="F51" s="1192"/>
      <c r="G51" s="1192"/>
      <c r="H51" s="1192"/>
      <c r="I51" s="1192"/>
      <c r="J51" s="1192"/>
      <c r="K51" s="1192"/>
      <c r="L51" s="1192"/>
      <c r="M51" s="1192"/>
      <c r="N51" s="1192"/>
    </row>
    <row r="52" spans="3:14" x14ac:dyDescent="0.15">
      <c r="C52" s="1192"/>
      <c r="D52" s="1192"/>
      <c r="E52" s="1192"/>
      <c r="F52" s="1192"/>
      <c r="G52" s="1192"/>
      <c r="H52" s="1192"/>
      <c r="I52" s="1192"/>
      <c r="J52" s="1192"/>
      <c r="K52" s="1192"/>
      <c r="L52" s="1192"/>
      <c r="M52" s="1192"/>
      <c r="N52" s="1192"/>
    </row>
    <row r="53" spans="3:14" x14ac:dyDescent="0.15">
      <c r="C53" s="325" t="s">
        <v>484</v>
      </c>
      <c r="D53" s="325"/>
    </row>
    <row r="54" spans="3:14" x14ac:dyDescent="0.15">
      <c r="C54" s="325" t="s">
        <v>485</v>
      </c>
      <c r="D54" s="325"/>
    </row>
    <row r="55" spans="3:14" ht="9" customHeight="1" x14ac:dyDescent="0.15"/>
  </sheetData>
  <sheetProtection insertRows="0" deleteRows="0"/>
  <mergeCells count="3">
    <mergeCell ref="F5:L5"/>
    <mergeCell ref="N5:N6"/>
    <mergeCell ref="C51:N52"/>
  </mergeCells>
  <phoneticPr fontId="2"/>
  <printOptions horizontalCentered="1"/>
  <pageMargins left="0.70866141732283472" right="0.70866141732283472" top="0.55118110236220474" bottom="0.35433070866141736" header="0.31496062992125984" footer="0.31496062992125984"/>
  <pageSetup paperSize="9" scale="5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BO128"/>
  <sheetViews>
    <sheetView showGridLines="0" view="pageBreakPreview" topLeftCell="A50" zoomScaleNormal="55" zoomScaleSheetLayoutView="100" workbookViewId="0">
      <selection activeCell="T24" sqref="T24"/>
    </sheetView>
  </sheetViews>
  <sheetFormatPr defaultColWidth="5" defaultRowHeight="14.25" x14ac:dyDescent="0.15"/>
  <cols>
    <col min="1" max="1" width="1" style="247" customWidth="1"/>
    <col min="2" max="2" width="6.375" style="247" customWidth="1"/>
    <col min="3" max="4" width="9" style="247" customWidth="1"/>
    <col min="5" max="8" width="3.5" style="247" hidden="1" customWidth="1"/>
    <col min="9" max="10" width="3.5" style="247" customWidth="1"/>
    <col min="11" max="62" width="6.375" style="247" customWidth="1"/>
    <col min="63" max="63" width="1.25" style="247" customWidth="1"/>
    <col min="64" max="16384" width="5" style="247"/>
  </cols>
  <sheetData>
    <row r="1" spans="2:67" s="228" customFormat="1" ht="20.25" customHeight="1" x14ac:dyDescent="0.15">
      <c r="C1" s="229" t="s">
        <v>395</v>
      </c>
      <c r="D1" s="229"/>
      <c r="E1" s="229"/>
      <c r="F1" s="229"/>
      <c r="G1" s="229"/>
      <c r="H1" s="229"/>
      <c r="I1" s="229"/>
      <c r="J1" s="229"/>
      <c r="M1" s="230" t="s">
        <v>396</v>
      </c>
      <c r="P1" s="229"/>
      <c r="Q1" s="229"/>
      <c r="R1" s="229"/>
      <c r="S1" s="229"/>
      <c r="T1" s="229"/>
      <c r="U1" s="229"/>
      <c r="V1" s="229"/>
      <c r="W1" s="229"/>
      <c r="AS1" s="231" t="s">
        <v>397</v>
      </c>
      <c r="AT1" s="1068" t="s">
        <v>398</v>
      </c>
      <c r="AU1" s="1069"/>
      <c r="AV1" s="1069"/>
      <c r="AW1" s="1069"/>
      <c r="AX1" s="1069"/>
      <c r="AY1" s="1069"/>
      <c r="AZ1" s="1069"/>
      <c r="BA1" s="1069"/>
      <c r="BB1" s="1069"/>
      <c r="BC1" s="1069"/>
      <c r="BD1" s="1069"/>
      <c r="BE1" s="1069"/>
      <c r="BF1" s="1069"/>
      <c r="BG1" s="1069"/>
      <c r="BH1" s="1069"/>
      <c r="BI1" s="1069"/>
      <c r="BJ1" s="231" t="s">
        <v>399</v>
      </c>
    </row>
    <row r="2" spans="2:67" s="232" customFormat="1" ht="20.25" customHeight="1" x14ac:dyDescent="0.15">
      <c r="J2" s="230"/>
      <c r="M2" s="230"/>
      <c r="N2" s="230"/>
      <c r="P2" s="231"/>
      <c r="Q2" s="231"/>
      <c r="R2" s="231"/>
      <c r="S2" s="231"/>
      <c r="T2" s="231"/>
      <c r="U2" s="231"/>
      <c r="V2" s="231"/>
      <c r="W2" s="231"/>
      <c r="AB2" s="231" t="s">
        <v>400</v>
      </c>
      <c r="AC2" s="1070">
        <v>6</v>
      </c>
      <c r="AD2" s="1070"/>
      <c r="AE2" s="231" t="s">
        <v>401</v>
      </c>
      <c r="AF2" s="1071">
        <f>IF(AC2=0,"",YEAR(DATE(2018+AC2,1,1)))</f>
        <v>2024</v>
      </c>
      <c r="AG2" s="1071"/>
      <c r="AH2" s="232" t="s">
        <v>402</v>
      </c>
      <c r="AI2" s="232" t="s">
        <v>403</v>
      </c>
      <c r="AJ2" s="1070">
        <v>4</v>
      </c>
      <c r="AK2" s="1070"/>
      <c r="AL2" s="232" t="s">
        <v>404</v>
      </c>
      <c r="AS2" s="231" t="s">
        <v>405</v>
      </c>
      <c r="AT2" s="1070" t="s">
        <v>406</v>
      </c>
      <c r="AU2" s="1070"/>
      <c r="AV2" s="1070"/>
      <c r="AW2" s="1070"/>
      <c r="AX2" s="1070"/>
      <c r="AY2" s="1070"/>
      <c r="AZ2" s="1070"/>
      <c r="BA2" s="1070"/>
      <c r="BB2" s="1070"/>
      <c r="BC2" s="1070"/>
      <c r="BD2" s="1070"/>
      <c r="BE2" s="1070"/>
      <c r="BF2" s="1070"/>
      <c r="BG2" s="1070"/>
      <c r="BH2" s="1070"/>
      <c r="BI2" s="1070"/>
      <c r="BJ2" s="231" t="s">
        <v>399</v>
      </c>
      <c r="BK2" s="231"/>
      <c r="BL2" s="231"/>
      <c r="BM2" s="231"/>
    </row>
    <row r="3" spans="2:67" s="232" customFormat="1" ht="20.25" customHeight="1" x14ac:dyDescent="0.15">
      <c r="J3" s="230"/>
      <c r="M3" s="230"/>
      <c r="O3" s="231"/>
      <c r="P3" s="231"/>
      <c r="Q3" s="231"/>
      <c r="R3" s="231"/>
      <c r="S3" s="231"/>
      <c r="T3" s="231"/>
      <c r="U3" s="231"/>
      <c r="AC3" s="234"/>
      <c r="AD3" s="234"/>
      <c r="AE3" s="234"/>
      <c r="AF3" s="235"/>
      <c r="AG3" s="234"/>
      <c r="BD3" s="236" t="s">
        <v>407</v>
      </c>
      <c r="BE3" s="1072" t="s">
        <v>408</v>
      </c>
      <c r="BF3" s="1073"/>
      <c r="BG3" s="1073"/>
      <c r="BH3" s="1074"/>
      <c r="BI3" s="231"/>
    </row>
    <row r="4" spans="2:67" s="232" customFormat="1" ht="20.25" customHeight="1" x14ac:dyDescent="0.15">
      <c r="L4" s="230"/>
      <c r="O4" s="230"/>
      <c r="Q4" s="231"/>
      <c r="R4" s="231"/>
      <c r="S4" s="231"/>
      <c r="T4" s="231"/>
      <c r="U4" s="231"/>
      <c r="V4" s="231"/>
      <c r="W4" s="231"/>
      <c r="AE4" s="234"/>
      <c r="AF4" s="234"/>
      <c r="AG4" s="234"/>
      <c r="AH4" s="235"/>
      <c r="AI4" s="234"/>
      <c r="BD4" s="236" t="s">
        <v>409</v>
      </c>
      <c r="BE4" s="1072" t="s">
        <v>410</v>
      </c>
      <c r="BF4" s="1073"/>
      <c r="BG4" s="1073"/>
      <c r="BH4" s="1074"/>
      <c r="BI4" s="231"/>
    </row>
    <row r="5" spans="2:67" s="232" customFormat="1" ht="9" customHeight="1" x14ac:dyDescent="0.15">
      <c r="L5" s="230"/>
      <c r="O5" s="230"/>
      <c r="Q5" s="231"/>
      <c r="R5" s="231"/>
      <c r="S5" s="231"/>
      <c r="T5" s="231"/>
      <c r="U5" s="231"/>
      <c r="V5" s="231"/>
      <c r="W5" s="231"/>
      <c r="AE5" s="233"/>
      <c r="AF5" s="233"/>
      <c r="AK5" s="228"/>
      <c r="AL5" s="228"/>
      <c r="AM5" s="228"/>
      <c r="AN5" s="228"/>
      <c r="AO5" s="228"/>
      <c r="AP5" s="228"/>
      <c r="AQ5" s="228"/>
      <c r="AR5" s="228"/>
      <c r="AS5" s="228"/>
      <c r="AT5" s="228"/>
      <c r="AU5" s="228"/>
      <c r="AV5" s="228"/>
      <c r="AW5" s="228"/>
      <c r="AX5" s="228"/>
      <c r="AY5" s="228"/>
      <c r="AZ5" s="228"/>
      <c r="BA5" s="228"/>
      <c r="BB5" s="228"/>
      <c r="BC5" s="228"/>
      <c r="BD5" s="228"/>
      <c r="BE5" s="228"/>
      <c r="BF5" s="228"/>
      <c r="BG5" s="228"/>
      <c r="BH5" s="237"/>
      <c r="BI5" s="237"/>
    </row>
    <row r="6" spans="2:67" s="232" customFormat="1" ht="21" customHeight="1" x14ac:dyDescent="0.15">
      <c r="D6" s="229"/>
      <c r="E6" s="228"/>
      <c r="F6" s="228"/>
      <c r="G6" s="228"/>
      <c r="H6" s="228"/>
      <c r="I6" s="228"/>
      <c r="J6" s="228"/>
      <c r="K6" s="228"/>
      <c r="L6" s="228"/>
      <c r="M6" s="238"/>
      <c r="N6" s="238"/>
      <c r="O6" s="238"/>
      <c r="P6" s="239"/>
      <c r="Q6" s="238"/>
      <c r="R6" s="238"/>
      <c r="S6" s="238"/>
      <c r="AK6" s="228"/>
      <c r="AL6" s="228"/>
      <c r="AM6" s="228"/>
      <c r="AN6" s="228"/>
      <c r="AO6" s="228" t="s">
        <v>411</v>
      </c>
      <c r="AP6" s="228"/>
      <c r="AQ6" s="228"/>
      <c r="AR6" s="228"/>
      <c r="AS6" s="228"/>
      <c r="AT6" s="228"/>
      <c r="AU6" s="228"/>
      <c r="AW6" s="240"/>
      <c r="AX6" s="240"/>
      <c r="AY6" s="241"/>
      <c r="AZ6" s="228"/>
      <c r="BA6" s="1129">
        <v>40</v>
      </c>
      <c r="BB6" s="1130"/>
      <c r="BC6" s="241" t="s">
        <v>412</v>
      </c>
      <c r="BD6" s="228"/>
      <c r="BE6" s="1129">
        <v>160</v>
      </c>
      <c r="BF6" s="1130"/>
      <c r="BG6" s="241" t="s">
        <v>413</v>
      </c>
      <c r="BH6" s="228"/>
      <c r="BI6" s="237"/>
    </row>
    <row r="7" spans="2:67" s="232" customFormat="1" ht="5.25" customHeight="1" x14ac:dyDescent="0.15">
      <c r="B7" s="229"/>
      <c r="C7" s="242"/>
      <c r="D7" s="242"/>
      <c r="E7" s="242"/>
      <c r="F7" s="242"/>
      <c r="G7" s="242"/>
      <c r="H7" s="242"/>
      <c r="I7" s="242"/>
      <c r="J7" s="238"/>
      <c r="K7" s="238"/>
      <c r="L7" s="238"/>
      <c r="M7" s="239"/>
      <c r="N7" s="238"/>
      <c r="O7" s="238"/>
      <c r="P7" s="238"/>
      <c r="Q7" s="238"/>
      <c r="AJ7" s="228"/>
      <c r="AK7" s="228"/>
      <c r="AL7" s="228"/>
      <c r="AM7" s="228"/>
      <c r="AN7" s="228"/>
      <c r="AO7" s="228"/>
      <c r="AP7" s="228"/>
      <c r="AQ7" s="228"/>
      <c r="AR7" s="228"/>
      <c r="AS7" s="228"/>
      <c r="AT7" s="228"/>
      <c r="AU7" s="228"/>
      <c r="AV7" s="228"/>
      <c r="AW7" s="228"/>
      <c r="AX7" s="228"/>
      <c r="AY7" s="228"/>
      <c r="AZ7" s="228"/>
      <c r="BA7" s="228"/>
      <c r="BB7" s="228"/>
      <c r="BC7" s="228"/>
      <c r="BD7" s="228"/>
      <c r="BE7" s="228"/>
      <c r="BF7" s="228"/>
      <c r="BG7" s="228"/>
      <c r="BH7" s="237"/>
      <c r="BI7" s="237"/>
    </row>
    <row r="8" spans="2:67" s="232" customFormat="1" ht="21" customHeight="1" x14ac:dyDescent="0.15">
      <c r="B8" s="243"/>
      <c r="C8" s="239"/>
      <c r="D8" s="239"/>
      <c r="E8" s="239"/>
      <c r="F8" s="239"/>
      <c r="G8" s="239"/>
      <c r="H8" s="239"/>
      <c r="I8" s="239"/>
      <c r="J8" s="238"/>
      <c r="K8" s="238"/>
      <c r="L8" s="238"/>
      <c r="M8" s="239"/>
      <c r="N8" s="238"/>
      <c r="O8" s="238"/>
      <c r="P8" s="238"/>
      <c r="Q8" s="238"/>
      <c r="AJ8" s="244"/>
      <c r="AK8" s="244"/>
      <c r="AL8" s="244"/>
      <c r="AM8" s="228"/>
      <c r="AN8" s="237"/>
      <c r="AO8" s="245"/>
      <c r="AP8" s="245"/>
      <c r="AQ8" s="229"/>
      <c r="AR8" s="240"/>
      <c r="AS8" s="240"/>
      <c r="AT8" s="240"/>
      <c r="AU8" s="246"/>
      <c r="AV8" s="246"/>
      <c r="AW8" s="228"/>
      <c r="AX8" s="240"/>
      <c r="AY8" s="240"/>
      <c r="AZ8" s="239"/>
      <c r="BA8" s="228"/>
      <c r="BB8" s="228" t="s">
        <v>414</v>
      </c>
      <c r="BC8" s="228"/>
      <c r="BD8" s="228"/>
      <c r="BE8" s="1131">
        <f>DAY(EOMONTH(DATE(AF2,AJ2,1),0))</f>
        <v>30</v>
      </c>
      <c r="BF8" s="1132"/>
      <c r="BG8" s="228" t="s">
        <v>415</v>
      </c>
      <c r="BH8" s="228"/>
      <c r="BI8" s="228"/>
      <c r="BM8" s="231"/>
      <c r="BN8" s="231"/>
      <c r="BO8" s="231"/>
    </row>
    <row r="9" spans="2:67" ht="5.25" customHeight="1" thickBot="1" x14ac:dyDescent="0.2">
      <c r="C9" s="248"/>
      <c r="D9" s="248"/>
      <c r="E9" s="248"/>
      <c r="F9" s="248"/>
      <c r="G9" s="248"/>
      <c r="H9" s="248"/>
      <c r="I9" s="248"/>
      <c r="J9" s="248"/>
      <c r="AC9" s="248"/>
      <c r="AT9" s="248"/>
      <c r="BK9" s="249"/>
      <c r="BL9" s="249"/>
      <c r="BM9" s="249"/>
    </row>
    <row r="10" spans="2:67" ht="21.6" customHeight="1" x14ac:dyDescent="0.15">
      <c r="B10" s="1133" t="s">
        <v>416</v>
      </c>
      <c r="C10" s="1117" t="s">
        <v>417</v>
      </c>
      <c r="D10" s="1136"/>
      <c r="E10" s="251"/>
      <c r="F10" s="250"/>
      <c r="G10" s="251"/>
      <c r="H10" s="250"/>
      <c r="I10" s="1139" t="s">
        <v>418</v>
      </c>
      <c r="J10" s="1140"/>
      <c r="K10" s="1145" t="s">
        <v>419</v>
      </c>
      <c r="L10" s="1118"/>
      <c r="M10" s="1118"/>
      <c r="N10" s="1136"/>
      <c r="O10" s="1145" t="s">
        <v>420</v>
      </c>
      <c r="P10" s="1118"/>
      <c r="Q10" s="1118"/>
      <c r="R10" s="1118"/>
      <c r="S10" s="1136"/>
      <c r="T10" s="252"/>
      <c r="U10" s="252"/>
      <c r="V10" s="253"/>
      <c r="W10" s="1148" t="s">
        <v>421</v>
      </c>
      <c r="X10" s="1149"/>
      <c r="Y10" s="1149"/>
      <c r="Z10" s="1149"/>
      <c r="AA10" s="1149"/>
      <c r="AB10" s="1149"/>
      <c r="AC10" s="1149"/>
      <c r="AD10" s="1149"/>
      <c r="AE10" s="1149"/>
      <c r="AF10" s="1149"/>
      <c r="AG10" s="1149"/>
      <c r="AH10" s="1149"/>
      <c r="AI10" s="1149"/>
      <c r="AJ10" s="1149"/>
      <c r="AK10" s="1149"/>
      <c r="AL10" s="1149"/>
      <c r="AM10" s="1149"/>
      <c r="AN10" s="1149"/>
      <c r="AO10" s="1149"/>
      <c r="AP10" s="1149"/>
      <c r="AQ10" s="1149"/>
      <c r="AR10" s="1149"/>
      <c r="AS10" s="1149"/>
      <c r="AT10" s="1149"/>
      <c r="AU10" s="1149"/>
      <c r="AV10" s="1149"/>
      <c r="AW10" s="1149"/>
      <c r="AX10" s="1149"/>
      <c r="AY10" s="1149"/>
      <c r="AZ10" s="1149"/>
      <c r="BA10" s="1149"/>
      <c r="BB10" s="1108" t="str">
        <f>IF(BE3="４週","(9)1～4週目の勤務時間数合計","(9)1か月の勤務時間数　合計")</f>
        <v>(9)1～4週目の勤務時間数合計</v>
      </c>
      <c r="BC10" s="1109"/>
      <c r="BD10" s="1114" t="s">
        <v>422</v>
      </c>
      <c r="BE10" s="1109"/>
      <c r="BF10" s="1117" t="s">
        <v>423</v>
      </c>
      <c r="BG10" s="1118"/>
      <c r="BH10" s="1118"/>
      <c r="BI10" s="1118"/>
      <c r="BJ10" s="1119"/>
    </row>
    <row r="11" spans="2:67" ht="20.25" customHeight="1" x14ac:dyDescent="0.15">
      <c r="B11" s="1134"/>
      <c r="C11" s="1120"/>
      <c r="D11" s="1137"/>
      <c r="E11" s="255"/>
      <c r="F11" s="254"/>
      <c r="G11" s="255"/>
      <c r="H11" s="254"/>
      <c r="I11" s="1141"/>
      <c r="J11" s="1142"/>
      <c r="K11" s="1146"/>
      <c r="L11" s="1121"/>
      <c r="M11" s="1121"/>
      <c r="N11" s="1137"/>
      <c r="O11" s="1146"/>
      <c r="P11" s="1121"/>
      <c r="Q11" s="1121"/>
      <c r="R11" s="1121"/>
      <c r="S11" s="1137"/>
      <c r="T11" s="256"/>
      <c r="U11" s="256"/>
      <c r="V11" s="257"/>
      <c r="W11" s="1126" t="s">
        <v>424</v>
      </c>
      <c r="X11" s="1126"/>
      <c r="Y11" s="1126"/>
      <c r="Z11" s="1126"/>
      <c r="AA11" s="1126"/>
      <c r="AB11" s="1126"/>
      <c r="AC11" s="1127"/>
      <c r="AD11" s="1128" t="s">
        <v>425</v>
      </c>
      <c r="AE11" s="1126"/>
      <c r="AF11" s="1126"/>
      <c r="AG11" s="1126"/>
      <c r="AH11" s="1126"/>
      <c r="AI11" s="1126"/>
      <c r="AJ11" s="1127"/>
      <c r="AK11" s="1128" t="s">
        <v>426</v>
      </c>
      <c r="AL11" s="1126"/>
      <c r="AM11" s="1126"/>
      <c r="AN11" s="1126"/>
      <c r="AO11" s="1126"/>
      <c r="AP11" s="1126"/>
      <c r="AQ11" s="1127"/>
      <c r="AR11" s="1128" t="s">
        <v>427</v>
      </c>
      <c r="AS11" s="1126"/>
      <c r="AT11" s="1126"/>
      <c r="AU11" s="1126"/>
      <c r="AV11" s="1126"/>
      <c r="AW11" s="1126"/>
      <c r="AX11" s="1127"/>
      <c r="AY11" s="1128" t="s">
        <v>428</v>
      </c>
      <c r="AZ11" s="1126"/>
      <c r="BA11" s="1126"/>
      <c r="BB11" s="1110"/>
      <c r="BC11" s="1111"/>
      <c r="BD11" s="1115"/>
      <c r="BE11" s="1111"/>
      <c r="BF11" s="1120"/>
      <c r="BG11" s="1121"/>
      <c r="BH11" s="1121"/>
      <c r="BI11" s="1121"/>
      <c r="BJ11" s="1122"/>
    </row>
    <row r="12" spans="2:67" ht="20.25" customHeight="1" x14ac:dyDescent="0.15">
      <c r="B12" s="1134"/>
      <c r="C12" s="1120"/>
      <c r="D12" s="1137"/>
      <c r="E12" s="255"/>
      <c r="F12" s="254"/>
      <c r="G12" s="255"/>
      <c r="H12" s="254"/>
      <c r="I12" s="1141"/>
      <c r="J12" s="1142"/>
      <c r="K12" s="1146"/>
      <c r="L12" s="1121"/>
      <c r="M12" s="1121"/>
      <c r="N12" s="1137"/>
      <c r="O12" s="1146"/>
      <c r="P12" s="1121"/>
      <c r="Q12" s="1121"/>
      <c r="R12" s="1121"/>
      <c r="S12" s="1137"/>
      <c r="T12" s="256"/>
      <c r="U12" s="256"/>
      <c r="V12" s="257"/>
      <c r="W12" s="258">
        <v>1</v>
      </c>
      <c r="X12" s="259">
        <v>2</v>
      </c>
      <c r="Y12" s="259">
        <v>3</v>
      </c>
      <c r="Z12" s="259">
        <v>4</v>
      </c>
      <c r="AA12" s="259">
        <v>5</v>
      </c>
      <c r="AB12" s="259">
        <v>6</v>
      </c>
      <c r="AC12" s="260">
        <v>7</v>
      </c>
      <c r="AD12" s="261">
        <v>8</v>
      </c>
      <c r="AE12" s="259">
        <v>9</v>
      </c>
      <c r="AF12" s="259">
        <v>10</v>
      </c>
      <c r="AG12" s="259">
        <v>11</v>
      </c>
      <c r="AH12" s="259">
        <v>12</v>
      </c>
      <c r="AI12" s="259">
        <v>13</v>
      </c>
      <c r="AJ12" s="260">
        <v>14</v>
      </c>
      <c r="AK12" s="258">
        <v>15</v>
      </c>
      <c r="AL12" s="259">
        <v>16</v>
      </c>
      <c r="AM12" s="259">
        <v>17</v>
      </c>
      <c r="AN12" s="259">
        <v>18</v>
      </c>
      <c r="AO12" s="259">
        <v>19</v>
      </c>
      <c r="AP12" s="259">
        <v>20</v>
      </c>
      <c r="AQ12" s="260">
        <v>21</v>
      </c>
      <c r="AR12" s="261">
        <v>22</v>
      </c>
      <c r="AS12" s="259">
        <v>23</v>
      </c>
      <c r="AT12" s="259">
        <v>24</v>
      </c>
      <c r="AU12" s="259">
        <v>25</v>
      </c>
      <c r="AV12" s="259">
        <v>26</v>
      </c>
      <c r="AW12" s="259">
        <v>27</v>
      </c>
      <c r="AX12" s="260">
        <v>28</v>
      </c>
      <c r="AY12" s="261" t="str">
        <f>IF($BE$3="実績",IF(DAY(DATE($AF$2,$AJ$2,29))=29,29,""),"")</f>
        <v/>
      </c>
      <c r="AZ12" s="259" t="str">
        <f>IF($BE$3="実績",IF(DAY(DATE($AF$2,$AJ$2,30))=30,30,""),"")</f>
        <v/>
      </c>
      <c r="BA12" s="260" t="str">
        <f>IF($BE$3="実績",IF(DAY(DATE($AF$2,$AJ$2,31))=31,31,""),"")</f>
        <v/>
      </c>
      <c r="BB12" s="1110"/>
      <c r="BC12" s="1111"/>
      <c r="BD12" s="1115"/>
      <c r="BE12" s="1111"/>
      <c r="BF12" s="1120"/>
      <c r="BG12" s="1121"/>
      <c r="BH12" s="1121"/>
      <c r="BI12" s="1121"/>
      <c r="BJ12" s="1122"/>
    </row>
    <row r="13" spans="2:67" ht="20.25" hidden="1" customHeight="1" x14ac:dyDescent="0.15">
      <c r="B13" s="1134"/>
      <c r="C13" s="1120"/>
      <c r="D13" s="1137"/>
      <c r="E13" s="255"/>
      <c r="F13" s="254"/>
      <c r="G13" s="255"/>
      <c r="H13" s="254"/>
      <c r="I13" s="1141"/>
      <c r="J13" s="1142"/>
      <c r="K13" s="1146"/>
      <c r="L13" s="1121"/>
      <c r="M13" s="1121"/>
      <c r="N13" s="1137"/>
      <c r="O13" s="1146"/>
      <c r="P13" s="1121"/>
      <c r="Q13" s="1121"/>
      <c r="R13" s="1121"/>
      <c r="S13" s="1137"/>
      <c r="T13" s="256"/>
      <c r="U13" s="256"/>
      <c r="V13" s="257"/>
      <c r="W13" s="258">
        <f>WEEKDAY(DATE($AF$2,$AJ$2,1))</f>
        <v>2</v>
      </c>
      <c r="X13" s="259">
        <f>WEEKDAY(DATE($AF$2,$AJ$2,2))</f>
        <v>3</v>
      </c>
      <c r="Y13" s="259">
        <f>WEEKDAY(DATE($AF$2,$AJ$2,3))</f>
        <v>4</v>
      </c>
      <c r="Z13" s="259">
        <f>WEEKDAY(DATE($AF$2,$AJ$2,4))</f>
        <v>5</v>
      </c>
      <c r="AA13" s="259">
        <f>WEEKDAY(DATE($AF$2,$AJ$2,5))</f>
        <v>6</v>
      </c>
      <c r="AB13" s="259">
        <f>WEEKDAY(DATE($AF$2,$AJ$2,6))</f>
        <v>7</v>
      </c>
      <c r="AC13" s="260">
        <f>WEEKDAY(DATE($AF$2,$AJ$2,7))</f>
        <v>1</v>
      </c>
      <c r="AD13" s="261">
        <f>WEEKDAY(DATE($AF$2,$AJ$2,8))</f>
        <v>2</v>
      </c>
      <c r="AE13" s="259">
        <f>WEEKDAY(DATE($AF$2,$AJ$2,9))</f>
        <v>3</v>
      </c>
      <c r="AF13" s="259">
        <f>WEEKDAY(DATE($AF$2,$AJ$2,10))</f>
        <v>4</v>
      </c>
      <c r="AG13" s="259">
        <f>WEEKDAY(DATE($AF$2,$AJ$2,11))</f>
        <v>5</v>
      </c>
      <c r="AH13" s="259">
        <f>WEEKDAY(DATE($AF$2,$AJ$2,12))</f>
        <v>6</v>
      </c>
      <c r="AI13" s="259">
        <f>WEEKDAY(DATE($AF$2,$AJ$2,13))</f>
        <v>7</v>
      </c>
      <c r="AJ13" s="260">
        <f>WEEKDAY(DATE($AF$2,$AJ$2,14))</f>
        <v>1</v>
      </c>
      <c r="AK13" s="261">
        <f>WEEKDAY(DATE($AF$2,$AJ$2,15))</f>
        <v>2</v>
      </c>
      <c r="AL13" s="259">
        <f>WEEKDAY(DATE($AF$2,$AJ$2,16))</f>
        <v>3</v>
      </c>
      <c r="AM13" s="259">
        <f>WEEKDAY(DATE($AF$2,$AJ$2,17))</f>
        <v>4</v>
      </c>
      <c r="AN13" s="259">
        <f>WEEKDAY(DATE($AF$2,$AJ$2,18))</f>
        <v>5</v>
      </c>
      <c r="AO13" s="259">
        <f>WEEKDAY(DATE($AF$2,$AJ$2,19))</f>
        <v>6</v>
      </c>
      <c r="AP13" s="259">
        <f>WEEKDAY(DATE($AF$2,$AJ$2,20))</f>
        <v>7</v>
      </c>
      <c r="AQ13" s="260">
        <f>WEEKDAY(DATE($AF$2,$AJ$2,21))</f>
        <v>1</v>
      </c>
      <c r="AR13" s="261">
        <f>WEEKDAY(DATE($AF$2,$AJ$2,22))</f>
        <v>2</v>
      </c>
      <c r="AS13" s="259">
        <f>WEEKDAY(DATE($AF$2,$AJ$2,23))</f>
        <v>3</v>
      </c>
      <c r="AT13" s="259">
        <f>WEEKDAY(DATE($AF$2,$AJ$2,24))</f>
        <v>4</v>
      </c>
      <c r="AU13" s="259">
        <f>WEEKDAY(DATE($AF$2,$AJ$2,25))</f>
        <v>5</v>
      </c>
      <c r="AV13" s="259">
        <f>WEEKDAY(DATE($AF$2,$AJ$2,26))</f>
        <v>6</v>
      </c>
      <c r="AW13" s="259">
        <f>WEEKDAY(DATE($AF$2,$AJ$2,27))</f>
        <v>7</v>
      </c>
      <c r="AX13" s="260">
        <f>WEEKDAY(DATE($AF$2,$AJ$2,28))</f>
        <v>1</v>
      </c>
      <c r="AY13" s="261">
        <f>IF(AY12=29,WEEKDAY(DATE($AF$2,$AJ$2,29)),0)</f>
        <v>0</v>
      </c>
      <c r="AZ13" s="259">
        <f>IF(AZ12=30,WEEKDAY(DATE($AF$2,$AJ$2,30)),0)</f>
        <v>0</v>
      </c>
      <c r="BA13" s="260">
        <f>IF(BA12=31,WEEKDAY(DATE($AF$2,$AJ$2,31)),0)</f>
        <v>0</v>
      </c>
      <c r="BB13" s="1110"/>
      <c r="BC13" s="1111"/>
      <c r="BD13" s="1115"/>
      <c r="BE13" s="1111"/>
      <c r="BF13" s="1120"/>
      <c r="BG13" s="1121"/>
      <c r="BH13" s="1121"/>
      <c r="BI13" s="1121"/>
      <c r="BJ13" s="1122"/>
    </row>
    <row r="14" spans="2:67" ht="20.25" customHeight="1" thickBot="1" x14ac:dyDescent="0.2">
      <c r="B14" s="1135"/>
      <c r="C14" s="1123"/>
      <c r="D14" s="1138"/>
      <c r="E14" s="263"/>
      <c r="F14" s="262"/>
      <c r="G14" s="263"/>
      <c r="H14" s="262"/>
      <c r="I14" s="1143"/>
      <c r="J14" s="1144"/>
      <c r="K14" s="1147"/>
      <c r="L14" s="1124"/>
      <c r="M14" s="1124"/>
      <c r="N14" s="1138"/>
      <c r="O14" s="1147"/>
      <c r="P14" s="1124"/>
      <c r="Q14" s="1124"/>
      <c r="R14" s="1124"/>
      <c r="S14" s="1138"/>
      <c r="T14" s="264"/>
      <c r="U14" s="264"/>
      <c r="V14" s="265"/>
      <c r="W14" s="266" t="str">
        <f>IF(W13=1,"日",IF(W13=2,"月",IF(W13=3,"火",IF(W13=4,"水",IF(W13=5,"木",IF(W13=6,"金","土"))))))</f>
        <v>月</v>
      </c>
      <c r="X14" s="267" t="str">
        <f t="shared" ref="X14:AX14" si="0">IF(X13=1,"日",IF(X13=2,"月",IF(X13=3,"火",IF(X13=4,"水",IF(X13=5,"木",IF(X13=6,"金","土"))))))</f>
        <v>火</v>
      </c>
      <c r="Y14" s="267" t="str">
        <f t="shared" si="0"/>
        <v>水</v>
      </c>
      <c r="Z14" s="267" t="str">
        <f t="shared" si="0"/>
        <v>木</v>
      </c>
      <c r="AA14" s="267" t="str">
        <f t="shared" si="0"/>
        <v>金</v>
      </c>
      <c r="AB14" s="267" t="str">
        <f t="shared" si="0"/>
        <v>土</v>
      </c>
      <c r="AC14" s="268" t="str">
        <f t="shared" si="0"/>
        <v>日</v>
      </c>
      <c r="AD14" s="269" t="str">
        <f>IF(AD13=1,"日",IF(AD13=2,"月",IF(AD13=3,"火",IF(AD13=4,"水",IF(AD13=5,"木",IF(AD13=6,"金","土"))))))</f>
        <v>月</v>
      </c>
      <c r="AE14" s="267" t="str">
        <f t="shared" si="0"/>
        <v>火</v>
      </c>
      <c r="AF14" s="267" t="str">
        <f t="shared" si="0"/>
        <v>水</v>
      </c>
      <c r="AG14" s="267" t="str">
        <f t="shared" si="0"/>
        <v>木</v>
      </c>
      <c r="AH14" s="267" t="str">
        <f t="shared" si="0"/>
        <v>金</v>
      </c>
      <c r="AI14" s="267" t="str">
        <f t="shared" si="0"/>
        <v>土</v>
      </c>
      <c r="AJ14" s="268" t="str">
        <f t="shared" si="0"/>
        <v>日</v>
      </c>
      <c r="AK14" s="269" t="str">
        <f>IF(AK13=1,"日",IF(AK13=2,"月",IF(AK13=3,"火",IF(AK13=4,"水",IF(AK13=5,"木",IF(AK13=6,"金","土"))))))</f>
        <v>月</v>
      </c>
      <c r="AL14" s="267" t="str">
        <f t="shared" si="0"/>
        <v>火</v>
      </c>
      <c r="AM14" s="267" t="str">
        <f t="shared" si="0"/>
        <v>水</v>
      </c>
      <c r="AN14" s="267" t="str">
        <f t="shared" si="0"/>
        <v>木</v>
      </c>
      <c r="AO14" s="267" t="str">
        <f t="shared" si="0"/>
        <v>金</v>
      </c>
      <c r="AP14" s="267" t="str">
        <f t="shared" si="0"/>
        <v>土</v>
      </c>
      <c r="AQ14" s="268" t="str">
        <f t="shared" si="0"/>
        <v>日</v>
      </c>
      <c r="AR14" s="269" t="str">
        <f>IF(AR13=1,"日",IF(AR13=2,"月",IF(AR13=3,"火",IF(AR13=4,"水",IF(AR13=5,"木",IF(AR13=6,"金","土"))))))</f>
        <v>月</v>
      </c>
      <c r="AS14" s="267" t="str">
        <f t="shared" si="0"/>
        <v>火</v>
      </c>
      <c r="AT14" s="267" t="str">
        <f t="shared" si="0"/>
        <v>水</v>
      </c>
      <c r="AU14" s="267" t="str">
        <f t="shared" si="0"/>
        <v>木</v>
      </c>
      <c r="AV14" s="267" t="str">
        <f t="shared" si="0"/>
        <v>金</v>
      </c>
      <c r="AW14" s="267" t="str">
        <f t="shared" si="0"/>
        <v>土</v>
      </c>
      <c r="AX14" s="268" t="str">
        <f t="shared" si="0"/>
        <v>日</v>
      </c>
      <c r="AY14" s="267" t="str">
        <f>IF(AY13=1,"日",IF(AY13=2,"月",IF(AY13=3,"火",IF(AY13=4,"水",IF(AY13=5,"木",IF(AY13=6,"金",IF(AY13=0,"","土")))))))</f>
        <v/>
      </c>
      <c r="AZ14" s="267" t="str">
        <f>IF(AZ13=1,"日",IF(AZ13=2,"月",IF(AZ13=3,"火",IF(AZ13=4,"水",IF(AZ13=5,"木",IF(AZ13=6,"金",IF(AZ13=0,"","土")))))))</f>
        <v/>
      </c>
      <c r="BA14" s="267" t="str">
        <f>IF(BA13=1,"日",IF(BA13=2,"月",IF(BA13=3,"火",IF(BA13=4,"水",IF(BA13=5,"木",IF(BA13=6,"金",IF(BA13=0,"","土")))))))</f>
        <v/>
      </c>
      <c r="BB14" s="1112"/>
      <c r="BC14" s="1113"/>
      <c r="BD14" s="1116"/>
      <c r="BE14" s="1113"/>
      <c r="BF14" s="1123"/>
      <c r="BG14" s="1124"/>
      <c r="BH14" s="1124"/>
      <c r="BI14" s="1124"/>
      <c r="BJ14" s="1125"/>
    </row>
    <row r="15" spans="2:67" ht="20.25" customHeight="1" x14ac:dyDescent="0.15">
      <c r="B15" s="1086">
        <f>B13+1</f>
        <v>1</v>
      </c>
      <c r="C15" s="1088" t="s">
        <v>486</v>
      </c>
      <c r="D15" s="1089"/>
      <c r="E15" s="270"/>
      <c r="F15" s="271"/>
      <c r="G15" s="270"/>
      <c r="H15" s="271"/>
      <c r="I15" s="1092" t="s">
        <v>487</v>
      </c>
      <c r="J15" s="1093"/>
      <c r="K15" s="1096" t="s">
        <v>488</v>
      </c>
      <c r="L15" s="1097"/>
      <c r="M15" s="1097"/>
      <c r="N15" s="1089"/>
      <c r="O15" s="1100" t="s">
        <v>489</v>
      </c>
      <c r="P15" s="1101"/>
      <c r="Q15" s="1101"/>
      <c r="R15" s="1101"/>
      <c r="S15" s="1102"/>
      <c r="T15" s="272" t="s">
        <v>429</v>
      </c>
      <c r="U15" s="273"/>
      <c r="V15" s="274"/>
      <c r="W15" s="275" t="s">
        <v>490</v>
      </c>
      <c r="X15" s="276" t="s">
        <v>464</v>
      </c>
      <c r="Y15" s="276"/>
      <c r="Z15" s="276"/>
      <c r="AA15" s="276" t="s">
        <v>464</v>
      </c>
      <c r="AB15" s="276" t="s">
        <v>464</v>
      </c>
      <c r="AC15" s="277" t="s">
        <v>464</v>
      </c>
      <c r="AD15" s="275" t="s">
        <v>464</v>
      </c>
      <c r="AE15" s="276" t="s">
        <v>464</v>
      </c>
      <c r="AF15" s="276"/>
      <c r="AG15" s="276"/>
      <c r="AH15" s="276" t="s">
        <v>464</v>
      </c>
      <c r="AI15" s="276" t="s">
        <v>464</v>
      </c>
      <c r="AJ15" s="277" t="s">
        <v>464</v>
      </c>
      <c r="AK15" s="275" t="s">
        <v>464</v>
      </c>
      <c r="AL15" s="276" t="s">
        <v>464</v>
      </c>
      <c r="AM15" s="276"/>
      <c r="AN15" s="276"/>
      <c r="AO15" s="276" t="s">
        <v>464</v>
      </c>
      <c r="AP15" s="276" t="s">
        <v>464</v>
      </c>
      <c r="AQ15" s="277" t="s">
        <v>464</v>
      </c>
      <c r="AR15" s="275" t="s">
        <v>464</v>
      </c>
      <c r="AS15" s="276" t="s">
        <v>464</v>
      </c>
      <c r="AT15" s="276"/>
      <c r="AU15" s="276"/>
      <c r="AV15" s="276" t="s">
        <v>464</v>
      </c>
      <c r="AW15" s="276" t="s">
        <v>464</v>
      </c>
      <c r="AX15" s="277" t="s">
        <v>464</v>
      </c>
      <c r="AY15" s="275"/>
      <c r="AZ15" s="276"/>
      <c r="BA15" s="276"/>
      <c r="BB15" s="1106"/>
      <c r="BC15" s="1107"/>
      <c r="BD15" s="1075"/>
      <c r="BE15" s="1076"/>
      <c r="BF15" s="1077" t="s">
        <v>491</v>
      </c>
      <c r="BG15" s="1078"/>
      <c r="BH15" s="1078"/>
      <c r="BI15" s="1078"/>
      <c r="BJ15" s="1079"/>
    </row>
    <row r="16" spans="2:67" ht="20.25" customHeight="1" x14ac:dyDescent="0.15">
      <c r="B16" s="1087"/>
      <c r="C16" s="1090"/>
      <c r="D16" s="1091"/>
      <c r="E16" s="278"/>
      <c r="F16" s="279" t="str">
        <f>C15</f>
        <v>管理者</v>
      </c>
      <c r="G16" s="278"/>
      <c r="H16" s="279" t="str">
        <f>I15</f>
        <v>B</v>
      </c>
      <c r="I16" s="1094"/>
      <c r="J16" s="1095"/>
      <c r="K16" s="1098"/>
      <c r="L16" s="1099"/>
      <c r="M16" s="1099"/>
      <c r="N16" s="1091"/>
      <c r="O16" s="1103"/>
      <c r="P16" s="1104"/>
      <c r="Q16" s="1104"/>
      <c r="R16" s="1104"/>
      <c r="S16" s="1105"/>
      <c r="T16" s="280" t="s">
        <v>430</v>
      </c>
      <c r="U16" s="281"/>
      <c r="V16" s="282"/>
      <c r="W16" s="283">
        <f>IF(W15="","",VLOOKUP(W15,'標準様式１【記載例】シフト記号表（勤務時間帯）'!$C$6:$L$47,10,FALSE))</f>
        <v>4</v>
      </c>
      <c r="X16" s="284">
        <f>IF(X15="","",VLOOKUP(X15,'標準様式１【記載例】シフト記号表（勤務時間帯）'!$C$6:$L$47,10,FALSE))</f>
        <v>4</v>
      </c>
      <c r="Y16" s="284" t="str">
        <f>IF(Y15="","",VLOOKUP(Y15,'標準様式１【記載例】シフト記号表（勤務時間帯）'!$C$6:$L$47,10,FALSE))</f>
        <v/>
      </c>
      <c r="Z16" s="284" t="str">
        <f>IF(Z15="","",VLOOKUP(Z15,'標準様式１【記載例】シフト記号表（勤務時間帯）'!$C$6:$L$47,10,FALSE))</f>
        <v/>
      </c>
      <c r="AA16" s="284">
        <f>IF(AA15="","",VLOOKUP(AA15,'標準様式１【記載例】シフト記号表（勤務時間帯）'!$C$6:$L$47,10,FALSE))</f>
        <v>4</v>
      </c>
      <c r="AB16" s="284">
        <f>IF(AB15="","",VLOOKUP(AB15,'標準様式１【記載例】シフト記号表（勤務時間帯）'!$C$6:$L$47,10,FALSE))</f>
        <v>4</v>
      </c>
      <c r="AC16" s="285">
        <f>IF(AC15="","",VLOOKUP(AC15,'標準様式１【記載例】シフト記号表（勤務時間帯）'!$C$6:$L$47,10,FALSE))</f>
        <v>4</v>
      </c>
      <c r="AD16" s="283">
        <f>IF(AD15="","",VLOOKUP(AD15,'標準様式１【記載例】シフト記号表（勤務時間帯）'!$C$6:$L$47,10,FALSE))</f>
        <v>4</v>
      </c>
      <c r="AE16" s="284">
        <f>IF(AE15="","",VLOOKUP(AE15,'標準様式１【記載例】シフト記号表（勤務時間帯）'!$C$6:$L$47,10,FALSE))</f>
        <v>4</v>
      </c>
      <c r="AF16" s="284" t="str">
        <f>IF(AF15="","",VLOOKUP(AF15,'標準様式１【記載例】シフト記号表（勤務時間帯）'!$C$6:$L$47,10,FALSE))</f>
        <v/>
      </c>
      <c r="AG16" s="284" t="str">
        <f>IF(AG15="","",VLOOKUP(AG15,'標準様式１【記載例】シフト記号表（勤務時間帯）'!$C$6:$L$47,10,FALSE))</f>
        <v/>
      </c>
      <c r="AH16" s="284">
        <f>IF(AH15="","",VLOOKUP(AH15,'標準様式１【記載例】シフト記号表（勤務時間帯）'!$C$6:$L$47,10,FALSE))</f>
        <v>4</v>
      </c>
      <c r="AI16" s="284">
        <f>IF(AI15="","",VLOOKUP(AI15,'標準様式１【記載例】シフト記号表（勤務時間帯）'!$C$6:$L$47,10,FALSE))</f>
        <v>4</v>
      </c>
      <c r="AJ16" s="285">
        <f>IF(AJ15="","",VLOOKUP(AJ15,'標準様式１【記載例】シフト記号表（勤務時間帯）'!$C$6:$L$47,10,FALSE))</f>
        <v>4</v>
      </c>
      <c r="AK16" s="283">
        <f>IF(AK15="","",VLOOKUP(AK15,'標準様式１【記載例】シフト記号表（勤務時間帯）'!$C$6:$L$47,10,FALSE))</f>
        <v>4</v>
      </c>
      <c r="AL16" s="284">
        <f>IF(AL15="","",VLOOKUP(AL15,'標準様式１【記載例】シフト記号表（勤務時間帯）'!$C$6:$L$47,10,FALSE))</f>
        <v>4</v>
      </c>
      <c r="AM16" s="284" t="str">
        <f>IF(AM15="","",VLOOKUP(AM15,'標準様式１【記載例】シフト記号表（勤務時間帯）'!$C$6:$L$47,10,FALSE))</f>
        <v/>
      </c>
      <c r="AN16" s="284" t="str">
        <f>IF(AN15="","",VLOOKUP(AN15,'標準様式１【記載例】シフト記号表（勤務時間帯）'!$C$6:$L$47,10,FALSE))</f>
        <v/>
      </c>
      <c r="AO16" s="284">
        <f>IF(AO15="","",VLOOKUP(AO15,'標準様式１【記載例】シフト記号表（勤務時間帯）'!$C$6:$L$47,10,FALSE))</f>
        <v>4</v>
      </c>
      <c r="AP16" s="284">
        <f>IF(AP15="","",VLOOKUP(AP15,'標準様式１【記載例】シフト記号表（勤務時間帯）'!$C$6:$L$47,10,FALSE))</f>
        <v>4</v>
      </c>
      <c r="AQ16" s="285">
        <f>IF(AQ15="","",VLOOKUP(AQ15,'標準様式１【記載例】シフト記号表（勤務時間帯）'!$C$6:$L$47,10,FALSE))</f>
        <v>4</v>
      </c>
      <c r="AR16" s="283">
        <f>IF(AR15="","",VLOOKUP(AR15,'標準様式１【記載例】シフト記号表（勤務時間帯）'!$C$6:$L$47,10,FALSE))</f>
        <v>4</v>
      </c>
      <c r="AS16" s="284">
        <f>IF(AS15="","",VLOOKUP(AS15,'標準様式１【記載例】シフト記号表（勤務時間帯）'!$C$6:$L$47,10,FALSE))</f>
        <v>4</v>
      </c>
      <c r="AT16" s="284" t="str">
        <f>IF(AT15="","",VLOOKUP(AT15,'標準様式１【記載例】シフト記号表（勤務時間帯）'!$C$6:$L$47,10,FALSE))</f>
        <v/>
      </c>
      <c r="AU16" s="284" t="str">
        <f>IF(AU15="","",VLOOKUP(AU15,'標準様式１【記載例】シフト記号表（勤務時間帯）'!$C$6:$L$47,10,FALSE))</f>
        <v/>
      </c>
      <c r="AV16" s="284">
        <f>IF(AV15="","",VLOOKUP(AV15,'標準様式１【記載例】シフト記号表（勤務時間帯）'!$C$6:$L$47,10,FALSE))</f>
        <v>4</v>
      </c>
      <c r="AW16" s="284">
        <f>IF(AW15="","",VLOOKUP(AW15,'標準様式１【記載例】シフト記号表（勤務時間帯）'!$C$6:$L$47,10,FALSE))</f>
        <v>4</v>
      </c>
      <c r="AX16" s="285">
        <f>IF(AX15="","",VLOOKUP(AX15,'標準様式１【記載例】シフト記号表（勤務時間帯）'!$C$6:$L$47,10,FALSE))</f>
        <v>4</v>
      </c>
      <c r="AY16" s="283" t="str">
        <f>IF(AY15="","",VLOOKUP(AY15,'標準様式１【記載例】シフト記号表（勤務時間帯）'!$C$6:$L$47,10,FALSE))</f>
        <v/>
      </c>
      <c r="AZ16" s="284" t="str">
        <f>IF(AZ15="","",VLOOKUP(AZ15,'標準様式１【記載例】シフト記号表（勤務時間帯）'!$C$6:$L$47,10,FALSE))</f>
        <v/>
      </c>
      <c r="BA16" s="284" t="str">
        <f>IF(BA15="","",VLOOKUP(BA15,'標準様式１【記載例】シフト記号表（勤務時間帯）'!$C$6:$L$47,10,FALSE))</f>
        <v/>
      </c>
      <c r="BB16" s="1083">
        <f>IF($BE$3="４週",SUM(W16:AX16),IF($BE$3="暦月",SUM(W16:BA16),""))</f>
        <v>80</v>
      </c>
      <c r="BC16" s="1084"/>
      <c r="BD16" s="1085">
        <f>IF($BE$3="４週",BB16/4,IF($BE$3="暦月",(BB16/($BE$8/7)),""))</f>
        <v>20</v>
      </c>
      <c r="BE16" s="1084"/>
      <c r="BF16" s="1080"/>
      <c r="BG16" s="1081"/>
      <c r="BH16" s="1081"/>
      <c r="BI16" s="1081"/>
      <c r="BJ16" s="1082"/>
    </row>
    <row r="17" spans="2:62" ht="20.25" customHeight="1" x14ac:dyDescent="0.15">
      <c r="B17" s="1086">
        <f>B15+1</f>
        <v>2</v>
      </c>
      <c r="C17" s="1155" t="s">
        <v>492</v>
      </c>
      <c r="D17" s="1156"/>
      <c r="E17" s="286"/>
      <c r="F17" s="287"/>
      <c r="G17" s="286"/>
      <c r="H17" s="287"/>
      <c r="I17" s="1157" t="s">
        <v>493</v>
      </c>
      <c r="J17" s="1158"/>
      <c r="K17" s="1159" t="s">
        <v>494</v>
      </c>
      <c r="L17" s="1160"/>
      <c r="M17" s="1160"/>
      <c r="N17" s="1156"/>
      <c r="O17" s="1103" t="s">
        <v>495</v>
      </c>
      <c r="P17" s="1104"/>
      <c r="Q17" s="1104"/>
      <c r="R17" s="1104"/>
      <c r="S17" s="1105"/>
      <c r="T17" s="288" t="s">
        <v>429</v>
      </c>
      <c r="U17" s="289"/>
      <c r="V17" s="290"/>
      <c r="W17" s="291" t="s">
        <v>445</v>
      </c>
      <c r="X17" s="292" t="s">
        <v>445</v>
      </c>
      <c r="Y17" s="292" t="s">
        <v>445</v>
      </c>
      <c r="Z17" s="292"/>
      <c r="AA17" s="292"/>
      <c r="AB17" s="292" t="s">
        <v>445</v>
      </c>
      <c r="AC17" s="293" t="s">
        <v>445</v>
      </c>
      <c r="AD17" s="291" t="s">
        <v>445</v>
      </c>
      <c r="AE17" s="292" t="s">
        <v>445</v>
      </c>
      <c r="AF17" s="292" t="s">
        <v>445</v>
      </c>
      <c r="AG17" s="292"/>
      <c r="AH17" s="292"/>
      <c r="AI17" s="292" t="s">
        <v>445</v>
      </c>
      <c r="AJ17" s="293" t="s">
        <v>445</v>
      </c>
      <c r="AK17" s="291" t="s">
        <v>445</v>
      </c>
      <c r="AL17" s="292" t="s">
        <v>445</v>
      </c>
      <c r="AM17" s="292" t="s">
        <v>445</v>
      </c>
      <c r="AN17" s="292"/>
      <c r="AO17" s="292"/>
      <c r="AP17" s="292" t="s">
        <v>445</v>
      </c>
      <c r="AQ17" s="293" t="s">
        <v>445</v>
      </c>
      <c r="AR17" s="291" t="s">
        <v>445</v>
      </c>
      <c r="AS17" s="292" t="s">
        <v>445</v>
      </c>
      <c r="AT17" s="292" t="s">
        <v>445</v>
      </c>
      <c r="AU17" s="292"/>
      <c r="AV17" s="292"/>
      <c r="AW17" s="292" t="s">
        <v>445</v>
      </c>
      <c r="AX17" s="293" t="s">
        <v>445</v>
      </c>
      <c r="AY17" s="291"/>
      <c r="AZ17" s="292"/>
      <c r="BA17" s="294"/>
      <c r="BB17" s="1161"/>
      <c r="BC17" s="1162"/>
      <c r="BD17" s="1150"/>
      <c r="BE17" s="1151"/>
      <c r="BF17" s="1152"/>
      <c r="BG17" s="1153"/>
      <c r="BH17" s="1153"/>
      <c r="BI17" s="1153"/>
      <c r="BJ17" s="1154"/>
    </row>
    <row r="18" spans="2:62" ht="20.25" customHeight="1" x14ac:dyDescent="0.15">
      <c r="B18" s="1087"/>
      <c r="C18" s="1090"/>
      <c r="D18" s="1091"/>
      <c r="E18" s="278"/>
      <c r="F18" s="279" t="str">
        <f>C17</f>
        <v>オペレーター</v>
      </c>
      <c r="G18" s="278"/>
      <c r="H18" s="279" t="str">
        <f>I17</f>
        <v>A</v>
      </c>
      <c r="I18" s="1094"/>
      <c r="J18" s="1095"/>
      <c r="K18" s="1098"/>
      <c r="L18" s="1099"/>
      <c r="M18" s="1099"/>
      <c r="N18" s="1091"/>
      <c r="O18" s="1103"/>
      <c r="P18" s="1104"/>
      <c r="Q18" s="1104"/>
      <c r="R18" s="1104"/>
      <c r="S18" s="1105"/>
      <c r="T18" s="280" t="s">
        <v>430</v>
      </c>
      <c r="U18" s="281"/>
      <c r="V18" s="282"/>
      <c r="W18" s="283">
        <f>IF(W17="","",VLOOKUP(W17,'標準様式１【記載例】シフト記号表（勤務時間帯）'!$C$6:$L$47,10,FALSE))</f>
        <v>7.9999999999999964</v>
      </c>
      <c r="X18" s="284">
        <f>IF(X17="","",VLOOKUP(X17,'標準様式１【記載例】シフト記号表（勤務時間帯）'!$C$6:$L$47,10,FALSE))</f>
        <v>7.9999999999999964</v>
      </c>
      <c r="Y18" s="284">
        <f>IF(Y17="","",VLOOKUP(Y17,'標準様式１【記載例】シフト記号表（勤務時間帯）'!$C$6:$L$47,10,FALSE))</f>
        <v>7.9999999999999964</v>
      </c>
      <c r="Z18" s="284" t="str">
        <f>IF(Z17="","",VLOOKUP(Z17,'標準様式１【記載例】シフト記号表（勤務時間帯）'!$C$6:$L$47,10,FALSE))</f>
        <v/>
      </c>
      <c r="AA18" s="284" t="str">
        <f>IF(AA17="","",VLOOKUP(AA17,'標準様式１【記載例】シフト記号表（勤務時間帯）'!$C$6:$L$47,10,FALSE))</f>
        <v/>
      </c>
      <c r="AB18" s="284">
        <f>IF(AB17="","",VLOOKUP(AB17,'標準様式１【記載例】シフト記号表（勤務時間帯）'!$C$6:$L$47,10,FALSE))</f>
        <v>7.9999999999999964</v>
      </c>
      <c r="AC18" s="285">
        <f>IF(AC17="","",VLOOKUP(AC17,'標準様式１【記載例】シフト記号表（勤務時間帯）'!$C$6:$L$47,10,FALSE))</f>
        <v>7.9999999999999964</v>
      </c>
      <c r="AD18" s="283">
        <f>IF(AD17="","",VLOOKUP(AD17,'標準様式１【記載例】シフト記号表（勤務時間帯）'!$C$6:$L$47,10,FALSE))</f>
        <v>7.9999999999999964</v>
      </c>
      <c r="AE18" s="284">
        <f>IF(AE17="","",VLOOKUP(AE17,'標準様式１【記載例】シフト記号表（勤務時間帯）'!$C$6:$L$47,10,FALSE))</f>
        <v>7.9999999999999964</v>
      </c>
      <c r="AF18" s="284">
        <f>IF(AF17="","",VLOOKUP(AF17,'標準様式１【記載例】シフト記号表（勤務時間帯）'!$C$6:$L$47,10,FALSE))</f>
        <v>7.9999999999999964</v>
      </c>
      <c r="AG18" s="284" t="str">
        <f>IF(AG17="","",VLOOKUP(AG17,'標準様式１【記載例】シフト記号表（勤務時間帯）'!$C$6:$L$47,10,FALSE))</f>
        <v/>
      </c>
      <c r="AH18" s="284" t="str">
        <f>IF(AH17="","",VLOOKUP(AH17,'標準様式１【記載例】シフト記号表（勤務時間帯）'!$C$6:$L$47,10,FALSE))</f>
        <v/>
      </c>
      <c r="AI18" s="284">
        <f>IF(AI17="","",VLOOKUP(AI17,'標準様式１【記載例】シフト記号表（勤務時間帯）'!$C$6:$L$47,10,FALSE))</f>
        <v>7.9999999999999964</v>
      </c>
      <c r="AJ18" s="285">
        <f>IF(AJ17="","",VLOOKUP(AJ17,'標準様式１【記載例】シフト記号表（勤務時間帯）'!$C$6:$L$47,10,FALSE))</f>
        <v>7.9999999999999964</v>
      </c>
      <c r="AK18" s="283">
        <f>IF(AK17="","",VLOOKUP(AK17,'標準様式１【記載例】シフト記号表（勤務時間帯）'!$C$6:$L$47,10,FALSE))</f>
        <v>7.9999999999999964</v>
      </c>
      <c r="AL18" s="284">
        <f>IF(AL17="","",VLOOKUP(AL17,'標準様式１【記載例】シフト記号表（勤務時間帯）'!$C$6:$L$47,10,FALSE))</f>
        <v>7.9999999999999964</v>
      </c>
      <c r="AM18" s="284">
        <f>IF(AM17="","",VLOOKUP(AM17,'標準様式１【記載例】シフト記号表（勤務時間帯）'!$C$6:$L$47,10,FALSE))</f>
        <v>7.9999999999999964</v>
      </c>
      <c r="AN18" s="284" t="str">
        <f>IF(AN17="","",VLOOKUP(AN17,'標準様式１【記載例】シフト記号表（勤務時間帯）'!$C$6:$L$47,10,FALSE))</f>
        <v/>
      </c>
      <c r="AO18" s="284" t="str">
        <f>IF(AO17="","",VLOOKUP(AO17,'標準様式１【記載例】シフト記号表（勤務時間帯）'!$C$6:$L$47,10,FALSE))</f>
        <v/>
      </c>
      <c r="AP18" s="284">
        <f>IF(AP17="","",VLOOKUP(AP17,'標準様式１【記載例】シフト記号表（勤務時間帯）'!$C$6:$L$47,10,FALSE))</f>
        <v>7.9999999999999964</v>
      </c>
      <c r="AQ18" s="285">
        <f>IF(AQ17="","",VLOOKUP(AQ17,'標準様式１【記載例】シフト記号表（勤務時間帯）'!$C$6:$L$47,10,FALSE))</f>
        <v>7.9999999999999964</v>
      </c>
      <c r="AR18" s="283">
        <f>IF(AR17="","",VLOOKUP(AR17,'標準様式１【記載例】シフト記号表（勤務時間帯）'!$C$6:$L$47,10,FALSE))</f>
        <v>7.9999999999999964</v>
      </c>
      <c r="AS18" s="284">
        <f>IF(AS17="","",VLOOKUP(AS17,'標準様式１【記載例】シフト記号表（勤務時間帯）'!$C$6:$L$47,10,FALSE))</f>
        <v>7.9999999999999964</v>
      </c>
      <c r="AT18" s="284">
        <f>IF(AT17="","",VLOOKUP(AT17,'標準様式１【記載例】シフト記号表（勤務時間帯）'!$C$6:$L$47,10,FALSE))</f>
        <v>7.9999999999999964</v>
      </c>
      <c r="AU18" s="284" t="str">
        <f>IF(AU17="","",VLOOKUP(AU17,'標準様式１【記載例】シフト記号表（勤務時間帯）'!$C$6:$L$47,10,FALSE))</f>
        <v/>
      </c>
      <c r="AV18" s="284" t="str">
        <f>IF(AV17="","",VLOOKUP(AV17,'標準様式１【記載例】シフト記号表（勤務時間帯）'!$C$6:$L$47,10,FALSE))</f>
        <v/>
      </c>
      <c r="AW18" s="284">
        <f>IF(AW17="","",VLOOKUP(AW17,'標準様式１【記載例】シフト記号表（勤務時間帯）'!$C$6:$L$47,10,FALSE))</f>
        <v>7.9999999999999964</v>
      </c>
      <c r="AX18" s="285">
        <f>IF(AX17="","",VLOOKUP(AX17,'標準様式１【記載例】シフト記号表（勤務時間帯）'!$C$6:$L$47,10,FALSE))</f>
        <v>7.9999999999999964</v>
      </c>
      <c r="AY18" s="283" t="str">
        <f>IF(AY17="","",VLOOKUP(AY17,'標準様式１【記載例】シフト記号表（勤務時間帯）'!$C$6:$L$47,10,FALSE))</f>
        <v/>
      </c>
      <c r="AZ18" s="284" t="str">
        <f>IF(AZ17="","",VLOOKUP(AZ17,'標準様式１【記載例】シフト記号表（勤務時間帯）'!$C$6:$L$47,10,FALSE))</f>
        <v/>
      </c>
      <c r="BA18" s="284" t="str">
        <f>IF(BA17="","",VLOOKUP(BA17,'標準様式１【記載例】シフト記号表（勤務時間帯）'!$C$6:$L$47,10,FALSE))</f>
        <v/>
      </c>
      <c r="BB18" s="1083">
        <f>IF($BE$3="４週",SUM(W18:AX18),IF($BE$3="暦月",SUM(W18:BA18),""))</f>
        <v>159.99999999999997</v>
      </c>
      <c r="BC18" s="1084"/>
      <c r="BD18" s="1085">
        <f>IF($BE$3="４週",BB18/4,IF($BE$3="暦月",(BB18/($BE$8/7)),""))</f>
        <v>39.999999999999993</v>
      </c>
      <c r="BE18" s="1084"/>
      <c r="BF18" s="1080"/>
      <c r="BG18" s="1081"/>
      <c r="BH18" s="1081"/>
      <c r="BI18" s="1081"/>
      <c r="BJ18" s="1082"/>
    </row>
    <row r="19" spans="2:62" ht="20.25" customHeight="1" x14ac:dyDescent="0.15">
      <c r="B19" s="1086">
        <f>B17+1</f>
        <v>3</v>
      </c>
      <c r="C19" s="1155" t="s">
        <v>492</v>
      </c>
      <c r="D19" s="1156"/>
      <c r="E19" s="278"/>
      <c r="F19" s="279"/>
      <c r="G19" s="278"/>
      <c r="H19" s="279"/>
      <c r="I19" s="1157" t="s">
        <v>493</v>
      </c>
      <c r="J19" s="1158"/>
      <c r="K19" s="1159" t="s">
        <v>496</v>
      </c>
      <c r="L19" s="1160"/>
      <c r="M19" s="1160"/>
      <c r="N19" s="1156"/>
      <c r="O19" s="1103" t="s">
        <v>497</v>
      </c>
      <c r="P19" s="1104"/>
      <c r="Q19" s="1104"/>
      <c r="R19" s="1104"/>
      <c r="S19" s="1105"/>
      <c r="T19" s="288" t="s">
        <v>429</v>
      </c>
      <c r="U19" s="289"/>
      <c r="V19" s="290"/>
      <c r="W19" s="291"/>
      <c r="X19" s="292" t="s">
        <v>445</v>
      </c>
      <c r="Y19" s="292" t="s">
        <v>445</v>
      </c>
      <c r="Z19" s="292" t="s">
        <v>445</v>
      </c>
      <c r="AA19" s="292" t="s">
        <v>445</v>
      </c>
      <c r="AB19" s="292" t="s">
        <v>445</v>
      </c>
      <c r="AC19" s="293"/>
      <c r="AD19" s="291"/>
      <c r="AE19" s="292" t="s">
        <v>445</v>
      </c>
      <c r="AF19" s="292" t="s">
        <v>445</v>
      </c>
      <c r="AG19" s="292" t="s">
        <v>445</v>
      </c>
      <c r="AH19" s="292" t="s">
        <v>445</v>
      </c>
      <c r="AI19" s="292" t="s">
        <v>445</v>
      </c>
      <c r="AJ19" s="293"/>
      <c r="AK19" s="291"/>
      <c r="AL19" s="292" t="s">
        <v>445</v>
      </c>
      <c r="AM19" s="292" t="s">
        <v>445</v>
      </c>
      <c r="AN19" s="292" t="s">
        <v>445</v>
      </c>
      <c r="AO19" s="292" t="s">
        <v>445</v>
      </c>
      <c r="AP19" s="292" t="s">
        <v>445</v>
      </c>
      <c r="AQ19" s="293"/>
      <c r="AR19" s="291"/>
      <c r="AS19" s="292" t="s">
        <v>445</v>
      </c>
      <c r="AT19" s="292" t="s">
        <v>445</v>
      </c>
      <c r="AU19" s="292" t="s">
        <v>445</v>
      </c>
      <c r="AV19" s="292" t="s">
        <v>445</v>
      </c>
      <c r="AW19" s="292" t="s">
        <v>445</v>
      </c>
      <c r="AX19" s="293"/>
      <c r="AY19" s="291"/>
      <c r="AZ19" s="292"/>
      <c r="BA19" s="294"/>
      <c r="BB19" s="1161"/>
      <c r="BC19" s="1162"/>
      <c r="BD19" s="1150"/>
      <c r="BE19" s="1151"/>
      <c r="BF19" s="1152"/>
      <c r="BG19" s="1153"/>
      <c r="BH19" s="1153"/>
      <c r="BI19" s="1153"/>
      <c r="BJ19" s="1154"/>
    </row>
    <row r="20" spans="2:62" ht="20.25" customHeight="1" x14ac:dyDescent="0.15">
      <c r="B20" s="1087"/>
      <c r="C20" s="1090"/>
      <c r="D20" s="1091"/>
      <c r="E20" s="278"/>
      <c r="F20" s="279" t="str">
        <f>C19</f>
        <v>オペレーター</v>
      </c>
      <c r="G20" s="278"/>
      <c r="H20" s="279" t="str">
        <f>I19</f>
        <v>A</v>
      </c>
      <c r="I20" s="1094"/>
      <c r="J20" s="1095"/>
      <c r="K20" s="1098"/>
      <c r="L20" s="1099"/>
      <c r="M20" s="1099"/>
      <c r="N20" s="1091"/>
      <c r="O20" s="1103"/>
      <c r="P20" s="1104"/>
      <c r="Q20" s="1104"/>
      <c r="R20" s="1104"/>
      <c r="S20" s="1105"/>
      <c r="T20" s="280" t="s">
        <v>430</v>
      </c>
      <c r="U20" s="281"/>
      <c r="V20" s="282"/>
      <c r="W20" s="283" t="str">
        <f>IF(W19="","",VLOOKUP(W19,'標準様式１【記載例】シフト記号表（勤務時間帯）'!$C$6:$L$47,10,FALSE))</f>
        <v/>
      </c>
      <c r="X20" s="284">
        <f>IF(X19="","",VLOOKUP(X19,'標準様式１【記載例】シフト記号表（勤務時間帯）'!$C$6:$L$47,10,FALSE))</f>
        <v>7.9999999999999964</v>
      </c>
      <c r="Y20" s="284">
        <f>IF(Y19="","",VLOOKUP(Y19,'標準様式１【記載例】シフト記号表（勤務時間帯）'!$C$6:$L$47,10,FALSE))</f>
        <v>7.9999999999999964</v>
      </c>
      <c r="Z20" s="284">
        <f>IF(Z19="","",VLOOKUP(Z19,'標準様式１【記載例】シフト記号表（勤務時間帯）'!$C$6:$L$47,10,FALSE))</f>
        <v>7.9999999999999964</v>
      </c>
      <c r="AA20" s="284">
        <f>IF(AA19="","",VLOOKUP(AA19,'標準様式１【記載例】シフト記号表（勤務時間帯）'!$C$6:$L$47,10,FALSE))</f>
        <v>7.9999999999999964</v>
      </c>
      <c r="AB20" s="284">
        <f>IF(AB19="","",VLOOKUP(AB19,'標準様式１【記載例】シフト記号表（勤務時間帯）'!$C$6:$L$47,10,FALSE))</f>
        <v>7.9999999999999964</v>
      </c>
      <c r="AC20" s="285" t="str">
        <f>IF(AC19="","",VLOOKUP(AC19,'標準様式１【記載例】シフト記号表（勤務時間帯）'!$C$6:$L$47,10,FALSE))</f>
        <v/>
      </c>
      <c r="AD20" s="283" t="str">
        <f>IF(AD19="","",VLOOKUP(AD19,'標準様式１【記載例】シフト記号表（勤務時間帯）'!$C$6:$L$47,10,FALSE))</f>
        <v/>
      </c>
      <c r="AE20" s="284">
        <f>IF(AE19="","",VLOOKUP(AE19,'標準様式１【記載例】シフト記号表（勤務時間帯）'!$C$6:$L$47,10,FALSE))</f>
        <v>7.9999999999999964</v>
      </c>
      <c r="AF20" s="284">
        <f>IF(AF19="","",VLOOKUP(AF19,'標準様式１【記載例】シフト記号表（勤務時間帯）'!$C$6:$L$47,10,FALSE))</f>
        <v>7.9999999999999964</v>
      </c>
      <c r="AG20" s="284">
        <f>IF(AG19="","",VLOOKUP(AG19,'標準様式１【記載例】シフト記号表（勤務時間帯）'!$C$6:$L$47,10,FALSE))</f>
        <v>7.9999999999999964</v>
      </c>
      <c r="AH20" s="284">
        <f>IF(AH19="","",VLOOKUP(AH19,'標準様式１【記載例】シフト記号表（勤務時間帯）'!$C$6:$L$47,10,FALSE))</f>
        <v>7.9999999999999964</v>
      </c>
      <c r="AI20" s="284">
        <f>IF(AI19="","",VLOOKUP(AI19,'標準様式１【記載例】シフト記号表（勤務時間帯）'!$C$6:$L$47,10,FALSE))</f>
        <v>7.9999999999999964</v>
      </c>
      <c r="AJ20" s="285" t="str">
        <f>IF(AJ19="","",VLOOKUP(AJ19,'標準様式１【記載例】シフト記号表（勤務時間帯）'!$C$6:$L$47,10,FALSE))</f>
        <v/>
      </c>
      <c r="AK20" s="283" t="str">
        <f>IF(AK19="","",VLOOKUP(AK19,'標準様式１【記載例】シフト記号表（勤務時間帯）'!$C$6:$L$47,10,FALSE))</f>
        <v/>
      </c>
      <c r="AL20" s="284">
        <f>IF(AL19="","",VLOOKUP(AL19,'標準様式１【記載例】シフト記号表（勤務時間帯）'!$C$6:$L$47,10,FALSE))</f>
        <v>7.9999999999999964</v>
      </c>
      <c r="AM20" s="284">
        <f>IF(AM19="","",VLOOKUP(AM19,'標準様式１【記載例】シフト記号表（勤務時間帯）'!$C$6:$L$47,10,FALSE))</f>
        <v>7.9999999999999964</v>
      </c>
      <c r="AN20" s="284">
        <f>IF(AN19="","",VLOOKUP(AN19,'標準様式１【記載例】シフト記号表（勤務時間帯）'!$C$6:$L$47,10,FALSE))</f>
        <v>7.9999999999999964</v>
      </c>
      <c r="AO20" s="284">
        <f>IF(AO19="","",VLOOKUP(AO19,'標準様式１【記載例】シフト記号表（勤務時間帯）'!$C$6:$L$47,10,FALSE))</f>
        <v>7.9999999999999964</v>
      </c>
      <c r="AP20" s="284">
        <f>IF(AP19="","",VLOOKUP(AP19,'標準様式１【記載例】シフト記号表（勤務時間帯）'!$C$6:$L$47,10,FALSE))</f>
        <v>7.9999999999999964</v>
      </c>
      <c r="AQ20" s="285" t="str">
        <f>IF(AQ19="","",VLOOKUP(AQ19,'標準様式１【記載例】シフト記号表（勤務時間帯）'!$C$6:$L$47,10,FALSE))</f>
        <v/>
      </c>
      <c r="AR20" s="283" t="str">
        <f>IF(AR19="","",VLOOKUP(AR19,'標準様式１【記載例】シフト記号表（勤務時間帯）'!$C$6:$L$47,10,FALSE))</f>
        <v/>
      </c>
      <c r="AS20" s="284">
        <f>IF(AS19="","",VLOOKUP(AS19,'標準様式１【記載例】シフト記号表（勤務時間帯）'!$C$6:$L$47,10,FALSE))</f>
        <v>7.9999999999999964</v>
      </c>
      <c r="AT20" s="284">
        <f>IF(AT19="","",VLOOKUP(AT19,'標準様式１【記載例】シフト記号表（勤務時間帯）'!$C$6:$L$47,10,FALSE))</f>
        <v>7.9999999999999964</v>
      </c>
      <c r="AU20" s="284">
        <f>IF(AU19="","",VLOOKUP(AU19,'標準様式１【記載例】シフト記号表（勤務時間帯）'!$C$6:$L$47,10,FALSE))</f>
        <v>7.9999999999999964</v>
      </c>
      <c r="AV20" s="284">
        <f>IF(AV19="","",VLOOKUP(AV19,'標準様式１【記載例】シフト記号表（勤務時間帯）'!$C$6:$L$47,10,FALSE))</f>
        <v>7.9999999999999964</v>
      </c>
      <c r="AW20" s="284">
        <f>IF(AW19="","",VLOOKUP(AW19,'標準様式１【記載例】シフト記号表（勤務時間帯）'!$C$6:$L$47,10,FALSE))</f>
        <v>7.9999999999999964</v>
      </c>
      <c r="AX20" s="285" t="str">
        <f>IF(AX19="","",VLOOKUP(AX19,'標準様式１【記載例】シフト記号表（勤務時間帯）'!$C$6:$L$47,10,FALSE))</f>
        <v/>
      </c>
      <c r="AY20" s="283" t="str">
        <f>IF(AY19="","",VLOOKUP(AY19,'標準様式１【記載例】シフト記号表（勤務時間帯）'!$C$6:$L$47,10,FALSE))</f>
        <v/>
      </c>
      <c r="AZ20" s="284" t="str">
        <f>IF(AZ19="","",VLOOKUP(AZ19,'標準様式１【記載例】シフト記号表（勤務時間帯）'!$C$6:$L$47,10,FALSE))</f>
        <v/>
      </c>
      <c r="BA20" s="284" t="str">
        <f>IF(BA19="","",VLOOKUP(BA19,'標準様式１【記載例】シフト記号表（勤務時間帯）'!$C$6:$L$47,10,FALSE))</f>
        <v/>
      </c>
      <c r="BB20" s="1083">
        <f>IF($BE$3="４週",SUM(W20:AX20),IF($BE$3="暦月",SUM(W20:BA20),""))</f>
        <v>159.99999999999997</v>
      </c>
      <c r="BC20" s="1084"/>
      <c r="BD20" s="1085">
        <f>IF($BE$3="４週",BB20/4,IF($BE$3="暦月",(BB20/($BE$8/7)),""))</f>
        <v>39.999999999999993</v>
      </c>
      <c r="BE20" s="1084"/>
      <c r="BF20" s="1080"/>
      <c r="BG20" s="1081"/>
      <c r="BH20" s="1081"/>
      <c r="BI20" s="1081"/>
      <c r="BJ20" s="1082"/>
    </row>
    <row r="21" spans="2:62" ht="20.25" customHeight="1" x14ac:dyDescent="0.15">
      <c r="B21" s="1086">
        <f>B19+1</f>
        <v>4</v>
      </c>
      <c r="C21" s="1155" t="s">
        <v>492</v>
      </c>
      <c r="D21" s="1156"/>
      <c r="E21" s="278"/>
      <c r="F21" s="279"/>
      <c r="G21" s="278"/>
      <c r="H21" s="279"/>
      <c r="I21" s="1157" t="s">
        <v>498</v>
      </c>
      <c r="J21" s="1158"/>
      <c r="K21" s="1159" t="s">
        <v>488</v>
      </c>
      <c r="L21" s="1160"/>
      <c r="M21" s="1160"/>
      <c r="N21" s="1156"/>
      <c r="O21" s="1103" t="s">
        <v>499</v>
      </c>
      <c r="P21" s="1104"/>
      <c r="Q21" s="1104"/>
      <c r="R21" s="1104"/>
      <c r="S21" s="1105"/>
      <c r="T21" s="288" t="s">
        <v>429</v>
      </c>
      <c r="U21" s="289"/>
      <c r="V21" s="290"/>
      <c r="W21" s="291"/>
      <c r="X21" s="292" t="s">
        <v>447</v>
      </c>
      <c r="Y21" s="292" t="s">
        <v>445</v>
      </c>
      <c r="Z21" s="292"/>
      <c r="AA21" s="292" t="s">
        <v>445</v>
      </c>
      <c r="AB21" s="292" t="s">
        <v>445</v>
      </c>
      <c r="AC21" s="293"/>
      <c r="AD21" s="291"/>
      <c r="AE21" s="292" t="s">
        <v>445</v>
      </c>
      <c r="AF21" s="292" t="s">
        <v>445</v>
      </c>
      <c r="AG21" s="292"/>
      <c r="AH21" s="292" t="s">
        <v>445</v>
      </c>
      <c r="AI21" s="292" t="s">
        <v>445</v>
      </c>
      <c r="AJ21" s="293"/>
      <c r="AK21" s="291"/>
      <c r="AL21" s="292" t="s">
        <v>445</v>
      </c>
      <c r="AM21" s="292" t="s">
        <v>445</v>
      </c>
      <c r="AN21" s="292"/>
      <c r="AO21" s="292" t="s">
        <v>445</v>
      </c>
      <c r="AP21" s="292" t="s">
        <v>445</v>
      </c>
      <c r="AQ21" s="293"/>
      <c r="AR21" s="291"/>
      <c r="AS21" s="292" t="s">
        <v>445</v>
      </c>
      <c r="AT21" s="292" t="s">
        <v>445</v>
      </c>
      <c r="AU21" s="292"/>
      <c r="AV21" s="292" t="s">
        <v>445</v>
      </c>
      <c r="AW21" s="292" t="s">
        <v>445</v>
      </c>
      <c r="AX21" s="293"/>
      <c r="AY21" s="291"/>
      <c r="AZ21" s="292"/>
      <c r="BA21" s="294"/>
      <c r="BB21" s="1161"/>
      <c r="BC21" s="1162"/>
      <c r="BD21" s="1150"/>
      <c r="BE21" s="1151"/>
      <c r="BF21" s="1152"/>
      <c r="BG21" s="1153"/>
      <c r="BH21" s="1153"/>
      <c r="BI21" s="1153"/>
      <c r="BJ21" s="1154"/>
    </row>
    <row r="22" spans="2:62" ht="20.25" customHeight="1" x14ac:dyDescent="0.15">
      <c r="B22" s="1087"/>
      <c r="C22" s="1090"/>
      <c r="D22" s="1091"/>
      <c r="E22" s="278"/>
      <c r="F22" s="279" t="str">
        <f>C21</f>
        <v>オペレーター</v>
      </c>
      <c r="G22" s="278"/>
      <c r="H22" s="279" t="str">
        <f>I21</f>
        <v>C</v>
      </c>
      <c r="I22" s="1094"/>
      <c r="J22" s="1095"/>
      <c r="K22" s="1098"/>
      <c r="L22" s="1099"/>
      <c r="M22" s="1099"/>
      <c r="N22" s="1091"/>
      <c r="O22" s="1103"/>
      <c r="P22" s="1104"/>
      <c r="Q22" s="1104"/>
      <c r="R22" s="1104"/>
      <c r="S22" s="1105"/>
      <c r="T22" s="280" t="s">
        <v>430</v>
      </c>
      <c r="U22" s="281"/>
      <c r="V22" s="282"/>
      <c r="W22" s="283" t="str">
        <f>IF(W21="","",VLOOKUP(W21,'標準様式１【記載例】シフト記号表（勤務時間帯）'!$C$6:$L$47,10,FALSE))</f>
        <v/>
      </c>
      <c r="X22" s="284">
        <f>IF(X21="","",VLOOKUP(X21,'標準様式１【記載例】シフト記号表（勤務時間帯）'!$C$6:$L$47,10,FALSE))</f>
        <v>5.0000000000000009</v>
      </c>
      <c r="Y22" s="284">
        <f>IF(Y21="","",VLOOKUP(Y21,'標準様式１【記載例】シフト記号表（勤務時間帯）'!$C$6:$L$47,10,FALSE))</f>
        <v>7.9999999999999964</v>
      </c>
      <c r="Z22" s="284" t="str">
        <f>IF(Z21="","",VLOOKUP(Z21,'標準様式１【記載例】シフト記号表（勤務時間帯）'!$C$6:$L$47,10,FALSE))</f>
        <v/>
      </c>
      <c r="AA22" s="284">
        <f>IF(AA21="","",VLOOKUP(AA21,'標準様式１【記載例】シフト記号表（勤務時間帯）'!$C$6:$L$47,10,FALSE))</f>
        <v>7.9999999999999964</v>
      </c>
      <c r="AB22" s="284">
        <f>IF(AB21="","",VLOOKUP(AB21,'標準様式１【記載例】シフト記号表（勤務時間帯）'!$C$6:$L$47,10,FALSE))</f>
        <v>7.9999999999999964</v>
      </c>
      <c r="AC22" s="285" t="str">
        <f>IF(AC21="","",VLOOKUP(AC21,'標準様式１【記載例】シフト記号表（勤務時間帯）'!$C$6:$L$47,10,FALSE))</f>
        <v/>
      </c>
      <c r="AD22" s="283" t="str">
        <f>IF(AD21="","",VLOOKUP(AD21,'標準様式１【記載例】シフト記号表（勤務時間帯）'!$C$6:$L$47,10,FALSE))</f>
        <v/>
      </c>
      <c r="AE22" s="284">
        <f>IF(AE21="","",VLOOKUP(AE21,'標準様式１【記載例】シフト記号表（勤務時間帯）'!$C$6:$L$47,10,FALSE))</f>
        <v>7.9999999999999964</v>
      </c>
      <c r="AF22" s="284">
        <f>IF(AF21="","",VLOOKUP(AF21,'標準様式１【記載例】シフト記号表（勤務時間帯）'!$C$6:$L$47,10,FALSE))</f>
        <v>7.9999999999999964</v>
      </c>
      <c r="AG22" s="284" t="str">
        <f>IF(AG21="","",VLOOKUP(AG21,'標準様式１【記載例】シフト記号表（勤務時間帯）'!$C$6:$L$47,10,FALSE))</f>
        <v/>
      </c>
      <c r="AH22" s="284">
        <f>IF(AH21="","",VLOOKUP(AH21,'標準様式１【記載例】シフト記号表（勤務時間帯）'!$C$6:$L$47,10,FALSE))</f>
        <v>7.9999999999999964</v>
      </c>
      <c r="AI22" s="284">
        <f>IF(AI21="","",VLOOKUP(AI21,'標準様式１【記載例】シフト記号表（勤務時間帯）'!$C$6:$L$47,10,FALSE))</f>
        <v>7.9999999999999964</v>
      </c>
      <c r="AJ22" s="285" t="str">
        <f>IF(AJ21="","",VLOOKUP(AJ21,'標準様式１【記載例】シフト記号表（勤務時間帯）'!$C$6:$L$47,10,FALSE))</f>
        <v/>
      </c>
      <c r="AK22" s="283" t="str">
        <f>IF(AK21="","",VLOOKUP(AK21,'標準様式１【記載例】シフト記号表（勤務時間帯）'!$C$6:$L$47,10,FALSE))</f>
        <v/>
      </c>
      <c r="AL22" s="284">
        <f>IF(AL21="","",VLOOKUP(AL21,'標準様式１【記載例】シフト記号表（勤務時間帯）'!$C$6:$L$47,10,FALSE))</f>
        <v>7.9999999999999964</v>
      </c>
      <c r="AM22" s="284">
        <f>IF(AM21="","",VLOOKUP(AM21,'標準様式１【記載例】シフト記号表（勤務時間帯）'!$C$6:$L$47,10,FALSE))</f>
        <v>7.9999999999999964</v>
      </c>
      <c r="AN22" s="284" t="str">
        <f>IF(AN21="","",VLOOKUP(AN21,'標準様式１【記載例】シフト記号表（勤務時間帯）'!$C$6:$L$47,10,FALSE))</f>
        <v/>
      </c>
      <c r="AO22" s="284">
        <f>IF(AO21="","",VLOOKUP(AO21,'標準様式１【記載例】シフト記号表（勤務時間帯）'!$C$6:$L$47,10,FALSE))</f>
        <v>7.9999999999999964</v>
      </c>
      <c r="AP22" s="284">
        <f>IF(AP21="","",VLOOKUP(AP21,'標準様式１【記載例】シフト記号表（勤務時間帯）'!$C$6:$L$47,10,FALSE))</f>
        <v>7.9999999999999964</v>
      </c>
      <c r="AQ22" s="285" t="str">
        <f>IF(AQ21="","",VLOOKUP(AQ21,'標準様式１【記載例】シフト記号表（勤務時間帯）'!$C$6:$L$47,10,FALSE))</f>
        <v/>
      </c>
      <c r="AR22" s="283" t="str">
        <f>IF(AR21="","",VLOOKUP(AR21,'標準様式１【記載例】シフト記号表（勤務時間帯）'!$C$6:$L$47,10,FALSE))</f>
        <v/>
      </c>
      <c r="AS22" s="284">
        <f>IF(AS21="","",VLOOKUP(AS21,'標準様式１【記載例】シフト記号表（勤務時間帯）'!$C$6:$L$47,10,FALSE))</f>
        <v>7.9999999999999964</v>
      </c>
      <c r="AT22" s="284">
        <f>IF(AT21="","",VLOOKUP(AT21,'標準様式１【記載例】シフト記号表（勤務時間帯）'!$C$6:$L$47,10,FALSE))</f>
        <v>7.9999999999999964</v>
      </c>
      <c r="AU22" s="284" t="str">
        <f>IF(AU21="","",VLOOKUP(AU21,'標準様式１【記載例】シフト記号表（勤務時間帯）'!$C$6:$L$47,10,FALSE))</f>
        <v/>
      </c>
      <c r="AV22" s="284">
        <f>IF(AV21="","",VLOOKUP(AV21,'標準様式１【記載例】シフト記号表（勤務時間帯）'!$C$6:$L$47,10,FALSE))</f>
        <v>7.9999999999999964</v>
      </c>
      <c r="AW22" s="284">
        <f>IF(AW21="","",VLOOKUP(AW21,'標準様式１【記載例】シフト記号表（勤務時間帯）'!$C$6:$L$47,10,FALSE))</f>
        <v>7.9999999999999964</v>
      </c>
      <c r="AX22" s="285" t="str">
        <f>IF(AX21="","",VLOOKUP(AX21,'標準様式１【記載例】シフト記号表（勤務時間帯）'!$C$6:$L$47,10,FALSE))</f>
        <v/>
      </c>
      <c r="AY22" s="283" t="str">
        <f>IF(AY21="","",VLOOKUP(AY21,'標準様式１【記載例】シフト記号表（勤務時間帯）'!$C$6:$L$47,10,FALSE))</f>
        <v/>
      </c>
      <c r="AZ22" s="284" t="str">
        <f>IF(AZ21="","",VLOOKUP(AZ21,'標準様式１【記載例】シフト記号表（勤務時間帯）'!$C$6:$L$47,10,FALSE))</f>
        <v/>
      </c>
      <c r="BA22" s="284" t="str">
        <f>IF(BA21="","",VLOOKUP(BA21,'標準様式１【記載例】シフト記号表（勤務時間帯）'!$C$6:$L$47,10,FALSE))</f>
        <v/>
      </c>
      <c r="BB22" s="1083">
        <f>IF($BE$3="４週",SUM(W22:AX22),IF($BE$3="暦月",SUM(W22:BA22),""))</f>
        <v>124.99999999999999</v>
      </c>
      <c r="BC22" s="1084"/>
      <c r="BD22" s="1085">
        <f>IF($BE$3="４週",BB22/4,IF($BE$3="暦月",(BB22/($BE$8/7)),""))</f>
        <v>31.249999999999996</v>
      </c>
      <c r="BE22" s="1084"/>
      <c r="BF22" s="1080"/>
      <c r="BG22" s="1081"/>
      <c r="BH22" s="1081"/>
      <c r="BI22" s="1081"/>
      <c r="BJ22" s="1082"/>
    </row>
    <row r="23" spans="2:62" ht="20.25" customHeight="1" x14ac:dyDescent="0.15">
      <c r="B23" s="1086">
        <f>B21+1</f>
        <v>5</v>
      </c>
      <c r="C23" s="1155" t="s">
        <v>492</v>
      </c>
      <c r="D23" s="1156"/>
      <c r="E23" s="278"/>
      <c r="F23" s="279"/>
      <c r="G23" s="278"/>
      <c r="H23" s="279"/>
      <c r="I23" s="1157" t="s">
        <v>498</v>
      </c>
      <c r="J23" s="1158"/>
      <c r="K23" s="1159" t="s">
        <v>488</v>
      </c>
      <c r="L23" s="1160"/>
      <c r="M23" s="1160"/>
      <c r="N23" s="1156"/>
      <c r="O23" s="1103" t="s">
        <v>500</v>
      </c>
      <c r="P23" s="1104"/>
      <c r="Q23" s="1104"/>
      <c r="R23" s="1104"/>
      <c r="S23" s="1105"/>
      <c r="T23" s="288" t="s">
        <v>429</v>
      </c>
      <c r="U23" s="289"/>
      <c r="V23" s="290"/>
      <c r="W23" s="291" t="s">
        <v>445</v>
      </c>
      <c r="X23" s="292"/>
      <c r="Y23" s="292"/>
      <c r="Z23" s="292" t="s">
        <v>445</v>
      </c>
      <c r="AA23" s="292"/>
      <c r="AB23" s="292"/>
      <c r="AC23" s="293" t="s">
        <v>445</v>
      </c>
      <c r="AD23" s="291" t="s">
        <v>445</v>
      </c>
      <c r="AE23" s="292"/>
      <c r="AF23" s="292"/>
      <c r="AG23" s="292" t="s">
        <v>445</v>
      </c>
      <c r="AH23" s="292"/>
      <c r="AI23" s="292"/>
      <c r="AJ23" s="293" t="s">
        <v>445</v>
      </c>
      <c r="AK23" s="291" t="s">
        <v>445</v>
      </c>
      <c r="AL23" s="292"/>
      <c r="AM23" s="292"/>
      <c r="AN23" s="292" t="s">
        <v>445</v>
      </c>
      <c r="AO23" s="292"/>
      <c r="AP23" s="292"/>
      <c r="AQ23" s="293" t="s">
        <v>445</v>
      </c>
      <c r="AR23" s="291" t="s">
        <v>445</v>
      </c>
      <c r="AS23" s="292"/>
      <c r="AT23" s="292"/>
      <c r="AU23" s="292" t="s">
        <v>445</v>
      </c>
      <c r="AV23" s="292"/>
      <c r="AW23" s="292"/>
      <c r="AX23" s="293" t="s">
        <v>445</v>
      </c>
      <c r="AY23" s="291"/>
      <c r="AZ23" s="292"/>
      <c r="BA23" s="294"/>
      <c r="BB23" s="1161"/>
      <c r="BC23" s="1162"/>
      <c r="BD23" s="1150"/>
      <c r="BE23" s="1151"/>
      <c r="BF23" s="1152"/>
      <c r="BG23" s="1153"/>
      <c r="BH23" s="1153"/>
      <c r="BI23" s="1153"/>
      <c r="BJ23" s="1154"/>
    </row>
    <row r="24" spans="2:62" ht="20.25" customHeight="1" x14ac:dyDescent="0.15">
      <c r="B24" s="1087"/>
      <c r="C24" s="1090"/>
      <c r="D24" s="1091"/>
      <c r="E24" s="278"/>
      <c r="F24" s="279" t="str">
        <f>C23</f>
        <v>オペレーター</v>
      </c>
      <c r="G24" s="278"/>
      <c r="H24" s="279" t="str">
        <f>I23</f>
        <v>C</v>
      </c>
      <c r="I24" s="1094"/>
      <c r="J24" s="1095"/>
      <c r="K24" s="1098"/>
      <c r="L24" s="1099"/>
      <c r="M24" s="1099"/>
      <c r="N24" s="1091"/>
      <c r="O24" s="1103"/>
      <c r="P24" s="1104"/>
      <c r="Q24" s="1104"/>
      <c r="R24" s="1104"/>
      <c r="S24" s="1105"/>
      <c r="T24" s="300" t="s">
        <v>430</v>
      </c>
      <c r="U24" s="296"/>
      <c r="V24" s="297"/>
      <c r="W24" s="283">
        <f>IF(W23="","",VLOOKUP(W23,'標準様式１【記載例】シフト記号表（勤務時間帯）'!$C$6:$L$47,10,FALSE))</f>
        <v>7.9999999999999964</v>
      </c>
      <c r="X24" s="284" t="str">
        <f>IF(X23="","",VLOOKUP(X23,'標準様式１【記載例】シフト記号表（勤務時間帯）'!$C$6:$L$47,10,FALSE))</f>
        <v/>
      </c>
      <c r="Y24" s="284" t="str">
        <f>IF(Y23="","",VLOOKUP(Y23,'標準様式１【記載例】シフト記号表（勤務時間帯）'!$C$6:$L$47,10,FALSE))</f>
        <v/>
      </c>
      <c r="Z24" s="284">
        <f>IF(Z23="","",VLOOKUP(Z23,'標準様式１【記載例】シフト記号表（勤務時間帯）'!$C$6:$L$47,10,FALSE))</f>
        <v>7.9999999999999964</v>
      </c>
      <c r="AA24" s="284" t="str">
        <f>IF(AA23="","",VLOOKUP(AA23,'標準様式１【記載例】シフト記号表（勤務時間帯）'!$C$6:$L$47,10,FALSE))</f>
        <v/>
      </c>
      <c r="AB24" s="284" t="str">
        <f>IF(AB23="","",VLOOKUP(AB23,'標準様式１【記載例】シフト記号表（勤務時間帯）'!$C$6:$L$47,10,FALSE))</f>
        <v/>
      </c>
      <c r="AC24" s="285">
        <f>IF(AC23="","",VLOOKUP(AC23,'標準様式１【記載例】シフト記号表（勤務時間帯）'!$C$6:$L$47,10,FALSE))</f>
        <v>7.9999999999999964</v>
      </c>
      <c r="AD24" s="283">
        <f>IF(AD23="","",VLOOKUP(AD23,'標準様式１【記載例】シフト記号表（勤務時間帯）'!$C$6:$L$47,10,FALSE))</f>
        <v>7.9999999999999964</v>
      </c>
      <c r="AE24" s="284" t="str">
        <f>IF(AE23="","",VLOOKUP(AE23,'標準様式１【記載例】シフト記号表（勤務時間帯）'!$C$6:$L$47,10,FALSE))</f>
        <v/>
      </c>
      <c r="AF24" s="284" t="str">
        <f>IF(AF23="","",VLOOKUP(AF23,'標準様式１【記載例】シフト記号表（勤務時間帯）'!$C$6:$L$47,10,FALSE))</f>
        <v/>
      </c>
      <c r="AG24" s="284">
        <f>IF(AG23="","",VLOOKUP(AG23,'標準様式１【記載例】シフト記号表（勤務時間帯）'!$C$6:$L$47,10,FALSE))</f>
        <v>7.9999999999999964</v>
      </c>
      <c r="AH24" s="284" t="str">
        <f>IF(AH23="","",VLOOKUP(AH23,'標準様式１【記載例】シフト記号表（勤務時間帯）'!$C$6:$L$47,10,FALSE))</f>
        <v/>
      </c>
      <c r="AI24" s="284" t="str">
        <f>IF(AI23="","",VLOOKUP(AI23,'標準様式１【記載例】シフト記号表（勤務時間帯）'!$C$6:$L$47,10,FALSE))</f>
        <v/>
      </c>
      <c r="AJ24" s="285">
        <f>IF(AJ23="","",VLOOKUP(AJ23,'標準様式１【記載例】シフト記号表（勤務時間帯）'!$C$6:$L$47,10,FALSE))</f>
        <v>7.9999999999999964</v>
      </c>
      <c r="AK24" s="283">
        <f>IF(AK23="","",VLOOKUP(AK23,'標準様式１【記載例】シフト記号表（勤務時間帯）'!$C$6:$L$47,10,FALSE))</f>
        <v>7.9999999999999964</v>
      </c>
      <c r="AL24" s="284" t="str">
        <f>IF(AL23="","",VLOOKUP(AL23,'標準様式１【記載例】シフト記号表（勤務時間帯）'!$C$6:$L$47,10,FALSE))</f>
        <v/>
      </c>
      <c r="AM24" s="284" t="str">
        <f>IF(AM23="","",VLOOKUP(AM23,'標準様式１【記載例】シフト記号表（勤務時間帯）'!$C$6:$L$47,10,FALSE))</f>
        <v/>
      </c>
      <c r="AN24" s="284">
        <f>IF(AN23="","",VLOOKUP(AN23,'標準様式１【記載例】シフト記号表（勤務時間帯）'!$C$6:$L$47,10,FALSE))</f>
        <v>7.9999999999999964</v>
      </c>
      <c r="AO24" s="284" t="str">
        <f>IF(AO23="","",VLOOKUP(AO23,'標準様式１【記載例】シフト記号表（勤務時間帯）'!$C$6:$L$47,10,FALSE))</f>
        <v/>
      </c>
      <c r="AP24" s="284" t="str">
        <f>IF(AP23="","",VLOOKUP(AP23,'標準様式１【記載例】シフト記号表（勤務時間帯）'!$C$6:$L$47,10,FALSE))</f>
        <v/>
      </c>
      <c r="AQ24" s="285">
        <f>IF(AQ23="","",VLOOKUP(AQ23,'標準様式１【記載例】シフト記号表（勤務時間帯）'!$C$6:$L$47,10,FALSE))</f>
        <v>7.9999999999999964</v>
      </c>
      <c r="AR24" s="283">
        <f>IF(AR23="","",VLOOKUP(AR23,'標準様式１【記載例】シフト記号表（勤務時間帯）'!$C$6:$L$47,10,FALSE))</f>
        <v>7.9999999999999964</v>
      </c>
      <c r="AS24" s="284" t="str">
        <f>IF(AS23="","",VLOOKUP(AS23,'標準様式１【記載例】シフト記号表（勤務時間帯）'!$C$6:$L$47,10,FALSE))</f>
        <v/>
      </c>
      <c r="AT24" s="284" t="str">
        <f>IF(AT23="","",VLOOKUP(AT23,'標準様式１【記載例】シフト記号表（勤務時間帯）'!$C$6:$L$47,10,FALSE))</f>
        <v/>
      </c>
      <c r="AU24" s="284">
        <f>IF(AU23="","",VLOOKUP(AU23,'標準様式１【記載例】シフト記号表（勤務時間帯）'!$C$6:$L$47,10,FALSE))</f>
        <v>7.9999999999999964</v>
      </c>
      <c r="AV24" s="284" t="str">
        <f>IF(AV23="","",VLOOKUP(AV23,'標準様式１【記載例】シフト記号表（勤務時間帯）'!$C$6:$L$47,10,FALSE))</f>
        <v/>
      </c>
      <c r="AW24" s="284" t="str">
        <f>IF(AW23="","",VLOOKUP(AW23,'標準様式１【記載例】シフト記号表（勤務時間帯）'!$C$6:$L$47,10,FALSE))</f>
        <v/>
      </c>
      <c r="AX24" s="285">
        <f>IF(AX23="","",VLOOKUP(AX23,'標準様式１【記載例】シフト記号表（勤務時間帯）'!$C$6:$L$47,10,FALSE))</f>
        <v>7.9999999999999964</v>
      </c>
      <c r="AY24" s="283" t="str">
        <f>IF(AY23="","",VLOOKUP(AY23,'標準様式１【記載例】シフト記号表（勤務時間帯）'!$C$6:$L$47,10,FALSE))</f>
        <v/>
      </c>
      <c r="AZ24" s="284" t="str">
        <f>IF(AZ23="","",VLOOKUP(AZ23,'標準様式１【記載例】シフト記号表（勤務時間帯）'!$C$6:$L$47,10,FALSE))</f>
        <v/>
      </c>
      <c r="BA24" s="284" t="str">
        <f>IF(BA23="","",VLOOKUP(BA23,'標準様式１【記載例】シフト記号表（勤務時間帯）'!$C$6:$L$47,10,FALSE))</f>
        <v/>
      </c>
      <c r="BB24" s="1083">
        <f>IF($BE$3="４週",SUM(W24:AX24),IF($BE$3="暦月",SUM(W24:BA24),""))</f>
        <v>95.999999999999986</v>
      </c>
      <c r="BC24" s="1084"/>
      <c r="BD24" s="1085">
        <f>IF($BE$3="４週",BB24/4,IF($BE$3="暦月",(BB24/($BE$8/7)),""))</f>
        <v>23.999999999999996</v>
      </c>
      <c r="BE24" s="1084"/>
      <c r="BF24" s="1080"/>
      <c r="BG24" s="1081"/>
      <c r="BH24" s="1081"/>
      <c r="BI24" s="1081"/>
      <c r="BJ24" s="1082"/>
    </row>
    <row r="25" spans="2:62" ht="20.25" customHeight="1" x14ac:dyDescent="0.15">
      <c r="B25" s="1086">
        <f>B23+1</f>
        <v>6</v>
      </c>
      <c r="C25" s="1155" t="s">
        <v>491</v>
      </c>
      <c r="D25" s="1156"/>
      <c r="E25" s="278"/>
      <c r="F25" s="279"/>
      <c r="G25" s="278"/>
      <c r="H25" s="279"/>
      <c r="I25" s="1157" t="s">
        <v>487</v>
      </c>
      <c r="J25" s="1158"/>
      <c r="K25" s="1159" t="s">
        <v>501</v>
      </c>
      <c r="L25" s="1160"/>
      <c r="M25" s="1160"/>
      <c r="N25" s="1156"/>
      <c r="O25" s="1103" t="s">
        <v>502</v>
      </c>
      <c r="P25" s="1104"/>
      <c r="Q25" s="1104"/>
      <c r="R25" s="1104"/>
      <c r="S25" s="1105"/>
      <c r="T25" s="298" t="s">
        <v>429</v>
      </c>
      <c r="V25" s="299"/>
      <c r="W25" s="291" t="s">
        <v>464</v>
      </c>
      <c r="X25" s="292"/>
      <c r="Y25" s="292" t="s">
        <v>464</v>
      </c>
      <c r="Z25" s="292" t="s">
        <v>464</v>
      </c>
      <c r="AA25" s="292"/>
      <c r="AB25" s="292" t="s">
        <v>464</v>
      </c>
      <c r="AC25" s="293" t="s">
        <v>464</v>
      </c>
      <c r="AD25" s="291" t="s">
        <v>464</v>
      </c>
      <c r="AE25" s="292"/>
      <c r="AF25" s="292" t="s">
        <v>464</v>
      </c>
      <c r="AG25" s="292" t="s">
        <v>464</v>
      </c>
      <c r="AH25" s="292"/>
      <c r="AI25" s="292" t="s">
        <v>464</v>
      </c>
      <c r="AJ25" s="293" t="s">
        <v>464</v>
      </c>
      <c r="AK25" s="291" t="s">
        <v>464</v>
      </c>
      <c r="AL25" s="292"/>
      <c r="AM25" s="292" t="s">
        <v>464</v>
      </c>
      <c r="AN25" s="292" t="s">
        <v>464</v>
      </c>
      <c r="AO25" s="292"/>
      <c r="AP25" s="292" t="s">
        <v>464</v>
      </c>
      <c r="AQ25" s="293" t="s">
        <v>464</v>
      </c>
      <c r="AR25" s="291" t="s">
        <v>464</v>
      </c>
      <c r="AS25" s="292"/>
      <c r="AT25" s="292" t="s">
        <v>464</v>
      </c>
      <c r="AU25" s="292" t="s">
        <v>464</v>
      </c>
      <c r="AV25" s="292"/>
      <c r="AW25" s="292" t="s">
        <v>464</v>
      </c>
      <c r="AX25" s="293" t="s">
        <v>464</v>
      </c>
      <c r="AY25" s="291"/>
      <c r="AZ25" s="292"/>
      <c r="BA25" s="294"/>
      <c r="BB25" s="1161"/>
      <c r="BC25" s="1162"/>
      <c r="BD25" s="1150"/>
      <c r="BE25" s="1151"/>
      <c r="BF25" s="1152" t="s">
        <v>486</v>
      </c>
      <c r="BG25" s="1153"/>
      <c r="BH25" s="1153"/>
      <c r="BI25" s="1153"/>
      <c r="BJ25" s="1154"/>
    </row>
    <row r="26" spans="2:62" ht="20.25" customHeight="1" x14ac:dyDescent="0.15">
      <c r="B26" s="1087"/>
      <c r="C26" s="1090"/>
      <c r="D26" s="1091"/>
      <c r="E26" s="278"/>
      <c r="F26" s="279" t="str">
        <f>C25</f>
        <v>面接相談員</v>
      </c>
      <c r="G26" s="278"/>
      <c r="H26" s="279" t="str">
        <f>I25</f>
        <v>B</v>
      </c>
      <c r="I26" s="1094"/>
      <c r="J26" s="1095"/>
      <c r="K26" s="1098"/>
      <c r="L26" s="1099"/>
      <c r="M26" s="1099"/>
      <c r="N26" s="1091"/>
      <c r="O26" s="1103"/>
      <c r="P26" s="1104"/>
      <c r="Q26" s="1104"/>
      <c r="R26" s="1104"/>
      <c r="S26" s="1105"/>
      <c r="T26" s="280" t="s">
        <v>430</v>
      </c>
      <c r="U26" s="281"/>
      <c r="V26" s="282"/>
      <c r="W26" s="283">
        <f>IF(W25="","",VLOOKUP(W25,'標準様式１【記載例】シフト記号表（勤務時間帯）'!$C$6:$L$47,10,FALSE))</f>
        <v>4</v>
      </c>
      <c r="X26" s="284" t="str">
        <f>IF(X25="","",VLOOKUP(X25,'標準様式１【記載例】シフト記号表（勤務時間帯）'!$C$6:$L$47,10,FALSE))</f>
        <v/>
      </c>
      <c r="Y26" s="284">
        <f>IF(Y25="","",VLOOKUP(Y25,'標準様式１【記載例】シフト記号表（勤務時間帯）'!$C$6:$L$47,10,FALSE))</f>
        <v>4</v>
      </c>
      <c r="Z26" s="284">
        <f>IF(Z25="","",VLOOKUP(Z25,'標準様式１【記載例】シフト記号表（勤務時間帯）'!$C$6:$L$47,10,FALSE))</f>
        <v>4</v>
      </c>
      <c r="AA26" s="284" t="str">
        <f>IF(AA25="","",VLOOKUP(AA25,'標準様式１【記載例】シフト記号表（勤務時間帯）'!$C$6:$L$47,10,FALSE))</f>
        <v/>
      </c>
      <c r="AB26" s="284">
        <f>IF(AB25="","",VLOOKUP(AB25,'標準様式１【記載例】シフト記号表（勤務時間帯）'!$C$6:$L$47,10,FALSE))</f>
        <v>4</v>
      </c>
      <c r="AC26" s="285">
        <f>IF(AC25="","",VLOOKUP(AC25,'標準様式１【記載例】シフト記号表（勤務時間帯）'!$C$6:$L$47,10,FALSE))</f>
        <v>4</v>
      </c>
      <c r="AD26" s="283">
        <f>IF(AD25="","",VLOOKUP(AD25,'標準様式１【記載例】シフト記号表（勤務時間帯）'!$C$6:$L$47,10,FALSE))</f>
        <v>4</v>
      </c>
      <c r="AE26" s="284" t="str">
        <f>IF(AE25="","",VLOOKUP(AE25,'標準様式１【記載例】シフト記号表（勤務時間帯）'!$C$6:$L$47,10,FALSE))</f>
        <v/>
      </c>
      <c r="AF26" s="284">
        <f>IF(AF25="","",VLOOKUP(AF25,'標準様式１【記載例】シフト記号表（勤務時間帯）'!$C$6:$L$47,10,FALSE))</f>
        <v>4</v>
      </c>
      <c r="AG26" s="284">
        <f>IF(AG25="","",VLOOKUP(AG25,'標準様式１【記載例】シフト記号表（勤務時間帯）'!$C$6:$L$47,10,FALSE))</f>
        <v>4</v>
      </c>
      <c r="AH26" s="284" t="str">
        <f>IF(AH25="","",VLOOKUP(AH25,'標準様式１【記載例】シフト記号表（勤務時間帯）'!$C$6:$L$47,10,FALSE))</f>
        <v/>
      </c>
      <c r="AI26" s="284">
        <f>IF(AI25="","",VLOOKUP(AI25,'標準様式１【記載例】シフト記号表（勤務時間帯）'!$C$6:$L$47,10,FALSE))</f>
        <v>4</v>
      </c>
      <c r="AJ26" s="285">
        <f>IF(AJ25="","",VLOOKUP(AJ25,'標準様式１【記載例】シフト記号表（勤務時間帯）'!$C$6:$L$47,10,FALSE))</f>
        <v>4</v>
      </c>
      <c r="AK26" s="283">
        <f>IF(AK25="","",VLOOKUP(AK25,'標準様式１【記載例】シフト記号表（勤務時間帯）'!$C$6:$L$47,10,FALSE))</f>
        <v>4</v>
      </c>
      <c r="AL26" s="284" t="str">
        <f>IF(AL25="","",VLOOKUP(AL25,'標準様式１【記載例】シフト記号表（勤務時間帯）'!$C$6:$L$47,10,FALSE))</f>
        <v/>
      </c>
      <c r="AM26" s="284">
        <f>IF(AM25="","",VLOOKUP(AM25,'標準様式１【記載例】シフト記号表（勤務時間帯）'!$C$6:$L$47,10,FALSE))</f>
        <v>4</v>
      </c>
      <c r="AN26" s="284">
        <f>IF(AN25="","",VLOOKUP(AN25,'標準様式１【記載例】シフト記号表（勤務時間帯）'!$C$6:$L$47,10,FALSE))</f>
        <v>4</v>
      </c>
      <c r="AO26" s="284" t="str">
        <f>IF(AO25="","",VLOOKUP(AO25,'標準様式１【記載例】シフト記号表（勤務時間帯）'!$C$6:$L$47,10,FALSE))</f>
        <v/>
      </c>
      <c r="AP26" s="284">
        <f>IF(AP25="","",VLOOKUP(AP25,'標準様式１【記載例】シフト記号表（勤務時間帯）'!$C$6:$L$47,10,FALSE))</f>
        <v>4</v>
      </c>
      <c r="AQ26" s="285">
        <f>IF(AQ25="","",VLOOKUP(AQ25,'標準様式１【記載例】シフト記号表（勤務時間帯）'!$C$6:$L$47,10,FALSE))</f>
        <v>4</v>
      </c>
      <c r="AR26" s="283">
        <f>IF(AR25="","",VLOOKUP(AR25,'標準様式１【記載例】シフト記号表（勤務時間帯）'!$C$6:$L$47,10,FALSE))</f>
        <v>4</v>
      </c>
      <c r="AS26" s="284" t="str">
        <f>IF(AS25="","",VLOOKUP(AS25,'標準様式１【記載例】シフト記号表（勤務時間帯）'!$C$6:$L$47,10,FALSE))</f>
        <v/>
      </c>
      <c r="AT26" s="284">
        <f>IF(AT25="","",VLOOKUP(AT25,'標準様式１【記載例】シフト記号表（勤務時間帯）'!$C$6:$L$47,10,FALSE))</f>
        <v>4</v>
      </c>
      <c r="AU26" s="284">
        <f>IF(AU25="","",VLOOKUP(AU25,'標準様式１【記載例】シフト記号表（勤務時間帯）'!$C$6:$L$47,10,FALSE))</f>
        <v>4</v>
      </c>
      <c r="AV26" s="284" t="str">
        <f>IF(AV25="","",VLOOKUP(AV25,'標準様式１【記載例】シフト記号表（勤務時間帯）'!$C$6:$L$47,10,FALSE))</f>
        <v/>
      </c>
      <c r="AW26" s="284">
        <f>IF(AW25="","",VLOOKUP(AW25,'標準様式１【記載例】シフト記号表（勤務時間帯）'!$C$6:$L$47,10,FALSE))</f>
        <v>4</v>
      </c>
      <c r="AX26" s="285">
        <f>IF(AX25="","",VLOOKUP(AX25,'標準様式１【記載例】シフト記号表（勤務時間帯）'!$C$6:$L$47,10,FALSE))</f>
        <v>4</v>
      </c>
      <c r="AY26" s="283" t="str">
        <f>IF(AY25="","",VLOOKUP(AY25,'標準様式１【記載例】シフト記号表（勤務時間帯）'!$C$6:$L$47,10,FALSE))</f>
        <v/>
      </c>
      <c r="AZ26" s="284" t="str">
        <f>IF(AZ25="","",VLOOKUP(AZ25,'標準様式１【記載例】シフト記号表（勤務時間帯）'!$C$6:$L$47,10,FALSE))</f>
        <v/>
      </c>
      <c r="BA26" s="284" t="str">
        <f>IF(BA25="","",VLOOKUP(BA25,'標準様式１【記載例】シフト記号表（勤務時間帯）'!$C$6:$L$47,10,FALSE))</f>
        <v/>
      </c>
      <c r="BB26" s="1083">
        <f>IF($BE$3="４週",SUM(W26:AX26),IF($BE$3="暦月",SUM(W26:BA26),""))</f>
        <v>80</v>
      </c>
      <c r="BC26" s="1084"/>
      <c r="BD26" s="1085">
        <f>IF($BE$3="４週",BB26/4,IF($BE$3="暦月",(BB26/($BE$8/7)),""))</f>
        <v>20</v>
      </c>
      <c r="BE26" s="1084"/>
      <c r="BF26" s="1080"/>
      <c r="BG26" s="1081"/>
      <c r="BH26" s="1081"/>
      <c r="BI26" s="1081"/>
      <c r="BJ26" s="1082"/>
    </row>
    <row r="27" spans="2:62" ht="20.25" customHeight="1" x14ac:dyDescent="0.15">
      <c r="B27" s="1086">
        <f>B25+1</f>
        <v>7</v>
      </c>
      <c r="C27" s="1155" t="s">
        <v>491</v>
      </c>
      <c r="D27" s="1156"/>
      <c r="E27" s="278"/>
      <c r="F27" s="279"/>
      <c r="G27" s="278"/>
      <c r="H27" s="279"/>
      <c r="I27" s="1157" t="s">
        <v>498</v>
      </c>
      <c r="J27" s="1158"/>
      <c r="K27" s="1159" t="s">
        <v>494</v>
      </c>
      <c r="L27" s="1160"/>
      <c r="M27" s="1160"/>
      <c r="N27" s="1156"/>
      <c r="O27" s="1103" t="s">
        <v>503</v>
      </c>
      <c r="P27" s="1104"/>
      <c r="Q27" s="1104"/>
      <c r="R27" s="1104"/>
      <c r="S27" s="1105"/>
      <c r="T27" s="288" t="s">
        <v>429</v>
      </c>
      <c r="U27" s="289"/>
      <c r="V27" s="290"/>
      <c r="W27" s="291" t="s">
        <v>441</v>
      </c>
      <c r="X27" s="292" t="s">
        <v>441</v>
      </c>
      <c r="Y27" s="292" t="s">
        <v>441</v>
      </c>
      <c r="Z27" s="292"/>
      <c r="AA27" s="292"/>
      <c r="AB27" s="292"/>
      <c r="AC27" s="293"/>
      <c r="AD27" s="291" t="s">
        <v>441</v>
      </c>
      <c r="AE27" s="292" t="s">
        <v>441</v>
      </c>
      <c r="AF27" s="292" t="s">
        <v>441</v>
      </c>
      <c r="AG27" s="292"/>
      <c r="AH27" s="292"/>
      <c r="AI27" s="292"/>
      <c r="AJ27" s="293"/>
      <c r="AK27" s="291" t="s">
        <v>441</v>
      </c>
      <c r="AL27" s="292" t="s">
        <v>441</v>
      </c>
      <c r="AM27" s="292" t="s">
        <v>441</v>
      </c>
      <c r="AN27" s="292"/>
      <c r="AO27" s="292"/>
      <c r="AP27" s="292"/>
      <c r="AQ27" s="293"/>
      <c r="AR27" s="291" t="s">
        <v>441</v>
      </c>
      <c r="AS27" s="292" t="s">
        <v>441</v>
      </c>
      <c r="AT27" s="292" t="s">
        <v>441</v>
      </c>
      <c r="AU27" s="292"/>
      <c r="AV27" s="292"/>
      <c r="AW27" s="292"/>
      <c r="AX27" s="293"/>
      <c r="AY27" s="291"/>
      <c r="AZ27" s="292"/>
      <c r="BA27" s="294"/>
      <c r="BB27" s="1161"/>
      <c r="BC27" s="1162"/>
      <c r="BD27" s="1150"/>
      <c r="BE27" s="1151"/>
      <c r="BF27" s="1152"/>
      <c r="BG27" s="1153"/>
      <c r="BH27" s="1153"/>
      <c r="BI27" s="1153"/>
      <c r="BJ27" s="1154"/>
    </row>
    <row r="28" spans="2:62" ht="20.25" customHeight="1" x14ac:dyDescent="0.15">
      <c r="B28" s="1087"/>
      <c r="C28" s="1090"/>
      <c r="D28" s="1091"/>
      <c r="E28" s="278"/>
      <c r="F28" s="279" t="str">
        <f>C27</f>
        <v>面接相談員</v>
      </c>
      <c r="G28" s="278"/>
      <c r="H28" s="279" t="str">
        <f>I27</f>
        <v>C</v>
      </c>
      <c r="I28" s="1094"/>
      <c r="J28" s="1095"/>
      <c r="K28" s="1098"/>
      <c r="L28" s="1099"/>
      <c r="M28" s="1099"/>
      <c r="N28" s="1091"/>
      <c r="O28" s="1103"/>
      <c r="P28" s="1104"/>
      <c r="Q28" s="1104"/>
      <c r="R28" s="1104"/>
      <c r="S28" s="1105"/>
      <c r="T28" s="280" t="s">
        <v>430</v>
      </c>
      <c r="U28" s="281"/>
      <c r="V28" s="282"/>
      <c r="W28" s="283">
        <f>IF(W27="","",VLOOKUP(W27,'標準様式１【記載例】シフト記号表（勤務時間帯）'!$C$6:$L$47,10,FALSE))</f>
        <v>8</v>
      </c>
      <c r="X28" s="284">
        <f>IF(X27="","",VLOOKUP(X27,'標準様式１【記載例】シフト記号表（勤務時間帯）'!$C$6:$L$47,10,FALSE))</f>
        <v>8</v>
      </c>
      <c r="Y28" s="284">
        <f>IF(Y27="","",VLOOKUP(Y27,'標準様式１【記載例】シフト記号表（勤務時間帯）'!$C$6:$L$47,10,FALSE))</f>
        <v>8</v>
      </c>
      <c r="Z28" s="284" t="str">
        <f>IF(Z27="","",VLOOKUP(Z27,'標準様式１【記載例】シフト記号表（勤務時間帯）'!$C$6:$L$47,10,FALSE))</f>
        <v/>
      </c>
      <c r="AA28" s="284" t="str">
        <f>IF(AA27="","",VLOOKUP(AA27,'標準様式１【記載例】シフト記号表（勤務時間帯）'!$C$6:$L$47,10,FALSE))</f>
        <v/>
      </c>
      <c r="AB28" s="284" t="str">
        <f>IF(AB27="","",VLOOKUP(AB27,'標準様式１【記載例】シフト記号表（勤務時間帯）'!$C$6:$L$47,10,FALSE))</f>
        <v/>
      </c>
      <c r="AC28" s="285" t="str">
        <f>IF(AC27="","",VLOOKUP(AC27,'標準様式１【記載例】シフト記号表（勤務時間帯）'!$C$6:$L$47,10,FALSE))</f>
        <v/>
      </c>
      <c r="AD28" s="283">
        <f>IF(AD27="","",VLOOKUP(AD27,'標準様式１【記載例】シフト記号表（勤務時間帯）'!$C$6:$L$47,10,FALSE))</f>
        <v>8</v>
      </c>
      <c r="AE28" s="284">
        <f>IF(AE27="","",VLOOKUP(AE27,'標準様式１【記載例】シフト記号表（勤務時間帯）'!$C$6:$L$47,10,FALSE))</f>
        <v>8</v>
      </c>
      <c r="AF28" s="284">
        <f>IF(AF27="","",VLOOKUP(AF27,'標準様式１【記載例】シフト記号表（勤務時間帯）'!$C$6:$L$47,10,FALSE))</f>
        <v>8</v>
      </c>
      <c r="AG28" s="284" t="str">
        <f>IF(AG27="","",VLOOKUP(AG27,'標準様式１【記載例】シフト記号表（勤務時間帯）'!$C$6:$L$47,10,FALSE))</f>
        <v/>
      </c>
      <c r="AH28" s="284" t="str">
        <f>IF(AH27="","",VLOOKUP(AH27,'標準様式１【記載例】シフト記号表（勤務時間帯）'!$C$6:$L$47,10,FALSE))</f>
        <v/>
      </c>
      <c r="AI28" s="284" t="str">
        <f>IF(AI27="","",VLOOKUP(AI27,'標準様式１【記載例】シフト記号表（勤務時間帯）'!$C$6:$L$47,10,FALSE))</f>
        <v/>
      </c>
      <c r="AJ28" s="285" t="str">
        <f>IF(AJ27="","",VLOOKUP(AJ27,'標準様式１【記載例】シフト記号表（勤務時間帯）'!$C$6:$L$47,10,FALSE))</f>
        <v/>
      </c>
      <c r="AK28" s="283">
        <f>IF(AK27="","",VLOOKUP(AK27,'標準様式１【記載例】シフト記号表（勤務時間帯）'!$C$6:$L$47,10,FALSE))</f>
        <v>8</v>
      </c>
      <c r="AL28" s="284">
        <f>IF(AL27="","",VLOOKUP(AL27,'標準様式１【記載例】シフト記号表（勤務時間帯）'!$C$6:$L$47,10,FALSE))</f>
        <v>8</v>
      </c>
      <c r="AM28" s="284">
        <f>IF(AM27="","",VLOOKUP(AM27,'標準様式１【記載例】シフト記号表（勤務時間帯）'!$C$6:$L$47,10,FALSE))</f>
        <v>8</v>
      </c>
      <c r="AN28" s="284" t="str">
        <f>IF(AN27="","",VLOOKUP(AN27,'標準様式１【記載例】シフト記号表（勤務時間帯）'!$C$6:$L$47,10,FALSE))</f>
        <v/>
      </c>
      <c r="AO28" s="284" t="str">
        <f>IF(AO27="","",VLOOKUP(AO27,'標準様式１【記載例】シフト記号表（勤務時間帯）'!$C$6:$L$47,10,FALSE))</f>
        <v/>
      </c>
      <c r="AP28" s="284" t="str">
        <f>IF(AP27="","",VLOOKUP(AP27,'標準様式１【記載例】シフト記号表（勤務時間帯）'!$C$6:$L$47,10,FALSE))</f>
        <v/>
      </c>
      <c r="AQ28" s="285" t="str">
        <f>IF(AQ27="","",VLOOKUP(AQ27,'標準様式１【記載例】シフト記号表（勤務時間帯）'!$C$6:$L$47,10,FALSE))</f>
        <v/>
      </c>
      <c r="AR28" s="283">
        <f>IF(AR27="","",VLOOKUP(AR27,'標準様式１【記載例】シフト記号表（勤務時間帯）'!$C$6:$L$47,10,FALSE))</f>
        <v>8</v>
      </c>
      <c r="AS28" s="284">
        <f>IF(AS27="","",VLOOKUP(AS27,'標準様式１【記載例】シフト記号表（勤務時間帯）'!$C$6:$L$47,10,FALSE))</f>
        <v>8</v>
      </c>
      <c r="AT28" s="284">
        <f>IF(AT27="","",VLOOKUP(AT27,'標準様式１【記載例】シフト記号表（勤務時間帯）'!$C$6:$L$47,10,FALSE))</f>
        <v>8</v>
      </c>
      <c r="AU28" s="284" t="str">
        <f>IF(AU27="","",VLOOKUP(AU27,'標準様式１【記載例】シフト記号表（勤務時間帯）'!$C$6:$L$47,10,FALSE))</f>
        <v/>
      </c>
      <c r="AV28" s="284" t="str">
        <f>IF(AV27="","",VLOOKUP(AV27,'標準様式１【記載例】シフト記号表（勤務時間帯）'!$C$6:$L$47,10,FALSE))</f>
        <v/>
      </c>
      <c r="AW28" s="284" t="str">
        <f>IF(AW27="","",VLOOKUP(AW27,'標準様式１【記載例】シフト記号表（勤務時間帯）'!$C$6:$L$47,10,FALSE))</f>
        <v/>
      </c>
      <c r="AX28" s="285" t="str">
        <f>IF(AX27="","",VLOOKUP(AX27,'標準様式１【記載例】シフト記号表（勤務時間帯）'!$C$6:$L$47,10,FALSE))</f>
        <v/>
      </c>
      <c r="AY28" s="283" t="str">
        <f>IF(AY27="","",VLOOKUP(AY27,'標準様式１【記載例】シフト記号表（勤務時間帯）'!$C$6:$L$47,10,FALSE))</f>
        <v/>
      </c>
      <c r="AZ28" s="284" t="str">
        <f>IF(AZ27="","",VLOOKUP(AZ27,'標準様式１【記載例】シフト記号表（勤務時間帯）'!$C$6:$L$47,10,FALSE))</f>
        <v/>
      </c>
      <c r="BA28" s="284" t="str">
        <f>IF(BA27="","",VLOOKUP(BA27,'標準様式１【記載例】シフト記号表（勤務時間帯）'!$C$6:$L$47,10,FALSE))</f>
        <v/>
      </c>
      <c r="BB28" s="1083">
        <f>IF($BE$3="４週",SUM(W28:AX28),IF($BE$3="暦月",SUM(W28:BA28),""))</f>
        <v>96</v>
      </c>
      <c r="BC28" s="1084"/>
      <c r="BD28" s="1085">
        <f>IF($BE$3="４週",BB28/4,IF($BE$3="暦月",(BB28/($BE$8/7)),""))</f>
        <v>24</v>
      </c>
      <c r="BE28" s="1084"/>
      <c r="BF28" s="1080"/>
      <c r="BG28" s="1081"/>
      <c r="BH28" s="1081"/>
      <c r="BI28" s="1081"/>
      <c r="BJ28" s="1082"/>
    </row>
    <row r="29" spans="2:62" ht="20.25" customHeight="1" x14ac:dyDescent="0.15">
      <c r="B29" s="1086">
        <f>B27+1</f>
        <v>8</v>
      </c>
      <c r="C29" s="1155" t="s">
        <v>491</v>
      </c>
      <c r="D29" s="1156"/>
      <c r="E29" s="278"/>
      <c r="F29" s="279"/>
      <c r="G29" s="278"/>
      <c r="H29" s="279"/>
      <c r="I29" s="1157" t="s">
        <v>498</v>
      </c>
      <c r="J29" s="1158"/>
      <c r="K29" s="1159" t="s">
        <v>496</v>
      </c>
      <c r="L29" s="1160"/>
      <c r="M29" s="1160"/>
      <c r="N29" s="1156"/>
      <c r="O29" s="1103" t="s">
        <v>504</v>
      </c>
      <c r="P29" s="1104"/>
      <c r="Q29" s="1104"/>
      <c r="R29" s="1104"/>
      <c r="S29" s="1105"/>
      <c r="T29" s="288" t="s">
        <v>429</v>
      </c>
      <c r="U29" s="289"/>
      <c r="V29" s="290"/>
      <c r="W29" s="291"/>
      <c r="X29" s="292"/>
      <c r="Y29" s="292"/>
      <c r="Z29" s="292" t="s">
        <v>441</v>
      </c>
      <c r="AA29" s="292" t="s">
        <v>441</v>
      </c>
      <c r="AB29" s="292" t="s">
        <v>441</v>
      </c>
      <c r="AC29" s="293" t="s">
        <v>441</v>
      </c>
      <c r="AD29" s="291"/>
      <c r="AE29" s="292"/>
      <c r="AF29" s="292"/>
      <c r="AG29" s="292" t="s">
        <v>441</v>
      </c>
      <c r="AH29" s="292" t="s">
        <v>441</v>
      </c>
      <c r="AI29" s="292" t="s">
        <v>441</v>
      </c>
      <c r="AJ29" s="293" t="s">
        <v>441</v>
      </c>
      <c r="AK29" s="291"/>
      <c r="AL29" s="292"/>
      <c r="AM29" s="292"/>
      <c r="AN29" s="292" t="s">
        <v>441</v>
      </c>
      <c r="AO29" s="292" t="s">
        <v>441</v>
      </c>
      <c r="AP29" s="292" t="s">
        <v>441</v>
      </c>
      <c r="AQ29" s="293" t="s">
        <v>441</v>
      </c>
      <c r="AR29" s="291"/>
      <c r="AS29" s="292"/>
      <c r="AT29" s="292"/>
      <c r="AU29" s="292" t="s">
        <v>441</v>
      </c>
      <c r="AV29" s="292" t="s">
        <v>441</v>
      </c>
      <c r="AW29" s="292" t="s">
        <v>441</v>
      </c>
      <c r="AX29" s="293" t="s">
        <v>441</v>
      </c>
      <c r="AY29" s="291"/>
      <c r="AZ29" s="292"/>
      <c r="BA29" s="294"/>
      <c r="BB29" s="1161"/>
      <c r="BC29" s="1162"/>
      <c r="BD29" s="1150"/>
      <c r="BE29" s="1151"/>
      <c r="BF29" s="1152"/>
      <c r="BG29" s="1153"/>
      <c r="BH29" s="1153"/>
      <c r="BI29" s="1153"/>
      <c r="BJ29" s="1154"/>
    </row>
    <row r="30" spans="2:62" ht="20.25" customHeight="1" x14ac:dyDescent="0.15">
      <c r="B30" s="1087"/>
      <c r="C30" s="1090"/>
      <c r="D30" s="1091"/>
      <c r="E30" s="278"/>
      <c r="F30" s="279" t="str">
        <f>C29</f>
        <v>面接相談員</v>
      </c>
      <c r="G30" s="278"/>
      <c r="H30" s="279" t="str">
        <f>I29</f>
        <v>C</v>
      </c>
      <c r="I30" s="1094"/>
      <c r="J30" s="1095"/>
      <c r="K30" s="1098"/>
      <c r="L30" s="1099"/>
      <c r="M30" s="1099"/>
      <c r="N30" s="1091"/>
      <c r="O30" s="1103"/>
      <c r="P30" s="1104"/>
      <c r="Q30" s="1104"/>
      <c r="R30" s="1104"/>
      <c r="S30" s="1105"/>
      <c r="T30" s="280" t="s">
        <v>430</v>
      </c>
      <c r="U30" s="281"/>
      <c r="V30" s="282"/>
      <c r="W30" s="283" t="str">
        <f>IF(W29="","",VLOOKUP(W29,'標準様式１【記載例】シフト記号表（勤務時間帯）'!$C$6:$L$47,10,FALSE))</f>
        <v/>
      </c>
      <c r="X30" s="284" t="str">
        <f>IF(X29="","",VLOOKUP(X29,'標準様式１【記載例】シフト記号表（勤務時間帯）'!$C$6:$L$47,10,FALSE))</f>
        <v/>
      </c>
      <c r="Y30" s="284" t="str">
        <f>IF(Y29="","",VLOOKUP(Y29,'標準様式１【記載例】シフト記号表（勤務時間帯）'!$C$6:$L$47,10,FALSE))</f>
        <v/>
      </c>
      <c r="Z30" s="284">
        <f>IF(Z29="","",VLOOKUP(Z29,'標準様式１【記載例】シフト記号表（勤務時間帯）'!$C$6:$L$47,10,FALSE))</f>
        <v>8</v>
      </c>
      <c r="AA30" s="284">
        <f>IF(AA29="","",VLOOKUP(AA29,'標準様式１【記載例】シフト記号表（勤務時間帯）'!$C$6:$L$47,10,FALSE))</f>
        <v>8</v>
      </c>
      <c r="AB30" s="284">
        <f>IF(AB29="","",VLOOKUP(AB29,'標準様式１【記載例】シフト記号表（勤務時間帯）'!$C$6:$L$47,10,FALSE))</f>
        <v>8</v>
      </c>
      <c r="AC30" s="285">
        <f>IF(AC29="","",VLOOKUP(AC29,'標準様式１【記載例】シフト記号表（勤務時間帯）'!$C$6:$L$47,10,FALSE))</f>
        <v>8</v>
      </c>
      <c r="AD30" s="283" t="str">
        <f>IF(AD29="","",VLOOKUP(AD29,'標準様式１【記載例】シフト記号表（勤務時間帯）'!$C$6:$L$47,10,FALSE))</f>
        <v/>
      </c>
      <c r="AE30" s="284" t="str">
        <f>IF(AE29="","",VLOOKUP(AE29,'標準様式１【記載例】シフト記号表（勤務時間帯）'!$C$6:$L$47,10,FALSE))</f>
        <v/>
      </c>
      <c r="AF30" s="284" t="str">
        <f>IF(AF29="","",VLOOKUP(AF29,'標準様式１【記載例】シフト記号表（勤務時間帯）'!$C$6:$L$47,10,FALSE))</f>
        <v/>
      </c>
      <c r="AG30" s="284">
        <f>IF(AG29="","",VLOOKUP(AG29,'標準様式１【記載例】シフト記号表（勤務時間帯）'!$C$6:$L$47,10,FALSE))</f>
        <v>8</v>
      </c>
      <c r="AH30" s="284">
        <f>IF(AH29="","",VLOOKUP(AH29,'標準様式１【記載例】シフト記号表（勤務時間帯）'!$C$6:$L$47,10,FALSE))</f>
        <v>8</v>
      </c>
      <c r="AI30" s="284">
        <f>IF(AI29="","",VLOOKUP(AI29,'標準様式１【記載例】シフト記号表（勤務時間帯）'!$C$6:$L$47,10,FALSE))</f>
        <v>8</v>
      </c>
      <c r="AJ30" s="285">
        <f>IF(AJ29="","",VLOOKUP(AJ29,'標準様式１【記載例】シフト記号表（勤務時間帯）'!$C$6:$L$47,10,FALSE))</f>
        <v>8</v>
      </c>
      <c r="AK30" s="283" t="str">
        <f>IF(AK29="","",VLOOKUP(AK29,'標準様式１【記載例】シフト記号表（勤務時間帯）'!$C$6:$L$47,10,FALSE))</f>
        <v/>
      </c>
      <c r="AL30" s="284" t="str">
        <f>IF(AL29="","",VLOOKUP(AL29,'標準様式１【記載例】シフト記号表（勤務時間帯）'!$C$6:$L$47,10,FALSE))</f>
        <v/>
      </c>
      <c r="AM30" s="284" t="str">
        <f>IF(AM29="","",VLOOKUP(AM29,'標準様式１【記載例】シフト記号表（勤務時間帯）'!$C$6:$L$47,10,FALSE))</f>
        <v/>
      </c>
      <c r="AN30" s="284">
        <f>IF(AN29="","",VLOOKUP(AN29,'標準様式１【記載例】シフト記号表（勤務時間帯）'!$C$6:$L$47,10,FALSE))</f>
        <v>8</v>
      </c>
      <c r="AO30" s="284">
        <f>IF(AO29="","",VLOOKUP(AO29,'標準様式１【記載例】シフト記号表（勤務時間帯）'!$C$6:$L$47,10,FALSE))</f>
        <v>8</v>
      </c>
      <c r="AP30" s="284">
        <f>IF(AP29="","",VLOOKUP(AP29,'標準様式１【記載例】シフト記号表（勤務時間帯）'!$C$6:$L$47,10,FALSE))</f>
        <v>8</v>
      </c>
      <c r="AQ30" s="285">
        <f>IF(AQ29="","",VLOOKUP(AQ29,'標準様式１【記載例】シフト記号表（勤務時間帯）'!$C$6:$L$47,10,FALSE))</f>
        <v>8</v>
      </c>
      <c r="AR30" s="283" t="str">
        <f>IF(AR29="","",VLOOKUP(AR29,'標準様式１【記載例】シフト記号表（勤務時間帯）'!$C$6:$L$47,10,FALSE))</f>
        <v/>
      </c>
      <c r="AS30" s="284" t="str">
        <f>IF(AS29="","",VLOOKUP(AS29,'標準様式１【記載例】シフト記号表（勤務時間帯）'!$C$6:$L$47,10,FALSE))</f>
        <v/>
      </c>
      <c r="AT30" s="284" t="str">
        <f>IF(AT29="","",VLOOKUP(AT29,'標準様式１【記載例】シフト記号表（勤務時間帯）'!$C$6:$L$47,10,FALSE))</f>
        <v/>
      </c>
      <c r="AU30" s="284">
        <f>IF(AU29="","",VLOOKUP(AU29,'標準様式１【記載例】シフト記号表（勤務時間帯）'!$C$6:$L$47,10,FALSE))</f>
        <v>8</v>
      </c>
      <c r="AV30" s="284">
        <f>IF(AV29="","",VLOOKUP(AV29,'標準様式１【記載例】シフト記号表（勤務時間帯）'!$C$6:$L$47,10,FALSE))</f>
        <v>8</v>
      </c>
      <c r="AW30" s="284">
        <f>IF(AW29="","",VLOOKUP(AW29,'標準様式１【記載例】シフト記号表（勤務時間帯）'!$C$6:$L$47,10,FALSE))</f>
        <v>8</v>
      </c>
      <c r="AX30" s="285">
        <f>IF(AX29="","",VLOOKUP(AX29,'標準様式１【記載例】シフト記号表（勤務時間帯）'!$C$6:$L$47,10,FALSE))</f>
        <v>8</v>
      </c>
      <c r="AY30" s="283" t="str">
        <f>IF(AY29="","",VLOOKUP(AY29,'標準様式１【記載例】シフト記号表（勤務時間帯）'!$C$6:$L$47,10,FALSE))</f>
        <v/>
      </c>
      <c r="AZ30" s="284" t="str">
        <f>IF(AZ29="","",VLOOKUP(AZ29,'標準様式１【記載例】シフト記号表（勤務時間帯）'!$C$6:$L$47,10,FALSE))</f>
        <v/>
      </c>
      <c r="BA30" s="284" t="str">
        <f>IF(BA29="","",VLOOKUP(BA29,'標準様式１【記載例】シフト記号表（勤務時間帯）'!$C$6:$L$47,10,FALSE))</f>
        <v/>
      </c>
      <c r="BB30" s="1083">
        <f>IF($BE$3="４週",SUM(W30:AX30),IF($BE$3="暦月",SUM(W30:BA30),""))</f>
        <v>128</v>
      </c>
      <c r="BC30" s="1084"/>
      <c r="BD30" s="1085">
        <f>IF($BE$3="４週",BB30/4,IF($BE$3="暦月",(BB30/($BE$8/7)),""))</f>
        <v>32</v>
      </c>
      <c r="BE30" s="1084"/>
      <c r="BF30" s="1080"/>
      <c r="BG30" s="1081"/>
      <c r="BH30" s="1081"/>
      <c r="BI30" s="1081"/>
      <c r="BJ30" s="1082"/>
    </row>
    <row r="31" spans="2:62" ht="20.25" customHeight="1" x14ac:dyDescent="0.15">
      <c r="B31" s="1086">
        <f>B29+1</f>
        <v>9</v>
      </c>
      <c r="C31" s="1155" t="s">
        <v>505</v>
      </c>
      <c r="D31" s="1156"/>
      <c r="E31" s="278"/>
      <c r="F31" s="279"/>
      <c r="G31" s="278"/>
      <c r="H31" s="279"/>
      <c r="I31" s="1157" t="s">
        <v>493</v>
      </c>
      <c r="J31" s="1158"/>
      <c r="K31" s="1159" t="s">
        <v>506</v>
      </c>
      <c r="L31" s="1160"/>
      <c r="M31" s="1160"/>
      <c r="N31" s="1156"/>
      <c r="O31" s="1103" t="s">
        <v>507</v>
      </c>
      <c r="P31" s="1104"/>
      <c r="Q31" s="1104"/>
      <c r="R31" s="1104"/>
      <c r="S31" s="1105"/>
      <c r="T31" s="288" t="s">
        <v>429</v>
      </c>
      <c r="U31" s="289"/>
      <c r="V31" s="290"/>
      <c r="W31" s="291" t="s">
        <v>445</v>
      </c>
      <c r="X31" s="292" t="s">
        <v>445</v>
      </c>
      <c r="Y31" s="292" t="s">
        <v>445</v>
      </c>
      <c r="Z31" s="292"/>
      <c r="AA31" s="292"/>
      <c r="AB31" s="292" t="s">
        <v>445</v>
      </c>
      <c r="AC31" s="293" t="s">
        <v>445</v>
      </c>
      <c r="AD31" s="291" t="s">
        <v>445</v>
      </c>
      <c r="AE31" s="292" t="s">
        <v>445</v>
      </c>
      <c r="AF31" s="292" t="s">
        <v>445</v>
      </c>
      <c r="AG31" s="292"/>
      <c r="AH31" s="292"/>
      <c r="AI31" s="292" t="s">
        <v>445</v>
      </c>
      <c r="AJ31" s="293" t="s">
        <v>445</v>
      </c>
      <c r="AK31" s="291" t="s">
        <v>445</v>
      </c>
      <c r="AL31" s="292" t="s">
        <v>445</v>
      </c>
      <c r="AM31" s="292" t="s">
        <v>445</v>
      </c>
      <c r="AN31" s="292"/>
      <c r="AO31" s="292"/>
      <c r="AP31" s="292" t="s">
        <v>445</v>
      </c>
      <c r="AQ31" s="293" t="s">
        <v>445</v>
      </c>
      <c r="AR31" s="291" t="s">
        <v>445</v>
      </c>
      <c r="AS31" s="292" t="s">
        <v>445</v>
      </c>
      <c r="AT31" s="292" t="s">
        <v>445</v>
      </c>
      <c r="AU31" s="292"/>
      <c r="AV31" s="292"/>
      <c r="AW31" s="292" t="s">
        <v>445</v>
      </c>
      <c r="AX31" s="293" t="s">
        <v>445</v>
      </c>
      <c r="AY31" s="291"/>
      <c r="AZ31" s="292"/>
      <c r="BA31" s="294"/>
      <c r="BB31" s="1161"/>
      <c r="BC31" s="1162"/>
      <c r="BD31" s="1150"/>
      <c r="BE31" s="1151"/>
      <c r="BF31" s="1152"/>
      <c r="BG31" s="1153"/>
      <c r="BH31" s="1153"/>
      <c r="BI31" s="1153"/>
      <c r="BJ31" s="1154"/>
    </row>
    <row r="32" spans="2:62" ht="20.25" customHeight="1" x14ac:dyDescent="0.15">
      <c r="B32" s="1087"/>
      <c r="C32" s="1090"/>
      <c r="D32" s="1091"/>
      <c r="E32" s="278"/>
      <c r="F32" s="279" t="str">
        <f>C31</f>
        <v>訪問介護員</v>
      </c>
      <c r="G32" s="278"/>
      <c r="H32" s="279" t="str">
        <f>I31</f>
        <v>A</v>
      </c>
      <c r="I32" s="1094"/>
      <c r="J32" s="1095"/>
      <c r="K32" s="1098"/>
      <c r="L32" s="1099"/>
      <c r="M32" s="1099"/>
      <c r="N32" s="1091"/>
      <c r="O32" s="1103"/>
      <c r="P32" s="1104"/>
      <c r="Q32" s="1104"/>
      <c r="R32" s="1104"/>
      <c r="S32" s="1105"/>
      <c r="T32" s="300" t="s">
        <v>430</v>
      </c>
      <c r="U32" s="296"/>
      <c r="V32" s="297"/>
      <c r="W32" s="283">
        <f>IF(W31="","",VLOOKUP(W31,'標準様式１【記載例】シフト記号表（勤務時間帯）'!$C$6:$L$47,10,FALSE))</f>
        <v>7.9999999999999964</v>
      </c>
      <c r="X32" s="284">
        <f>IF(X31="","",VLOOKUP(X31,'標準様式１【記載例】シフト記号表（勤務時間帯）'!$C$6:$L$47,10,FALSE))</f>
        <v>7.9999999999999964</v>
      </c>
      <c r="Y32" s="284">
        <f>IF(Y31="","",VLOOKUP(Y31,'標準様式１【記載例】シフト記号表（勤務時間帯）'!$C$6:$L$47,10,FALSE))</f>
        <v>7.9999999999999964</v>
      </c>
      <c r="Z32" s="284" t="str">
        <f>IF(Z31="","",VLOOKUP(Z31,'標準様式１【記載例】シフト記号表（勤務時間帯）'!$C$6:$L$47,10,FALSE))</f>
        <v/>
      </c>
      <c r="AA32" s="284" t="str">
        <f>IF(AA31="","",VLOOKUP(AA31,'標準様式１【記載例】シフト記号表（勤務時間帯）'!$C$6:$L$47,10,FALSE))</f>
        <v/>
      </c>
      <c r="AB32" s="284">
        <f>IF(AB31="","",VLOOKUP(AB31,'標準様式１【記載例】シフト記号表（勤務時間帯）'!$C$6:$L$47,10,FALSE))</f>
        <v>7.9999999999999964</v>
      </c>
      <c r="AC32" s="285">
        <f>IF(AC31="","",VLOOKUP(AC31,'標準様式１【記載例】シフト記号表（勤務時間帯）'!$C$6:$L$47,10,FALSE))</f>
        <v>7.9999999999999964</v>
      </c>
      <c r="AD32" s="283">
        <f>IF(AD31="","",VLOOKUP(AD31,'標準様式１【記載例】シフト記号表（勤務時間帯）'!$C$6:$L$47,10,FALSE))</f>
        <v>7.9999999999999964</v>
      </c>
      <c r="AE32" s="284">
        <f>IF(AE31="","",VLOOKUP(AE31,'標準様式１【記載例】シフト記号表（勤務時間帯）'!$C$6:$L$47,10,FALSE))</f>
        <v>7.9999999999999964</v>
      </c>
      <c r="AF32" s="284">
        <f>IF(AF31="","",VLOOKUP(AF31,'標準様式１【記載例】シフト記号表（勤務時間帯）'!$C$6:$L$47,10,FALSE))</f>
        <v>7.9999999999999964</v>
      </c>
      <c r="AG32" s="284" t="str">
        <f>IF(AG31="","",VLOOKUP(AG31,'標準様式１【記載例】シフト記号表（勤務時間帯）'!$C$6:$L$47,10,FALSE))</f>
        <v/>
      </c>
      <c r="AH32" s="284" t="str">
        <f>IF(AH31="","",VLOOKUP(AH31,'標準様式１【記載例】シフト記号表（勤務時間帯）'!$C$6:$L$47,10,FALSE))</f>
        <v/>
      </c>
      <c r="AI32" s="284">
        <f>IF(AI31="","",VLOOKUP(AI31,'標準様式１【記載例】シフト記号表（勤務時間帯）'!$C$6:$L$47,10,FALSE))</f>
        <v>7.9999999999999964</v>
      </c>
      <c r="AJ32" s="285">
        <f>IF(AJ31="","",VLOOKUP(AJ31,'標準様式１【記載例】シフト記号表（勤務時間帯）'!$C$6:$L$47,10,FALSE))</f>
        <v>7.9999999999999964</v>
      </c>
      <c r="AK32" s="283">
        <f>IF(AK31="","",VLOOKUP(AK31,'標準様式１【記載例】シフト記号表（勤務時間帯）'!$C$6:$L$47,10,FALSE))</f>
        <v>7.9999999999999964</v>
      </c>
      <c r="AL32" s="284">
        <f>IF(AL31="","",VLOOKUP(AL31,'標準様式１【記載例】シフト記号表（勤務時間帯）'!$C$6:$L$47,10,FALSE))</f>
        <v>7.9999999999999964</v>
      </c>
      <c r="AM32" s="284">
        <f>IF(AM31="","",VLOOKUP(AM31,'標準様式１【記載例】シフト記号表（勤務時間帯）'!$C$6:$L$47,10,FALSE))</f>
        <v>7.9999999999999964</v>
      </c>
      <c r="AN32" s="284" t="str">
        <f>IF(AN31="","",VLOOKUP(AN31,'標準様式１【記載例】シフト記号表（勤務時間帯）'!$C$6:$L$47,10,FALSE))</f>
        <v/>
      </c>
      <c r="AO32" s="284" t="str">
        <f>IF(AO31="","",VLOOKUP(AO31,'標準様式１【記載例】シフト記号表（勤務時間帯）'!$C$6:$L$47,10,FALSE))</f>
        <v/>
      </c>
      <c r="AP32" s="284">
        <f>IF(AP31="","",VLOOKUP(AP31,'標準様式１【記載例】シフト記号表（勤務時間帯）'!$C$6:$L$47,10,FALSE))</f>
        <v>7.9999999999999964</v>
      </c>
      <c r="AQ32" s="285">
        <f>IF(AQ31="","",VLOOKUP(AQ31,'標準様式１【記載例】シフト記号表（勤務時間帯）'!$C$6:$L$47,10,FALSE))</f>
        <v>7.9999999999999964</v>
      </c>
      <c r="AR32" s="283">
        <f>IF(AR31="","",VLOOKUP(AR31,'標準様式１【記載例】シフト記号表（勤務時間帯）'!$C$6:$L$47,10,FALSE))</f>
        <v>7.9999999999999964</v>
      </c>
      <c r="AS32" s="284">
        <f>IF(AS31="","",VLOOKUP(AS31,'標準様式１【記載例】シフト記号表（勤務時間帯）'!$C$6:$L$47,10,FALSE))</f>
        <v>7.9999999999999964</v>
      </c>
      <c r="AT32" s="284">
        <f>IF(AT31="","",VLOOKUP(AT31,'標準様式１【記載例】シフト記号表（勤務時間帯）'!$C$6:$L$47,10,FALSE))</f>
        <v>7.9999999999999964</v>
      </c>
      <c r="AU32" s="284" t="str">
        <f>IF(AU31="","",VLOOKUP(AU31,'標準様式１【記載例】シフト記号表（勤務時間帯）'!$C$6:$L$47,10,FALSE))</f>
        <v/>
      </c>
      <c r="AV32" s="284" t="str">
        <f>IF(AV31="","",VLOOKUP(AV31,'標準様式１【記載例】シフト記号表（勤務時間帯）'!$C$6:$L$47,10,FALSE))</f>
        <v/>
      </c>
      <c r="AW32" s="284">
        <f>IF(AW31="","",VLOOKUP(AW31,'標準様式１【記載例】シフト記号表（勤務時間帯）'!$C$6:$L$47,10,FALSE))</f>
        <v>7.9999999999999964</v>
      </c>
      <c r="AX32" s="285">
        <f>IF(AX31="","",VLOOKUP(AX31,'標準様式１【記載例】シフト記号表（勤務時間帯）'!$C$6:$L$47,10,FALSE))</f>
        <v>7.9999999999999964</v>
      </c>
      <c r="AY32" s="283" t="str">
        <f>IF(AY31="","",VLOOKUP(AY31,'標準様式１【記載例】シフト記号表（勤務時間帯）'!$C$6:$L$47,10,FALSE))</f>
        <v/>
      </c>
      <c r="AZ32" s="284" t="str">
        <f>IF(AZ31="","",VLOOKUP(AZ31,'標準様式１【記載例】シフト記号表（勤務時間帯）'!$C$6:$L$47,10,FALSE))</f>
        <v/>
      </c>
      <c r="BA32" s="284" t="str">
        <f>IF(BA31="","",VLOOKUP(BA31,'標準様式１【記載例】シフト記号表（勤務時間帯）'!$C$6:$L$47,10,FALSE))</f>
        <v/>
      </c>
      <c r="BB32" s="1083">
        <f>IF($BE$3="４週",SUM(W32:AX32),IF($BE$3="暦月",SUM(W32:BA32),""))</f>
        <v>159.99999999999997</v>
      </c>
      <c r="BC32" s="1084"/>
      <c r="BD32" s="1085">
        <f>IF($BE$3="４週",BB32/4,IF($BE$3="暦月",(BB32/($BE$8/7)),""))</f>
        <v>39.999999999999993</v>
      </c>
      <c r="BE32" s="1084"/>
      <c r="BF32" s="1080"/>
      <c r="BG32" s="1081"/>
      <c r="BH32" s="1081"/>
      <c r="BI32" s="1081"/>
      <c r="BJ32" s="1082"/>
    </row>
    <row r="33" spans="2:62" ht="20.25" customHeight="1" x14ac:dyDescent="0.15">
      <c r="B33" s="1086">
        <f>B31+1</f>
        <v>10</v>
      </c>
      <c r="C33" s="1155" t="s">
        <v>505</v>
      </c>
      <c r="D33" s="1156"/>
      <c r="E33" s="278"/>
      <c r="F33" s="279"/>
      <c r="G33" s="278"/>
      <c r="H33" s="279"/>
      <c r="I33" s="1157" t="s">
        <v>493</v>
      </c>
      <c r="J33" s="1158"/>
      <c r="K33" s="1159" t="s">
        <v>508</v>
      </c>
      <c r="L33" s="1160"/>
      <c r="M33" s="1160"/>
      <c r="N33" s="1156"/>
      <c r="O33" s="1103" t="s">
        <v>509</v>
      </c>
      <c r="P33" s="1104"/>
      <c r="Q33" s="1104"/>
      <c r="R33" s="1104"/>
      <c r="S33" s="1105"/>
      <c r="T33" s="298" t="s">
        <v>429</v>
      </c>
      <c r="V33" s="299"/>
      <c r="W33" s="291" t="s">
        <v>445</v>
      </c>
      <c r="X33" s="292" t="s">
        <v>445</v>
      </c>
      <c r="Y33" s="292" t="s">
        <v>445</v>
      </c>
      <c r="Z33" s="292"/>
      <c r="AA33" s="292"/>
      <c r="AB33" s="292" t="s">
        <v>445</v>
      </c>
      <c r="AC33" s="293" t="s">
        <v>445</v>
      </c>
      <c r="AD33" s="291" t="s">
        <v>445</v>
      </c>
      <c r="AE33" s="292" t="s">
        <v>445</v>
      </c>
      <c r="AF33" s="292" t="s">
        <v>445</v>
      </c>
      <c r="AG33" s="292"/>
      <c r="AH33" s="292"/>
      <c r="AI33" s="292" t="s">
        <v>445</v>
      </c>
      <c r="AJ33" s="293" t="s">
        <v>445</v>
      </c>
      <c r="AK33" s="291" t="s">
        <v>445</v>
      </c>
      <c r="AL33" s="292" t="s">
        <v>445</v>
      </c>
      <c r="AM33" s="292" t="s">
        <v>445</v>
      </c>
      <c r="AN33" s="292"/>
      <c r="AO33" s="292"/>
      <c r="AP33" s="292" t="s">
        <v>445</v>
      </c>
      <c r="AQ33" s="293" t="s">
        <v>445</v>
      </c>
      <c r="AR33" s="291" t="s">
        <v>445</v>
      </c>
      <c r="AS33" s="292" t="s">
        <v>445</v>
      </c>
      <c r="AT33" s="292" t="s">
        <v>445</v>
      </c>
      <c r="AU33" s="292"/>
      <c r="AV33" s="292"/>
      <c r="AW33" s="292" t="s">
        <v>445</v>
      </c>
      <c r="AX33" s="293" t="s">
        <v>445</v>
      </c>
      <c r="AY33" s="291"/>
      <c r="AZ33" s="292"/>
      <c r="BA33" s="294"/>
      <c r="BB33" s="1161"/>
      <c r="BC33" s="1162"/>
      <c r="BD33" s="1150"/>
      <c r="BE33" s="1151"/>
      <c r="BF33" s="1152"/>
      <c r="BG33" s="1153"/>
      <c r="BH33" s="1153"/>
      <c r="BI33" s="1153"/>
      <c r="BJ33" s="1154"/>
    </row>
    <row r="34" spans="2:62" ht="20.25" customHeight="1" x14ac:dyDescent="0.15">
      <c r="B34" s="1087"/>
      <c r="C34" s="1090"/>
      <c r="D34" s="1091"/>
      <c r="E34" s="278"/>
      <c r="F34" s="279" t="str">
        <f>C33</f>
        <v>訪問介護員</v>
      </c>
      <c r="G34" s="278"/>
      <c r="H34" s="279" t="str">
        <f>I33</f>
        <v>A</v>
      </c>
      <c r="I34" s="1094"/>
      <c r="J34" s="1095"/>
      <c r="K34" s="1098"/>
      <c r="L34" s="1099"/>
      <c r="M34" s="1099"/>
      <c r="N34" s="1091"/>
      <c r="O34" s="1103"/>
      <c r="P34" s="1104"/>
      <c r="Q34" s="1104"/>
      <c r="R34" s="1104"/>
      <c r="S34" s="1105"/>
      <c r="T34" s="300" t="s">
        <v>430</v>
      </c>
      <c r="U34" s="296"/>
      <c r="V34" s="297"/>
      <c r="W34" s="283">
        <f>IF(W33="","",VLOOKUP(W33,'標準様式１【記載例】シフト記号表（勤務時間帯）'!$C$6:$L$47,10,FALSE))</f>
        <v>7.9999999999999964</v>
      </c>
      <c r="X34" s="284">
        <f>IF(X33="","",VLOOKUP(X33,'標準様式１【記載例】シフト記号表（勤務時間帯）'!$C$6:$L$47,10,FALSE))</f>
        <v>7.9999999999999964</v>
      </c>
      <c r="Y34" s="284">
        <f>IF(Y33="","",VLOOKUP(Y33,'標準様式１【記載例】シフト記号表（勤務時間帯）'!$C$6:$L$47,10,FALSE))</f>
        <v>7.9999999999999964</v>
      </c>
      <c r="Z34" s="284" t="str">
        <f>IF(Z33="","",VLOOKUP(Z33,'標準様式１【記載例】シフト記号表（勤務時間帯）'!$C$6:$L$47,10,FALSE))</f>
        <v/>
      </c>
      <c r="AA34" s="284" t="str">
        <f>IF(AA33="","",VLOOKUP(AA33,'標準様式１【記載例】シフト記号表（勤務時間帯）'!$C$6:$L$47,10,FALSE))</f>
        <v/>
      </c>
      <c r="AB34" s="284">
        <f>IF(AB33="","",VLOOKUP(AB33,'標準様式１【記載例】シフト記号表（勤務時間帯）'!$C$6:$L$47,10,FALSE))</f>
        <v>7.9999999999999964</v>
      </c>
      <c r="AC34" s="285">
        <f>IF(AC33="","",VLOOKUP(AC33,'標準様式１【記載例】シフト記号表（勤務時間帯）'!$C$6:$L$47,10,FALSE))</f>
        <v>7.9999999999999964</v>
      </c>
      <c r="AD34" s="283">
        <f>IF(AD33="","",VLOOKUP(AD33,'標準様式１【記載例】シフト記号表（勤務時間帯）'!$C$6:$L$47,10,FALSE))</f>
        <v>7.9999999999999964</v>
      </c>
      <c r="AE34" s="284">
        <f>IF(AE33="","",VLOOKUP(AE33,'標準様式１【記載例】シフト記号表（勤務時間帯）'!$C$6:$L$47,10,FALSE))</f>
        <v>7.9999999999999964</v>
      </c>
      <c r="AF34" s="284">
        <f>IF(AF33="","",VLOOKUP(AF33,'標準様式１【記載例】シフト記号表（勤務時間帯）'!$C$6:$L$47,10,FALSE))</f>
        <v>7.9999999999999964</v>
      </c>
      <c r="AG34" s="284" t="str">
        <f>IF(AG33="","",VLOOKUP(AG33,'標準様式１【記載例】シフト記号表（勤務時間帯）'!$C$6:$L$47,10,FALSE))</f>
        <v/>
      </c>
      <c r="AH34" s="284" t="str">
        <f>IF(AH33="","",VLOOKUP(AH33,'標準様式１【記載例】シフト記号表（勤務時間帯）'!$C$6:$L$47,10,FALSE))</f>
        <v/>
      </c>
      <c r="AI34" s="284">
        <f>IF(AI33="","",VLOOKUP(AI33,'標準様式１【記載例】シフト記号表（勤務時間帯）'!$C$6:$L$47,10,FALSE))</f>
        <v>7.9999999999999964</v>
      </c>
      <c r="AJ34" s="285">
        <f>IF(AJ33="","",VLOOKUP(AJ33,'標準様式１【記載例】シフト記号表（勤務時間帯）'!$C$6:$L$47,10,FALSE))</f>
        <v>7.9999999999999964</v>
      </c>
      <c r="AK34" s="283">
        <f>IF(AK33="","",VLOOKUP(AK33,'標準様式１【記載例】シフト記号表（勤務時間帯）'!$C$6:$L$47,10,FALSE))</f>
        <v>7.9999999999999964</v>
      </c>
      <c r="AL34" s="284">
        <f>IF(AL33="","",VLOOKUP(AL33,'標準様式１【記載例】シフト記号表（勤務時間帯）'!$C$6:$L$47,10,FALSE))</f>
        <v>7.9999999999999964</v>
      </c>
      <c r="AM34" s="284">
        <f>IF(AM33="","",VLOOKUP(AM33,'標準様式１【記載例】シフト記号表（勤務時間帯）'!$C$6:$L$47,10,FALSE))</f>
        <v>7.9999999999999964</v>
      </c>
      <c r="AN34" s="284" t="str">
        <f>IF(AN33="","",VLOOKUP(AN33,'標準様式１【記載例】シフト記号表（勤務時間帯）'!$C$6:$L$47,10,FALSE))</f>
        <v/>
      </c>
      <c r="AO34" s="284" t="str">
        <f>IF(AO33="","",VLOOKUP(AO33,'標準様式１【記載例】シフト記号表（勤務時間帯）'!$C$6:$L$47,10,FALSE))</f>
        <v/>
      </c>
      <c r="AP34" s="284">
        <f>IF(AP33="","",VLOOKUP(AP33,'標準様式１【記載例】シフト記号表（勤務時間帯）'!$C$6:$L$47,10,FALSE))</f>
        <v>7.9999999999999964</v>
      </c>
      <c r="AQ34" s="285">
        <f>IF(AQ33="","",VLOOKUP(AQ33,'標準様式１【記載例】シフト記号表（勤務時間帯）'!$C$6:$L$47,10,FALSE))</f>
        <v>7.9999999999999964</v>
      </c>
      <c r="AR34" s="283">
        <f>IF(AR33="","",VLOOKUP(AR33,'標準様式１【記載例】シフト記号表（勤務時間帯）'!$C$6:$L$47,10,FALSE))</f>
        <v>7.9999999999999964</v>
      </c>
      <c r="AS34" s="284">
        <f>IF(AS33="","",VLOOKUP(AS33,'標準様式１【記載例】シフト記号表（勤務時間帯）'!$C$6:$L$47,10,FALSE))</f>
        <v>7.9999999999999964</v>
      </c>
      <c r="AT34" s="284">
        <f>IF(AT33="","",VLOOKUP(AT33,'標準様式１【記載例】シフト記号表（勤務時間帯）'!$C$6:$L$47,10,FALSE))</f>
        <v>7.9999999999999964</v>
      </c>
      <c r="AU34" s="284" t="str">
        <f>IF(AU33="","",VLOOKUP(AU33,'標準様式１【記載例】シフト記号表（勤務時間帯）'!$C$6:$L$47,10,FALSE))</f>
        <v/>
      </c>
      <c r="AV34" s="284" t="str">
        <f>IF(AV33="","",VLOOKUP(AV33,'標準様式１【記載例】シフト記号表（勤務時間帯）'!$C$6:$L$47,10,FALSE))</f>
        <v/>
      </c>
      <c r="AW34" s="284">
        <f>IF(AW33="","",VLOOKUP(AW33,'標準様式１【記載例】シフト記号表（勤務時間帯）'!$C$6:$L$47,10,FALSE))</f>
        <v>7.9999999999999964</v>
      </c>
      <c r="AX34" s="285">
        <f>IF(AX33="","",VLOOKUP(AX33,'標準様式１【記載例】シフト記号表（勤務時間帯）'!$C$6:$L$47,10,FALSE))</f>
        <v>7.9999999999999964</v>
      </c>
      <c r="AY34" s="283" t="str">
        <f>IF(AY33="","",VLOOKUP(AY33,'標準様式１【記載例】シフト記号表（勤務時間帯）'!$C$6:$L$47,10,FALSE))</f>
        <v/>
      </c>
      <c r="AZ34" s="284" t="str">
        <f>IF(AZ33="","",VLOOKUP(AZ33,'標準様式１【記載例】シフト記号表（勤務時間帯）'!$C$6:$L$47,10,FALSE))</f>
        <v/>
      </c>
      <c r="BA34" s="284" t="str">
        <f>IF(BA33="","",VLOOKUP(BA33,'標準様式１【記載例】シフト記号表（勤務時間帯）'!$C$6:$L$47,10,FALSE))</f>
        <v/>
      </c>
      <c r="BB34" s="1083">
        <f>IF($BE$3="４週",SUM(W34:AX34),IF($BE$3="暦月",SUM(W34:BA34),""))</f>
        <v>159.99999999999997</v>
      </c>
      <c r="BC34" s="1084"/>
      <c r="BD34" s="1085">
        <f>IF($BE$3="４週",BB34/4,IF($BE$3="暦月",(BB34/($BE$8/7)),""))</f>
        <v>39.999999999999993</v>
      </c>
      <c r="BE34" s="1084"/>
      <c r="BF34" s="1080"/>
      <c r="BG34" s="1081"/>
      <c r="BH34" s="1081"/>
      <c r="BI34" s="1081"/>
      <c r="BJ34" s="1082"/>
    </row>
    <row r="35" spans="2:62" ht="20.25" customHeight="1" x14ac:dyDescent="0.15">
      <c r="B35" s="1086">
        <f>B33+1</f>
        <v>11</v>
      </c>
      <c r="C35" s="1155" t="s">
        <v>505</v>
      </c>
      <c r="D35" s="1156"/>
      <c r="E35" s="278"/>
      <c r="F35" s="279"/>
      <c r="G35" s="278"/>
      <c r="H35" s="279"/>
      <c r="I35" s="1157" t="s">
        <v>493</v>
      </c>
      <c r="J35" s="1158"/>
      <c r="K35" s="1159" t="s">
        <v>488</v>
      </c>
      <c r="L35" s="1160"/>
      <c r="M35" s="1160"/>
      <c r="N35" s="1156"/>
      <c r="O35" s="1103" t="s">
        <v>510</v>
      </c>
      <c r="P35" s="1104"/>
      <c r="Q35" s="1104"/>
      <c r="R35" s="1104"/>
      <c r="S35" s="1105"/>
      <c r="T35" s="298" t="s">
        <v>429</v>
      </c>
      <c r="V35" s="299"/>
      <c r="W35" s="291" t="s">
        <v>445</v>
      </c>
      <c r="X35" s="292" t="s">
        <v>445</v>
      </c>
      <c r="Y35" s="292" t="s">
        <v>445</v>
      </c>
      <c r="Z35" s="292"/>
      <c r="AA35" s="292"/>
      <c r="AB35" s="292" t="s">
        <v>445</v>
      </c>
      <c r="AC35" s="293" t="s">
        <v>445</v>
      </c>
      <c r="AD35" s="291" t="s">
        <v>445</v>
      </c>
      <c r="AE35" s="292" t="s">
        <v>445</v>
      </c>
      <c r="AF35" s="292" t="s">
        <v>445</v>
      </c>
      <c r="AG35" s="292"/>
      <c r="AH35" s="292"/>
      <c r="AI35" s="292" t="s">
        <v>445</v>
      </c>
      <c r="AJ35" s="293" t="s">
        <v>445</v>
      </c>
      <c r="AK35" s="291" t="s">
        <v>445</v>
      </c>
      <c r="AL35" s="292" t="s">
        <v>445</v>
      </c>
      <c r="AM35" s="292" t="s">
        <v>445</v>
      </c>
      <c r="AN35" s="292"/>
      <c r="AO35" s="292"/>
      <c r="AP35" s="292" t="s">
        <v>445</v>
      </c>
      <c r="AQ35" s="293" t="s">
        <v>445</v>
      </c>
      <c r="AR35" s="291" t="s">
        <v>445</v>
      </c>
      <c r="AS35" s="292" t="s">
        <v>445</v>
      </c>
      <c r="AT35" s="292" t="s">
        <v>445</v>
      </c>
      <c r="AU35" s="292"/>
      <c r="AV35" s="292"/>
      <c r="AW35" s="292" t="s">
        <v>445</v>
      </c>
      <c r="AX35" s="293" t="s">
        <v>445</v>
      </c>
      <c r="AY35" s="291"/>
      <c r="AZ35" s="292"/>
      <c r="BA35" s="294"/>
      <c r="BB35" s="1161"/>
      <c r="BC35" s="1162"/>
      <c r="BD35" s="1150"/>
      <c r="BE35" s="1151"/>
      <c r="BF35" s="1152"/>
      <c r="BG35" s="1153"/>
      <c r="BH35" s="1153"/>
      <c r="BI35" s="1153"/>
      <c r="BJ35" s="1154"/>
    </row>
    <row r="36" spans="2:62" ht="20.25" customHeight="1" x14ac:dyDescent="0.15">
      <c r="B36" s="1087"/>
      <c r="C36" s="1090"/>
      <c r="D36" s="1091"/>
      <c r="E36" s="278"/>
      <c r="F36" s="279" t="str">
        <f>C35</f>
        <v>訪問介護員</v>
      </c>
      <c r="G36" s="278"/>
      <c r="H36" s="279" t="str">
        <f>I35</f>
        <v>A</v>
      </c>
      <c r="I36" s="1094"/>
      <c r="J36" s="1095"/>
      <c r="K36" s="1098"/>
      <c r="L36" s="1099"/>
      <c r="M36" s="1099"/>
      <c r="N36" s="1091"/>
      <c r="O36" s="1103"/>
      <c r="P36" s="1104"/>
      <c r="Q36" s="1104"/>
      <c r="R36" s="1104"/>
      <c r="S36" s="1105"/>
      <c r="T36" s="300" t="s">
        <v>430</v>
      </c>
      <c r="U36" s="296"/>
      <c r="V36" s="297"/>
      <c r="W36" s="283">
        <f>IF(W35="","",VLOOKUP(W35,'標準様式１【記載例】シフト記号表（勤務時間帯）'!$C$6:$L$47,10,FALSE))</f>
        <v>7.9999999999999964</v>
      </c>
      <c r="X36" s="284">
        <f>IF(X35="","",VLOOKUP(X35,'標準様式１【記載例】シフト記号表（勤務時間帯）'!$C$6:$L$47,10,FALSE))</f>
        <v>7.9999999999999964</v>
      </c>
      <c r="Y36" s="284">
        <f>IF(Y35="","",VLOOKUP(Y35,'標準様式１【記載例】シフト記号表（勤務時間帯）'!$C$6:$L$47,10,FALSE))</f>
        <v>7.9999999999999964</v>
      </c>
      <c r="Z36" s="284" t="str">
        <f>IF(Z35="","",VLOOKUP(Z35,'標準様式１【記載例】シフト記号表（勤務時間帯）'!$C$6:$L$47,10,FALSE))</f>
        <v/>
      </c>
      <c r="AA36" s="284" t="str">
        <f>IF(AA35="","",VLOOKUP(AA35,'標準様式１【記載例】シフト記号表（勤務時間帯）'!$C$6:$L$47,10,FALSE))</f>
        <v/>
      </c>
      <c r="AB36" s="284">
        <f>IF(AB35="","",VLOOKUP(AB35,'標準様式１【記載例】シフト記号表（勤務時間帯）'!$C$6:$L$47,10,FALSE))</f>
        <v>7.9999999999999964</v>
      </c>
      <c r="AC36" s="285">
        <f>IF(AC35="","",VLOOKUP(AC35,'標準様式１【記載例】シフト記号表（勤務時間帯）'!$C$6:$L$47,10,FALSE))</f>
        <v>7.9999999999999964</v>
      </c>
      <c r="AD36" s="283">
        <f>IF(AD35="","",VLOOKUP(AD35,'標準様式１【記載例】シフト記号表（勤務時間帯）'!$C$6:$L$47,10,FALSE))</f>
        <v>7.9999999999999964</v>
      </c>
      <c r="AE36" s="284">
        <f>IF(AE35="","",VLOOKUP(AE35,'標準様式１【記載例】シフト記号表（勤務時間帯）'!$C$6:$L$47,10,FALSE))</f>
        <v>7.9999999999999964</v>
      </c>
      <c r="AF36" s="284">
        <f>IF(AF35="","",VLOOKUP(AF35,'標準様式１【記載例】シフト記号表（勤務時間帯）'!$C$6:$L$47,10,FALSE))</f>
        <v>7.9999999999999964</v>
      </c>
      <c r="AG36" s="284" t="str">
        <f>IF(AG35="","",VLOOKUP(AG35,'標準様式１【記載例】シフト記号表（勤務時間帯）'!$C$6:$L$47,10,FALSE))</f>
        <v/>
      </c>
      <c r="AH36" s="284" t="str">
        <f>IF(AH35="","",VLOOKUP(AH35,'標準様式１【記載例】シフト記号表（勤務時間帯）'!$C$6:$L$47,10,FALSE))</f>
        <v/>
      </c>
      <c r="AI36" s="284">
        <f>IF(AI35="","",VLOOKUP(AI35,'標準様式１【記載例】シフト記号表（勤務時間帯）'!$C$6:$L$47,10,FALSE))</f>
        <v>7.9999999999999964</v>
      </c>
      <c r="AJ36" s="285">
        <f>IF(AJ35="","",VLOOKUP(AJ35,'標準様式１【記載例】シフト記号表（勤務時間帯）'!$C$6:$L$47,10,FALSE))</f>
        <v>7.9999999999999964</v>
      </c>
      <c r="AK36" s="283">
        <f>IF(AK35="","",VLOOKUP(AK35,'標準様式１【記載例】シフト記号表（勤務時間帯）'!$C$6:$L$47,10,FALSE))</f>
        <v>7.9999999999999964</v>
      </c>
      <c r="AL36" s="284">
        <f>IF(AL35="","",VLOOKUP(AL35,'標準様式１【記載例】シフト記号表（勤務時間帯）'!$C$6:$L$47,10,FALSE))</f>
        <v>7.9999999999999964</v>
      </c>
      <c r="AM36" s="284">
        <f>IF(AM35="","",VLOOKUP(AM35,'標準様式１【記載例】シフト記号表（勤務時間帯）'!$C$6:$L$47,10,FALSE))</f>
        <v>7.9999999999999964</v>
      </c>
      <c r="AN36" s="284" t="str">
        <f>IF(AN35="","",VLOOKUP(AN35,'標準様式１【記載例】シフト記号表（勤務時間帯）'!$C$6:$L$47,10,FALSE))</f>
        <v/>
      </c>
      <c r="AO36" s="284" t="str">
        <f>IF(AO35="","",VLOOKUP(AO35,'標準様式１【記載例】シフト記号表（勤務時間帯）'!$C$6:$L$47,10,FALSE))</f>
        <v/>
      </c>
      <c r="AP36" s="284">
        <f>IF(AP35="","",VLOOKUP(AP35,'標準様式１【記載例】シフト記号表（勤務時間帯）'!$C$6:$L$47,10,FALSE))</f>
        <v>7.9999999999999964</v>
      </c>
      <c r="AQ36" s="285">
        <f>IF(AQ35="","",VLOOKUP(AQ35,'標準様式１【記載例】シフト記号表（勤務時間帯）'!$C$6:$L$47,10,FALSE))</f>
        <v>7.9999999999999964</v>
      </c>
      <c r="AR36" s="283">
        <f>IF(AR35="","",VLOOKUP(AR35,'標準様式１【記載例】シフト記号表（勤務時間帯）'!$C$6:$L$47,10,FALSE))</f>
        <v>7.9999999999999964</v>
      </c>
      <c r="AS36" s="284">
        <f>IF(AS35="","",VLOOKUP(AS35,'標準様式１【記載例】シフト記号表（勤務時間帯）'!$C$6:$L$47,10,FALSE))</f>
        <v>7.9999999999999964</v>
      </c>
      <c r="AT36" s="284">
        <f>IF(AT35="","",VLOOKUP(AT35,'標準様式１【記載例】シフト記号表（勤務時間帯）'!$C$6:$L$47,10,FALSE))</f>
        <v>7.9999999999999964</v>
      </c>
      <c r="AU36" s="284" t="str">
        <f>IF(AU35="","",VLOOKUP(AU35,'標準様式１【記載例】シフト記号表（勤務時間帯）'!$C$6:$L$47,10,FALSE))</f>
        <v/>
      </c>
      <c r="AV36" s="284" t="str">
        <f>IF(AV35="","",VLOOKUP(AV35,'標準様式１【記載例】シフト記号表（勤務時間帯）'!$C$6:$L$47,10,FALSE))</f>
        <v/>
      </c>
      <c r="AW36" s="284">
        <f>IF(AW35="","",VLOOKUP(AW35,'標準様式１【記載例】シフト記号表（勤務時間帯）'!$C$6:$L$47,10,FALSE))</f>
        <v>7.9999999999999964</v>
      </c>
      <c r="AX36" s="285">
        <f>IF(AX35="","",VLOOKUP(AX35,'標準様式１【記載例】シフト記号表（勤務時間帯）'!$C$6:$L$47,10,FALSE))</f>
        <v>7.9999999999999964</v>
      </c>
      <c r="AY36" s="283" t="str">
        <f>IF(AY35="","",VLOOKUP(AY35,'標準様式１【記載例】シフト記号表（勤務時間帯）'!$C$6:$L$47,10,FALSE))</f>
        <v/>
      </c>
      <c r="AZ36" s="284" t="str">
        <f>IF(AZ35="","",VLOOKUP(AZ35,'標準様式１【記載例】シフト記号表（勤務時間帯）'!$C$6:$L$47,10,FALSE))</f>
        <v/>
      </c>
      <c r="BA36" s="284" t="str">
        <f>IF(BA35="","",VLOOKUP(BA35,'標準様式１【記載例】シフト記号表（勤務時間帯）'!$C$6:$L$47,10,FALSE))</f>
        <v/>
      </c>
      <c r="BB36" s="1083">
        <f>IF($BE$3="４週",SUM(W36:AX36),IF($BE$3="暦月",SUM(W36:BA36),""))</f>
        <v>159.99999999999997</v>
      </c>
      <c r="BC36" s="1084"/>
      <c r="BD36" s="1085">
        <f>IF($BE$3="４週",BB36/4,IF($BE$3="暦月",(BB36/($BE$8/7)),""))</f>
        <v>39.999999999999993</v>
      </c>
      <c r="BE36" s="1084"/>
      <c r="BF36" s="1080"/>
      <c r="BG36" s="1081"/>
      <c r="BH36" s="1081"/>
      <c r="BI36" s="1081"/>
      <c r="BJ36" s="1082"/>
    </row>
    <row r="37" spans="2:62" ht="20.25" customHeight="1" x14ac:dyDescent="0.15">
      <c r="B37" s="1086">
        <f>B35+1</f>
        <v>12</v>
      </c>
      <c r="C37" s="1155" t="s">
        <v>505</v>
      </c>
      <c r="D37" s="1156"/>
      <c r="E37" s="278"/>
      <c r="F37" s="279"/>
      <c r="G37" s="278"/>
      <c r="H37" s="279"/>
      <c r="I37" s="1157" t="s">
        <v>493</v>
      </c>
      <c r="J37" s="1158"/>
      <c r="K37" s="1159" t="s">
        <v>494</v>
      </c>
      <c r="L37" s="1160"/>
      <c r="M37" s="1160"/>
      <c r="N37" s="1156"/>
      <c r="O37" s="1103" t="s">
        <v>511</v>
      </c>
      <c r="P37" s="1104"/>
      <c r="Q37" s="1104"/>
      <c r="R37" s="1104"/>
      <c r="S37" s="1105"/>
      <c r="T37" s="298" t="s">
        <v>429</v>
      </c>
      <c r="V37" s="299"/>
      <c r="W37" s="291"/>
      <c r="X37" s="292"/>
      <c r="Y37" s="292" t="s">
        <v>445</v>
      </c>
      <c r="Z37" s="292" t="s">
        <v>445</v>
      </c>
      <c r="AA37" s="292" t="s">
        <v>445</v>
      </c>
      <c r="AB37" s="292" t="s">
        <v>445</v>
      </c>
      <c r="AC37" s="293" t="s">
        <v>445</v>
      </c>
      <c r="AD37" s="291"/>
      <c r="AE37" s="292"/>
      <c r="AF37" s="292" t="s">
        <v>445</v>
      </c>
      <c r="AG37" s="292" t="s">
        <v>445</v>
      </c>
      <c r="AH37" s="292" t="s">
        <v>445</v>
      </c>
      <c r="AI37" s="292" t="s">
        <v>445</v>
      </c>
      <c r="AJ37" s="293" t="s">
        <v>445</v>
      </c>
      <c r="AK37" s="291"/>
      <c r="AL37" s="292"/>
      <c r="AM37" s="292" t="s">
        <v>445</v>
      </c>
      <c r="AN37" s="292" t="s">
        <v>445</v>
      </c>
      <c r="AO37" s="292" t="s">
        <v>445</v>
      </c>
      <c r="AP37" s="292" t="s">
        <v>445</v>
      </c>
      <c r="AQ37" s="293" t="s">
        <v>445</v>
      </c>
      <c r="AR37" s="291"/>
      <c r="AS37" s="292"/>
      <c r="AT37" s="292" t="s">
        <v>445</v>
      </c>
      <c r="AU37" s="292" t="s">
        <v>445</v>
      </c>
      <c r="AV37" s="292" t="s">
        <v>445</v>
      </c>
      <c r="AW37" s="292" t="s">
        <v>445</v>
      </c>
      <c r="AX37" s="293" t="s">
        <v>445</v>
      </c>
      <c r="AY37" s="291"/>
      <c r="AZ37" s="292"/>
      <c r="BA37" s="294"/>
      <c r="BB37" s="1161"/>
      <c r="BC37" s="1162"/>
      <c r="BD37" s="1150"/>
      <c r="BE37" s="1151"/>
      <c r="BF37" s="1152"/>
      <c r="BG37" s="1153"/>
      <c r="BH37" s="1153"/>
      <c r="BI37" s="1153"/>
      <c r="BJ37" s="1154"/>
    </row>
    <row r="38" spans="2:62" ht="20.25" customHeight="1" x14ac:dyDescent="0.15">
      <c r="B38" s="1087"/>
      <c r="C38" s="1090"/>
      <c r="D38" s="1091"/>
      <c r="E38" s="278"/>
      <c r="F38" s="279" t="str">
        <f>C37</f>
        <v>訪問介護員</v>
      </c>
      <c r="G38" s="278"/>
      <c r="H38" s="279" t="str">
        <f>I37</f>
        <v>A</v>
      </c>
      <c r="I38" s="1094"/>
      <c r="J38" s="1095"/>
      <c r="K38" s="1098"/>
      <c r="L38" s="1099"/>
      <c r="M38" s="1099"/>
      <c r="N38" s="1091"/>
      <c r="O38" s="1103"/>
      <c r="P38" s="1104"/>
      <c r="Q38" s="1104"/>
      <c r="R38" s="1104"/>
      <c r="S38" s="1105"/>
      <c r="T38" s="300" t="s">
        <v>430</v>
      </c>
      <c r="U38" s="296"/>
      <c r="V38" s="297"/>
      <c r="W38" s="283" t="str">
        <f>IF(W37="","",VLOOKUP(W37,'標準様式１【記載例】シフト記号表（勤務時間帯）'!$C$6:$L$47,10,FALSE))</f>
        <v/>
      </c>
      <c r="X38" s="284" t="str">
        <f>IF(X37="","",VLOOKUP(X37,'標準様式１【記載例】シフト記号表（勤務時間帯）'!$C$6:$L$47,10,FALSE))</f>
        <v/>
      </c>
      <c r="Y38" s="284">
        <f>IF(Y37="","",VLOOKUP(Y37,'標準様式１【記載例】シフト記号表（勤務時間帯）'!$C$6:$L$47,10,FALSE))</f>
        <v>7.9999999999999964</v>
      </c>
      <c r="Z38" s="284">
        <f>IF(Z37="","",VLOOKUP(Z37,'標準様式１【記載例】シフト記号表（勤務時間帯）'!$C$6:$L$47,10,FALSE))</f>
        <v>7.9999999999999964</v>
      </c>
      <c r="AA38" s="284">
        <f>IF(AA37="","",VLOOKUP(AA37,'標準様式１【記載例】シフト記号表（勤務時間帯）'!$C$6:$L$47,10,FALSE))</f>
        <v>7.9999999999999964</v>
      </c>
      <c r="AB38" s="284">
        <f>IF(AB37="","",VLOOKUP(AB37,'標準様式１【記載例】シフト記号表（勤務時間帯）'!$C$6:$L$47,10,FALSE))</f>
        <v>7.9999999999999964</v>
      </c>
      <c r="AC38" s="285">
        <f>IF(AC37="","",VLOOKUP(AC37,'標準様式１【記載例】シフト記号表（勤務時間帯）'!$C$6:$L$47,10,FALSE))</f>
        <v>7.9999999999999964</v>
      </c>
      <c r="AD38" s="283" t="str">
        <f>IF(AD37="","",VLOOKUP(AD37,'標準様式１【記載例】シフト記号表（勤務時間帯）'!$C$6:$L$47,10,FALSE))</f>
        <v/>
      </c>
      <c r="AE38" s="284" t="str">
        <f>IF(AE37="","",VLOOKUP(AE37,'標準様式１【記載例】シフト記号表（勤務時間帯）'!$C$6:$L$47,10,FALSE))</f>
        <v/>
      </c>
      <c r="AF38" s="284">
        <f>IF(AF37="","",VLOOKUP(AF37,'標準様式１【記載例】シフト記号表（勤務時間帯）'!$C$6:$L$47,10,FALSE))</f>
        <v>7.9999999999999964</v>
      </c>
      <c r="AG38" s="284">
        <f>IF(AG37="","",VLOOKUP(AG37,'標準様式１【記載例】シフト記号表（勤務時間帯）'!$C$6:$L$47,10,FALSE))</f>
        <v>7.9999999999999964</v>
      </c>
      <c r="AH38" s="284">
        <f>IF(AH37="","",VLOOKUP(AH37,'標準様式１【記載例】シフト記号表（勤務時間帯）'!$C$6:$L$47,10,FALSE))</f>
        <v>7.9999999999999964</v>
      </c>
      <c r="AI38" s="284">
        <f>IF(AI37="","",VLOOKUP(AI37,'標準様式１【記載例】シフト記号表（勤務時間帯）'!$C$6:$L$47,10,FALSE))</f>
        <v>7.9999999999999964</v>
      </c>
      <c r="AJ38" s="285">
        <f>IF(AJ37="","",VLOOKUP(AJ37,'標準様式１【記載例】シフト記号表（勤務時間帯）'!$C$6:$L$47,10,FALSE))</f>
        <v>7.9999999999999964</v>
      </c>
      <c r="AK38" s="283" t="str">
        <f>IF(AK37="","",VLOOKUP(AK37,'標準様式１【記載例】シフト記号表（勤務時間帯）'!$C$6:$L$47,10,FALSE))</f>
        <v/>
      </c>
      <c r="AL38" s="284" t="str">
        <f>IF(AL37="","",VLOOKUP(AL37,'標準様式１【記載例】シフト記号表（勤務時間帯）'!$C$6:$L$47,10,FALSE))</f>
        <v/>
      </c>
      <c r="AM38" s="284">
        <f>IF(AM37="","",VLOOKUP(AM37,'標準様式１【記載例】シフト記号表（勤務時間帯）'!$C$6:$L$47,10,FALSE))</f>
        <v>7.9999999999999964</v>
      </c>
      <c r="AN38" s="284">
        <f>IF(AN37="","",VLOOKUP(AN37,'標準様式１【記載例】シフト記号表（勤務時間帯）'!$C$6:$L$47,10,FALSE))</f>
        <v>7.9999999999999964</v>
      </c>
      <c r="AO38" s="284">
        <f>IF(AO37="","",VLOOKUP(AO37,'標準様式１【記載例】シフト記号表（勤務時間帯）'!$C$6:$L$47,10,FALSE))</f>
        <v>7.9999999999999964</v>
      </c>
      <c r="AP38" s="284">
        <f>IF(AP37="","",VLOOKUP(AP37,'標準様式１【記載例】シフト記号表（勤務時間帯）'!$C$6:$L$47,10,FALSE))</f>
        <v>7.9999999999999964</v>
      </c>
      <c r="AQ38" s="285">
        <f>IF(AQ37="","",VLOOKUP(AQ37,'標準様式１【記載例】シフト記号表（勤務時間帯）'!$C$6:$L$47,10,FALSE))</f>
        <v>7.9999999999999964</v>
      </c>
      <c r="AR38" s="283" t="str">
        <f>IF(AR37="","",VLOOKUP(AR37,'標準様式１【記載例】シフト記号表（勤務時間帯）'!$C$6:$L$47,10,FALSE))</f>
        <v/>
      </c>
      <c r="AS38" s="284" t="str">
        <f>IF(AS37="","",VLOOKUP(AS37,'標準様式１【記載例】シフト記号表（勤務時間帯）'!$C$6:$L$47,10,FALSE))</f>
        <v/>
      </c>
      <c r="AT38" s="284">
        <f>IF(AT37="","",VLOOKUP(AT37,'標準様式１【記載例】シフト記号表（勤務時間帯）'!$C$6:$L$47,10,FALSE))</f>
        <v>7.9999999999999964</v>
      </c>
      <c r="AU38" s="284">
        <f>IF(AU37="","",VLOOKUP(AU37,'標準様式１【記載例】シフト記号表（勤務時間帯）'!$C$6:$L$47,10,FALSE))</f>
        <v>7.9999999999999964</v>
      </c>
      <c r="AV38" s="284">
        <f>IF(AV37="","",VLOOKUP(AV37,'標準様式１【記載例】シフト記号表（勤務時間帯）'!$C$6:$L$47,10,FALSE))</f>
        <v>7.9999999999999964</v>
      </c>
      <c r="AW38" s="284">
        <f>IF(AW37="","",VLOOKUP(AW37,'標準様式１【記載例】シフト記号表（勤務時間帯）'!$C$6:$L$47,10,FALSE))</f>
        <v>7.9999999999999964</v>
      </c>
      <c r="AX38" s="285">
        <f>IF(AX37="","",VLOOKUP(AX37,'標準様式１【記載例】シフト記号表（勤務時間帯）'!$C$6:$L$47,10,FALSE))</f>
        <v>7.9999999999999964</v>
      </c>
      <c r="AY38" s="283" t="str">
        <f>IF(AY37="","",VLOOKUP(AY37,'標準様式１【記載例】シフト記号表（勤務時間帯）'!$C$6:$L$47,10,FALSE))</f>
        <v/>
      </c>
      <c r="AZ38" s="284" t="str">
        <f>IF(AZ37="","",VLOOKUP(AZ37,'標準様式１【記載例】シフト記号表（勤務時間帯）'!$C$6:$L$47,10,FALSE))</f>
        <v/>
      </c>
      <c r="BA38" s="284" t="str">
        <f>IF(BA37="","",VLOOKUP(BA37,'標準様式１【記載例】シフト記号表（勤務時間帯）'!$C$6:$L$47,10,FALSE))</f>
        <v/>
      </c>
      <c r="BB38" s="1083">
        <f>IF($BE$3="４週",SUM(W38:AX38),IF($BE$3="暦月",SUM(W38:BA38),""))</f>
        <v>159.99999999999997</v>
      </c>
      <c r="BC38" s="1084"/>
      <c r="BD38" s="1085">
        <f>IF($BE$3="４週",BB38/4,IF($BE$3="暦月",(BB38/($BE$8/7)),""))</f>
        <v>39.999999999999993</v>
      </c>
      <c r="BE38" s="1084"/>
      <c r="BF38" s="1080"/>
      <c r="BG38" s="1081"/>
      <c r="BH38" s="1081"/>
      <c r="BI38" s="1081"/>
      <c r="BJ38" s="1082"/>
    </row>
    <row r="39" spans="2:62" ht="20.25" customHeight="1" x14ac:dyDescent="0.15">
      <c r="B39" s="1086">
        <f>B37+1</f>
        <v>13</v>
      </c>
      <c r="C39" s="1155" t="s">
        <v>505</v>
      </c>
      <c r="D39" s="1156"/>
      <c r="E39" s="278"/>
      <c r="F39" s="279"/>
      <c r="G39" s="278"/>
      <c r="H39" s="279"/>
      <c r="I39" s="1157" t="s">
        <v>493</v>
      </c>
      <c r="J39" s="1158"/>
      <c r="K39" s="1159" t="s">
        <v>488</v>
      </c>
      <c r="L39" s="1160"/>
      <c r="M39" s="1160"/>
      <c r="N39" s="1156"/>
      <c r="O39" s="1103" t="s">
        <v>512</v>
      </c>
      <c r="P39" s="1104"/>
      <c r="Q39" s="1104"/>
      <c r="R39" s="1104"/>
      <c r="S39" s="1105"/>
      <c r="T39" s="298" t="s">
        <v>429</v>
      </c>
      <c r="V39" s="299"/>
      <c r="W39" s="291"/>
      <c r="X39" s="292"/>
      <c r="Y39" s="292" t="s">
        <v>445</v>
      </c>
      <c r="Z39" s="292" t="s">
        <v>445</v>
      </c>
      <c r="AA39" s="292" t="s">
        <v>445</v>
      </c>
      <c r="AB39" s="292" t="s">
        <v>445</v>
      </c>
      <c r="AC39" s="293" t="s">
        <v>445</v>
      </c>
      <c r="AD39" s="291"/>
      <c r="AE39" s="292"/>
      <c r="AF39" s="292" t="s">
        <v>445</v>
      </c>
      <c r="AG39" s="292" t="s">
        <v>445</v>
      </c>
      <c r="AH39" s="292" t="s">
        <v>445</v>
      </c>
      <c r="AI39" s="292" t="s">
        <v>445</v>
      </c>
      <c r="AJ39" s="293" t="s">
        <v>445</v>
      </c>
      <c r="AK39" s="291"/>
      <c r="AL39" s="292"/>
      <c r="AM39" s="292" t="s">
        <v>445</v>
      </c>
      <c r="AN39" s="292" t="s">
        <v>445</v>
      </c>
      <c r="AO39" s="292" t="s">
        <v>445</v>
      </c>
      <c r="AP39" s="292" t="s">
        <v>445</v>
      </c>
      <c r="AQ39" s="293" t="s">
        <v>445</v>
      </c>
      <c r="AR39" s="291"/>
      <c r="AS39" s="292"/>
      <c r="AT39" s="292" t="s">
        <v>445</v>
      </c>
      <c r="AU39" s="292" t="s">
        <v>445</v>
      </c>
      <c r="AV39" s="292" t="s">
        <v>445</v>
      </c>
      <c r="AW39" s="292" t="s">
        <v>445</v>
      </c>
      <c r="AX39" s="293" t="s">
        <v>445</v>
      </c>
      <c r="AY39" s="291"/>
      <c r="AZ39" s="292"/>
      <c r="BA39" s="294"/>
      <c r="BB39" s="1161"/>
      <c r="BC39" s="1162"/>
      <c r="BD39" s="1150"/>
      <c r="BE39" s="1151"/>
      <c r="BF39" s="1152"/>
      <c r="BG39" s="1153"/>
      <c r="BH39" s="1153"/>
      <c r="BI39" s="1153"/>
      <c r="BJ39" s="1154"/>
    </row>
    <row r="40" spans="2:62" ht="20.25" customHeight="1" x14ac:dyDescent="0.15">
      <c r="B40" s="1087"/>
      <c r="C40" s="1090"/>
      <c r="D40" s="1091"/>
      <c r="E40" s="278"/>
      <c r="F40" s="279" t="str">
        <f>C39</f>
        <v>訪問介護員</v>
      </c>
      <c r="G40" s="278"/>
      <c r="H40" s="279" t="str">
        <f>I39</f>
        <v>A</v>
      </c>
      <c r="I40" s="1094"/>
      <c r="J40" s="1095"/>
      <c r="K40" s="1098"/>
      <c r="L40" s="1099"/>
      <c r="M40" s="1099"/>
      <c r="N40" s="1091"/>
      <c r="O40" s="1103"/>
      <c r="P40" s="1104"/>
      <c r="Q40" s="1104"/>
      <c r="R40" s="1104"/>
      <c r="S40" s="1105"/>
      <c r="T40" s="300" t="s">
        <v>430</v>
      </c>
      <c r="U40" s="296"/>
      <c r="V40" s="297"/>
      <c r="W40" s="283" t="str">
        <f>IF(W39="","",VLOOKUP(W39,'標準様式１【記載例】シフト記号表（勤務時間帯）'!$C$6:$L$47,10,FALSE))</f>
        <v/>
      </c>
      <c r="X40" s="284" t="str">
        <f>IF(X39="","",VLOOKUP(X39,'標準様式１【記載例】シフト記号表（勤務時間帯）'!$C$6:$L$47,10,FALSE))</f>
        <v/>
      </c>
      <c r="Y40" s="284">
        <f>IF(Y39="","",VLOOKUP(Y39,'標準様式１【記載例】シフト記号表（勤務時間帯）'!$C$6:$L$47,10,FALSE))</f>
        <v>7.9999999999999964</v>
      </c>
      <c r="Z40" s="284">
        <f>IF(Z39="","",VLOOKUP(Z39,'標準様式１【記載例】シフト記号表（勤務時間帯）'!$C$6:$L$47,10,FALSE))</f>
        <v>7.9999999999999964</v>
      </c>
      <c r="AA40" s="284">
        <f>IF(AA39="","",VLOOKUP(AA39,'標準様式１【記載例】シフト記号表（勤務時間帯）'!$C$6:$L$47,10,FALSE))</f>
        <v>7.9999999999999964</v>
      </c>
      <c r="AB40" s="284">
        <f>IF(AB39="","",VLOOKUP(AB39,'標準様式１【記載例】シフト記号表（勤務時間帯）'!$C$6:$L$47,10,FALSE))</f>
        <v>7.9999999999999964</v>
      </c>
      <c r="AC40" s="285">
        <f>IF(AC39="","",VLOOKUP(AC39,'標準様式１【記載例】シフト記号表（勤務時間帯）'!$C$6:$L$47,10,FALSE))</f>
        <v>7.9999999999999964</v>
      </c>
      <c r="AD40" s="283" t="str">
        <f>IF(AD39="","",VLOOKUP(AD39,'標準様式１【記載例】シフト記号表（勤務時間帯）'!$C$6:$L$47,10,FALSE))</f>
        <v/>
      </c>
      <c r="AE40" s="284" t="str">
        <f>IF(AE39="","",VLOOKUP(AE39,'標準様式１【記載例】シフト記号表（勤務時間帯）'!$C$6:$L$47,10,FALSE))</f>
        <v/>
      </c>
      <c r="AF40" s="284">
        <f>IF(AF39="","",VLOOKUP(AF39,'標準様式１【記載例】シフト記号表（勤務時間帯）'!$C$6:$L$47,10,FALSE))</f>
        <v>7.9999999999999964</v>
      </c>
      <c r="AG40" s="284">
        <f>IF(AG39="","",VLOOKUP(AG39,'標準様式１【記載例】シフト記号表（勤務時間帯）'!$C$6:$L$47,10,FALSE))</f>
        <v>7.9999999999999964</v>
      </c>
      <c r="AH40" s="284">
        <f>IF(AH39="","",VLOOKUP(AH39,'標準様式１【記載例】シフト記号表（勤務時間帯）'!$C$6:$L$47,10,FALSE))</f>
        <v>7.9999999999999964</v>
      </c>
      <c r="AI40" s="284">
        <f>IF(AI39="","",VLOOKUP(AI39,'標準様式１【記載例】シフト記号表（勤務時間帯）'!$C$6:$L$47,10,FALSE))</f>
        <v>7.9999999999999964</v>
      </c>
      <c r="AJ40" s="285">
        <f>IF(AJ39="","",VLOOKUP(AJ39,'標準様式１【記載例】シフト記号表（勤務時間帯）'!$C$6:$L$47,10,FALSE))</f>
        <v>7.9999999999999964</v>
      </c>
      <c r="AK40" s="283" t="str">
        <f>IF(AK39="","",VLOOKUP(AK39,'標準様式１【記載例】シフト記号表（勤務時間帯）'!$C$6:$L$47,10,FALSE))</f>
        <v/>
      </c>
      <c r="AL40" s="284" t="str">
        <f>IF(AL39="","",VLOOKUP(AL39,'標準様式１【記載例】シフト記号表（勤務時間帯）'!$C$6:$L$47,10,FALSE))</f>
        <v/>
      </c>
      <c r="AM40" s="284">
        <f>IF(AM39="","",VLOOKUP(AM39,'標準様式１【記載例】シフト記号表（勤務時間帯）'!$C$6:$L$47,10,FALSE))</f>
        <v>7.9999999999999964</v>
      </c>
      <c r="AN40" s="284">
        <f>IF(AN39="","",VLOOKUP(AN39,'標準様式１【記載例】シフト記号表（勤務時間帯）'!$C$6:$L$47,10,FALSE))</f>
        <v>7.9999999999999964</v>
      </c>
      <c r="AO40" s="284">
        <f>IF(AO39="","",VLOOKUP(AO39,'標準様式１【記載例】シフト記号表（勤務時間帯）'!$C$6:$L$47,10,FALSE))</f>
        <v>7.9999999999999964</v>
      </c>
      <c r="AP40" s="284">
        <f>IF(AP39="","",VLOOKUP(AP39,'標準様式１【記載例】シフト記号表（勤務時間帯）'!$C$6:$L$47,10,FALSE))</f>
        <v>7.9999999999999964</v>
      </c>
      <c r="AQ40" s="285">
        <f>IF(AQ39="","",VLOOKUP(AQ39,'標準様式１【記載例】シフト記号表（勤務時間帯）'!$C$6:$L$47,10,FALSE))</f>
        <v>7.9999999999999964</v>
      </c>
      <c r="AR40" s="283" t="str">
        <f>IF(AR39="","",VLOOKUP(AR39,'標準様式１【記載例】シフト記号表（勤務時間帯）'!$C$6:$L$47,10,FALSE))</f>
        <v/>
      </c>
      <c r="AS40" s="284" t="str">
        <f>IF(AS39="","",VLOOKUP(AS39,'標準様式１【記載例】シフト記号表（勤務時間帯）'!$C$6:$L$47,10,FALSE))</f>
        <v/>
      </c>
      <c r="AT40" s="284">
        <f>IF(AT39="","",VLOOKUP(AT39,'標準様式１【記載例】シフト記号表（勤務時間帯）'!$C$6:$L$47,10,FALSE))</f>
        <v>7.9999999999999964</v>
      </c>
      <c r="AU40" s="284">
        <f>IF(AU39="","",VLOOKUP(AU39,'標準様式１【記載例】シフト記号表（勤務時間帯）'!$C$6:$L$47,10,FALSE))</f>
        <v>7.9999999999999964</v>
      </c>
      <c r="AV40" s="284">
        <f>IF(AV39="","",VLOOKUP(AV39,'標準様式１【記載例】シフト記号表（勤務時間帯）'!$C$6:$L$47,10,FALSE))</f>
        <v>7.9999999999999964</v>
      </c>
      <c r="AW40" s="284">
        <f>IF(AW39="","",VLOOKUP(AW39,'標準様式１【記載例】シフト記号表（勤務時間帯）'!$C$6:$L$47,10,FALSE))</f>
        <v>7.9999999999999964</v>
      </c>
      <c r="AX40" s="285">
        <f>IF(AX39="","",VLOOKUP(AX39,'標準様式１【記載例】シフト記号表（勤務時間帯）'!$C$6:$L$47,10,FALSE))</f>
        <v>7.9999999999999964</v>
      </c>
      <c r="AY40" s="283" t="str">
        <f>IF(AY39="","",VLOOKUP(AY39,'標準様式１【記載例】シフト記号表（勤務時間帯）'!$C$6:$L$47,10,FALSE))</f>
        <v/>
      </c>
      <c r="AZ40" s="284" t="str">
        <f>IF(AZ39="","",VLOOKUP(AZ39,'標準様式１【記載例】シフト記号表（勤務時間帯）'!$C$6:$L$47,10,FALSE))</f>
        <v/>
      </c>
      <c r="BA40" s="284" t="str">
        <f>IF(BA39="","",VLOOKUP(BA39,'標準様式１【記載例】シフト記号表（勤務時間帯）'!$C$6:$L$47,10,FALSE))</f>
        <v/>
      </c>
      <c r="BB40" s="1083">
        <f>IF($BE$3="４週",SUM(W40:AX40),IF($BE$3="暦月",SUM(W40:BA40),""))</f>
        <v>159.99999999999997</v>
      </c>
      <c r="BC40" s="1084"/>
      <c r="BD40" s="1085">
        <f>IF($BE$3="４週",BB40/4,IF($BE$3="暦月",(BB40/($BE$8/7)),""))</f>
        <v>39.999999999999993</v>
      </c>
      <c r="BE40" s="1084"/>
      <c r="BF40" s="1080"/>
      <c r="BG40" s="1081"/>
      <c r="BH40" s="1081"/>
      <c r="BI40" s="1081"/>
      <c r="BJ40" s="1082"/>
    </row>
    <row r="41" spans="2:62" ht="20.25" customHeight="1" x14ac:dyDescent="0.15">
      <c r="B41" s="1086">
        <f>B39+1</f>
        <v>14</v>
      </c>
      <c r="C41" s="1155" t="s">
        <v>505</v>
      </c>
      <c r="D41" s="1156"/>
      <c r="E41" s="278"/>
      <c r="F41" s="279"/>
      <c r="G41" s="278"/>
      <c r="H41" s="279"/>
      <c r="I41" s="1157" t="s">
        <v>493</v>
      </c>
      <c r="J41" s="1158"/>
      <c r="K41" s="1159" t="s">
        <v>488</v>
      </c>
      <c r="L41" s="1160"/>
      <c r="M41" s="1160"/>
      <c r="N41" s="1156"/>
      <c r="O41" s="1103" t="s">
        <v>513</v>
      </c>
      <c r="P41" s="1104"/>
      <c r="Q41" s="1104"/>
      <c r="R41" s="1104"/>
      <c r="S41" s="1105"/>
      <c r="T41" s="298" t="s">
        <v>429</v>
      </c>
      <c r="V41" s="299"/>
      <c r="W41" s="291"/>
      <c r="X41" s="292"/>
      <c r="Y41" s="292" t="s">
        <v>445</v>
      </c>
      <c r="Z41" s="292" t="s">
        <v>445</v>
      </c>
      <c r="AA41" s="292" t="s">
        <v>445</v>
      </c>
      <c r="AB41" s="292" t="s">
        <v>445</v>
      </c>
      <c r="AC41" s="293" t="s">
        <v>445</v>
      </c>
      <c r="AD41" s="291"/>
      <c r="AE41" s="292"/>
      <c r="AF41" s="292" t="s">
        <v>445</v>
      </c>
      <c r="AG41" s="292" t="s">
        <v>445</v>
      </c>
      <c r="AH41" s="292" t="s">
        <v>445</v>
      </c>
      <c r="AI41" s="292" t="s">
        <v>445</v>
      </c>
      <c r="AJ41" s="293" t="s">
        <v>445</v>
      </c>
      <c r="AK41" s="291"/>
      <c r="AL41" s="292"/>
      <c r="AM41" s="292" t="s">
        <v>445</v>
      </c>
      <c r="AN41" s="292" t="s">
        <v>445</v>
      </c>
      <c r="AO41" s="292" t="s">
        <v>445</v>
      </c>
      <c r="AP41" s="292" t="s">
        <v>445</v>
      </c>
      <c r="AQ41" s="293" t="s">
        <v>445</v>
      </c>
      <c r="AR41" s="291"/>
      <c r="AS41" s="292"/>
      <c r="AT41" s="292" t="s">
        <v>445</v>
      </c>
      <c r="AU41" s="292" t="s">
        <v>445</v>
      </c>
      <c r="AV41" s="292" t="s">
        <v>445</v>
      </c>
      <c r="AW41" s="292" t="s">
        <v>445</v>
      </c>
      <c r="AX41" s="293" t="s">
        <v>445</v>
      </c>
      <c r="AY41" s="291"/>
      <c r="AZ41" s="292"/>
      <c r="BA41" s="294"/>
      <c r="BB41" s="1161"/>
      <c r="BC41" s="1162"/>
      <c r="BD41" s="1150"/>
      <c r="BE41" s="1151"/>
      <c r="BF41" s="1152"/>
      <c r="BG41" s="1153"/>
      <c r="BH41" s="1153"/>
      <c r="BI41" s="1153"/>
      <c r="BJ41" s="1154"/>
    </row>
    <row r="42" spans="2:62" ht="20.25" customHeight="1" x14ac:dyDescent="0.15">
      <c r="B42" s="1087"/>
      <c r="C42" s="1090"/>
      <c r="D42" s="1091"/>
      <c r="E42" s="278"/>
      <c r="F42" s="279" t="str">
        <f>C41</f>
        <v>訪問介護員</v>
      </c>
      <c r="G42" s="278"/>
      <c r="H42" s="279" t="str">
        <f>I41</f>
        <v>A</v>
      </c>
      <c r="I42" s="1094"/>
      <c r="J42" s="1095"/>
      <c r="K42" s="1098"/>
      <c r="L42" s="1099"/>
      <c r="M42" s="1099"/>
      <c r="N42" s="1091"/>
      <c r="O42" s="1103"/>
      <c r="P42" s="1104"/>
      <c r="Q42" s="1104"/>
      <c r="R42" s="1104"/>
      <c r="S42" s="1105"/>
      <c r="T42" s="300" t="s">
        <v>430</v>
      </c>
      <c r="U42" s="296"/>
      <c r="V42" s="297"/>
      <c r="W42" s="283" t="str">
        <f>IF(W41="","",VLOOKUP(W41,'標準様式１【記載例】シフト記号表（勤務時間帯）'!$C$6:$L$47,10,FALSE))</f>
        <v/>
      </c>
      <c r="X42" s="284" t="str">
        <f>IF(X41="","",VLOOKUP(X41,'標準様式１【記載例】シフト記号表（勤務時間帯）'!$C$6:$L$47,10,FALSE))</f>
        <v/>
      </c>
      <c r="Y42" s="284">
        <f>IF(Y41="","",VLOOKUP(Y41,'標準様式１【記載例】シフト記号表（勤務時間帯）'!$C$6:$L$47,10,FALSE))</f>
        <v>7.9999999999999964</v>
      </c>
      <c r="Z42" s="284">
        <f>IF(Z41="","",VLOOKUP(Z41,'標準様式１【記載例】シフト記号表（勤務時間帯）'!$C$6:$L$47,10,FALSE))</f>
        <v>7.9999999999999964</v>
      </c>
      <c r="AA42" s="284">
        <f>IF(AA41="","",VLOOKUP(AA41,'標準様式１【記載例】シフト記号表（勤務時間帯）'!$C$6:$L$47,10,FALSE))</f>
        <v>7.9999999999999964</v>
      </c>
      <c r="AB42" s="284">
        <f>IF(AB41="","",VLOOKUP(AB41,'標準様式１【記載例】シフト記号表（勤務時間帯）'!$C$6:$L$47,10,FALSE))</f>
        <v>7.9999999999999964</v>
      </c>
      <c r="AC42" s="285">
        <f>IF(AC41="","",VLOOKUP(AC41,'標準様式１【記載例】シフト記号表（勤務時間帯）'!$C$6:$L$47,10,FALSE))</f>
        <v>7.9999999999999964</v>
      </c>
      <c r="AD42" s="283" t="str">
        <f>IF(AD41="","",VLOOKUP(AD41,'標準様式１【記載例】シフト記号表（勤務時間帯）'!$C$6:$L$47,10,FALSE))</f>
        <v/>
      </c>
      <c r="AE42" s="284" t="str">
        <f>IF(AE41="","",VLOOKUP(AE41,'標準様式１【記載例】シフト記号表（勤務時間帯）'!$C$6:$L$47,10,FALSE))</f>
        <v/>
      </c>
      <c r="AF42" s="284">
        <f>IF(AF41="","",VLOOKUP(AF41,'標準様式１【記載例】シフト記号表（勤務時間帯）'!$C$6:$L$47,10,FALSE))</f>
        <v>7.9999999999999964</v>
      </c>
      <c r="AG42" s="284">
        <f>IF(AG41="","",VLOOKUP(AG41,'標準様式１【記載例】シフト記号表（勤務時間帯）'!$C$6:$L$47,10,FALSE))</f>
        <v>7.9999999999999964</v>
      </c>
      <c r="AH42" s="284">
        <f>IF(AH41="","",VLOOKUP(AH41,'標準様式１【記載例】シフト記号表（勤務時間帯）'!$C$6:$L$47,10,FALSE))</f>
        <v>7.9999999999999964</v>
      </c>
      <c r="AI42" s="284">
        <f>IF(AI41="","",VLOOKUP(AI41,'標準様式１【記載例】シフト記号表（勤務時間帯）'!$C$6:$L$47,10,FALSE))</f>
        <v>7.9999999999999964</v>
      </c>
      <c r="AJ42" s="285">
        <f>IF(AJ41="","",VLOOKUP(AJ41,'標準様式１【記載例】シフト記号表（勤務時間帯）'!$C$6:$L$47,10,FALSE))</f>
        <v>7.9999999999999964</v>
      </c>
      <c r="AK42" s="283" t="str">
        <f>IF(AK41="","",VLOOKUP(AK41,'標準様式１【記載例】シフト記号表（勤務時間帯）'!$C$6:$L$47,10,FALSE))</f>
        <v/>
      </c>
      <c r="AL42" s="284" t="str">
        <f>IF(AL41="","",VLOOKUP(AL41,'標準様式１【記載例】シフト記号表（勤務時間帯）'!$C$6:$L$47,10,FALSE))</f>
        <v/>
      </c>
      <c r="AM42" s="284">
        <f>IF(AM41="","",VLOOKUP(AM41,'標準様式１【記載例】シフト記号表（勤務時間帯）'!$C$6:$L$47,10,FALSE))</f>
        <v>7.9999999999999964</v>
      </c>
      <c r="AN42" s="284">
        <f>IF(AN41="","",VLOOKUP(AN41,'標準様式１【記載例】シフト記号表（勤務時間帯）'!$C$6:$L$47,10,FALSE))</f>
        <v>7.9999999999999964</v>
      </c>
      <c r="AO42" s="284">
        <f>IF(AO41="","",VLOOKUP(AO41,'標準様式１【記載例】シフト記号表（勤務時間帯）'!$C$6:$L$47,10,FALSE))</f>
        <v>7.9999999999999964</v>
      </c>
      <c r="AP42" s="284">
        <f>IF(AP41="","",VLOOKUP(AP41,'標準様式１【記載例】シフト記号表（勤務時間帯）'!$C$6:$L$47,10,FALSE))</f>
        <v>7.9999999999999964</v>
      </c>
      <c r="AQ42" s="285">
        <f>IF(AQ41="","",VLOOKUP(AQ41,'標準様式１【記載例】シフト記号表（勤務時間帯）'!$C$6:$L$47,10,FALSE))</f>
        <v>7.9999999999999964</v>
      </c>
      <c r="AR42" s="283" t="str">
        <f>IF(AR41="","",VLOOKUP(AR41,'標準様式１【記載例】シフト記号表（勤務時間帯）'!$C$6:$L$47,10,FALSE))</f>
        <v/>
      </c>
      <c r="AS42" s="284" t="str">
        <f>IF(AS41="","",VLOOKUP(AS41,'標準様式１【記載例】シフト記号表（勤務時間帯）'!$C$6:$L$47,10,FALSE))</f>
        <v/>
      </c>
      <c r="AT42" s="284">
        <f>IF(AT41="","",VLOOKUP(AT41,'標準様式１【記載例】シフト記号表（勤務時間帯）'!$C$6:$L$47,10,FALSE))</f>
        <v>7.9999999999999964</v>
      </c>
      <c r="AU42" s="284">
        <f>IF(AU41="","",VLOOKUP(AU41,'標準様式１【記載例】シフト記号表（勤務時間帯）'!$C$6:$L$47,10,FALSE))</f>
        <v>7.9999999999999964</v>
      </c>
      <c r="AV42" s="284">
        <f>IF(AV41="","",VLOOKUP(AV41,'標準様式１【記載例】シフト記号表（勤務時間帯）'!$C$6:$L$47,10,FALSE))</f>
        <v>7.9999999999999964</v>
      </c>
      <c r="AW42" s="284">
        <f>IF(AW41="","",VLOOKUP(AW41,'標準様式１【記載例】シフト記号表（勤務時間帯）'!$C$6:$L$47,10,FALSE))</f>
        <v>7.9999999999999964</v>
      </c>
      <c r="AX42" s="285">
        <f>IF(AX41="","",VLOOKUP(AX41,'標準様式１【記載例】シフト記号表（勤務時間帯）'!$C$6:$L$47,10,FALSE))</f>
        <v>7.9999999999999964</v>
      </c>
      <c r="AY42" s="283" t="str">
        <f>IF(AY41="","",VLOOKUP(AY41,'標準様式１【記載例】シフト記号表（勤務時間帯）'!$C$6:$L$47,10,FALSE))</f>
        <v/>
      </c>
      <c r="AZ42" s="284" t="str">
        <f>IF(AZ41="","",VLOOKUP(AZ41,'標準様式１【記載例】シフト記号表（勤務時間帯）'!$C$6:$L$47,10,FALSE))</f>
        <v/>
      </c>
      <c r="BA42" s="284" t="str">
        <f>IF(BA41="","",VLOOKUP(BA41,'標準様式１【記載例】シフト記号表（勤務時間帯）'!$C$6:$L$47,10,FALSE))</f>
        <v/>
      </c>
      <c r="BB42" s="1083">
        <f>IF($BE$3="４週",SUM(W42:AX42),IF($BE$3="暦月",SUM(W42:BA42),""))</f>
        <v>159.99999999999997</v>
      </c>
      <c r="BC42" s="1084"/>
      <c r="BD42" s="1085">
        <f>IF($BE$3="４週",BB42/4,IF($BE$3="暦月",(BB42/($BE$8/7)),""))</f>
        <v>39.999999999999993</v>
      </c>
      <c r="BE42" s="1084"/>
      <c r="BF42" s="1080"/>
      <c r="BG42" s="1081"/>
      <c r="BH42" s="1081"/>
      <c r="BI42" s="1081"/>
      <c r="BJ42" s="1082"/>
    </row>
    <row r="43" spans="2:62" ht="20.25" customHeight="1" x14ac:dyDescent="0.15">
      <c r="B43" s="1086">
        <f>B41+1</f>
        <v>15</v>
      </c>
      <c r="C43" s="1155" t="s">
        <v>505</v>
      </c>
      <c r="D43" s="1156"/>
      <c r="E43" s="278"/>
      <c r="F43" s="279"/>
      <c r="G43" s="278"/>
      <c r="H43" s="279"/>
      <c r="I43" s="1157" t="s">
        <v>493</v>
      </c>
      <c r="J43" s="1158"/>
      <c r="K43" s="1159" t="s">
        <v>506</v>
      </c>
      <c r="L43" s="1160"/>
      <c r="M43" s="1160"/>
      <c r="N43" s="1156"/>
      <c r="O43" s="1103" t="s">
        <v>514</v>
      </c>
      <c r="P43" s="1104"/>
      <c r="Q43" s="1104"/>
      <c r="R43" s="1104"/>
      <c r="S43" s="1105"/>
      <c r="T43" s="298" t="s">
        <v>429</v>
      </c>
      <c r="V43" s="299"/>
      <c r="W43" s="291" t="s">
        <v>515</v>
      </c>
      <c r="X43" s="292" t="s">
        <v>515</v>
      </c>
      <c r="Y43" s="292"/>
      <c r="Z43" s="292" t="s">
        <v>515</v>
      </c>
      <c r="AA43" s="292" t="s">
        <v>445</v>
      </c>
      <c r="AB43" s="292"/>
      <c r="AC43" s="293" t="s">
        <v>515</v>
      </c>
      <c r="AD43" s="291" t="s">
        <v>515</v>
      </c>
      <c r="AE43" s="292" t="s">
        <v>515</v>
      </c>
      <c r="AF43" s="292"/>
      <c r="AG43" s="292" t="s">
        <v>445</v>
      </c>
      <c r="AH43" s="292" t="s">
        <v>445</v>
      </c>
      <c r="AI43" s="292"/>
      <c r="AJ43" s="293" t="s">
        <v>515</v>
      </c>
      <c r="AK43" s="291" t="s">
        <v>515</v>
      </c>
      <c r="AL43" s="292" t="s">
        <v>515</v>
      </c>
      <c r="AM43" s="292"/>
      <c r="AN43" s="292" t="s">
        <v>515</v>
      </c>
      <c r="AO43" s="292" t="s">
        <v>445</v>
      </c>
      <c r="AP43" s="292"/>
      <c r="AQ43" s="293" t="s">
        <v>515</v>
      </c>
      <c r="AR43" s="291" t="s">
        <v>515</v>
      </c>
      <c r="AS43" s="292" t="s">
        <v>515</v>
      </c>
      <c r="AT43" s="292"/>
      <c r="AU43" s="292" t="s">
        <v>515</v>
      </c>
      <c r="AV43" s="292" t="s">
        <v>445</v>
      </c>
      <c r="AW43" s="292"/>
      <c r="AX43" s="293" t="s">
        <v>515</v>
      </c>
      <c r="AY43" s="291"/>
      <c r="AZ43" s="292"/>
      <c r="BA43" s="294"/>
      <c r="BB43" s="1161"/>
      <c r="BC43" s="1162"/>
      <c r="BD43" s="1150"/>
      <c r="BE43" s="1151"/>
      <c r="BF43" s="1152"/>
      <c r="BG43" s="1153"/>
      <c r="BH43" s="1153"/>
      <c r="BI43" s="1153"/>
      <c r="BJ43" s="1154"/>
    </row>
    <row r="44" spans="2:62" ht="20.25" customHeight="1" x14ac:dyDescent="0.15">
      <c r="B44" s="1087"/>
      <c r="C44" s="1090"/>
      <c r="D44" s="1091"/>
      <c r="E44" s="278"/>
      <c r="F44" s="279" t="str">
        <f>C43</f>
        <v>訪問介護員</v>
      </c>
      <c r="G44" s="278"/>
      <c r="H44" s="279" t="str">
        <f>I43</f>
        <v>A</v>
      </c>
      <c r="I44" s="1094"/>
      <c r="J44" s="1095"/>
      <c r="K44" s="1098"/>
      <c r="L44" s="1099"/>
      <c r="M44" s="1099"/>
      <c r="N44" s="1091"/>
      <c r="O44" s="1103"/>
      <c r="P44" s="1104"/>
      <c r="Q44" s="1104"/>
      <c r="R44" s="1104"/>
      <c r="S44" s="1105"/>
      <c r="T44" s="300" t="s">
        <v>430</v>
      </c>
      <c r="U44" s="296"/>
      <c r="V44" s="297"/>
      <c r="W44" s="283">
        <f>IF(W43="","",VLOOKUP(W43,'標準様式１【記載例】シフト記号表（勤務時間帯）'!$C$6:$L$47,10,FALSE))</f>
        <v>7.9999999999999964</v>
      </c>
      <c r="X44" s="284">
        <f>IF(X43="","",VLOOKUP(X43,'標準様式１【記載例】シフト記号表（勤務時間帯）'!$C$6:$L$47,10,FALSE))</f>
        <v>7.9999999999999964</v>
      </c>
      <c r="Y44" s="284" t="str">
        <f>IF(Y43="","",VLOOKUP(Y43,'標準様式１【記載例】シフト記号表（勤務時間帯）'!$C$6:$L$47,10,FALSE))</f>
        <v/>
      </c>
      <c r="Z44" s="284">
        <f>IF(Z43="","",VLOOKUP(Z43,'標準様式１【記載例】シフト記号表（勤務時間帯）'!$C$6:$L$47,10,FALSE))</f>
        <v>7.9999999999999964</v>
      </c>
      <c r="AA44" s="284">
        <f>IF(AA43="","",VLOOKUP(AA43,'標準様式１【記載例】シフト記号表（勤務時間帯）'!$C$6:$L$47,10,FALSE))</f>
        <v>7.9999999999999964</v>
      </c>
      <c r="AB44" s="284" t="str">
        <f>IF(AB43="","",VLOOKUP(AB43,'標準様式１【記載例】シフト記号表（勤務時間帯）'!$C$6:$L$47,10,FALSE))</f>
        <v/>
      </c>
      <c r="AC44" s="285">
        <f>IF(AC43="","",VLOOKUP(AC43,'標準様式１【記載例】シフト記号表（勤務時間帯）'!$C$6:$L$47,10,FALSE))</f>
        <v>7.9999999999999964</v>
      </c>
      <c r="AD44" s="283">
        <f>IF(AD43="","",VLOOKUP(AD43,'標準様式１【記載例】シフト記号表（勤務時間帯）'!$C$6:$L$47,10,FALSE))</f>
        <v>7.9999999999999964</v>
      </c>
      <c r="AE44" s="284">
        <f>IF(AE43="","",VLOOKUP(AE43,'標準様式１【記載例】シフト記号表（勤務時間帯）'!$C$6:$L$47,10,FALSE))</f>
        <v>7.9999999999999964</v>
      </c>
      <c r="AF44" s="284" t="str">
        <f>IF(AF43="","",VLOOKUP(AF43,'標準様式１【記載例】シフト記号表（勤務時間帯）'!$C$6:$L$47,10,FALSE))</f>
        <v/>
      </c>
      <c r="AG44" s="284">
        <f>IF(AG43="","",VLOOKUP(AG43,'標準様式１【記載例】シフト記号表（勤務時間帯）'!$C$6:$L$47,10,FALSE))</f>
        <v>7.9999999999999964</v>
      </c>
      <c r="AH44" s="284">
        <f>IF(AH43="","",VLOOKUP(AH43,'標準様式１【記載例】シフト記号表（勤務時間帯）'!$C$6:$L$47,10,FALSE))</f>
        <v>7.9999999999999964</v>
      </c>
      <c r="AI44" s="284" t="str">
        <f>IF(AI43="","",VLOOKUP(AI43,'標準様式１【記載例】シフト記号表（勤務時間帯）'!$C$6:$L$47,10,FALSE))</f>
        <v/>
      </c>
      <c r="AJ44" s="285">
        <f>IF(AJ43="","",VLOOKUP(AJ43,'標準様式１【記載例】シフト記号表（勤務時間帯）'!$C$6:$L$47,10,FALSE))</f>
        <v>7.9999999999999964</v>
      </c>
      <c r="AK44" s="283">
        <f>IF(AK43="","",VLOOKUP(AK43,'標準様式１【記載例】シフト記号表（勤務時間帯）'!$C$6:$L$47,10,FALSE))</f>
        <v>7.9999999999999964</v>
      </c>
      <c r="AL44" s="284">
        <f>IF(AL43="","",VLOOKUP(AL43,'標準様式１【記載例】シフト記号表（勤務時間帯）'!$C$6:$L$47,10,FALSE))</f>
        <v>7.9999999999999964</v>
      </c>
      <c r="AM44" s="284" t="str">
        <f>IF(AM43="","",VLOOKUP(AM43,'標準様式１【記載例】シフト記号表（勤務時間帯）'!$C$6:$L$47,10,FALSE))</f>
        <v/>
      </c>
      <c r="AN44" s="284">
        <f>IF(AN43="","",VLOOKUP(AN43,'標準様式１【記載例】シフト記号表（勤務時間帯）'!$C$6:$L$47,10,FALSE))</f>
        <v>7.9999999999999964</v>
      </c>
      <c r="AO44" s="284">
        <f>IF(AO43="","",VLOOKUP(AO43,'標準様式１【記載例】シフト記号表（勤務時間帯）'!$C$6:$L$47,10,FALSE))</f>
        <v>7.9999999999999964</v>
      </c>
      <c r="AP44" s="284" t="str">
        <f>IF(AP43="","",VLOOKUP(AP43,'標準様式１【記載例】シフト記号表（勤務時間帯）'!$C$6:$L$47,10,FALSE))</f>
        <v/>
      </c>
      <c r="AQ44" s="285">
        <f>IF(AQ43="","",VLOOKUP(AQ43,'標準様式１【記載例】シフト記号表（勤務時間帯）'!$C$6:$L$47,10,FALSE))</f>
        <v>7.9999999999999964</v>
      </c>
      <c r="AR44" s="283">
        <f>IF(AR43="","",VLOOKUP(AR43,'標準様式１【記載例】シフト記号表（勤務時間帯）'!$C$6:$L$47,10,FALSE))</f>
        <v>7.9999999999999964</v>
      </c>
      <c r="AS44" s="284">
        <f>IF(AS43="","",VLOOKUP(AS43,'標準様式１【記載例】シフト記号表（勤務時間帯）'!$C$6:$L$47,10,FALSE))</f>
        <v>7.9999999999999964</v>
      </c>
      <c r="AT44" s="284" t="str">
        <f>IF(AT43="","",VLOOKUP(AT43,'標準様式１【記載例】シフト記号表（勤務時間帯）'!$C$6:$L$47,10,FALSE))</f>
        <v/>
      </c>
      <c r="AU44" s="284">
        <f>IF(AU43="","",VLOOKUP(AU43,'標準様式１【記載例】シフト記号表（勤務時間帯）'!$C$6:$L$47,10,FALSE))</f>
        <v>7.9999999999999964</v>
      </c>
      <c r="AV44" s="284">
        <f>IF(AV43="","",VLOOKUP(AV43,'標準様式１【記載例】シフト記号表（勤務時間帯）'!$C$6:$L$47,10,FALSE))</f>
        <v>7.9999999999999964</v>
      </c>
      <c r="AW44" s="284" t="str">
        <f>IF(AW43="","",VLOOKUP(AW43,'標準様式１【記載例】シフト記号表（勤務時間帯）'!$C$6:$L$47,10,FALSE))</f>
        <v/>
      </c>
      <c r="AX44" s="285">
        <f>IF(AX43="","",VLOOKUP(AX43,'標準様式１【記載例】シフト記号表（勤務時間帯）'!$C$6:$L$47,10,FALSE))</f>
        <v>7.9999999999999964</v>
      </c>
      <c r="AY44" s="283" t="str">
        <f>IF(AY43="","",VLOOKUP(AY43,'標準様式１【記載例】シフト記号表（勤務時間帯）'!$C$6:$L$47,10,FALSE))</f>
        <v/>
      </c>
      <c r="AZ44" s="284" t="str">
        <f>IF(AZ43="","",VLOOKUP(AZ43,'標準様式１【記載例】シフト記号表（勤務時間帯）'!$C$6:$L$47,10,FALSE))</f>
        <v/>
      </c>
      <c r="BA44" s="284" t="str">
        <f>IF(BA43="","",VLOOKUP(BA43,'標準様式１【記載例】シフト記号表（勤務時間帯）'!$C$6:$L$47,10,FALSE))</f>
        <v/>
      </c>
      <c r="BB44" s="1083">
        <f>IF($BE$3="４週",SUM(W44:AX44),IF($BE$3="暦月",SUM(W44:BA44),""))</f>
        <v>159.99999999999997</v>
      </c>
      <c r="BC44" s="1084"/>
      <c r="BD44" s="1085">
        <f>IF($BE$3="４週",BB44/4,IF($BE$3="暦月",(BB44/($BE$8/7)),""))</f>
        <v>39.999999999999993</v>
      </c>
      <c r="BE44" s="1084"/>
      <c r="BF44" s="1080"/>
      <c r="BG44" s="1081"/>
      <c r="BH44" s="1081"/>
      <c r="BI44" s="1081"/>
      <c r="BJ44" s="1082"/>
    </row>
    <row r="45" spans="2:62" ht="20.25" customHeight="1" x14ac:dyDescent="0.15">
      <c r="B45" s="1086">
        <f>B43+1</f>
        <v>16</v>
      </c>
      <c r="C45" s="1155" t="s">
        <v>505</v>
      </c>
      <c r="D45" s="1156"/>
      <c r="E45" s="278"/>
      <c r="F45" s="279"/>
      <c r="G45" s="278"/>
      <c r="H45" s="279"/>
      <c r="I45" s="1157" t="s">
        <v>493</v>
      </c>
      <c r="J45" s="1158"/>
      <c r="K45" s="1159" t="s">
        <v>488</v>
      </c>
      <c r="L45" s="1160"/>
      <c r="M45" s="1160"/>
      <c r="N45" s="1156"/>
      <c r="O45" s="1103" t="s">
        <v>516</v>
      </c>
      <c r="P45" s="1104"/>
      <c r="Q45" s="1104"/>
      <c r="R45" s="1104"/>
      <c r="S45" s="1105"/>
      <c r="T45" s="298" t="s">
        <v>429</v>
      </c>
      <c r="V45" s="299"/>
      <c r="W45" s="291" t="s">
        <v>515</v>
      </c>
      <c r="X45" s="292" t="s">
        <v>515</v>
      </c>
      <c r="Y45" s="292"/>
      <c r="Z45" s="292" t="s">
        <v>515</v>
      </c>
      <c r="AA45" s="292" t="s">
        <v>445</v>
      </c>
      <c r="AB45" s="292"/>
      <c r="AC45" s="293" t="s">
        <v>515</v>
      </c>
      <c r="AD45" s="291" t="s">
        <v>515</v>
      </c>
      <c r="AE45" s="292" t="s">
        <v>515</v>
      </c>
      <c r="AF45" s="292"/>
      <c r="AG45" s="292" t="s">
        <v>515</v>
      </c>
      <c r="AH45" s="292" t="s">
        <v>445</v>
      </c>
      <c r="AI45" s="292"/>
      <c r="AJ45" s="293" t="s">
        <v>515</v>
      </c>
      <c r="AK45" s="291" t="s">
        <v>515</v>
      </c>
      <c r="AL45" s="292" t="s">
        <v>515</v>
      </c>
      <c r="AM45" s="292"/>
      <c r="AN45" s="292" t="s">
        <v>515</v>
      </c>
      <c r="AO45" s="292" t="s">
        <v>445</v>
      </c>
      <c r="AP45" s="292"/>
      <c r="AQ45" s="293" t="s">
        <v>515</v>
      </c>
      <c r="AR45" s="291" t="s">
        <v>515</v>
      </c>
      <c r="AS45" s="292" t="s">
        <v>515</v>
      </c>
      <c r="AT45" s="292"/>
      <c r="AU45" s="292" t="s">
        <v>515</v>
      </c>
      <c r="AV45" s="292" t="s">
        <v>445</v>
      </c>
      <c r="AW45" s="292"/>
      <c r="AX45" s="293" t="s">
        <v>515</v>
      </c>
      <c r="AY45" s="291"/>
      <c r="AZ45" s="292"/>
      <c r="BA45" s="294"/>
      <c r="BB45" s="1161"/>
      <c r="BC45" s="1162"/>
      <c r="BD45" s="1150"/>
      <c r="BE45" s="1151"/>
      <c r="BF45" s="1152"/>
      <c r="BG45" s="1153"/>
      <c r="BH45" s="1153"/>
      <c r="BI45" s="1153"/>
      <c r="BJ45" s="1154"/>
    </row>
    <row r="46" spans="2:62" ht="20.25" customHeight="1" x14ac:dyDescent="0.15">
      <c r="B46" s="1087"/>
      <c r="C46" s="1090"/>
      <c r="D46" s="1091"/>
      <c r="E46" s="278"/>
      <c r="F46" s="279" t="str">
        <f>C45</f>
        <v>訪問介護員</v>
      </c>
      <c r="G46" s="278"/>
      <c r="H46" s="279" t="str">
        <f>I45</f>
        <v>A</v>
      </c>
      <c r="I46" s="1094"/>
      <c r="J46" s="1095"/>
      <c r="K46" s="1098"/>
      <c r="L46" s="1099"/>
      <c r="M46" s="1099"/>
      <c r="N46" s="1091"/>
      <c r="O46" s="1103"/>
      <c r="P46" s="1104"/>
      <c r="Q46" s="1104"/>
      <c r="R46" s="1104"/>
      <c r="S46" s="1105"/>
      <c r="T46" s="300" t="s">
        <v>430</v>
      </c>
      <c r="U46" s="296"/>
      <c r="V46" s="297"/>
      <c r="W46" s="283">
        <f>IF(W45="","",VLOOKUP(W45,'標準様式１【記載例】シフト記号表（勤務時間帯）'!$C$6:$L$47,10,FALSE))</f>
        <v>7.9999999999999964</v>
      </c>
      <c r="X46" s="284">
        <f>IF(X45="","",VLOOKUP(X45,'標準様式１【記載例】シフト記号表（勤務時間帯）'!$C$6:$L$47,10,FALSE))</f>
        <v>7.9999999999999964</v>
      </c>
      <c r="Y46" s="284" t="str">
        <f>IF(Y45="","",VLOOKUP(Y45,'標準様式１【記載例】シフト記号表（勤務時間帯）'!$C$6:$L$47,10,FALSE))</f>
        <v/>
      </c>
      <c r="Z46" s="284">
        <f>IF(Z45="","",VLOOKUP(Z45,'標準様式１【記載例】シフト記号表（勤務時間帯）'!$C$6:$L$47,10,FALSE))</f>
        <v>7.9999999999999964</v>
      </c>
      <c r="AA46" s="284">
        <f>IF(AA45="","",VLOOKUP(AA45,'標準様式１【記載例】シフト記号表（勤務時間帯）'!$C$6:$L$47,10,FALSE))</f>
        <v>7.9999999999999964</v>
      </c>
      <c r="AB46" s="284" t="str">
        <f>IF(AB45="","",VLOOKUP(AB45,'標準様式１【記載例】シフト記号表（勤務時間帯）'!$C$6:$L$47,10,FALSE))</f>
        <v/>
      </c>
      <c r="AC46" s="285">
        <f>IF(AC45="","",VLOOKUP(AC45,'標準様式１【記載例】シフト記号表（勤務時間帯）'!$C$6:$L$47,10,FALSE))</f>
        <v>7.9999999999999964</v>
      </c>
      <c r="AD46" s="283">
        <f>IF(AD45="","",VLOOKUP(AD45,'標準様式１【記載例】シフト記号表（勤務時間帯）'!$C$6:$L$47,10,FALSE))</f>
        <v>7.9999999999999964</v>
      </c>
      <c r="AE46" s="284">
        <f>IF(AE45="","",VLOOKUP(AE45,'標準様式１【記載例】シフト記号表（勤務時間帯）'!$C$6:$L$47,10,FALSE))</f>
        <v>7.9999999999999964</v>
      </c>
      <c r="AF46" s="284" t="str">
        <f>IF(AF45="","",VLOOKUP(AF45,'標準様式１【記載例】シフト記号表（勤務時間帯）'!$C$6:$L$47,10,FALSE))</f>
        <v/>
      </c>
      <c r="AG46" s="284">
        <f>IF(AG45="","",VLOOKUP(AG45,'標準様式１【記載例】シフト記号表（勤務時間帯）'!$C$6:$L$47,10,FALSE))</f>
        <v>7.9999999999999964</v>
      </c>
      <c r="AH46" s="284">
        <f>IF(AH45="","",VLOOKUP(AH45,'標準様式１【記載例】シフト記号表（勤務時間帯）'!$C$6:$L$47,10,FALSE))</f>
        <v>7.9999999999999964</v>
      </c>
      <c r="AI46" s="284" t="str">
        <f>IF(AI45="","",VLOOKUP(AI45,'標準様式１【記載例】シフト記号表（勤務時間帯）'!$C$6:$L$47,10,FALSE))</f>
        <v/>
      </c>
      <c r="AJ46" s="285">
        <f>IF(AJ45="","",VLOOKUP(AJ45,'標準様式１【記載例】シフト記号表（勤務時間帯）'!$C$6:$L$47,10,FALSE))</f>
        <v>7.9999999999999964</v>
      </c>
      <c r="AK46" s="283">
        <f>IF(AK45="","",VLOOKUP(AK45,'標準様式１【記載例】シフト記号表（勤務時間帯）'!$C$6:$L$47,10,FALSE))</f>
        <v>7.9999999999999964</v>
      </c>
      <c r="AL46" s="284">
        <f>IF(AL45="","",VLOOKUP(AL45,'標準様式１【記載例】シフト記号表（勤務時間帯）'!$C$6:$L$47,10,FALSE))</f>
        <v>7.9999999999999964</v>
      </c>
      <c r="AM46" s="284" t="str">
        <f>IF(AM45="","",VLOOKUP(AM45,'標準様式１【記載例】シフト記号表（勤務時間帯）'!$C$6:$L$47,10,FALSE))</f>
        <v/>
      </c>
      <c r="AN46" s="284">
        <f>IF(AN45="","",VLOOKUP(AN45,'標準様式１【記載例】シフト記号表（勤務時間帯）'!$C$6:$L$47,10,FALSE))</f>
        <v>7.9999999999999964</v>
      </c>
      <c r="AO46" s="284">
        <f>IF(AO45="","",VLOOKUP(AO45,'標準様式１【記載例】シフト記号表（勤務時間帯）'!$C$6:$L$47,10,FALSE))</f>
        <v>7.9999999999999964</v>
      </c>
      <c r="AP46" s="284" t="str">
        <f>IF(AP45="","",VLOOKUP(AP45,'標準様式１【記載例】シフト記号表（勤務時間帯）'!$C$6:$L$47,10,FALSE))</f>
        <v/>
      </c>
      <c r="AQ46" s="285">
        <f>IF(AQ45="","",VLOOKUP(AQ45,'標準様式１【記載例】シフト記号表（勤務時間帯）'!$C$6:$L$47,10,FALSE))</f>
        <v>7.9999999999999964</v>
      </c>
      <c r="AR46" s="283">
        <f>IF(AR45="","",VLOOKUP(AR45,'標準様式１【記載例】シフト記号表（勤務時間帯）'!$C$6:$L$47,10,FALSE))</f>
        <v>7.9999999999999964</v>
      </c>
      <c r="AS46" s="284">
        <f>IF(AS45="","",VLOOKUP(AS45,'標準様式１【記載例】シフト記号表（勤務時間帯）'!$C$6:$L$47,10,FALSE))</f>
        <v>7.9999999999999964</v>
      </c>
      <c r="AT46" s="284" t="str">
        <f>IF(AT45="","",VLOOKUP(AT45,'標準様式１【記載例】シフト記号表（勤務時間帯）'!$C$6:$L$47,10,FALSE))</f>
        <v/>
      </c>
      <c r="AU46" s="284">
        <f>IF(AU45="","",VLOOKUP(AU45,'標準様式１【記載例】シフト記号表（勤務時間帯）'!$C$6:$L$47,10,FALSE))</f>
        <v>7.9999999999999964</v>
      </c>
      <c r="AV46" s="284">
        <f>IF(AV45="","",VLOOKUP(AV45,'標準様式１【記載例】シフト記号表（勤務時間帯）'!$C$6:$L$47,10,FALSE))</f>
        <v>7.9999999999999964</v>
      </c>
      <c r="AW46" s="284" t="str">
        <f>IF(AW45="","",VLOOKUP(AW45,'標準様式１【記載例】シフト記号表（勤務時間帯）'!$C$6:$L$47,10,FALSE))</f>
        <v/>
      </c>
      <c r="AX46" s="285">
        <f>IF(AX45="","",VLOOKUP(AX45,'標準様式１【記載例】シフト記号表（勤務時間帯）'!$C$6:$L$47,10,FALSE))</f>
        <v>7.9999999999999964</v>
      </c>
      <c r="AY46" s="283" t="str">
        <f>IF(AY45="","",VLOOKUP(AY45,'標準様式１【記載例】シフト記号表（勤務時間帯）'!$C$6:$L$47,10,FALSE))</f>
        <v/>
      </c>
      <c r="AZ46" s="284" t="str">
        <f>IF(AZ45="","",VLOOKUP(AZ45,'標準様式１【記載例】シフト記号表（勤務時間帯）'!$C$6:$L$47,10,FALSE))</f>
        <v/>
      </c>
      <c r="BA46" s="284" t="str">
        <f>IF(BA45="","",VLOOKUP(BA45,'標準様式１【記載例】シフト記号表（勤務時間帯）'!$C$6:$L$47,10,FALSE))</f>
        <v/>
      </c>
      <c r="BB46" s="1083">
        <f>IF($BE$3="４週",SUM(W46:AX46),IF($BE$3="暦月",SUM(W46:BA46),""))</f>
        <v>159.99999999999997</v>
      </c>
      <c r="BC46" s="1084"/>
      <c r="BD46" s="1085">
        <f>IF($BE$3="４週",BB46/4,IF($BE$3="暦月",(BB46/($BE$8/7)),""))</f>
        <v>39.999999999999993</v>
      </c>
      <c r="BE46" s="1084"/>
      <c r="BF46" s="1080"/>
      <c r="BG46" s="1081"/>
      <c r="BH46" s="1081"/>
      <c r="BI46" s="1081"/>
      <c r="BJ46" s="1082"/>
    </row>
    <row r="47" spans="2:62" ht="20.25" customHeight="1" x14ac:dyDescent="0.15">
      <c r="B47" s="1086">
        <f>B45+1</f>
        <v>17</v>
      </c>
      <c r="C47" s="1155" t="s">
        <v>505</v>
      </c>
      <c r="D47" s="1156"/>
      <c r="E47" s="278"/>
      <c r="F47" s="279"/>
      <c r="G47" s="278"/>
      <c r="H47" s="279"/>
      <c r="I47" s="1157" t="s">
        <v>493</v>
      </c>
      <c r="J47" s="1158"/>
      <c r="K47" s="1159" t="s">
        <v>488</v>
      </c>
      <c r="L47" s="1160"/>
      <c r="M47" s="1160"/>
      <c r="N47" s="1156"/>
      <c r="O47" s="1103" t="s">
        <v>517</v>
      </c>
      <c r="P47" s="1104"/>
      <c r="Q47" s="1104"/>
      <c r="R47" s="1104"/>
      <c r="S47" s="1105"/>
      <c r="T47" s="298" t="s">
        <v>429</v>
      </c>
      <c r="V47" s="299"/>
      <c r="W47" s="291" t="s">
        <v>515</v>
      </c>
      <c r="X47" s="292" t="s">
        <v>515</v>
      </c>
      <c r="Y47" s="292"/>
      <c r="Z47" s="292" t="s">
        <v>515</v>
      </c>
      <c r="AA47" s="292" t="s">
        <v>445</v>
      </c>
      <c r="AB47" s="292"/>
      <c r="AC47" s="293" t="s">
        <v>515</v>
      </c>
      <c r="AD47" s="291" t="s">
        <v>515</v>
      </c>
      <c r="AE47" s="292" t="s">
        <v>515</v>
      </c>
      <c r="AF47" s="292"/>
      <c r="AG47" s="292" t="s">
        <v>515</v>
      </c>
      <c r="AH47" s="292" t="s">
        <v>445</v>
      </c>
      <c r="AI47" s="292"/>
      <c r="AJ47" s="293" t="s">
        <v>515</v>
      </c>
      <c r="AK47" s="291" t="s">
        <v>515</v>
      </c>
      <c r="AL47" s="292" t="s">
        <v>515</v>
      </c>
      <c r="AM47" s="292"/>
      <c r="AN47" s="292" t="s">
        <v>515</v>
      </c>
      <c r="AO47" s="292" t="s">
        <v>445</v>
      </c>
      <c r="AP47" s="292"/>
      <c r="AQ47" s="293" t="s">
        <v>515</v>
      </c>
      <c r="AR47" s="291" t="s">
        <v>515</v>
      </c>
      <c r="AS47" s="292" t="s">
        <v>515</v>
      </c>
      <c r="AT47" s="292"/>
      <c r="AU47" s="292" t="s">
        <v>515</v>
      </c>
      <c r="AV47" s="292" t="s">
        <v>445</v>
      </c>
      <c r="AW47" s="292"/>
      <c r="AX47" s="293" t="s">
        <v>515</v>
      </c>
      <c r="AY47" s="291"/>
      <c r="AZ47" s="292"/>
      <c r="BA47" s="294"/>
      <c r="BB47" s="1161"/>
      <c r="BC47" s="1162"/>
      <c r="BD47" s="1150"/>
      <c r="BE47" s="1151"/>
      <c r="BF47" s="1152"/>
      <c r="BG47" s="1153"/>
      <c r="BH47" s="1153"/>
      <c r="BI47" s="1153"/>
      <c r="BJ47" s="1154"/>
    </row>
    <row r="48" spans="2:62" ht="20.25" customHeight="1" x14ac:dyDescent="0.15">
      <c r="B48" s="1087"/>
      <c r="C48" s="1090"/>
      <c r="D48" s="1091"/>
      <c r="E48" s="278"/>
      <c r="F48" s="279" t="str">
        <f>C47</f>
        <v>訪問介護員</v>
      </c>
      <c r="G48" s="278"/>
      <c r="H48" s="279" t="str">
        <f>I47</f>
        <v>A</v>
      </c>
      <c r="I48" s="1094"/>
      <c r="J48" s="1095"/>
      <c r="K48" s="1098"/>
      <c r="L48" s="1099"/>
      <c r="M48" s="1099"/>
      <c r="N48" s="1091"/>
      <c r="O48" s="1103"/>
      <c r="P48" s="1104"/>
      <c r="Q48" s="1104"/>
      <c r="R48" s="1104"/>
      <c r="S48" s="1105"/>
      <c r="T48" s="300" t="s">
        <v>430</v>
      </c>
      <c r="U48" s="296"/>
      <c r="V48" s="297"/>
      <c r="W48" s="283">
        <f>IF(W47="","",VLOOKUP(W47,'標準様式１【記載例】シフト記号表（勤務時間帯）'!$C$6:$L$47,10,FALSE))</f>
        <v>7.9999999999999964</v>
      </c>
      <c r="X48" s="284">
        <f>IF(X47="","",VLOOKUP(X47,'標準様式１【記載例】シフト記号表（勤務時間帯）'!$C$6:$L$47,10,FALSE))</f>
        <v>7.9999999999999964</v>
      </c>
      <c r="Y48" s="284" t="str">
        <f>IF(Y47="","",VLOOKUP(Y47,'標準様式１【記載例】シフト記号表（勤務時間帯）'!$C$6:$L$47,10,FALSE))</f>
        <v/>
      </c>
      <c r="Z48" s="284">
        <f>IF(Z47="","",VLOOKUP(Z47,'標準様式１【記載例】シフト記号表（勤務時間帯）'!$C$6:$L$47,10,FALSE))</f>
        <v>7.9999999999999964</v>
      </c>
      <c r="AA48" s="284">
        <f>IF(AA47="","",VLOOKUP(AA47,'標準様式１【記載例】シフト記号表（勤務時間帯）'!$C$6:$L$47,10,FALSE))</f>
        <v>7.9999999999999964</v>
      </c>
      <c r="AB48" s="284" t="str">
        <f>IF(AB47="","",VLOOKUP(AB47,'標準様式１【記載例】シフト記号表（勤務時間帯）'!$C$6:$L$47,10,FALSE))</f>
        <v/>
      </c>
      <c r="AC48" s="285">
        <f>IF(AC47="","",VLOOKUP(AC47,'標準様式１【記載例】シフト記号表（勤務時間帯）'!$C$6:$L$47,10,FALSE))</f>
        <v>7.9999999999999964</v>
      </c>
      <c r="AD48" s="283">
        <f>IF(AD47="","",VLOOKUP(AD47,'標準様式１【記載例】シフト記号表（勤務時間帯）'!$C$6:$L$47,10,FALSE))</f>
        <v>7.9999999999999964</v>
      </c>
      <c r="AE48" s="284">
        <f>IF(AE47="","",VLOOKUP(AE47,'標準様式１【記載例】シフト記号表（勤務時間帯）'!$C$6:$L$47,10,FALSE))</f>
        <v>7.9999999999999964</v>
      </c>
      <c r="AF48" s="284" t="str">
        <f>IF(AF47="","",VLOOKUP(AF47,'標準様式１【記載例】シフト記号表（勤務時間帯）'!$C$6:$L$47,10,FALSE))</f>
        <v/>
      </c>
      <c r="AG48" s="284">
        <f>IF(AG47="","",VLOOKUP(AG47,'標準様式１【記載例】シフト記号表（勤務時間帯）'!$C$6:$L$47,10,FALSE))</f>
        <v>7.9999999999999964</v>
      </c>
      <c r="AH48" s="284">
        <f>IF(AH47="","",VLOOKUP(AH47,'標準様式１【記載例】シフト記号表（勤務時間帯）'!$C$6:$L$47,10,FALSE))</f>
        <v>7.9999999999999964</v>
      </c>
      <c r="AI48" s="284" t="str">
        <f>IF(AI47="","",VLOOKUP(AI47,'標準様式１【記載例】シフト記号表（勤務時間帯）'!$C$6:$L$47,10,FALSE))</f>
        <v/>
      </c>
      <c r="AJ48" s="285">
        <f>IF(AJ47="","",VLOOKUP(AJ47,'標準様式１【記載例】シフト記号表（勤務時間帯）'!$C$6:$L$47,10,FALSE))</f>
        <v>7.9999999999999964</v>
      </c>
      <c r="AK48" s="283">
        <f>IF(AK47="","",VLOOKUP(AK47,'標準様式１【記載例】シフト記号表（勤務時間帯）'!$C$6:$L$47,10,FALSE))</f>
        <v>7.9999999999999964</v>
      </c>
      <c r="AL48" s="284">
        <f>IF(AL47="","",VLOOKUP(AL47,'標準様式１【記載例】シフト記号表（勤務時間帯）'!$C$6:$L$47,10,FALSE))</f>
        <v>7.9999999999999964</v>
      </c>
      <c r="AM48" s="284" t="str">
        <f>IF(AM47="","",VLOOKUP(AM47,'標準様式１【記載例】シフト記号表（勤務時間帯）'!$C$6:$L$47,10,FALSE))</f>
        <v/>
      </c>
      <c r="AN48" s="284">
        <f>IF(AN47="","",VLOOKUP(AN47,'標準様式１【記載例】シフト記号表（勤務時間帯）'!$C$6:$L$47,10,FALSE))</f>
        <v>7.9999999999999964</v>
      </c>
      <c r="AO48" s="284">
        <f>IF(AO47="","",VLOOKUP(AO47,'標準様式１【記載例】シフト記号表（勤務時間帯）'!$C$6:$L$47,10,FALSE))</f>
        <v>7.9999999999999964</v>
      </c>
      <c r="AP48" s="284" t="str">
        <f>IF(AP47="","",VLOOKUP(AP47,'標準様式１【記載例】シフト記号表（勤務時間帯）'!$C$6:$L$47,10,FALSE))</f>
        <v/>
      </c>
      <c r="AQ48" s="285">
        <f>IF(AQ47="","",VLOOKUP(AQ47,'標準様式１【記載例】シフト記号表（勤務時間帯）'!$C$6:$L$47,10,FALSE))</f>
        <v>7.9999999999999964</v>
      </c>
      <c r="AR48" s="283">
        <f>IF(AR47="","",VLOOKUP(AR47,'標準様式１【記載例】シフト記号表（勤務時間帯）'!$C$6:$L$47,10,FALSE))</f>
        <v>7.9999999999999964</v>
      </c>
      <c r="AS48" s="284">
        <f>IF(AS47="","",VLOOKUP(AS47,'標準様式１【記載例】シフト記号表（勤務時間帯）'!$C$6:$L$47,10,FALSE))</f>
        <v>7.9999999999999964</v>
      </c>
      <c r="AT48" s="284" t="str">
        <f>IF(AT47="","",VLOOKUP(AT47,'標準様式１【記載例】シフト記号表（勤務時間帯）'!$C$6:$L$47,10,FALSE))</f>
        <v/>
      </c>
      <c r="AU48" s="284">
        <f>IF(AU47="","",VLOOKUP(AU47,'標準様式１【記載例】シフト記号表（勤務時間帯）'!$C$6:$L$47,10,FALSE))</f>
        <v>7.9999999999999964</v>
      </c>
      <c r="AV48" s="284">
        <f>IF(AV47="","",VLOOKUP(AV47,'標準様式１【記載例】シフト記号表（勤務時間帯）'!$C$6:$L$47,10,FALSE))</f>
        <v>7.9999999999999964</v>
      </c>
      <c r="AW48" s="284" t="str">
        <f>IF(AW47="","",VLOOKUP(AW47,'標準様式１【記載例】シフト記号表（勤務時間帯）'!$C$6:$L$47,10,FALSE))</f>
        <v/>
      </c>
      <c r="AX48" s="285">
        <f>IF(AX47="","",VLOOKUP(AX47,'標準様式１【記載例】シフト記号表（勤務時間帯）'!$C$6:$L$47,10,FALSE))</f>
        <v>7.9999999999999964</v>
      </c>
      <c r="AY48" s="283" t="str">
        <f>IF(AY47="","",VLOOKUP(AY47,'標準様式１【記載例】シフト記号表（勤務時間帯）'!$C$6:$L$47,10,FALSE))</f>
        <v/>
      </c>
      <c r="AZ48" s="284" t="str">
        <f>IF(AZ47="","",VLOOKUP(AZ47,'標準様式１【記載例】シフト記号表（勤務時間帯）'!$C$6:$L$47,10,FALSE))</f>
        <v/>
      </c>
      <c r="BA48" s="284" t="str">
        <f>IF(BA47="","",VLOOKUP(BA47,'標準様式１【記載例】シフト記号表（勤務時間帯）'!$C$6:$L$47,10,FALSE))</f>
        <v/>
      </c>
      <c r="BB48" s="1083">
        <f>IF($BE$3="４週",SUM(W48:AX48),IF($BE$3="暦月",SUM(W48:BA48),""))</f>
        <v>159.99999999999997</v>
      </c>
      <c r="BC48" s="1084"/>
      <c r="BD48" s="1085">
        <f>IF($BE$3="４週",BB48/4,IF($BE$3="暦月",(BB48/($BE$8/7)),""))</f>
        <v>39.999999999999993</v>
      </c>
      <c r="BE48" s="1084"/>
      <c r="BF48" s="1080"/>
      <c r="BG48" s="1081"/>
      <c r="BH48" s="1081"/>
      <c r="BI48" s="1081"/>
      <c r="BJ48" s="1082"/>
    </row>
    <row r="49" spans="2:62" ht="20.25" customHeight="1" x14ac:dyDescent="0.15">
      <c r="B49" s="1086">
        <f>B47+1</f>
        <v>18</v>
      </c>
      <c r="C49" s="1155"/>
      <c r="D49" s="1156"/>
      <c r="E49" s="278"/>
      <c r="F49" s="279"/>
      <c r="G49" s="278"/>
      <c r="H49" s="279"/>
      <c r="I49" s="1157"/>
      <c r="J49" s="1158"/>
      <c r="K49" s="1159"/>
      <c r="L49" s="1160"/>
      <c r="M49" s="1160"/>
      <c r="N49" s="1156"/>
      <c r="O49" s="1103"/>
      <c r="P49" s="1104"/>
      <c r="Q49" s="1104"/>
      <c r="R49" s="1104"/>
      <c r="S49" s="1105"/>
      <c r="T49" s="298" t="s">
        <v>429</v>
      </c>
      <c r="V49" s="299"/>
      <c r="W49" s="291"/>
      <c r="X49" s="292"/>
      <c r="Y49" s="292"/>
      <c r="Z49" s="292"/>
      <c r="AA49" s="292"/>
      <c r="AB49" s="292"/>
      <c r="AC49" s="293"/>
      <c r="AD49" s="291"/>
      <c r="AE49" s="292"/>
      <c r="AF49" s="292"/>
      <c r="AG49" s="292"/>
      <c r="AH49" s="292"/>
      <c r="AI49" s="292"/>
      <c r="AJ49" s="293"/>
      <c r="AK49" s="291"/>
      <c r="AL49" s="292"/>
      <c r="AM49" s="292"/>
      <c r="AN49" s="292"/>
      <c r="AO49" s="292"/>
      <c r="AP49" s="292"/>
      <c r="AQ49" s="293"/>
      <c r="AR49" s="291"/>
      <c r="AS49" s="292"/>
      <c r="AT49" s="292"/>
      <c r="AU49" s="292"/>
      <c r="AV49" s="292"/>
      <c r="AW49" s="292"/>
      <c r="AX49" s="293"/>
      <c r="AY49" s="291"/>
      <c r="AZ49" s="292"/>
      <c r="BA49" s="294"/>
      <c r="BB49" s="1161"/>
      <c r="BC49" s="1162"/>
      <c r="BD49" s="1150"/>
      <c r="BE49" s="1151"/>
      <c r="BF49" s="1152"/>
      <c r="BG49" s="1153"/>
      <c r="BH49" s="1153"/>
      <c r="BI49" s="1153"/>
      <c r="BJ49" s="1154"/>
    </row>
    <row r="50" spans="2:62" ht="20.25" customHeight="1" x14ac:dyDescent="0.15">
      <c r="B50" s="1087"/>
      <c r="C50" s="1090"/>
      <c r="D50" s="1091"/>
      <c r="E50" s="278"/>
      <c r="F50" s="279">
        <f>C49</f>
        <v>0</v>
      </c>
      <c r="G50" s="278"/>
      <c r="H50" s="279">
        <f>I49</f>
        <v>0</v>
      </c>
      <c r="I50" s="1094"/>
      <c r="J50" s="1095"/>
      <c r="K50" s="1098"/>
      <c r="L50" s="1099"/>
      <c r="M50" s="1099"/>
      <c r="N50" s="1091"/>
      <c r="O50" s="1103"/>
      <c r="P50" s="1104"/>
      <c r="Q50" s="1104"/>
      <c r="R50" s="1104"/>
      <c r="S50" s="1105"/>
      <c r="T50" s="300" t="s">
        <v>430</v>
      </c>
      <c r="U50" s="296"/>
      <c r="V50" s="297"/>
      <c r="W50" s="283" t="str">
        <f>IF(W49="","",VLOOKUP(W49,'標準様式１【記載例】シフト記号表（勤務時間帯）'!$C$6:$L$47,10,FALSE))</f>
        <v/>
      </c>
      <c r="X50" s="284" t="str">
        <f>IF(X49="","",VLOOKUP(X49,'標準様式１【記載例】シフト記号表（勤務時間帯）'!$C$6:$L$47,10,FALSE))</f>
        <v/>
      </c>
      <c r="Y50" s="284" t="str">
        <f>IF(Y49="","",VLOOKUP(Y49,'標準様式１【記載例】シフト記号表（勤務時間帯）'!$C$6:$L$47,10,FALSE))</f>
        <v/>
      </c>
      <c r="Z50" s="284" t="str">
        <f>IF(Z49="","",VLOOKUP(Z49,'標準様式１【記載例】シフト記号表（勤務時間帯）'!$C$6:$L$47,10,FALSE))</f>
        <v/>
      </c>
      <c r="AA50" s="284" t="str">
        <f>IF(AA49="","",VLOOKUP(AA49,'標準様式１【記載例】シフト記号表（勤務時間帯）'!$C$6:$L$47,10,FALSE))</f>
        <v/>
      </c>
      <c r="AB50" s="284" t="str">
        <f>IF(AB49="","",VLOOKUP(AB49,'標準様式１【記載例】シフト記号表（勤務時間帯）'!$C$6:$L$47,10,FALSE))</f>
        <v/>
      </c>
      <c r="AC50" s="285" t="str">
        <f>IF(AC49="","",VLOOKUP(AC49,'標準様式１【記載例】シフト記号表（勤務時間帯）'!$C$6:$L$47,10,FALSE))</f>
        <v/>
      </c>
      <c r="AD50" s="283" t="str">
        <f>IF(AD49="","",VLOOKUP(AD49,'標準様式１【記載例】シフト記号表（勤務時間帯）'!$C$6:$L$47,10,FALSE))</f>
        <v/>
      </c>
      <c r="AE50" s="284" t="str">
        <f>IF(AE49="","",VLOOKUP(AE49,'標準様式１【記載例】シフト記号表（勤務時間帯）'!$C$6:$L$47,10,FALSE))</f>
        <v/>
      </c>
      <c r="AF50" s="284" t="str">
        <f>IF(AF49="","",VLOOKUP(AF49,'標準様式１【記載例】シフト記号表（勤務時間帯）'!$C$6:$L$47,10,FALSE))</f>
        <v/>
      </c>
      <c r="AG50" s="284" t="str">
        <f>IF(AG49="","",VLOOKUP(AG49,'標準様式１【記載例】シフト記号表（勤務時間帯）'!$C$6:$L$47,10,FALSE))</f>
        <v/>
      </c>
      <c r="AH50" s="284" t="str">
        <f>IF(AH49="","",VLOOKUP(AH49,'標準様式１【記載例】シフト記号表（勤務時間帯）'!$C$6:$L$47,10,FALSE))</f>
        <v/>
      </c>
      <c r="AI50" s="284" t="str">
        <f>IF(AI49="","",VLOOKUP(AI49,'標準様式１【記載例】シフト記号表（勤務時間帯）'!$C$6:$L$47,10,FALSE))</f>
        <v/>
      </c>
      <c r="AJ50" s="285" t="str">
        <f>IF(AJ49="","",VLOOKUP(AJ49,'標準様式１【記載例】シフト記号表（勤務時間帯）'!$C$6:$L$47,10,FALSE))</f>
        <v/>
      </c>
      <c r="AK50" s="283" t="str">
        <f>IF(AK49="","",VLOOKUP(AK49,'標準様式１【記載例】シフト記号表（勤務時間帯）'!$C$6:$L$47,10,FALSE))</f>
        <v/>
      </c>
      <c r="AL50" s="284" t="str">
        <f>IF(AL49="","",VLOOKUP(AL49,'標準様式１【記載例】シフト記号表（勤務時間帯）'!$C$6:$L$47,10,FALSE))</f>
        <v/>
      </c>
      <c r="AM50" s="284" t="str">
        <f>IF(AM49="","",VLOOKUP(AM49,'標準様式１【記載例】シフト記号表（勤務時間帯）'!$C$6:$L$47,10,FALSE))</f>
        <v/>
      </c>
      <c r="AN50" s="284" t="str">
        <f>IF(AN49="","",VLOOKUP(AN49,'標準様式１【記載例】シフト記号表（勤務時間帯）'!$C$6:$L$47,10,FALSE))</f>
        <v/>
      </c>
      <c r="AO50" s="284" t="str">
        <f>IF(AO49="","",VLOOKUP(AO49,'標準様式１【記載例】シフト記号表（勤務時間帯）'!$C$6:$L$47,10,FALSE))</f>
        <v/>
      </c>
      <c r="AP50" s="284" t="str">
        <f>IF(AP49="","",VLOOKUP(AP49,'標準様式１【記載例】シフト記号表（勤務時間帯）'!$C$6:$L$47,10,FALSE))</f>
        <v/>
      </c>
      <c r="AQ50" s="285" t="str">
        <f>IF(AQ49="","",VLOOKUP(AQ49,'標準様式１【記載例】シフト記号表（勤務時間帯）'!$C$6:$L$47,10,FALSE))</f>
        <v/>
      </c>
      <c r="AR50" s="283" t="str">
        <f>IF(AR49="","",VLOOKUP(AR49,'標準様式１【記載例】シフト記号表（勤務時間帯）'!$C$6:$L$47,10,FALSE))</f>
        <v/>
      </c>
      <c r="AS50" s="284" t="str">
        <f>IF(AS49="","",VLOOKUP(AS49,'標準様式１【記載例】シフト記号表（勤務時間帯）'!$C$6:$L$47,10,FALSE))</f>
        <v/>
      </c>
      <c r="AT50" s="284" t="str">
        <f>IF(AT49="","",VLOOKUP(AT49,'標準様式１【記載例】シフト記号表（勤務時間帯）'!$C$6:$L$47,10,FALSE))</f>
        <v/>
      </c>
      <c r="AU50" s="284" t="str">
        <f>IF(AU49="","",VLOOKUP(AU49,'標準様式１【記載例】シフト記号表（勤務時間帯）'!$C$6:$L$47,10,FALSE))</f>
        <v/>
      </c>
      <c r="AV50" s="284" t="str">
        <f>IF(AV49="","",VLOOKUP(AV49,'標準様式１【記載例】シフト記号表（勤務時間帯）'!$C$6:$L$47,10,FALSE))</f>
        <v/>
      </c>
      <c r="AW50" s="284" t="str">
        <f>IF(AW49="","",VLOOKUP(AW49,'標準様式１【記載例】シフト記号表（勤務時間帯）'!$C$6:$L$47,10,FALSE))</f>
        <v/>
      </c>
      <c r="AX50" s="285" t="str">
        <f>IF(AX49="","",VLOOKUP(AX49,'標準様式１【記載例】シフト記号表（勤務時間帯）'!$C$6:$L$47,10,FALSE))</f>
        <v/>
      </c>
      <c r="AY50" s="283" t="str">
        <f>IF(AY49="","",VLOOKUP(AY49,'標準様式１【記載例】シフト記号表（勤務時間帯）'!$C$6:$L$47,10,FALSE))</f>
        <v/>
      </c>
      <c r="AZ50" s="284" t="str">
        <f>IF(AZ49="","",VLOOKUP(AZ49,'標準様式１【記載例】シフト記号表（勤務時間帯）'!$C$6:$L$47,10,FALSE))</f>
        <v/>
      </c>
      <c r="BA50" s="284" t="str">
        <f>IF(BA49="","",VLOOKUP(BA49,'標準様式１【記載例】シフト記号表（勤務時間帯）'!$C$6:$L$47,10,FALSE))</f>
        <v/>
      </c>
      <c r="BB50" s="1083">
        <f>IF($BE$3="４週",SUM(W50:AX50),IF($BE$3="暦月",SUM(W50:BA50),""))</f>
        <v>0</v>
      </c>
      <c r="BC50" s="1084"/>
      <c r="BD50" s="1085">
        <f>IF($BE$3="４週",BB50/4,IF($BE$3="暦月",(BB50/($BE$8/7)),""))</f>
        <v>0</v>
      </c>
      <c r="BE50" s="1084"/>
      <c r="BF50" s="1080"/>
      <c r="BG50" s="1081"/>
      <c r="BH50" s="1081"/>
      <c r="BI50" s="1081"/>
      <c r="BJ50" s="1082"/>
    </row>
    <row r="51" spans="2:62" ht="20.25" customHeight="1" x14ac:dyDescent="0.15">
      <c r="B51" s="1086">
        <f>B49+1</f>
        <v>19</v>
      </c>
      <c r="C51" s="1155"/>
      <c r="D51" s="1156"/>
      <c r="E51" s="286"/>
      <c r="F51" s="287"/>
      <c r="G51" s="286"/>
      <c r="H51" s="287"/>
      <c r="I51" s="1157"/>
      <c r="J51" s="1158"/>
      <c r="K51" s="1159"/>
      <c r="L51" s="1160"/>
      <c r="M51" s="1160"/>
      <c r="N51" s="1156"/>
      <c r="O51" s="1103"/>
      <c r="P51" s="1104"/>
      <c r="Q51" s="1104"/>
      <c r="R51" s="1104"/>
      <c r="S51" s="1105"/>
      <c r="T51" s="288" t="s">
        <v>429</v>
      </c>
      <c r="U51" s="289"/>
      <c r="V51" s="290"/>
      <c r="W51" s="291"/>
      <c r="X51" s="292"/>
      <c r="Y51" s="292"/>
      <c r="Z51" s="292"/>
      <c r="AA51" s="292"/>
      <c r="AB51" s="292"/>
      <c r="AC51" s="293"/>
      <c r="AD51" s="291"/>
      <c r="AE51" s="292"/>
      <c r="AF51" s="292"/>
      <c r="AG51" s="292"/>
      <c r="AH51" s="292"/>
      <c r="AI51" s="292"/>
      <c r="AJ51" s="293"/>
      <c r="AK51" s="291"/>
      <c r="AL51" s="292"/>
      <c r="AM51" s="292"/>
      <c r="AN51" s="292"/>
      <c r="AO51" s="292"/>
      <c r="AP51" s="292"/>
      <c r="AQ51" s="293"/>
      <c r="AR51" s="291"/>
      <c r="AS51" s="292"/>
      <c r="AT51" s="292"/>
      <c r="AU51" s="292"/>
      <c r="AV51" s="292"/>
      <c r="AW51" s="292"/>
      <c r="AX51" s="293"/>
      <c r="AY51" s="291"/>
      <c r="AZ51" s="292"/>
      <c r="BA51" s="294"/>
      <c r="BB51" s="1161"/>
      <c r="BC51" s="1162"/>
      <c r="BD51" s="1150"/>
      <c r="BE51" s="1151"/>
      <c r="BF51" s="1152"/>
      <c r="BG51" s="1153"/>
      <c r="BH51" s="1153"/>
      <c r="BI51" s="1153"/>
      <c r="BJ51" s="1154"/>
    </row>
    <row r="52" spans="2:62" ht="20.25" customHeight="1" x14ac:dyDescent="0.15">
      <c r="B52" s="1087"/>
      <c r="C52" s="1090"/>
      <c r="D52" s="1091"/>
      <c r="E52" s="278"/>
      <c r="F52" s="279">
        <f>C51</f>
        <v>0</v>
      </c>
      <c r="G52" s="278"/>
      <c r="H52" s="279">
        <f>I51</f>
        <v>0</v>
      </c>
      <c r="I52" s="1094"/>
      <c r="J52" s="1095"/>
      <c r="K52" s="1098"/>
      <c r="L52" s="1099"/>
      <c r="M52" s="1099"/>
      <c r="N52" s="1091"/>
      <c r="O52" s="1103"/>
      <c r="P52" s="1104"/>
      <c r="Q52" s="1104"/>
      <c r="R52" s="1104"/>
      <c r="S52" s="1105"/>
      <c r="T52" s="300" t="s">
        <v>430</v>
      </c>
      <c r="U52" s="281"/>
      <c r="V52" s="282"/>
      <c r="W52" s="283" t="str">
        <f>IF(W51="","",VLOOKUP(W51,'標準様式１【記載例】シフト記号表（勤務時間帯）'!$C$6:$L$47,10,FALSE))</f>
        <v/>
      </c>
      <c r="X52" s="284" t="str">
        <f>IF(X51="","",VLOOKUP(X51,'標準様式１【記載例】シフト記号表（勤務時間帯）'!$C$6:$L$47,10,FALSE))</f>
        <v/>
      </c>
      <c r="Y52" s="284" t="str">
        <f>IF(Y51="","",VLOOKUP(Y51,'標準様式１【記載例】シフト記号表（勤務時間帯）'!$C$6:$L$47,10,FALSE))</f>
        <v/>
      </c>
      <c r="Z52" s="284" t="str">
        <f>IF(Z51="","",VLOOKUP(Z51,'標準様式１【記載例】シフト記号表（勤務時間帯）'!$C$6:$L$47,10,FALSE))</f>
        <v/>
      </c>
      <c r="AA52" s="284" t="str">
        <f>IF(AA51="","",VLOOKUP(AA51,'標準様式１【記載例】シフト記号表（勤務時間帯）'!$C$6:$L$47,10,FALSE))</f>
        <v/>
      </c>
      <c r="AB52" s="284" t="str">
        <f>IF(AB51="","",VLOOKUP(AB51,'標準様式１【記載例】シフト記号表（勤務時間帯）'!$C$6:$L$47,10,FALSE))</f>
        <v/>
      </c>
      <c r="AC52" s="285" t="str">
        <f>IF(AC51="","",VLOOKUP(AC51,'標準様式１【記載例】シフト記号表（勤務時間帯）'!$C$6:$L$47,10,FALSE))</f>
        <v/>
      </c>
      <c r="AD52" s="283" t="str">
        <f>IF(AD51="","",VLOOKUP(AD51,'標準様式１【記載例】シフト記号表（勤務時間帯）'!$C$6:$L$47,10,FALSE))</f>
        <v/>
      </c>
      <c r="AE52" s="284" t="str">
        <f>IF(AE51="","",VLOOKUP(AE51,'標準様式１【記載例】シフト記号表（勤務時間帯）'!$C$6:$L$47,10,FALSE))</f>
        <v/>
      </c>
      <c r="AF52" s="284" t="str">
        <f>IF(AF51="","",VLOOKUP(AF51,'標準様式１【記載例】シフト記号表（勤務時間帯）'!$C$6:$L$47,10,FALSE))</f>
        <v/>
      </c>
      <c r="AG52" s="284" t="str">
        <f>IF(AG51="","",VLOOKUP(AG51,'標準様式１【記載例】シフト記号表（勤務時間帯）'!$C$6:$L$47,10,FALSE))</f>
        <v/>
      </c>
      <c r="AH52" s="284" t="str">
        <f>IF(AH51="","",VLOOKUP(AH51,'標準様式１【記載例】シフト記号表（勤務時間帯）'!$C$6:$L$47,10,FALSE))</f>
        <v/>
      </c>
      <c r="AI52" s="284" t="str">
        <f>IF(AI51="","",VLOOKUP(AI51,'標準様式１【記載例】シフト記号表（勤務時間帯）'!$C$6:$L$47,10,FALSE))</f>
        <v/>
      </c>
      <c r="AJ52" s="285" t="str">
        <f>IF(AJ51="","",VLOOKUP(AJ51,'標準様式１【記載例】シフト記号表（勤務時間帯）'!$C$6:$L$47,10,FALSE))</f>
        <v/>
      </c>
      <c r="AK52" s="283" t="str">
        <f>IF(AK51="","",VLOOKUP(AK51,'標準様式１【記載例】シフト記号表（勤務時間帯）'!$C$6:$L$47,10,FALSE))</f>
        <v/>
      </c>
      <c r="AL52" s="284" t="str">
        <f>IF(AL51="","",VLOOKUP(AL51,'標準様式１【記載例】シフト記号表（勤務時間帯）'!$C$6:$L$47,10,FALSE))</f>
        <v/>
      </c>
      <c r="AM52" s="284" t="str">
        <f>IF(AM51="","",VLOOKUP(AM51,'標準様式１【記載例】シフト記号表（勤務時間帯）'!$C$6:$L$47,10,FALSE))</f>
        <v/>
      </c>
      <c r="AN52" s="284" t="str">
        <f>IF(AN51="","",VLOOKUP(AN51,'標準様式１【記載例】シフト記号表（勤務時間帯）'!$C$6:$L$47,10,FALSE))</f>
        <v/>
      </c>
      <c r="AO52" s="284" t="str">
        <f>IF(AO51="","",VLOOKUP(AO51,'標準様式１【記載例】シフト記号表（勤務時間帯）'!$C$6:$L$47,10,FALSE))</f>
        <v/>
      </c>
      <c r="AP52" s="284" t="str">
        <f>IF(AP51="","",VLOOKUP(AP51,'標準様式１【記載例】シフト記号表（勤務時間帯）'!$C$6:$L$47,10,FALSE))</f>
        <v/>
      </c>
      <c r="AQ52" s="285" t="str">
        <f>IF(AQ51="","",VLOOKUP(AQ51,'標準様式１【記載例】シフト記号表（勤務時間帯）'!$C$6:$L$47,10,FALSE))</f>
        <v/>
      </c>
      <c r="AR52" s="283" t="str">
        <f>IF(AR51="","",VLOOKUP(AR51,'標準様式１【記載例】シフト記号表（勤務時間帯）'!$C$6:$L$47,10,FALSE))</f>
        <v/>
      </c>
      <c r="AS52" s="284" t="str">
        <f>IF(AS51="","",VLOOKUP(AS51,'標準様式１【記載例】シフト記号表（勤務時間帯）'!$C$6:$L$47,10,FALSE))</f>
        <v/>
      </c>
      <c r="AT52" s="284" t="str">
        <f>IF(AT51="","",VLOOKUP(AT51,'標準様式１【記載例】シフト記号表（勤務時間帯）'!$C$6:$L$47,10,FALSE))</f>
        <v/>
      </c>
      <c r="AU52" s="284" t="str">
        <f>IF(AU51="","",VLOOKUP(AU51,'標準様式１【記載例】シフト記号表（勤務時間帯）'!$C$6:$L$47,10,FALSE))</f>
        <v/>
      </c>
      <c r="AV52" s="284" t="str">
        <f>IF(AV51="","",VLOOKUP(AV51,'標準様式１【記載例】シフト記号表（勤務時間帯）'!$C$6:$L$47,10,FALSE))</f>
        <v/>
      </c>
      <c r="AW52" s="284" t="str">
        <f>IF(AW51="","",VLOOKUP(AW51,'標準様式１【記載例】シフト記号表（勤務時間帯）'!$C$6:$L$47,10,FALSE))</f>
        <v/>
      </c>
      <c r="AX52" s="285" t="str">
        <f>IF(AX51="","",VLOOKUP(AX51,'標準様式１【記載例】シフト記号表（勤務時間帯）'!$C$6:$L$47,10,FALSE))</f>
        <v/>
      </c>
      <c r="AY52" s="283" t="str">
        <f>IF(AY51="","",VLOOKUP(AY51,'標準様式１【記載例】シフト記号表（勤務時間帯）'!$C$6:$L$47,10,FALSE))</f>
        <v/>
      </c>
      <c r="AZ52" s="284" t="str">
        <f>IF(AZ51="","",VLOOKUP(AZ51,'標準様式１【記載例】シフト記号表（勤務時間帯）'!$C$6:$L$47,10,FALSE))</f>
        <v/>
      </c>
      <c r="BA52" s="284" t="str">
        <f>IF(BA51="","",VLOOKUP(BA51,'標準様式１【記載例】シフト記号表（勤務時間帯）'!$C$6:$L$47,10,FALSE))</f>
        <v/>
      </c>
      <c r="BB52" s="1083">
        <f>IF($BE$3="４週",SUM(W52:AX52),IF($BE$3="暦月",SUM(W52:BA52),""))</f>
        <v>0</v>
      </c>
      <c r="BC52" s="1084"/>
      <c r="BD52" s="1085">
        <f>IF($BE$3="４週",BB52/4,IF($BE$3="暦月",(BB52/($BE$8/7)),""))</f>
        <v>0</v>
      </c>
      <c r="BE52" s="1084"/>
      <c r="BF52" s="1080"/>
      <c r="BG52" s="1081"/>
      <c r="BH52" s="1081"/>
      <c r="BI52" s="1081"/>
      <c r="BJ52" s="1082"/>
    </row>
    <row r="53" spans="2:62" ht="20.25" customHeight="1" x14ac:dyDescent="0.15">
      <c r="B53" s="1086">
        <f>B51+1</f>
        <v>20</v>
      </c>
      <c r="C53" s="1155"/>
      <c r="D53" s="1156"/>
      <c r="E53" s="286"/>
      <c r="F53" s="287"/>
      <c r="G53" s="286"/>
      <c r="H53" s="287"/>
      <c r="I53" s="1157"/>
      <c r="J53" s="1158"/>
      <c r="K53" s="1159"/>
      <c r="L53" s="1160"/>
      <c r="M53" s="1160"/>
      <c r="N53" s="1156"/>
      <c r="O53" s="1103"/>
      <c r="P53" s="1104"/>
      <c r="Q53" s="1104"/>
      <c r="R53" s="1104"/>
      <c r="S53" s="1105"/>
      <c r="T53" s="288" t="s">
        <v>429</v>
      </c>
      <c r="U53" s="289"/>
      <c r="V53" s="290"/>
      <c r="W53" s="291"/>
      <c r="X53" s="292"/>
      <c r="Y53" s="292"/>
      <c r="Z53" s="292"/>
      <c r="AA53" s="292"/>
      <c r="AB53" s="292"/>
      <c r="AC53" s="293"/>
      <c r="AD53" s="291"/>
      <c r="AE53" s="292"/>
      <c r="AF53" s="292"/>
      <c r="AG53" s="292"/>
      <c r="AH53" s="292"/>
      <c r="AI53" s="292"/>
      <c r="AJ53" s="293"/>
      <c r="AK53" s="291"/>
      <c r="AL53" s="292"/>
      <c r="AM53" s="292"/>
      <c r="AN53" s="292"/>
      <c r="AO53" s="292"/>
      <c r="AP53" s="292"/>
      <c r="AQ53" s="293"/>
      <c r="AR53" s="291"/>
      <c r="AS53" s="292"/>
      <c r="AT53" s="292"/>
      <c r="AU53" s="292"/>
      <c r="AV53" s="292"/>
      <c r="AW53" s="292"/>
      <c r="AX53" s="293"/>
      <c r="AY53" s="291"/>
      <c r="AZ53" s="292"/>
      <c r="BA53" s="294"/>
      <c r="BB53" s="1161"/>
      <c r="BC53" s="1162"/>
      <c r="BD53" s="1150"/>
      <c r="BE53" s="1151"/>
      <c r="BF53" s="1152"/>
      <c r="BG53" s="1153"/>
      <c r="BH53" s="1153"/>
      <c r="BI53" s="1153"/>
      <c r="BJ53" s="1154"/>
    </row>
    <row r="54" spans="2:62" ht="20.25" customHeight="1" x14ac:dyDescent="0.15">
      <c r="B54" s="1087"/>
      <c r="C54" s="1090"/>
      <c r="D54" s="1091"/>
      <c r="E54" s="278"/>
      <c r="F54" s="279">
        <f>C53</f>
        <v>0</v>
      </c>
      <c r="G54" s="278"/>
      <c r="H54" s="279">
        <f>I53</f>
        <v>0</v>
      </c>
      <c r="I54" s="1094"/>
      <c r="J54" s="1095"/>
      <c r="K54" s="1098"/>
      <c r="L54" s="1099"/>
      <c r="M54" s="1099"/>
      <c r="N54" s="1091"/>
      <c r="O54" s="1103"/>
      <c r="P54" s="1104"/>
      <c r="Q54" s="1104"/>
      <c r="R54" s="1104"/>
      <c r="S54" s="1105"/>
      <c r="T54" s="300" t="s">
        <v>430</v>
      </c>
      <c r="U54" s="296"/>
      <c r="V54" s="297"/>
      <c r="W54" s="283" t="str">
        <f>IF(W53="","",VLOOKUP(W53,'標準様式１【記載例】シフト記号表（勤務時間帯）'!$C$6:$L$47,10,FALSE))</f>
        <v/>
      </c>
      <c r="X54" s="284" t="str">
        <f>IF(X53="","",VLOOKUP(X53,'標準様式１【記載例】シフト記号表（勤務時間帯）'!$C$6:$L$47,10,FALSE))</f>
        <v/>
      </c>
      <c r="Y54" s="284" t="str">
        <f>IF(Y53="","",VLOOKUP(Y53,'標準様式１【記載例】シフト記号表（勤務時間帯）'!$C$6:$L$47,10,FALSE))</f>
        <v/>
      </c>
      <c r="Z54" s="284" t="str">
        <f>IF(Z53="","",VLOOKUP(Z53,'標準様式１【記載例】シフト記号表（勤務時間帯）'!$C$6:$L$47,10,FALSE))</f>
        <v/>
      </c>
      <c r="AA54" s="284" t="str">
        <f>IF(AA53="","",VLOOKUP(AA53,'標準様式１【記載例】シフト記号表（勤務時間帯）'!$C$6:$L$47,10,FALSE))</f>
        <v/>
      </c>
      <c r="AB54" s="284" t="str">
        <f>IF(AB53="","",VLOOKUP(AB53,'標準様式１【記載例】シフト記号表（勤務時間帯）'!$C$6:$L$47,10,FALSE))</f>
        <v/>
      </c>
      <c r="AC54" s="285" t="str">
        <f>IF(AC53="","",VLOOKUP(AC53,'標準様式１【記載例】シフト記号表（勤務時間帯）'!$C$6:$L$47,10,FALSE))</f>
        <v/>
      </c>
      <c r="AD54" s="283" t="str">
        <f>IF(AD53="","",VLOOKUP(AD53,'標準様式１【記載例】シフト記号表（勤務時間帯）'!$C$6:$L$47,10,FALSE))</f>
        <v/>
      </c>
      <c r="AE54" s="284" t="str">
        <f>IF(AE53="","",VLOOKUP(AE53,'標準様式１【記載例】シフト記号表（勤務時間帯）'!$C$6:$L$47,10,FALSE))</f>
        <v/>
      </c>
      <c r="AF54" s="284" t="str">
        <f>IF(AF53="","",VLOOKUP(AF53,'標準様式１【記載例】シフト記号表（勤務時間帯）'!$C$6:$L$47,10,FALSE))</f>
        <v/>
      </c>
      <c r="AG54" s="284" t="str">
        <f>IF(AG53="","",VLOOKUP(AG53,'標準様式１【記載例】シフト記号表（勤務時間帯）'!$C$6:$L$47,10,FALSE))</f>
        <v/>
      </c>
      <c r="AH54" s="284" t="str">
        <f>IF(AH53="","",VLOOKUP(AH53,'標準様式１【記載例】シフト記号表（勤務時間帯）'!$C$6:$L$47,10,FALSE))</f>
        <v/>
      </c>
      <c r="AI54" s="284" t="str">
        <f>IF(AI53="","",VLOOKUP(AI53,'標準様式１【記載例】シフト記号表（勤務時間帯）'!$C$6:$L$47,10,FALSE))</f>
        <v/>
      </c>
      <c r="AJ54" s="285" t="str">
        <f>IF(AJ53="","",VLOOKUP(AJ53,'標準様式１【記載例】シフト記号表（勤務時間帯）'!$C$6:$L$47,10,FALSE))</f>
        <v/>
      </c>
      <c r="AK54" s="283" t="str">
        <f>IF(AK53="","",VLOOKUP(AK53,'標準様式１【記載例】シフト記号表（勤務時間帯）'!$C$6:$L$47,10,FALSE))</f>
        <v/>
      </c>
      <c r="AL54" s="284" t="str">
        <f>IF(AL53="","",VLOOKUP(AL53,'標準様式１【記載例】シフト記号表（勤務時間帯）'!$C$6:$L$47,10,FALSE))</f>
        <v/>
      </c>
      <c r="AM54" s="284" t="str">
        <f>IF(AM53="","",VLOOKUP(AM53,'標準様式１【記載例】シフト記号表（勤務時間帯）'!$C$6:$L$47,10,FALSE))</f>
        <v/>
      </c>
      <c r="AN54" s="284" t="str">
        <f>IF(AN53="","",VLOOKUP(AN53,'標準様式１【記載例】シフト記号表（勤務時間帯）'!$C$6:$L$47,10,FALSE))</f>
        <v/>
      </c>
      <c r="AO54" s="284" t="str">
        <f>IF(AO53="","",VLOOKUP(AO53,'標準様式１【記載例】シフト記号表（勤務時間帯）'!$C$6:$L$47,10,FALSE))</f>
        <v/>
      </c>
      <c r="AP54" s="284" t="str">
        <f>IF(AP53="","",VLOOKUP(AP53,'標準様式１【記載例】シフト記号表（勤務時間帯）'!$C$6:$L$47,10,FALSE))</f>
        <v/>
      </c>
      <c r="AQ54" s="285" t="str">
        <f>IF(AQ53="","",VLOOKUP(AQ53,'標準様式１【記載例】シフト記号表（勤務時間帯）'!$C$6:$L$47,10,FALSE))</f>
        <v/>
      </c>
      <c r="AR54" s="283" t="str">
        <f>IF(AR53="","",VLOOKUP(AR53,'標準様式１【記載例】シフト記号表（勤務時間帯）'!$C$6:$L$47,10,FALSE))</f>
        <v/>
      </c>
      <c r="AS54" s="284" t="str">
        <f>IF(AS53="","",VLOOKUP(AS53,'標準様式１【記載例】シフト記号表（勤務時間帯）'!$C$6:$L$47,10,FALSE))</f>
        <v/>
      </c>
      <c r="AT54" s="284" t="str">
        <f>IF(AT53="","",VLOOKUP(AT53,'標準様式１【記載例】シフト記号表（勤務時間帯）'!$C$6:$L$47,10,FALSE))</f>
        <v/>
      </c>
      <c r="AU54" s="284" t="str">
        <f>IF(AU53="","",VLOOKUP(AU53,'標準様式１【記載例】シフト記号表（勤務時間帯）'!$C$6:$L$47,10,FALSE))</f>
        <v/>
      </c>
      <c r="AV54" s="284" t="str">
        <f>IF(AV53="","",VLOOKUP(AV53,'標準様式１【記載例】シフト記号表（勤務時間帯）'!$C$6:$L$47,10,FALSE))</f>
        <v/>
      </c>
      <c r="AW54" s="284" t="str">
        <f>IF(AW53="","",VLOOKUP(AW53,'標準様式１【記載例】シフト記号表（勤務時間帯）'!$C$6:$L$47,10,FALSE))</f>
        <v/>
      </c>
      <c r="AX54" s="285" t="str">
        <f>IF(AX53="","",VLOOKUP(AX53,'標準様式１【記載例】シフト記号表（勤務時間帯）'!$C$6:$L$47,10,FALSE))</f>
        <v/>
      </c>
      <c r="AY54" s="283" t="str">
        <f>IF(AY53="","",VLOOKUP(AY53,'標準様式１【記載例】シフト記号表（勤務時間帯）'!$C$6:$L$47,10,FALSE))</f>
        <v/>
      </c>
      <c r="AZ54" s="284" t="str">
        <f>IF(AZ53="","",VLOOKUP(AZ53,'標準様式１【記載例】シフト記号表（勤務時間帯）'!$C$6:$L$47,10,FALSE))</f>
        <v/>
      </c>
      <c r="BA54" s="284" t="str">
        <f>IF(BA53="","",VLOOKUP(BA53,'標準様式１【記載例】シフト記号表（勤務時間帯）'!$C$6:$L$47,10,FALSE))</f>
        <v/>
      </c>
      <c r="BB54" s="1083">
        <f>IF($BE$3="４週",SUM(W54:AX54),IF($BE$3="暦月",SUM(W54:BA54),""))</f>
        <v>0</v>
      </c>
      <c r="BC54" s="1084"/>
      <c r="BD54" s="1085">
        <f>IF($BE$3="４週",BB54/4,IF($BE$3="暦月",(BB54/($BE$8/7)),""))</f>
        <v>0</v>
      </c>
      <c r="BE54" s="1084"/>
      <c r="BF54" s="1080"/>
      <c r="BG54" s="1081"/>
      <c r="BH54" s="1081"/>
      <c r="BI54" s="1081"/>
      <c r="BJ54" s="1082"/>
    </row>
    <row r="55" spans="2:62" ht="20.25" customHeight="1" x14ac:dyDescent="0.15">
      <c r="B55" s="1086">
        <f>B53+1</f>
        <v>21</v>
      </c>
      <c r="C55" s="1155"/>
      <c r="D55" s="1156"/>
      <c r="E55" s="278"/>
      <c r="F55" s="279"/>
      <c r="G55" s="278"/>
      <c r="H55" s="279"/>
      <c r="I55" s="1157"/>
      <c r="J55" s="1158"/>
      <c r="K55" s="1159"/>
      <c r="L55" s="1160"/>
      <c r="M55" s="1160"/>
      <c r="N55" s="1156"/>
      <c r="O55" s="1103"/>
      <c r="P55" s="1104"/>
      <c r="Q55" s="1104"/>
      <c r="R55" s="1104"/>
      <c r="S55" s="1105"/>
      <c r="T55" s="298" t="s">
        <v>429</v>
      </c>
      <c r="V55" s="299"/>
      <c r="W55" s="291"/>
      <c r="X55" s="292"/>
      <c r="Y55" s="292"/>
      <c r="Z55" s="292"/>
      <c r="AA55" s="292"/>
      <c r="AB55" s="292"/>
      <c r="AC55" s="293"/>
      <c r="AD55" s="291"/>
      <c r="AE55" s="292"/>
      <c r="AF55" s="292"/>
      <c r="AG55" s="292"/>
      <c r="AH55" s="292"/>
      <c r="AI55" s="292"/>
      <c r="AJ55" s="293"/>
      <c r="AK55" s="291"/>
      <c r="AL55" s="292"/>
      <c r="AM55" s="292"/>
      <c r="AN55" s="292"/>
      <c r="AO55" s="292"/>
      <c r="AP55" s="292"/>
      <c r="AQ55" s="293"/>
      <c r="AR55" s="291"/>
      <c r="AS55" s="292"/>
      <c r="AT55" s="292"/>
      <c r="AU55" s="292"/>
      <c r="AV55" s="292"/>
      <c r="AW55" s="292"/>
      <c r="AX55" s="293"/>
      <c r="AY55" s="291"/>
      <c r="AZ55" s="292"/>
      <c r="BA55" s="294"/>
      <c r="BB55" s="1161"/>
      <c r="BC55" s="1162"/>
      <c r="BD55" s="1150"/>
      <c r="BE55" s="1151"/>
      <c r="BF55" s="1152"/>
      <c r="BG55" s="1153"/>
      <c r="BH55" s="1153"/>
      <c r="BI55" s="1153"/>
      <c r="BJ55" s="1154"/>
    </row>
    <row r="56" spans="2:62" ht="20.25" customHeight="1" x14ac:dyDescent="0.15">
      <c r="B56" s="1087"/>
      <c r="C56" s="1090"/>
      <c r="D56" s="1091"/>
      <c r="E56" s="278"/>
      <c r="F56" s="279">
        <f>C55</f>
        <v>0</v>
      </c>
      <c r="G56" s="278"/>
      <c r="H56" s="279">
        <f>I55</f>
        <v>0</v>
      </c>
      <c r="I56" s="1094"/>
      <c r="J56" s="1095"/>
      <c r="K56" s="1098"/>
      <c r="L56" s="1099"/>
      <c r="M56" s="1099"/>
      <c r="N56" s="1091"/>
      <c r="O56" s="1103"/>
      <c r="P56" s="1104"/>
      <c r="Q56" s="1104"/>
      <c r="R56" s="1104"/>
      <c r="S56" s="1105"/>
      <c r="T56" s="300" t="s">
        <v>430</v>
      </c>
      <c r="U56" s="296"/>
      <c r="V56" s="297"/>
      <c r="W56" s="283" t="str">
        <f>IF(W55="","",VLOOKUP(W55,'標準様式１【記載例】シフト記号表（勤務時間帯）'!$C$6:$L$47,10,FALSE))</f>
        <v/>
      </c>
      <c r="X56" s="284" t="str">
        <f>IF(X55="","",VLOOKUP(X55,'標準様式１【記載例】シフト記号表（勤務時間帯）'!$C$6:$L$47,10,FALSE))</f>
        <v/>
      </c>
      <c r="Y56" s="284" t="str">
        <f>IF(Y55="","",VLOOKUP(Y55,'標準様式１【記載例】シフト記号表（勤務時間帯）'!$C$6:$L$47,10,FALSE))</f>
        <v/>
      </c>
      <c r="Z56" s="284" t="str">
        <f>IF(Z55="","",VLOOKUP(Z55,'標準様式１【記載例】シフト記号表（勤務時間帯）'!$C$6:$L$47,10,FALSE))</f>
        <v/>
      </c>
      <c r="AA56" s="284" t="str">
        <f>IF(AA55="","",VLOOKUP(AA55,'標準様式１【記載例】シフト記号表（勤務時間帯）'!$C$6:$L$47,10,FALSE))</f>
        <v/>
      </c>
      <c r="AB56" s="284" t="str">
        <f>IF(AB55="","",VLOOKUP(AB55,'標準様式１【記載例】シフト記号表（勤務時間帯）'!$C$6:$L$47,10,FALSE))</f>
        <v/>
      </c>
      <c r="AC56" s="285" t="str">
        <f>IF(AC55="","",VLOOKUP(AC55,'標準様式１【記載例】シフト記号表（勤務時間帯）'!$C$6:$L$47,10,FALSE))</f>
        <v/>
      </c>
      <c r="AD56" s="283" t="str">
        <f>IF(AD55="","",VLOOKUP(AD55,'標準様式１【記載例】シフト記号表（勤務時間帯）'!$C$6:$L$47,10,FALSE))</f>
        <v/>
      </c>
      <c r="AE56" s="284" t="str">
        <f>IF(AE55="","",VLOOKUP(AE55,'標準様式１【記載例】シフト記号表（勤務時間帯）'!$C$6:$L$47,10,FALSE))</f>
        <v/>
      </c>
      <c r="AF56" s="284" t="str">
        <f>IF(AF55="","",VLOOKUP(AF55,'標準様式１【記載例】シフト記号表（勤務時間帯）'!$C$6:$L$47,10,FALSE))</f>
        <v/>
      </c>
      <c r="AG56" s="284" t="str">
        <f>IF(AG55="","",VLOOKUP(AG55,'標準様式１【記載例】シフト記号表（勤務時間帯）'!$C$6:$L$47,10,FALSE))</f>
        <v/>
      </c>
      <c r="AH56" s="284" t="str">
        <f>IF(AH55="","",VLOOKUP(AH55,'標準様式１【記載例】シフト記号表（勤務時間帯）'!$C$6:$L$47,10,FALSE))</f>
        <v/>
      </c>
      <c r="AI56" s="284" t="str">
        <f>IF(AI55="","",VLOOKUP(AI55,'標準様式１【記載例】シフト記号表（勤務時間帯）'!$C$6:$L$47,10,FALSE))</f>
        <v/>
      </c>
      <c r="AJ56" s="285" t="str">
        <f>IF(AJ55="","",VLOOKUP(AJ55,'標準様式１【記載例】シフト記号表（勤務時間帯）'!$C$6:$L$47,10,FALSE))</f>
        <v/>
      </c>
      <c r="AK56" s="283" t="str">
        <f>IF(AK55="","",VLOOKUP(AK55,'標準様式１【記載例】シフト記号表（勤務時間帯）'!$C$6:$L$47,10,FALSE))</f>
        <v/>
      </c>
      <c r="AL56" s="284" t="str">
        <f>IF(AL55="","",VLOOKUP(AL55,'標準様式１【記載例】シフト記号表（勤務時間帯）'!$C$6:$L$47,10,FALSE))</f>
        <v/>
      </c>
      <c r="AM56" s="284" t="str">
        <f>IF(AM55="","",VLOOKUP(AM55,'標準様式１【記載例】シフト記号表（勤務時間帯）'!$C$6:$L$47,10,FALSE))</f>
        <v/>
      </c>
      <c r="AN56" s="284" t="str">
        <f>IF(AN55="","",VLOOKUP(AN55,'標準様式１【記載例】シフト記号表（勤務時間帯）'!$C$6:$L$47,10,FALSE))</f>
        <v/>
      </c>
      <c r="AO56" s="284" t="str">
        <f>IF(AO55="","",VLOOKUP(AO55,'標準様式１【記載例】シフト記号表（勤務時間帯）'!$C$6:$L$47,10,FALSE))</f>
        <v/>
      </c>
      <c r="AP56" s="284" t="str">
        <f>IF(AP55="","",VLOOKUP(AP55,'標準様式１【記載例】シフト記号表（勤務時間帯）'!$C$6:$L$47,10,FALSE))</f>
        <v/>
      </c>
      <c r="AQ56" s="285" t="str">
        <f>IF(AQ55="","",VLOOKUP(AQ55,'標準様式１【記載例】シフト記号表（勤務時間帯）'!$C$6:$L$47,10,FALSE))</f>
        <v/>
      </c>
      <c r="AR56" s="283" t="str">
        <f>IF(AR55="","",VLOOKUP(AR55,'標準様式１【記載例】シフト記号表（勤務時間帯）'!$C$6:$L$47,10,FALSE))</f>
        <v/>
      </c>
      <c r="AS56" s="284" t="str">
        <f>IF(AS55="","",VLOOKUP(AS55,'標準様式１【記載例】シフト記号表（勤務時間帯）'!$C$6:$L$47,10,FALSE))</f>
        <v/>
      </c>
      <c r="AT56" s="284" t="str">
        <f>IF(AT55="","",VLOOKUP(AT55,'標準様式１【記載例】シフト記号表（勤務時間帯）'!$C$6:$L$47,10,FALSE))</f>
        <v/>
      </c>
      <c r="AU56" s="284" t="str">
        <f>IF(AU55="","",VLOOKUP(AU55,'標準様式１【記載例】シフト記号表（勤務時間帯）'!$C$6:$L$47,10,FALSE))</f>
        <v/>
      </c>
      <c r="AV56" s="284" t="str">
        <f>IF(AV55="","",VLOOKUP(AV55,'標準様式１【記載例】シフト記号表（勤務時間帯）'!$C$6:$L$47,10,FALSE))</f>
        <v/>
      </c>
      <c r="AW56" s="284" t="str">
        <f>IF(AW55="","",VLOOKUP(AW55,'標準様式１【記載例】シフト記号表（勤務時間帯）'!$C$6:$L$47,10,FALSE))</f>
        <v/>
      </c>
      <c r="AX56" s="285" t="str">
        <f>IF(AX55="","",VLOOKUP(AX55,'標準様式１【記載例】シフト記号表（勤務時間帯）'!$C$6:$L$47,10,FALSE))</f>
        <v/>
      </c>
      <c r="AY56" s="283" t="str">
        <f>IF(AY55="","",VLOOKUP(AY55,'標準様式１【記載例】シフト記号表（勤務時間帯）'!$C$6:$L$47,10,FALSE))</f>
        <v/>
      </c>
      <c r="AZ56" s="284" t="str">
        <f>IF(AZ55="","",VLOOKUP(AZ55,'標準様式１【記載例】シフト記号表（勤務時間帯）'!$C$6:$L$47,10,FALSE))</f>
        <v/>
      </c>
      <c r="BA56" s="284" t="str">
        <f>IF(BA55="","",VLOOKUP(BA55,'標準様式１【記載例】シフト記号表（勤務時間帯）'!$C$6:$L$47,10,FALSE))</f>
        <v/>
      </c>
      <c r="BB56" s="1083">
        <f>IF($BE$3="４週",SUM(W56:AX56),IF($BE$3="暦月",SUM(W56:BA56),""))</f>
        <v>0</v>
      </c>
      <c r="BC56" s="1084"/>
      <c r="BD56" s="1085">
        <f>IF($BE$3="４週",BB56/4,IF($BE$3="暦月",(BB56/($BE$8/7)),""))</f>
        <v>0</v>
      </c>
      <c r="BE56" s="1084"/>
      <c r="BF56" s="1080"/>
      <c r="BG56" s="1081"/>
      <c r="BH56" s="1081"/>
      <c r="BI56" s="1081"/>
      <c r="BJ56" s="1082"/>
    </row>
    <row r="57" spans="2:62" ht="20.25" customHeight="1" x14ac:dyDescent="0.15">
      <c r="B57" s="1086">
        <f>B55+1</f>
        <v>22</v>
      </c>
      <c r="C57" s="1155"/>
      <c r="D57" s="1156"/>
      <c r="E57" s="278"/>
      <c r="F57" s="279"/>
      <c r="G57" s="278"/>
      <c r="H57" s="279"/>
      <c r="I57" s="1157"/>
      <c r="J57" s="1158"/>
      <c r="K57" s="1159"/>
      <c r="L57" s="1160"/>
      <c r="M57" s="1160"/>
      <c r="N57" s="1156"/>
      <c r="O57" s="1103"/>
      <c r="P57" s="1104"/>
      <c r="Q57" s="1104"/>
      <c r="R57" s="1104"/>
      <c r="S57" s="1105"/>
      <c r="T57" s="298" t="s">
        <v>429</v>
      </c>
      <c r="V57" s="299"/>
      <c r="W57" s="291"/>
      <c r="X57" s="292"/>
      <c r="Y57" s="292"/>
      <c r="Z57" s="292"/>
      <c r="AA57" s="292"/>
      <c r="AB57" s="292"/>
      <c r="AC57" s="293"/>
      <c r="AD57" s="291"/>
      <c r="AE57" s="292"/>
      <c r="AF57" s="292"/>
      <c r="AG57" s="292"/>
      <c r="AH57" s="292"/>
      <c r="AI57" s="292"/>
      <c r="AJ57" s="293"/>
      <c r="AK57" s="291"/>
      <c r="AL57" s="292"/>
      <c r="AM57" s="292"/>
      <c r="AN57" s="292"/>
      <c r="AO57" s="292"/>
      <c r="AP57" s="292"/>
      <c r="AQ57" s="293"/>
      <c r="AR57" s="291"/>
      <c r="AS57" s="292"/>
      <c r="AT57" s="292"/>
      <c r="AU57" s="292"/>
      <c r="AV57" s="292"/>
      <c r="AW57" s="292"/>
      <c r="AX57" s="293"/>
      <c r="AY57" s="291"/>
      <c r="AZ57" s="292"/>
      <c r="BA57" s="294"/>
      <c r="BB57" s="1161"/>
      <c r="BC57" s="1162"/>
      <c r="BD57" s="1150"/>
      <c r="BE57" s="1151"/>
      <c r="BF57" s="1152"/>
      <c r="BG57" s="1153"/>
      <c r="BH57" s="1153"/>
      <c r="BI57" s="1153"/>
      <c r="BJ57" s="1154"/>
    </row>
    <row r="58" spans="2:62" ht="20.25" customHeight="1" x14ac:dyDescent="0.15">
      <c r="B58" s="1087"/>
      <c r="C58" s="1090"/>
      <c r="D58" s="1091"/>
      <c r="E58" s="278"/>
      <c r="F58" s="279">
        <f>C57</f>
        <v>0</v>
      </c>
      <c r="G58" s="278"/>
      <c r="H58" s="279">
        <f>I57</f>
        <v>0</v>
      </c>
      <c r="I58" s="1094"/>
      <c r="J58" s="1095"/>
      <c r="K58" s="1098"/>
      <c r="L58" s="1099"/>
      <c r="M58" s="1099"/>
      <c r="N58" s="1091"/>
      <c r="O58" s="1103"/>
      <c r="P58" s="1104"/>
      <c r="Q58" s="1104"/>
      <c r="R58" s="1104"/>
      <c r="S58" s="1105"/>
      <c r="T58" s="300" t="s">
        <v>430</v>
      </c>
      <c r="U58" s="296"/>
      <c r="V58" s="297"/>
      <c r="W58" s="283" t="str">
        <f>IF(W57="","",VLOOKUP(W57,'標準様式１【記載例】シフト記号表（勤務時間帯）'!$C$6:$L$47,10,FALSE))</f>
        <v/>
      </c>
      <c r="X58" s="284" t="str">
        <f>IF(X57="","",VLOOKUP(X57,'標準様式１【記載例】シフト記号表（勤務時間帯）'!$C$6:$L$47,10,FALSE))</f>
        <v/>
      </c>
      <c r="Y58" s="284" t="str">
        <f>IF(Y57="","",VLOOKUP(Y57,'標準様式１【記載例】シフト記号表（勤務時間帯）'!$C$6:$L$47,10,FALSE))</f>
        <v/>
      </c>
      <c r="Z58" s="284" t="str">
        <f>IF(Z57="","",VLOOKUP(Z57,'標準様式１【記載例】シフト記号表（勤務時間帯）'!$C$6:$L$47,10,FALSE))</f>
        <v/>
      </c>
      <c r="AA58" s="284" t="str">
        <f>IF(AA57="","",VLOOKUP(AA57,'標準様式１【記載例】シフト記号表（勤務時間帯）'!$C$6:$L$47,10,FALSE))</f>
        <v/>
      </c>
      <c r="AB58" s="284" t="str">
        <f>IF(AB57="","",VLOOKUP(AB57,'標準様式１【記載例】シフト記号表（勤務時間帯）'!$C$6:$L$47,10,FALSE))</f>
        <v/>
      </c>
      <c r="AC58" s="285" t="str">
        <f>IF(AC57="","",VLOOKUP(AC57,'標準様式１【記載例】シフト記号表（勤務時間帯）'!$C$6:$L$47,10,FALSE))</f>
        <v/>
      </c>
      <c r="AD58" s="283" t="str">
        <f>IF(AD57="","",VLOOKUP(AD57,'標準様式１【記載例】シフト記号表（勤務時間帯）'!$C$6:$L$47,10,FALSE))</f>
        <v/>
      </c>
      <c r="AE58" s="284" t="str">
        <f>IF(AE57="","",VLOOKUP(AE57,'標準様式１【記載例】シフト記号表（勤務時間帯）'!$C$6:$L$47,10,FALSE))</f>
        <v/>
      </c>
      <c r="AF58" s="284" t="str">
        <f>IF(AF57="","",VLOOKUP(AF57,'標準様式１【記載例】シフト記号表（勤務時間帯）'!$C$6:$L$47,10,FALSE))</f>
        <v/>
      </c>
      <c r="AG58" s="284" t="str">
        <f>IF(AG57="","",VLOOKUP(AG57,'標準様式１【記載例】シフト記号表（勤務時間帯）'!$C$6:$L$47,10,FALSE))</f>
        <v/>
      </c>
      <c r="AH58" s="284" t="str">
        <f>IF(AH57="","",VLOOKUP(AH57,'標準様式１【記載例】シフト記号表（勤務時間帯）'!$C$6:$L$47,10,FALSE))</f>
        <v/>
      </c>
      <c r="AI58" s="284" t="str">
        <f>IF(AI57="","",VLOOKUP(AI57,'標準様式１【記載例】シフト記号表（勤務時間帯）'!$C$6:$L$47,10,FALSE))</f>
        <v/>
      </c>
      <c r="AJ58" s="285" t="str">
        <f>IF(AJ57="","",VLOOKUP(AJ57,'標準様式１【記載例】シフト記号表（勤務時間帯）'!$C$6:$L$47,10,FALSE))</f>
        <v/>
      </c>
      <c r="AK58" s="283" t="str">
        <f>IF(AK57="","",VLOOKUP(AK57,'標準様式１【記載例】シフト記号表（勤務時間帯）'!$C$6:$L$47,10,FALSE))</f>
        <v/>
      </c>
      <c r="AL58" s="284" t="str">
        <f>IF(AL57="","",VLOOKUP(AL57,'標準様式１【記載例】シフト記号表（勤務時間帯）'!$C$6:$L$47,10,FALSE))</f>
        <v/>
      </c>
      <c r="AM58" s="284" t="str">
        <f>IF(AM57="","",VLOOKUP(AM57,'標準様式１【記載例】シフト記号表（勤務時間帯）'!$C$6:$L$47,10,FALSE))</f>
        <v/>
      </c>
      <c r="AN58" s="284" t="str">
        <f>IF(AN57="","",VLOOKUP(AN57,'標準様式１【記載例】シフト記号表（勤務時間帯）'!$C$6:$L$47,10,FALSE))</f>
        <v/>
      </c>
      <c r="AO58" s="284" t="str">
        <f>IF(AO57="","",VLOOKUP(AO57,'標準様式１【記載例】シフト記号表（勤務時間帯）'!$C$6:$L$47,10,FALSE))</f>
        <v/>
      </c>
      <c r="AP58" s="284" t="str">
        <f>IF(AP57="","",VLOOKUP(AP57,'標準様式１【記載例】シフト記号表（勤務時間帯）'!$C$6:$L$47,10,FALSE))</f>
        <v/>
      </c>
      <c r="AQ58" s="285" t="str">
        <f>IF(AQ57="","",VLOOKUP(AQ57,'標準様式１【記載例】シフト記号表（勤務時間帯）'!$C$6:$L$47,10,FALSE))</f>
        <v/>
      </c>
      <c r="AR58" s="283" t="str">
        <f>IF(AR57="","",VLOOKUP(AR57,'標準様式１【記載例】シフト記号表（勤務時間帯）'!$C$6:$L$47,10,FALSE))</f>
        <v/>
      </c>
      <c r="AS58" s="284" t="str">
        <f>IF(AS57="","",VLOOKUP(AS57,'標準様式１【記載例】シフト記号表（勤務時間帯）'!$C$6:$L$47,10,FALSE))</f>
        <v/>
      </c>
      <c r="AT58" s="284" t="str">
        <f>IF(AT57="","",VLOOKUP(AT57,'標準様式１【記載例】シフト記号表（勤務時間帯）'!$C$6:$L$47,10,FALSE))</f>
        <v/>
      </c>
      <c r="AU58" s="284" t="str">
        <f>IF(AU57="","",VLOOKUP(AU57,'標準様式１【記載例】シフト記号表（勤務時間帯）'!$C$6:$L$47,10,FALSE))</f>
        <v/>
      </c>
      <c r="AV58" s="284" t="str">
        <f>IF(AV57="","",VLOOKUP(AV57,'標準様式１【記載例】シフト記号表（勤務時間帯）'!$C$6:$L$47,10,FALSE))</f>
        <v/>
      </c>
      <c r="AW58" s="284" t="str">
        <f>IF(AW57="","",VLOOKUP(AW57,'標準様式１【記載例】シフト記号表（勤務時間帯）'!$C$6:$L$47,10,FALSE))</f>
        <v/>
      </c>
      <c r="AX58" s="285" t="str">
        <f>IF(AX57="","",VLOOKUP(AX57,'標準様式１【記載例】シフト記号表（勤務時間帯）'!$C$6:$L$47,10,FALSE))</f>
        <v/>
      </c>
      <c r="AY58" s="283" t="str">
        <f>IF(AY57="","",VLOOKUP(AY57,'標準様式１【記載例】シフト記号表（勤務時間帯）'!$C$6:$L$47,10,FALSE))</f>
        <v/>
      </c>
      <c r="AZ58" s="284" t="str">
        <f>IF(AZ57="","",VLOOKUP(AZ57,'標準様式１【記載例】シフト記号表（勤務時間帯）'!$C$6:$L$47,10,FALSE))</f>
        <v/>
      </c>
      <c r="BA58" s="284" t="str">
        <f>IF(BA57="","",VLOOKUP(BA57,'標準様式１【記載例】シフト記号表（勤務時間帯）'!$C$6:$L$47,10,FALSE))</f>
        <v/>
      </c>
      <c r="BB58" s="1083">
        <f>IF($BE$3="４週",SUM(W58:AX58),IF($BE$3="暦月",SUM(W58:BA58),""))</f>
        <v>0</v>
      </c>
      <c r="BC58" s="1084"/>
      <c r="BD58" s="1085">
        <f>IF($BE$3="４週",BB58/4,IF($BE$3="暦月",(BB58/($BE$8/7)),""))</f>
        <v>0</v>
      </c>
      <c r="BE58" s="1084"/>
      <c r="BF58" s="1080"/>
      <c r="BG58" s="1081"/>
      <c r="BH58" s="1081"/>
      <c r="BI58" s="1081"/>
      <c r="BJ58" s="1082"/>
    </row>
    <row r="59" spans="2:62" ht="20.25" customHeight="1" x14ac:dyDescent="0.15">
      <c r="B59" s="1086">
        <f>B57+1</f>
        <v>23</v>
      </c>
      <c r="C59" s="1155"/>
      <c r="D59" s="1156"/>
      <c r="E59" s="278"/>
      <c r="F59" s="279"/>
      <c r="G59" s="278"/>
      <c r="H59" s="279"/>
      <c r="I59" s="1157"/>
      <c r="J59" s="1158"/>
      <c r="K59" s="1159"/>
      <c r="L59" s="1160"/>
      <c r="M59" s="1160"/>
      <c r="N59" s="1156"/>
      <c r="O59" s="1103"/>
      <c r="P59" s="1104"/>
      <c r="Q59" s="1104"/>
      <c r="R59" s="1104"/>
      <c r="S59" s="1105"/>
      <c r="T59" s="298" t="s">
        <v>429</v>
      </c>
      <c r="V59" s="299"/>
      <c r="W59" s="291"/>
      <c r="X59" s="292"/>
      <c r="Y59" s="292"/>
      <c r="Z59" s="292"/>
      <c r="AA59" s="292"/>
      <c r="AB59" s="292"/>
      <c r="AC59" s="293"/>
      <c r="AD59" s="291"/>
      <c r="AE59" s="292"/>
      <c r="AF59" s="292"/>
      <c r="AG59" s="292"/>
      <c r="AH59" s="292"/>
      <c r="AI59" s="292"/>
      <c r="AJ59" s="293"/>
      <c r="AK59" s="291"/>
      <c r="AL59" s="292"/>
      <c r="AM59" s="292"/>
      <c r="AN59" s="292"/>
      <c r="AO59" s="292"/>
      <c r="AP59" s="292"/>
      <c r="AQ59" s="293"/>
      <c r="AR59" s="291"/>
      <c r="AS59" s="292"/>
      <c r="AT59" s="292"/>
      <c r="AU59" s="292"/>
      <c r="AV59" s="292"/>
      <c r="AW59" s="292"/>
      <c r="AX59" s="293"/>
      <c r="AY59" s="291"/>
      <c r="AZ59" s="292"/>
      <c r="BA59" s="294"/>
      <c r="BB59" s="1161"/>
      <c r="BC59" s="1162"/>
      <c r="BD59" s="1150"/>
      <c r="BE59" s="1151"/>
      <c r="BF59" s="1152"/>
      <c r="BG59" s="1153"/>
      <c r="BH59" s="1153"/>
      <c r="BI59" s="1153"/>
      <c r="BJ59" s="1154"/>
    </row>
    <row r="60" spans="2:62" ht="20.25" customHeight="1" x14ac:dyDescent="0.15">
      <c r="B60" s="1087"/>
      <c r="C60" s="1090"/>
      <c r="D60" s="1091"/>
      <c r="E60" s="278"/>
      <c r="F60" s="279">
        <f>C59</f>
        <v>0</v>
      </c>
      <c r="G60" s="278"/>
      <c r="H60" s="279">
        <f>I59</f>
        <v>0</v>
      </c>
      <c r="I60" s="1094"/>
      <c r="J60" s="1095"/>
      <c r="K60" s="1098"/>
      <c r="L60" s="1099"/>
      <c r="M60" s="1099"/>
      <c r="N60" s="1091"/>
      <c r="O60" s="1103"/>
      <c r="P60" s="1104"/>
      <c r="Q60" s="1104"/>
      <c r="R60" s="1104"/>
      <c r="S60" s="1105"/>
      <c r="T60" s="300" t="s">
        <v>430</v>
      </c>
      <c r="U60" s="296"/>
      <c r="V60" s="297"/>
      <c r="W60" s="283" t="str">
        <f>IF(W59="","",VLOOKUP(W59,'標準様式１【記載例】シフト記号表（勤務時間帯）'!$C$6:$L$47,10,FALSE))</f>
        <v/>
      </c>
      <c r="X60" s="284" t="str">
        <f>IF(X59="","",VLOOKUP(X59,'標準様式１【記載例】シフト記号表（勤務時間帯）'!$C$6:$L$47,10,FALSE))</f>
        <v/>
      </c>
      <c r="Y60" s="284" t="str">
        <f>IF(Y59="","",VLOOKUP(Y59,'標準様式１【記載例】シフト記号表（勤務時間帯）'!$C$6:$L$47,10,FALSE))</f>
        <v/>
      </c>
      <c r="Z60" s="284" t="str">
        <f>IF(Z59="","",VLOOKUP(Z59,'標準様式１【記載例】シフト記号表（勤務時間帯）'!$C$6:$L$47,10,FALSE))</f>
        <v/>
      </c>
      <c r="AA60" s="284" t="str">
        <f>IF(AA59="","",VLOOKUP(AA59,'標準様式１【記載例】シフト記号表（勤務時間帯）'!$C$6:$L$47,10,FALSE))</f>
        <v/>
      </c>
      <c r="AB60" s="284" t="str">
        <f>IF(AB59="","",VLOOKUP(AB59,'標準様式１【記載例】シフト記号表（勤務時間帯）'!$C$6:$L$47,10,FALSE))</f>
        <v/>
      </c>
      <c r="AC60" s="285" t="str">
        <f>IF(AC59="","",VLOOKUP(AC59,'標準様式１【記載例】シフト記号表（勤務時間帯）'!$C$6:$L$47,10,FALSE))</f>
        <v/>
      </c>
      <c r="AD60" s="283" t="str">
        <f>IF(AD59="","",VLOOKUP(AD59,'標準様式１【記載例】シフト記号表（勤務時間帯）'!$C$6:$L$47,10,FALSE))</f>
        <v/>
      </c>
      <c r="AE60" s="284" t="str">
        <f>IF(AE59="","",VLOOKUP(AE59,'標準様式１【記載例】シフト記号表（勤務時間帯）'!$C$6:$L$47,10,FALSE))</f>
        <v/>
      </c>
      <c r="AF60" s="284" t="str">
        <f>IF(AF59="","",VLOOKUP(AF59,'標準様式１【記載例】シフト記号表（勤務時間帯）'!$C$6:$L$47,10,FALSE))</f>
        <v/>
      </c>
      <c r="AG60" s="284" t="str">
        <f>IF(AG59="","",VLOOKUP(AG59,'標準様式１【記載例】シフト記号表（勤務時間帯）'!$C$6:$L$47,10,FALSE))</f>
        <v/>
      </c>
      <c r="AH60" s="284" t="str">
        <f>IF(AH59="","",VLOOKUP(AH59,'標準様式１【記載例】シフト記号表（勤務時間帯）'!$C$6:$L$47,10,FALSE))</f>
        <v/>
      </c>
      <c r="AI60" s="284" t="str">
        <f>IF(AI59="","",VLOOKUP(AI59,'標準様式１【記載例】シフト記号表（勤務時間帯）'!$C$6:$L$47,10,FALSE))</f>
        <v/>
      </c>
      <c r="AJ60" s="285" t="str">
        <f>IF(AJ59="","",VLOOKUP(AJ59,'標準様式１【記載例】シフト記号表（勤務時間帯）'!$C$6:$L$47,10,FALSE))</f>
        <v/>
      </c>
      <c r="AK60" s="283" t="str">
        <f>IF(AK59="","",VLOOKUP(AK59,'標準様式１【記載例】シフト記号表（勤務時間帯）'!$C$6:$L$47,10,FALSE))</f>
        <v/>
      </c>
      <c r="AL60" s="284" t="str">
        <f>IF(AL59="","",VLOOKUP(AL59,'標準様式１【記載例】シフト記号表（勤務時間帯）'!$C$6:$L$47,10,FALSE))</f>
        <v/>
      </c>
      <c r="AM60" s="284" t="str">
        <f>IF(AM59="","",VLOOKUP(AM59,'標準様式１【記載例】シフト記号表（勤務時間帯）'!$C$6:$L$47,10,FALSE))</f>
        <v/>
      </c>
      <c r="AN60" s="284" t="str">
        <f>IF(AN59="","",VLOOKUP(AN59,'標準様式１【記載例】シフト記号表（勤務時間帯）'!$C$6:$L$47,10,FALSE))</f>
        <v/>
      </c>
      <c r="AO60" s="284" t="str">
        <f>IF(AO59="","",VLOOKUP(AO59,'標準様式１【記載例】シフト記号表（勤務時間帯）'!$C$6:$L$47,10,FALSE))</f>
        <v/>
      </c>
      <c r="AP60" s="284" t="str">
        <f>IF(AP59="","",VLOOKUP(AP59,'標準様式１【記載例】シフト記号表（勤務時間帯）'!$C$6:$L$47,10,FALSE))</f>
        <v/>
      </c>
      <c r="AQ60" s="285" t="str">
        <f>IF(AQ59="","",VLOOKUP(AQ59,'標準様式１【記載例】シフト記号表（勤務時間帯）'!$C$6:$L$47,10,FALSE))</f>
        <v/>
      </c>
      <c r="AR60" s="283" t="str">
        <f>IF(AR59="","",VLOOKUP(AR59,'標準様式１【記載例】シフト記号表（勤務時間帯）'!$C$6:$L$47,10,FALSE))</f>
        <v/>
      </c>
      <c r="AS60" s="284" t="str">
        <f>IF(AS59="","",VLOOKUP(AS59,'標準様式１【記載例】シフト記号表（勤務時間帯）'!$C$6:$L$47,10,FALSE))</f>
        <v/>
      </c>
      <c r="AT60" s="284" t="str">
        <f>IF(AT59="","",VLOOKUP(AT59,'標準様式１【記載例】シフト記号表（勤務時間帯）'!$C$6:$L$47,10,FALSE))</f>
        <v/>
      </c>
      <c r="AU60" s="284" t="str">
        <f>IF(AU59="","",VLOOKUP(AU59,'標準様式１【記載例】シフト記号表（勤務時間帯）'!$C$6:$L$47,10,FALSE))</f>
        <v/>
      </c>
      <c r="AV60" s="284" t="str">
        <f>IF(AV59="","",VLOOKUP(AV59,'標準様式１【記載例】シフト記号表（勤務時間帯）'!$C$6:$L$47,10,FALSE))</f>
        <v/>
      </c>
      <c r="AW60" s="284" t="str">
        <f>IF(AW59="","",VLOOKUP(AW59,'標準様式１【記載例】シフト記号表（勤務時間帯）'!$C$6:$L$47,10,FALSE))</f>
        <v/>
      </c>
      <c r="AX60" s="285" t="str">
        <f>IF(AX59="","",VLOOKUP(AX59,'標準様式１【記載例】シフト記号表（勤務時間帯）'!$C$6:$L$47,10,FALSE))</f>
        <v/>
      </c>
      <c r="AY60" s="283" t="str">
        <f>IF(AY59="","",VLOOKUP(AY59,'標準様式１【記載例】シフト記号表（勤務時間帯）'!$C$6:$L$47,10,FALSE))</f>
        <v/>
      </c>
      <c r="AZ60" s="284" t="str">
        <f>IF(AZ59="","",VLOOKUP(AZ59,'標準様式１【記載例】シフト記号表（勤務時間帯）'!$C$6:$L$47,10,FALSE))</f>
        <v/>
      </c>
      <c r="BA60" s="284" t="str">
        <f>IF(BA59="","",VLOOKUP(BA59,'標準様式１【記載例】シフト記号表（勤務時間帯）'!$C$6:$L$47,10,FALSE))</f>
        <v/>
      </c>
      <c r="BB60" s="1083">
        <f>IF($BE$3="４週",SUM(W60:AX60),IF($BE$3="暦月",SUM(W60:BA60),""))</f>
        <v>0</v>
      </c>
      <c r="BC60" s="1084"/>
      <c r="BD60" s="1085">
        <f>IF($BE$3="４週",BB60/4,IF($BE$3="暦月",(BB60/($BE$8/7)),""))</f>
        <v>0</v>
      </c>
      <c r="BE60" s="1084"/>
      <c r="BF60" s="1080"/>
      <c r="BG60" s="1081"/>
      <c r="BH60" s="1081"/>
      <c r="BI60" s="1081"/>
      <c r="BJ60" s="1082"/>
    </row>
    <row r="61" spans="2:62" ht="20.25" customHeight="1" x14ac:dyDescent="0.15">
      <c r="B61" s="1086">
        <f>B59+1</f>
        <v>24</v>
      </c>
      <c r="C61" s="1155"/>
      <c r="D61" s="1156"/>
      <c r="E61" s="278"/>
      <c r="F61" s="279"/>
      <c r="G61" s="278"/>
      <c r="H61" s="279"/>
      <c r="I61" s="1157"/>
      <c r="J61" s="1158"/>
      <c r="K61" s="1159"/>
      <c r="L61" s="1160"/>
      <c r="M61" s="1160"/>
      <c r="N61" s="1156"/>
      <c r="O61" s="1103"/>
      <c r="P61" s="1104"/>
      <c r="Q61" s="1104"/>
      <c r="R61" s="1104"/>
      <c r="S61" s="1105"/>
      <c r="T61" s="298" t="s">
        <v>429</v>
      </c>
      <c r="V61" s="299"/>
      <c r="W61" s="291"/>
      <c r="X61" s="292"/>
      <c r="Y61" s="292"/>
      <c r="Z61" s="292"/>
      <c r="AA61" s="292"/>
      <c r="AB61" s="292"/>
      <c r="AC61" s="293"/>
      <c r="AD61" s="291"/>
      <c r="AE61" s="292"/>
      <c r="AF61" s="292"/>
      <c r="AG61" s="292"/>
      <c r="AH61" s="292"/>
      <c r="AI61" s="292"/>
      <c r="AJ61" s="293"/>
      <c r="AK61" s="291"/>
      <c r="AL61" s="292"/>
      <c r="AM61" s="292"/>
      <c r="AN61" s="292"/>
      <c r="AO61" s="292"/>
      <c r="AP61" s="292"/>
      <c r="AQ61" s="293"/>
      <c r="AR61" s="291"/>
      <c r="AS61" s="292"/>
      <c r="AT61" s="292"/>
      <c r="AU61" s="292"/>
      <c r="AV61" s="292"/>
      <c r="AW61" s="292"/>
      <c r="AX61" s="293"/>
      <c r="AY61" s="291"/>
      <c r="AZ61" s="292"/>
      <c r="BA61" s="294"/>
      <c r="BB61" s="1161"/>
      <c r="BC61" s="1162"/>
      <c r="BD61" s="1150"/>
      <c r="BE61" s="1151"/>
      <c r="BF61" s="1152"/>
      <c r="BG61" s="1153"/>
      <c r="BH61" s="1153"/>
      <c r="BI61" s="1153"/>
      <c r="BJ61" s="1154"/>
    </row>
    <row r="62" spans="2:62" ht="20.25" customHeight="1" x14ac:dyDescent="0.15">
      <c r="B62" s="1087"/>
      <c r="C62" s="1090"/>
      <c r="D62" s="1091"/>
      <c r="E62" s="278"/>
      <c r="F62" s="279">
        <f>C61</f>
        <v>0</v>
      </c>
      <c r="G62" s="278"/>
      <c r="H62" s="279">
        <f>I61</f>
        <v>0</v>
      </c>
      <c r="I62" s="1094"/>
      <c r="J62" s="1095"/>
      <c r="K62" s="1098"/>
      <c r="L62" s="1099"/>
      <c r="M62" s="1099"/>
      <c r="N62" s="1091"/>
      <c r="O62" s="1103"/>
      <c r="P62" s="1104"/>
      <c r="Q62" s="1104"/>
      <c r="R62" s="1104"/>
      <c r="S62" s="1105"/>
      <c r="T62" s="300" t="s">
        <v>430</v>
      </c>
      <c r="U62" s="296"/>
      <c r="V62" s="297"/>
      <c r="W62" s="283" t="str">
        <f>IF(W61="","",VLOOKUP(W61,'標準様式１【記載例】シフト記号表（勤務時間帯）'!$C$6:$L$47,10,FALSE))</f>
        <v/>
      </c>
      <c r="X62" s="284" t="str">
        <f>IF(X61="","",VLOOKUP(X61,'標準様式１【記載例】シフト記号表（勤務時間帯）'!$C$6:$L$47,10,FALSE))</f>
        <v/>
      </c>
      <c r="Y62" s="284" t="str">
        <f>IF(Y61="","",VLOOKUP(Y61,'標準様式１【記載例】シフト記号表（勤務時間帯）'!$C$6:$L$47,10,FALSE))</f>
        <v/>
      </c>
      <c r="Z62" s="284" t="str">
        <f>IF(Z61="","",VLOOKUP(Z61,'標準様式１【記載例】シフト記号表（勤務時間帯）'!$C$6:$L$47,10,FALSE))</f>
        <v/>
      </c>
      <c r="AA62" s="284" t="str">
        <f>IF(AA61="","",VLOOKUP(AA61,'標準様式１【記載例】シフト記号表（勤務時間帯）'!$C$6:$L$47,10,FALSE))</f>
        <v/>
      </c>
      <c r="AB62" s="284" t="str">
        <f>IF(AB61="","",VLOOKUP(AB61,'標準様式１【記載例】シフト記号表（勤務時間帯）'!$C$6:$L$47,10,FALSE))</f>
        <v/>
      </c>
      <c r="AC62" s="285" t="str">
        <f>IF(AC61="","",VLOOKUP(AC61,'標準様式１【記載例】シフト記号表（勤務時間帯）'!$C$6:$L$47,10,FALSE))</f>
        <v/>
      </c>
      <c r="AD62" s="283" t="str">
        <f>IF(AD61="","",VLOOKUP(AD61,'標準様式１【記載例】シフト記号表（勤務時間帯）'!$C$6:$L$47,10,FALSE))</f>
        <v/>
      </c>
      <c r="AE62" s="284" t="str">
        <f>IF(AE61="","",VLOOKUP(AE61,'標準様式１【記載例】シフト記号表（勤務時間帯）'!$C$6:$L$47,10,FALSE))</f>
        <v/>
      </c>
      <c r="AF62" s="284" t="str">
        <f>IF(AF61="","",VLOOKUP(AF61,'標準様式１【記載例】シフト記号表（勤務時間帯）'!$C$6:$L$47,10,FALSE))</f>
        <v/>
      </c>
      <c r="AG62" s="284" t="str">
        <f>IF(AG61="","",VLOOKUP(AG61,'標準様式１【記載例】シフト記号表（勤務時間帯）'!$C$6:$L$47,10,FALSE))</f>
        <v/>
      </c>
      <c r="AH62" s="284" t="str">
        <f>IF(AH61="","",VLOOKUP(AH61,'標準様式１【記載例】シフト記号表（勤務時間帯）'!$C$6:$L$47,10,FALSE))</f>
        <v/>
      </c>
      <c r="AI62" s="284" t="str">
        <f>IF(AI61="","",VLOOKUP(AI61,'標準様式１【記載例】シフト記号表（勤務時間帯）'!$C$6:$L$47,10,FALSE))</f>
        <v/>
      </c>
      <c r="AJ62" s="285" t="str">
        <f>IF(AJ61="","",VLOOKUP(AJ61,'標準様式１【記載例】シフト記号表（勤務時間帯）'!$C$6:$L$47,10,FALSE))</f>
        <v/>
      </c>
      <c r="AK62" s="283" t="str">
        <f>IF(AK61="","",VLOOKUP(AK61,'標準様式１【記載例】シフト記号表（勤務時間帯）'!$C$6:$L$47,10,FALSE))</f>
        <v/>
      </c>
      <c r="AL62" s="284" t="str">
        <f>IF(AL61="","",VLOOKUP(AL61,'標準様式１【記載例】シフト記号表（勤務時間帯）'!$C$6:$L$47,10,FALSE))</f>
        <v/>
      </c>
      <c r="AM62" s="284" t="str">
        <f>IF(AM61="","",VLOOKUP(AM61,'標準様式１【記載例】シフト記号表（勤務時間帯）'!$C$6:$L$47,10,FALSE))</f>
        <v/>
      </c>
      <c r="AN62" s="284" t="str">
        <f>IF(AN61="","",VLOOKUP(AN61,'標準様式１【記載例】シフト記号表（勤務時間帯）'!$C$6:$L$47,10,FALSE))</f>
        <v/>
      </c>
      <c r="AO62" s="284" t="str">
        <f>IF(AO61="","",VLOOKUP(AO61,'標準様式１【記載例】シフト記号表（勤務時間帯）'!$C$6:$L$47,10,FALSE))</f>
        <v/>
      </c>
      <c r="AP62" s="284" t="str">
        <f>IF(AP61="","",VLOOKUP(AP61,'標準様式１【記載例】シフト記号表（勤務時間帯）'!$C$6:$L$47,10,FALSE))</f>
        <v/>
      </c>
      <c r="AQ62" s="285" t="str">
        <f>IF(AQ61="","",VLOOKUP(AQ61,'標準様式１【記載例】シフト記号表（勤務時間帯）'!$C$6:$L$47,10,FALSE))</f>
        <v/>
      </c>
      <c r="AR62" s="283" t="str">
        <f>IF(AR61="","",VLOOKUP(AR61,'標準様式１【記載例】シフト記号表（勤務時間帯）'!$C$6:$L$47,10,FALSE))</f>
        <v/>
      </c>
      <c r="AS62" s="284" t="str">
        <f>IF(AS61="","",VLOOKUP(AS61,'標準様式１【記載例】シフト記号表（勤務時間帯）'!$C$6:$L$47,10,FALSE))</f>
        <v/>
      </c>
      <c r="AT62" s="284" t="str">
        <f>IF(AT61="","",VLOOKUP(AT61,'標準様式１【記載例】シフト記号表（勤務時間帯）'!$C$6:$L$47,10,FALSE))</f>
        <v/>
      </c>
      <c r="AU62" s="284" t="str">
        <f>IF(AU61="","",VLOOKUP(AU61,'標準様式１【記載例】シフト記号表（勤務時間帯）'!$C$6:$L$47,10,FALSE))</f>
        <v/>
      </c>
      <c r="AV62" s="284" t="str">
        <f>IF(AV61="","",VLOOKUP(AV61,'標準様式１【記載例】シフト記号表（勤務時間帯）'!$C$6:$L$47,10,FALSE))</f>
        <v/>
      </c>
      <c r="AW62" s="284" t="str">
        <f>IF(AW61="","",VLOOKUP(AW61,'標準様式１【記載例】シフト記号表（勤務時間帯）'!$C$6:$L$47,10,FALSE))</f>
        <v/>
      </c>
      <c r="AX62" s="285" t="str">
        <f>IF(AX61="","",VLOOKUP(AX61,'標準様式１【記載例】シフト記号表（勤務時間帯）'!$C$6:$L$47,10,FALSE))</f>
        <v/>
      </c>
      <c r="AY62" s="283" t="str">
        <f>IF(AY61="","",VLOOKUP(AY61,'標準様式１【記載例】シフト記号表（勤務時間帯）'!$C$6:$L$47,10,FALSE))</f>
        <v/>
      </c>
      <c r="AZ62" s="284" t="str">
        <f>IF(AZ61="","",VLOOKUP(AZ61,'標準様式１【記載例】シフト記号表（勤務時間帯）'!$C$6:$L$47,10,FALSE))</f>
        <v/>
      </c>
      <c r="BA62" s="284" t="str">
        <f>IF(BA61="","",VLOOKUP(BA61,'標準様式１【記載例】シフト記号表（勤務時間帯）'!$C$6:$L$47,10,FALSE))</f>
        <v/>
      </c>
      <c r="BB62" s="1083">
        <f>IF($BE$3="４週",SUM(W62:AX62),IF($BE$3="暦月",SUM(W62:BA62),""))</f>
        <v>0</v>
      </c>
      <c r="BC62" s="1084"/>
      <c r="BD62" s="1085">
        <f>IF($BE$3="４週",BB62/4,IF($BE$3="暦月",(BB62/($BE$8/7)),""))</f>
        <v>0</v>
      </c>
      <c r="BE62" s="1084"/>
      <c r="BF62" s="1080"/>
      <c r="BG62" s="1081"/>
      <c r="BH62" s="1081"/>
      <c r="BI62" s="1081"/>
      <c r="BJ62" s="1082"/>
    </row>
    <row r="63" spans="2:62" ht="20.25" customHeight="1" x14ac:dyDescent="0.15">
      <c r="B63" s="1086">
        <f>B61+1</f>
        <v>25</v>
      </c>
      <c r="C63" s="1155"/>
      <c r="D63" s="1156"/>
      <c r="E63" s="278"/>
      <c r="F63" s="279"/>
      <c r="G63" s="278"/>
      <c r="H63" s="279"/>
      <c r="I63" s="1157"/>
      <c r="J63" s="1158"/>
      <c r="K63" s="1159"/>
      <c r="L63" s="1160"/>
      <c r="M63" s="1160"/>
      <c r="N63" s="1156"/>
      <c r="O63" s="1103"/>
      <c r="P63" s="1104"/>
      <c r="Q63" s="1104"/>
      <c r="R63" s="1104"/>
      <c r="S63" s="1105"/>
      <c r="T63" s="298" t="s">
        <v>429</v>
      </c>
      <c r="V63" s="299"/>
      <c r="W63" s="291"/>
      <c r="X63" s="292"/>
      <c r="Y63" s="292"/>
      <c r="Z63" s="292"/>
      <c r="AA63" s="292"/>
      <c r="AB63" s="292"/>
      <c r="AC63" s="293"/>
      <c r="AD63" s="291"/>
      <c r="AE63" s="292"/>
      <c r="AF63" s="292"/>
      <c r="AG63" s="292"/>
      <c r="AH63" s="292"/>
      <c r="AI63" s="292"/>
      <c r="AJ63" s="293"/>
      <c r="AK63" s="291"/>
      <c r="AL63" s="292"/>
      <c r="AM63" s="292"/>
      <c r="AN63" s="292"/>
      <c r="AO63" s="292"/>
      <c r="AP63" s="292"/>
      <c r="AQ63" s="293"/>
      <c r="AR63" s="291"/>
      <c r="AS63" s="292"/>
      <c r="AT63" s="292"/>
      <c r="AU63" s="292"/>
      <c r="AV63" s="292"/>
      <c r="AW63" s="292"/>
      <c r="AX63" s="293"/>
      <c r="AY63" s="291"/>
      <c r="AZ63" s="292"/>
      <c r="BA63" s="294"/>
      <c r="BB63" s="1161"/>
      <c r="BC63" s="1162"/>
      <c r="BD63" s="1150"/>
      <c r="BE63" s="1151"/>
      <c r="BF63" s="1152"/>
      <c r="BG63" s="1153"/>
      <c r="BH63" s="1153"/>
      <c r="BI63" s="1153"/>
      <c r="BJ63" s="1154"/>
    </row>
    <row r="64" spans="2:62" ht="20.25" customHeight="1" x14ac:dyDescent="0.15">
      <c r="B64" s="1087"/>
      <c r="C64" s="1090"/>
      <c r="D64" s="1091"/>
      <c r="E64" s="278"/>
      <c r="F64" s="279">
        <f>C63</f>
        <v>0</v>
      </c>
      <c r="G64" s="278"/>
      <c r="H64" s="279">
        <f>I63</f>
        <v>0</v>
      </c>
      <c r="I64" s="1094"/>
      <c r="J64" s="1095"/>
      <c r="K64" s="1098"/>
      <c r="L64" s="1099"/>
      <c r="M64" s="1099"/>
      <c r="N64" s="1091"/>
      <c r="O64" s="1103"/>
      <c r="P64" s="1104"/>
      <c r="Q64" s="1104"/>
      <c r="R64" s="1104"/>
      <c r="S64" s="1105"/>
      <c r="T64" s="300" t="s">
        <v>430</v>
      </c>
      <c r="U64" s="296"/>
      <c r="V64" s="297"/>
      <c r="W64" s="283" t="str">
        <f>IF(W63="","",VLOOKUP(W63,'標準様式１【記載例】シフト記号表（勤務時間帯）'!$C$6:$L$47,10,FALSE))</f>
        <v/>
      </c>
      <c r="X64" s="284" t="str">
        <f>IF(X63="","",VLOOKUP(X63,'標準様式１【記載例】シフト記号表（勤務時間帯）'!$C$6:$L$47,10,FALSE))</f>
        <v/>
      </c>
      <c r="Y64" s="284" t="str">
        <f>IF(Y63="","",VLOOKUP(Y63,'標準様式１【記載例】シフト記号表（勤務時間帯）'!$C$6:$L$47,10,FALSE))</f>
        <v/>
      </c>
      <c r="Z64" s="284" t="str">
        <f>IF(Z63="","",VLOOKUP(Z63,'標準様式１【記載例】シフト記号表（勤務時間帯）'!$C$6:$L$47,10,FALSE))</f>
        <v/>
      </c>
      <c r="AA64" s="284" t="str">
        <f>IF(AA63="","",VLOOKUP(AA63,'標準様式１【記載例】シフト記号表（勤務時間帯）'!$C$6:$L$47,10,FALSE))</f>
        <v/>
      </c>
      <c r="AB64" s="284" t="str">
        <f>IF(AB63="","",VLOOKUP(AB63,'標準様式１【記載例】シフト記号表（勤務時間帯）'!$C$6:$L$47,10,FALSE))</f>
        <v/>
      </c>
      <c r="AC64" s="285" t="str">
        <f>IF(AC63="","",VLOOKUP(AC63,'標準様式１【記載例】シフト記号表（勤務時間帯）'!$C$6:$L$47,10,FALSE))</f>
        <v/>
      </c>
      <c r="AD64" s="283" t="str">
        <f>IF(AD63="","",VLOOKUP(AD63,'標準様式１【記載例】シフト記号表（勤務時間帯）'!$C$6:$L$47,10,FALSE))</f>
        <v/>
      </c>
      <c r="AE64" s="284" t="str">
        <f>IF(AE63="","",VLOOKUP(AE63,'標準様式１【記載例】シフト記号表（勤務時間帯）'!$C$6:$L$47,10,FALSE))</f>
        <v/>
      </c>
      <c r="AF64" s="284" t="str">
        <f>IF(AF63="","",VLOOKUP(AF63,'標準様式１【記載例】シフト記号表（勤務時間帯）'!$C$6:$L$47,10,FALSE))</f>
        <v/>
      </c>
      <c r="AG64" s="284" t="str">
        <f>IF(AG63="","",VLOOKUP(AG63,'標準様式１【記載例】シフト記号表（勤務時間帯）'!$C$6:$L$47,10,FALSE))</f>
        <v/>
      </c>
      <c r="AH64" s="284" t="str">
        <f>IF(AH63="","",VLOOKUP(AH63,'標準様式１【記載例】シフト記号表（勤務時間帯）'!$C$6:$L$47,10,FALSE))</f>
        <v/>
      </c>
      <c r="AI64" s="284" t="str">
        <f>IF(AI63="","",VLOOKUP(AI63,'標準様式１【記載例】シフト記号表（勤務時間帯）'!$C$6:$L$47,10,FALSE))</f>
        <v/>
      </c>
      <c r="AJ64" s="285" t="str">
        <f>IF(AJ63="","",VLOOKUP(AJ63,'標準様式１【記載例】シフト記号表（勤務時間帯）'!$C$6:$L$47,10,FALSE))</f>
        <v/>
      </c>
      <c r="AK64" s="283" t="str">
        <f>IF(AK63="","",VLOOKUP(AK63,'標準様式１【記載例】シフト記号表（勤務時間帯）'!$C$6:$L$47,10,FALSE))</f>
        <v/>
      </c>
      <c r="AL64" s="284" t="str">
        <f>IF(AL63="","",VLOOKUP(AL63,'標準様式１【記載例】シフト記号表（勤務時間帯）'!$C$6:$L$47,10,FALSE))</f>
        <v/>
      </c>
      <c r="AM64" s="284" t="str">
        <f>IF(AM63="","",VLOOKUP(AM63,'標準様式１【記載例】シフト記号表（勤務時間帯）'!$C$6:$L$47,10,FALSE))</f>
        <v/>
      </c>
      <c r="AN64" s="284" t="str">
        <f>IF(AN63="","",VLOOKUP(AN63,'標準様式１【記載例】シフト記号表（勤務時間帯）'!$C$6:$L$47,10,FALSE))</f>
        <v/>
      </c>
      <c r="AO64" s="284" t="str">
        <f>IF(AO63="","",VLOOKUP(AO63,'標準様式１【記載例】シフト記号表（勤務時間帯）'!$C$6:$L$47,10,FALSE))</f>
        <v/>
      </c>
      <c r="AP64" s="284" t="str">
        <f>IF(AP63="","",VLOOKUP(AP63,'標準様式１【記載例】シフト記号表（勤務時間帯）'!$C$6:$L$47,10,FALSE))</f>
        <v/>
      </c>
      <c r="AQ64" s="285" t="str">
        <f>IF(AQ63="","",VLOOKUP(AQ63,'標準様式１【記載例】シフト記号表（勤務時間帯）'!$C$6:$L$47,10,FALSE))</f>
        <v/>
      </c>
      <c r="AR64" s="283" t="str">
        <f>IF(AR63="","",VLOOKUP(AR63,'標準様式１【記載例】シフト記号表（勤務時間帯）'!$C$6:$L$47,10,FALSE))</f>
        <v/>
      </c>
      <c r="AS64" s="284" t="str">
        <f>IF(AS63="","",VLOOKUP(AS63,'標準様式１【記載例】シフト記号表（勤務時間帯）'!$C$6:$L$47,10,FALSE))</f>
        <v/>
      </c>
      <c r="AT64" s="284" t="str">
        <f>IF(AT63="","",VLOOKUP(AT63,'標準様式１【記載例】シフト記号表（勤務時間帯）'!$C$6:$L$47,10,FALSE))</f>
        <v/>
      </c>
      <c r="AU64" s="284" t="str">
        <f>IF(AU63="","",VLOOKUP(AU63,'標準様式１【記載例】シフト記号表（勤務時間帯）'!$C$6:$L$47,10,FALSE))</f>
        <v/>
      </c>
      <c r="AV64" s="284" t="str">
        <f>IF(AV63="","",VLOOKUP(AV63,'標準様式１【記載例】シフト記号表（勤務時間帯）'!$C$6:$L$47,10,FALSE))</f>
        <v/>
      </c>
      <c r="AW64" s="284" t="str">
        <f>IF(AW63="","",VLOOKUP(AW63,'標準様式１【記載例】シフト記号表（勤務時間帯）'!$C$6:$L$47,10,FALSE))</f>
        <v/>
      </c>
      <c r="AX64" s="285" t="str">
        <f>IF(AX63="","",VLOOKUP(AX63,'標準様式１【記載例】シフト記号表（勤務時間帯）'!$C$6:$L$47,10,FALSE))</f>
        <v/>
      </c>
      <c r="AY64" s="283" t="str">
        <f>IF(AY63="","",VLOOKUP(AY63,'標準様式１【記載例】シフト記号表（勤務時間帯）'!$C$6:$L$47,10,FALSE))</f>
        <v/>
      </c>
      <c r="AZ64" s="284" t="str">
        <f>IF(AZ63="","",VLOOKUP(AZ63,'標準様式１【記載例】シフト記号表（勤務時間帯）'!$C$6:$L$47,10,FALSE))</f>
        <v/>
      </c>
      <c r="BA64" s="284" t="str">
        <f>IF(BA63="","",VLOOKUP(BA63,'標準様式１【記載例】シフト記号表（勤務時間帯）'!$C$6:$L$47,10,FALSE))</f>
        <v/>
      </c>
      <c r="BB64" s="1083">
        <f>IF($BE$3="４週",SUM(W64:AX64),IF($BE$3="暦月",SUM(W64:BA64),""))</f>
        <v>0</v>
      </c>
      <c r="BC64" s="1084"/>
      <c r="BD64" s="1085">
        <f>IF($BE$3="４週",BB64/4,IF($BE$3="暦月",(BB64/($BE$8/7)),""))</f>
        <v>0</v>
      </c>
      <c r="BE64" s="1084"/>
      <c r="BF64" s="1080"/>
      <c r="BG64" s="1081"/>
      <c r="BH64" s="1081"/>
      <c r="BI64" s="1081"/>
      <c r="BJ64" s="1082"/>
    </row>
    <row r="65" spans="2:62" ht="20.25" customHeight="1" x14ac:dyDescent="0.15">
      <c r="B65" s="1086">
        <f>B63+1</f>
        <v>26</v>
      </c>
      <c r="C65" s="1155"/>
      <c r="D65" s="1156"/>
      <c r="E65" s="278"/>
      <c r="F65" s="279"/>
      <c r="G65" s="278"/>
      <c r="H65" s="279"/>
      <c r="I65" s="1157"/>
      <c r="J65" s="1158"/>
      <c r="K65" s="1159"/>
      <c r="L65" s="1160"/>
      <c r="M65" s="1160"/>
      <c r="N65" s="1156"/>
      <c r="O65" s="1103"/>
      <c r="P65" s="1104"/>
      <c r="Q65" s="1104"/>
      <c r="R65" s="1104"/>
      <c r="S65" s="1105"/>
      <c r="T65" s="298" t="s">
        <v>429</v>
      </c>
      <c r="V65" s="299"/>
      <c r="W65" s="291"/>
      <c r="X65" s="292"/>
      <c r="Y65" s="292"/>
      <c r="Z65" s="292"/>
      <c r="AA65" s="292"/>
      <c r="AB65" s="292"/>
      <c r="AC65" s="293"/>
      <c r="AD65" s="291"/>
      <c r="AE65" s="292"/>
      <c r="AF65" s="292"/>
      <c r="AG65" s="292"/>
      <c r="AH65" s="292"/>
      <c r="AI65" s="292"/>
      <c r="AJ65" s="293"/>
      <c r="AK65" s="291"/>
      <c r="AL65" s="292"/>
      <c r="AM65" s="292"/>
      <c r="AN65" s="292"/>
      <c r="AO65" s="292"/>
      <c r="AP65" s="292"/>
      <c r="AQ65" s="293"/>
      <c r="AR65" s="291"/>
      <c r="AS65" s="292"/>
      <c r="AT65" s="292"/>
      <c r="AU65" s="292"/>
      <c r="AV65" s="292"/>
      <c r="AW65" s="292"/>
      <c r="AX65" s="293"/>
      <c r="AY65" s="291"/>
      <c r="AZ65" s="292"/>
      <c r="BA65" s="294"/>
      <c r="BB65" s="1161"/>
      <c r="BC65" s="1162"/>
      <c r="BD65" s="1150"/>
      <c r="BE65" s="1151"/>
      <c r="BF65" s="1152"/>
      <c r="BG65" s="1153"/>
      <c r="BH65" s="1153"/>
      <c r="BI65" s="1153"/>
      <c r="BJ65" s="1154"/>
    </row>
    <row r="66" spans="2:62" ht="20.25" customHeight="1" x14ac:dyDescent="0.15">
      <c r="B66" s="1087"/>
      <c r="C66" s="1090"/>
      <c r="D66" s="1091"/>
      <c r="E66" s="278"/>
      <c r="F66" s="279">
        <f>C65</f>
        <v>0</v>
      </c>
      <c r="G66" s="278"/>
      <c r="H66" s="279">
        <f>I65</f>
        <v>0</v>
      </c>
      <c r="I66" s="1094"/>
      <c r="J66" s="1095"/>
      <c r="K66" s="1098"/>
      <c r="L66" s="1099"/>
      <c r="M66" s="1099"/>
      <c r="N66" s="1091"/>
      <c r="O66" s="1103"/>
      <c r="P66" s="1104"/>
      <c r="Q66" s="1104"/>
      <c r="R66" s="1104"/>
      <c r="S66" s="1105"/>
      <c r="T66" s="300" t="s">
        <v>430</v>
      </c>
      <c r="U66" s="296"/>
      <c r="V66" s="297"/>
      <c r="W66" s="283" t="str">
        <f>IF(W65="","",VLOOKUP(W65,'標準様式１【記載例】シフト記号表（勤務時間帯）'!$C$6:$L$47,10,FALSE))</f>
        <v/>
      </c>
      <c r="X66" s="284" t="str">
        <f>IF(X65="","",VLOOKUP(X65,'標準様式１【記載例】シフト記号表（勤務時間帯）'!$C$6:$L$47,10,FALSE))</f>
        <v/>
      </c>
      <c r="Y66" s="284" t="str">
        <f>IF(Y65="","",VLOOKUP(Y65,'標準様式１【記載例】シフト記号表（勤務時間帯）'!$C$6:$L$47,10,FALSE))</f>
        <v/>
      </c>
      <c r="Z66" s="284" t="str">
        <f>IF(Z65="","",VLOOKUP(Z65,'標準様式１【記載例】シフト記号表（勤務時間帯）'!$C$6:$L$47,10,FALSE))</f>
        <v/>
      </c>
      <c r="AA66" s="284" t="str">
        <f>IF(AA65="","",VLOOKUP(AA65,'標準様式１【記載例】シフト記号表（勤務時間帯）'!$C$6:$L$47,10,FALSE))</f>
        <v/>
      </c>
      <c r="AB66" s="284" t="str">
        <f>IF(AB65="","",VLOOKUP(AB65,'標準様式１【記載例】シフト記号表（勤務時間帯）'!$C$6:$L$47,10,FALSE))</f>
        <v/>
      </c>
      <c r="AC66" s="285" t="str">
        <f>IF(AC65="","",VLOOKUP(AC65,'標準様式１【記載例】シフト記号表（勤務時間帯）'!$C$6:$L$47,10,FALSE))</f>
        <v/>
      </c>
      <c r="AD66" s="283" t="str">
        <f>IF(AD65="","",VLOOKUP(AD65,'標準様式１【記載例】シフト記号表（勤務時間帯）'!$C$6:$L$47,10,FALSE))</f>
        <v/>
      </c>
      <c r="AE66" s="284" t="str">
        <f>IF(AE65="","",VLOOKUP(AE65,'標準様式１【記載例】シフト記号表（勤務時間帯）'!$C$6:$L$47,10,FALSE))</f>
        <v/>
      </c>
      <c r="AF66" s="284" t="str">
        <f>IF(AF65="","",VLOOKUP(AF65,'標準様式１【記載例】シフト記号表（勤務時間帯）'!$C$6:$L$47,10,FALSE))</f>
        <v/>
      </c>
      <c r="AG66" s="284" t="str">
        <f>IF(AG65="","",VLOOKUP(AG65,'標準様式１【記載例】シフト記号表（勤務時間帯）'!$C$6:$L$47,10,FALSE))</f>
        <v/>
      </c>
      <c r="AH66" s="284" t="str">
        <f>IF(AH65="","",VLOOKUP(AH65,'標準様式１【記載例】シフト記号表（勤務時間帯）'!$C$6:$L$47,10,FALSE))</f>
        <v/>
      </c>
      <c r="AI66" s="284" t="str">
        <f>IF(AI65="","",VLOOKUP(AI65,'標準様式１【記載例】シフト記号表（勤務時間帯）'!$C$6:$L$47,10,FALSE))</f>
        <v/>
      </c>
      <c r="AJ66" s="285" t="str">
        <f>IF(AJ65="","",VLOOKUP(AJ65,'標準様式１【記載例】シフト記号表（勤務時間帯）'!$C$6:$L$47,10,FALSE))</f>
        <v/>
      </c>
      <c r="AK66" s="283" t="str">
        <f>IF(AK65="","",VLOOKUP(AK65,'標準様式１【記載例】シフト記号表（勤務時間帯）'!$C$6:$L$47,10,FALSE))</f>
        <v/>
      </c>
      <c r="AL66" s="284" t="str">
        <f>IF(AL65="","",VLOOKUP(AL65,'標準様式１【記載例】シフト記号表（勤務時間帯）'!$C$6:$L$47,10,FALSE))</f>
        <v/>
      </c>
      <c r="AM66" s="284" t="str">
        <f>IF(AM65="","",VLOOKUP(AM65,'標準様式１【記載例】シフト記号表（勤務時間帯）'!$C$6:$L$47,10,FALSE))</f>
        <v/>
      </c>
      <c r="AN66" s="284" t="str">
        <f>IF(AN65="","",VLOOKUP(AN65,'標準様式１【記載例】シフト記号表（勤務時間帯）'!$C$6:$L$47,10,FALSE))</f>
        <v/>
      </c>
      <c r="AO66" s="284" t="str">
        <f>IF(AO65="","",VLOOKUP(AO65,'標準様式１【記載例】シフト記号表（勤務時間帯）'!$C$6:$L$47,10,FALSE))</f>
        <v/>
      </c>
      <c r="AP66" s="284" t="str">
        <f>IF(AP65="","",VLOOKUP(AP65,'標準様式１【記載例】シフト記号表（勤務時間帯）'!$C$6:$L$47,10,FALSE))</f>
        <v/>
      </c>
      <c r="AQ66" s="285" t="str">
        <f>IF(AQ65="","",VLOOKUP(AQ65,'標準様式１【記載例】シフト記号表（勤務時間帯）'!$C$6:$L$47,10,FALSE))</f>
        <v/>
      </c>
      <c r="AR66" s="283" t="str">
        <f>IF(AR65="","",VLOOKUP(AR65,'標準様式１【記載例】シフト記号表（勤務時間帯）'!$C$6:$L$47,10,FALSE))</f>
        <v/>
      </c>
      <c r="AS66" s="284" t="str">
        <f>IF(AS65="","",VLOOKUP(AS65,'標準様式１【記載例】シフト記号表（勤務時間帯）'!$C$6:$L$47,10,FALSE))</f>
        <v/>
      </c>
      <c r="AT66" s="284" t="str">
        <f>IF(AT65="","",VLOOKUP(AT65,'標準様式１【記載例】シフト記号表（勤務時間帯）'!$C$6:$L$47,10,FALSE))</f>
        <v/>
      </c>
      <c r="AU66" s="284" t="str">
        <f>IF(AU65="","",VLOOKUP(AU65,'標準様式１【記載例】シフト記号表（勤務時間帯）'!$C$6:$L$47,10,FALSE))</f>
        <v/>
      </c>
      <c r="AV66" s="284" t="str">
        <f>IF(AV65="","",VLOOKUP(AV65,'標準様式１【記載例】シフト記号表（勤務時間帯）'!$C$6:$L$47,10,FALSE))</f>
        <v/>
      </c>
      <c r="AW66" s="284" t="str">
        <f>IF(AW65="","",VLOOKUP(AW65,'標準様式１【記載例】シフト記号表（勤務時間帯）'!$C$6:$L$47,10,FALSE))</f>
        <v/>
      </c>
      <c r="AX66" s="285" t="str">
        <f>IF(AX65="","",VLOOKUP(AX65,'標準様式１【記載例】シフト記号表（勤務時間帯）'!$C$6:$L$47,10,FALSE))</f>
        <v/>
      </c>
      <c r="AY66" s="283" t="str">
        <f>IF(AY65="","",VLOOKUP(AY65,'標準様式１【記載例】シフト記号表（勤務時間帯）'!$C$6:$L$47,10,FALSE))</f>
        <v/>
      </c>
      <c r="AZ66" s="284" t="str">
        <f>IF(AZ65="","",VLOOKUP(AZ65,'標準様式１【記載例】シフト記号表（勤務時間帯）'!$C$6:$L$47,10,FALSE))</f>
        <v/>
      </c>
      <c r="BA66" s="284" t="str">
        <f>IF(BA65="","",VLOOKUP(BA65,'標準様式１【記載例】シフト記号表（勤務時間帯）'!$C$6:$L$47,10,FALSE))</f>
        <v/>
      </c>
      <c r="BB66" s="1083">
        <f>IF($BE$3="４週",SUM(W66:AX66),IF($BE$3="暦月",SUM(W66:BA66),""))</f>
        <v>0</v>
      </c>
      <c r="BC66" s="1084"/>
      <c r="BD66" s="1085">
        <f>IF($BE$3="４週",BB66/4,IF($BE$3="暦月",(BB66/($BE$8/7)),""))</f>
        <v>0</v>
      </c>
      <c r="BE66" s="1084"/>
      <c r="BF66" s="1080"/>
      <c r="BG66" s="1081"/>
      <c r="BH66" s="1081"/>
      <c r="BI66" s="1081"/>
      <c r="BJ66" s="1082"/>
    </row>
    <row r="67" spans="2:62" ht="20.25" customHeight="1" x14ac:dyDescent="0.15">
      <c r="B67" s="1086">
        <f>B65+1</f>
        <v>27</v>
      </c>
      <c r="C67" s="1155"/>
      <c r="D67" s="1156"/>
      <c r="E67" s="278"/>
      <c r="F67" s="279"/>
      <c r="G67" s="278"/>
      <c r="H67" s="279"/>
      <c r="I67" s="1157"/>
      <c r="J67" s="1158"/>
      <c r="K67" s="1159"/>
      <c r="L67" s="1160"/>
      <c r="M67" s="1160"/>
      <c r="N67" s="1156"/>
      <c r="O67" s="1103"/>
      <c r="P67" s="1104"/>
      <c r="Q67" s="1104"/>
      <c r="R67" s="1104"/>
      <c r="S67" s="1105"/>
      <c r="T67" s="298" t="s">
        <v>429</v>
      </c>
      <c r="V67" s="299"/>
      <c r="W67" s="291"/>
      <c r="X67" s="292"/>
      <c r="Y67" s="292"/>
      <c r="Z67" s="292"/>
      <c r="AA67" s="292"/>
      <c r="AB67" s="292"/>
      <c r="AC67" s="293"/>
      <c r="AD67" s="291"/>
      <c r="AE67" s="292"/>
      <c r="AF67" s="292"/>
      <c r="AG67" s="292"/>
      <c r="AH67" s="292"/>
      <c r="AI67" s="292"/>
      <c r="AJ67" s="293"/>
      <c r="AK67" s="291"/>
      <c r="AL67" s="292"/>
      <c r="AM67" s="292"/>
      <c r="AN67" s="292"/>
      <c r="AO67" s="292"/>
      <c r="AP67" s="292"/>
      <c r="AQ67" s="293"/>
      <c r="AR67" s="291"/>
      <c r="AS67" s="292"/>
      <c r="AT67" s="292"/>
      <c r="AU67" s="292"/>
      <c r="AV67" s="292"/>
      <c r="AW67" s="292"/>
      <c r="AX67" s="293"/>
      <c r="AY67" s="291"/>
      <c r="AZ67" s="292"/>
      <c r="BA67" s="294"/>
      <c r="BB67" s="1161"/>
      <c r="BC67" s="1162"/>
      <c r="BD67" s="1150"/>
      <c r="BE67" s="1151"/>
      <c r="BF67" s="1152"/>
      <c r="BG67" s="1153"/>
      <c r="BH67" s="1153"/>
      <c r="BI67" s="1153"/>
      <c r="BJ67" s="1154"/>
    </row>
    <row r="68" spans="2:62" ht="20.25" customHeight="1" x14ac:dyDescent="0.15">
      <c r="B68" s="1087"/>
      <c r="C68" s="1090"/>
      <c r="D68" s="1091"/>
      <c r="E68" s="278"/>
      <c r="F68" s="279">
        <f>C67</f>
        <v>0</v>
      </c>
      <c r="G68" s="278"/>
      <c r="H68" s="279">
        <f>I67</f>
        <v>0</v>
      </c>
      <c r="I68" s="1094"/>
      <c r="J68" s="1095"/>
      <c r="K68" s="1098"/>
      <c r="L68" s="1099"/>
      <c r="M68" s="1099"/>
      <c r="N68" s="1091"/>
      <c r="O68" s="1103"/>
      <c r="P68" s="1104"/>
      <c r="Q68" s="1104"/>
      <c r="R68" s="1104"/>
      <c r="S68" s="1105"/>
      <c r="T68" s="300" t="s">
        <v>430</v>
      </c>
      <c r="U68" s="296"/>
      <c r="V68" s="297"/>
      <c r="W68" s="283" t="str">
        <f>IF(W67="","",VLOOKUP(W67,'標準様式１【記載例】シフト記号表（勤務時間帯）'!$C$6:$L$47,10,FALSE))</f>
        <v/>
      </c>
      <c r="X68" s="284" t="str">
        <f>IF(X67="","",VLOOKUP(X67,'標準様式１【記載例】シフト記号表（勤務時間帯）'!$C$6:$L$47,10,FALSE))</f>
        <v/>
      </c>
      <c r="Y68" s="284" t="str">
        <f>IF(Y67="","",VLOOKUP(Y67,'標準様式１【記載例】シフト記号表（勤務時間帯）'!$C$6:$L$47,10,FALSE))</f>
        <v/>
      </c>
      <c r="Z68" s="284" t="str">
        <f>IF(Z67="","",VLOOKUP(Z67,'標準様式１【記載例】シフト記号表（勤務時間帯）'!$C$6:$L$47,10,FALSE))</f>
        <v/>
      </c>
      <c r="AA68" s="284" t="str">
        <f>IF(AA67="","",VLOOKUP(AA67,'標準様式１【記載例】シフト記号表（勤務時間帯）'!$C$6:$L$47,10,FALSE))</f>
        <v/>
      </c>
      <c r="AB68" s="284" t="str">
        <f>IF(AB67="","",VLOOKUP(AB67,'標準様式１【記載例】シフト記号表（勤務時間帯）'!$C$6:$L$47,10,FALSE))</f>
        <v/>
      </c>
      <c r="AC68" s="285" t="str">
        <f>IF(AC67="","",VLOOKUP(AC67,'標準様式１【記載例】シフト記号表（勤務時間帯）'!$C$6:$L$47,10,FALSE))</f>
        <v/>
      </c>
      <c r="AD68" s="283" t="str">
        <f>IF(AD67="","",VLOOKUP(AD67,'標準様式１【記載例】シフト記号表（勤務時間帯）'!$C$6:$L$47,10,FALSE))</f>
        <v/>
      </c>
      <c r="AE68" s="284" t="str">
        <f>IF(AE67="","",VLOOKUP(AE67,'標準様式１【記載例】シフト記号表（勤務時間帯）'!$C$6:$L$47,10,FALSE))</f>
        <v/>
      </c>
      <c r="AF68" s="284" t="str">
        <f>IF(AF67="","",VLOOKUP(AF67,'標準様式１【記載例】シフト記号表（勤務時間帯）'!$C$6:$L$47,10,FALSE))</f>
        <v/>
      </c>
      <c r="AG68" s="284" t="str">
        <f>IF(AG67="","",VLOOKUP(AG67,'標準様式１【記載例】シフト記号表（勤務時間帯）'!$C$6:$L$47,10,FALSE))</f>
        <v/>
      </c>
      <c r="AH68" s="284" t="str">
        <f>IF(AH67="","",VLOOKUP(AH67,'標準様式１【記載例】シフト記号表（勤務時間帯）'!$C$6:$L$47,10,FALSE))</f>
        <v/>
      </c>
      <c r="AI68" s="284" t="str">
        <f>IF(AI67="","",VLOOKUP(AI67,'標準様式１【記載例】シフト記号表（勤務時間帯）'!$C$6:$L$47,10,FALSE))</f>
        <v/>
      </c>
      <c r="AJ68" s="285" t="str">
        <f>IF(AJ67="","",VLOOKUP(AJ67,'標準様式１【記載例】シフト記号表（勤務時間帯）'!$C$6:$L$47,10,FALSE))</f>
        <v/>
      </c>
      <c r="AK68" s="283" t="str">
        <f>IF(AK67="","",VLOOKUP(AK67,'標準様式１【記載例】シフト記号表（勤務時間帯）'!$C$6:$L$47,10,FALSE))</f>
        <v/>
      </c>
      <c r="AL68" s="284" t="str">
        <f>IF(AL67="","",VLOOKUP(AL67,'標準様式１【記載例】シフト記号表（勤務時間帯）'!$C$6:$L$47,10,FALSE))</f>
        <v/>
      </c>
      <c r="AM68" s="284" t="str">
        <f>IF(AM67="","",VLOOKUP(AM67,'標準様式１【記載例】シフト記号表（勤務時間帯）'!$C$6:$L$47,10,FALSE))</f>
        <v/>
      </c>
      <c r="AN68" s="284" t="str">
        <f>IF(AN67="","",VLOOKUP(AN67,'標準様式１【記載例】シフト記号表（勤務時間帯）'!$C$6:$L$47,10,FALSE))</f>
        <v/>
      </c>
      <c r="AO68" s="284" t="str">
        <f>IF(AO67="","",VLOOKUP(AO67,'標準様式１【記載例】シフト記号表（勤務時間帯）'!$C$6:$L$47,10,FALSE))</f>
        <v/>
      </c>
      <c r="AP68" s="284" t="str">
        <f>IF(AP67="","",VLOOKUP(AP67,'標準様式１【記載例】シフト記号表（勤務時間帯）'!$C$6:$L$47,10,FALSE))</f>
        <v/>
      </c>
      <c r="AQ68" s="285" t="str">
        <f>IF(AQ67="","",VLOOKUP(AQ67,'標準様式１【記載例】シフト記号表（勤務時間帯）'!$C$6:$L$47,10,FALSE))</f>
        <v/>
      </c>
      <c r="AR68" s="283" t="str">
        <f>IF(AR67="","",VLOOKUP(AR67,'標準様式１【記載例】シフト記号表（勤務時間帯）'!$C$6:$L$47,10,FALSE))</f>
        <v/>
      </c>
      <c r="AS68" s="284" t="str">
        <f>IF(AS67="","",VLOOKUP(AS67,'標準様式１【記載例】シフト記号表（勤務時間帯）'!$C$6:$L$47,10,FALSE))</f>
        <v/>
      </c>
      <c r="AT68" s="284" t="str">
        <f>IF(AT67="","",VLOOKUP(AT67,'標準様式１【記載例】シフト記号表（勤務時間帯）'!$C$6:$L$47,10,FALSE))</f>
        <v/>
      </c>
      <c r="AU68" s="284" t="str">
        <f>IF(AU67="","",VLOOKUP(AU67,'標準様式１【記載例】シフト記号表（勤務時間帯）'!$C$6:$L$47,10,FALSE))</f>
        <v/>
      </c>
      <c r="AV68" s="284" t="str">
        <f>IF(AV67="","",VLOOKUP(AV67,'標準様式１【記載例】シフト記号表（勤務時間帯）'!$C$6:$L$47,10,FALSE))</f>
        <v/>
      </c>
      <c r="AW68" s="284" t="str">
        <f>IF(AW67="","",VLOOKUP(AW67,'標準様式１【記載例】シフト記号表（勤務時間帯）'!$C$6:$L$47,10,FALSE))</f>
        <v/>
      </c>
      <c r="AX68" s="285" t="str">
        <f>IF(AX67="","",VLOOKUP(AX67,'標準様式１【記載例】シフト記号表（勤務時間帯）'!$C$6:$L$47,10,FALSE))</f>
        <v/>
      </c>
      <c r="AY68" s="283" t="str">
        <f>IF(AY67="","",VLOOKUP(AY67,'標準様式１【記載例】シフト記号表（勤務時間帯）'!$C$6:$L$47,10,FALSE))</f>
        <v/>
      </c>
      <c r="AZ68" s="284" t="str">
        <f>IF(AZ67="","",VLOOKUP(AZ67,'標準様式１【記載例】シフト記号表（勤務時間帯）'!$C$6:$L$47,10,FALSE))</f>
        <v/>
      </c>
      <c r="BA68" s="284" t="str">
        <f>IF(BA67="","",VLOOKUP(BA67,'標準様式１【記載例】シフト記号表（勤務時間帯）'!$C$6:$L$47,10,FALSE))</f>
        <v/>
      </c>
      <c r="BB68" s="1083">
        <f>IF($BE$3="４週",SUM(W68:AX68),IF($BE$3="暦月",SUM(W68:BA68),""))</f>
        <v>0</v>
      </c>
      <c r="BC68" s="1084"/>
      <c r="BD68" s="1085">
        <f>IF($BE$3="４週",BB68/4,IF($BE$3="暦月",(BB68/($BE$8/7)),""))</f>
        <v>0</v>
      </c>
      <c r="BE68" s="1084"/>
      <c r="BF68" s="1080"/>
      <c r="BG68" s="1081"/>
      <c r="BH68" s="1081"/>
      <c r="BI68" s="1081"/>
      <c r="BJ68" s="1082"/>
    </row>
    <row r="69" spans="2:62" ht="20.25" customHeight="1" x14ac:dyDescent="0.15">
      <c r="B69" s="1086">
        <f>B67+1</f>
        <v>28</v>
      </c>
      <c r="C69" s="1155"/>
      <c r="D69" s="1156"/>
      <c r="E69" s="278"/>
      <c r="F69" s="279"/>
      <c r="G69" s="278"/>
      <c r="H69" s="279"/>
      <c r="I69" s="1157"/>
      <c r="J69" s="1158"/>
      <c r="K69" s="1159"/>
      <c r="L69" s="1160"/>
      <c r="M69" s="1160"/>
      <c r="N69" s="1156"/>
      <c r="O69" s="1103"/>
      <c r="P69" s="1104"/>
      <c r="Q69" s="1104"/>
      <c r="R69" s="1104"/>
      <c r="S69" s="1105"/>
      <c r="T69" s="298" t="s">
        <v>429</v>
      </c>
      <c r="V69" s="299"/>
      <c r="W69" s="291"/>
      <c r="X69" s="292"/>
      <c r="Y69" s="292"/>
      <c r="Z69" s="292"/>
      <c r="AA69" s="292"/>
      <c r="AB69" s="292"/>
      <c r="AC69" s="293"/>
      <c r="AD69" s="291"/>
      <c r="AE69" s="292"/>
      <c r="AF69" s="292"/>
      <c r="AG69" s="292"/>
      <c r="AH69" s="292"/>
      <c r="AI69" s="292"/>
      <c r="AJ69" s="293"/>
      <c r="AK69" s="291"/>
      <c r="AL69" s="292"/>
      <c r="AM69" s="292"/>
      <c r="AN69" s="292"/>
      <c r="AO69" s="292"/>
      <c r="AP69" s="292"/>
      <c r="AQ69" s="293"/>
      <c r="AR69" s="291"/>
      <c r="AS69" s="292"/>
      <c r="AT69" s="292"/>
      <c r="AU69" s="292"/>
      <c r="AV69" s="292"/>
      <c r="AW69" s="292"/>
      <c r="AX69" s="293"/>
      <c r="AY69" s="291"/>
      <c r="AZ69" s="292"/>
      <c r="BA69" s="294"/>
      <c r="BB69" s="1161"/>
      <c r="BC69" s="1162"/>
      <c r="BD69" s="1150"/>
      <c r="BE69" s="1151"/>
      <c r="BF69" s="1152"/>
      <c r="BG69" s="1153"/>
      <c r="BH69" s="1153"/>
      <c r="BI69" s="1153"/>
      <c r="BJ69" s="1154"/>
    </row>
    <row r="70" spans="2:62" ht="20.25" customHeight="1" x14ac:dyDescent="0.15">
      <c r="B70" s="1087"/>
      <c r="C70" s="1090"/>
      <c r="D70" s="1091"/>
      <c r="E70" s="278"/>
      <c r="F70" s="279">
        <f>C69</f>
        <v>0</v>
      </c>
      <c r="G70" s="278"/>
      <c r="H70" s="279">
        <f>I69</f>
        <v>0</v>
      </c>
      <c r="I70" s="1094"/>
      <c r="J70" s="1095"/>
      <c r="K70" s="1098"/>
      <c r="L70" s="1099"/>
      <c r="M70" s="1099"/>
      <c r="N70" s="1091"/>
      <c r="O70" s="1103"/>
      <c r="P70" s="1104"/>
      <c r="Q70" s="1104"/>
      <c r="R70" s="1104"/>
      <c r="S70" s="1105"/>
      <c r="T70" s="300" t="s">
        <v>430</v>
      </c>
      <c r="U70" s="296"/>
      <c r="V70" s="297"/>
      <c r="W70" s="283" t="str">
        <f>IF(W69="","",VLOOKUP(W69,'標準様式１【記載例】シフト記号表（勤務時間帯）'!$C$6:$L$47,10,FALSE))</f>
        <v/>
      </c>
      <c r="X70" s="284" t="str">
        <f>IF(X69="","",VLOOKUP(X69,'標準様式１【記載例】シフト記号表（勤務時間帯）'!$C$6:$L$47,10,FALSE))</f>
        <v/>
      </c>
      <c r="Y70" s="284" t="str">
        <f>IF(Y69="","",VLOOKUP(Y69,'標準様式１【記載例】シフト記号表（勤務時間帯）'!$C$6:$L$47,10,FALSE))</f>
        <v/>
      </c>
      <c r="Z70" s="284" t="str">
        <f>IF(Z69="","",VLOOKUP(Z69,'標準様式１【記載例】シフト記号表（勤務時間帯）'!$C$6:$L$47,10,FALSE))</f>
        <v/>
      </c>
      <c r="AA70" s="284" t="str">
        <f>IF(AA69="","",VLOOKUP(AA69,'標準様式１【記載例】シフト記号表（勤務時間帯）'!$C$6:$L$47,10,FALSE))</f>
        <v/>
      </c>
      <c r="AB70" s="284" t="str">
        <f>IF(AB69="","",VLOOKUP(AB69,'標準様式１【記載例】シフト記号表（勤務時間帯）'!$C$6:$L$47,10,FALSE))</f>
        <v/>
      </c>
      <c r="AC70" s="285" t="str">
        <f>IF(AC69="","",VLOOKUP(AC69,'標準様式１【記載例】シフト記号表（勤務時間帯）'!$C$6:$L$47,10,FALSE))</f>
        <v/>
      </c>
      <c r="AD70" s="283" t="str">
        <f>IF(AD69="","",VLOOKUP(AD69,'標準様式１【記載例】シフト記号表（勤務時間帯）'!$C$6:$L$47,10,FALSE))</f>
        <v/>
      </c>
      <c r="AE70" s="284" t="str">
        <f>IF(AE69="","",VLOOKUP(AE69,'標準様式１【記載例】シフト記号表（勤務時間帯）'!$C$6:$L$47,10,FALSE))</f>
        <v/>
      </c>
      <c r="AF70" s="284" t="str">
        <f>IF(AF69="","",VLOOKUP(AF69,'標準様式１【記載例】シフト記号表（勤務時間帯）'!$C$6:$L$47,10,FALSE))</f>
        <v/>
      </c>
      <c r="AG70" s="284" t="str">
        <f>IF(AG69="","",VLOOKUP(AG69,'標準様式１【記載例】シフト記号表（勤務時間帯）'!$C$6:$L$47,10,FALSE))</f>
        <v/>
      </c>
      <c r="AH70" s="284" t="str">
        <f>IF(AH69="","",VLOOKUP(AH69,'標準様式１【記載例】シフト記号表（勤務時間帯）'!$C$6:$L$47,10,FALSE))</f>
        <v/>
      </c>
      <c r="AI70" s="284" t="str">
        <f>IF(AI69="","",VLOOKUP(AI69,'標準様式１【記載例】シフト記号表（勤務時間帯）'!$C$6:$L$47,10,FALSE))</f>
        <v/>
      </c>
      <c r="AJ70" s="285" t="str">
        <f>IF(AJ69="","",VLOOKUP(AJ69,'標準様式１【記載例】シフト記号表（勤務時間帯）'!$C$6:$L$47,10,FALSE))</f>
        <v/>
      </c>
      <c r="AK70" s="283" t="str">
        <f>IF(AK69="","",VLOOKUP(AK69,'標準様式１【記載例】シフト記号表（勤務時間帯）'!$C$6:$L$47,10,FALSE))</f>
        <v/>
      </c>
      <c r="AL70" s="284" t="str">
        <f>IF(AL69="","",VLOOKUP(AL69,'標準様式１【記載例】シフト記号表（勤務時間帯）'!$C$6:$L$47,10,FALSE))</f>
        <v/>
      </c>
      <c r="AM70" s="284" t="str">
        <f>IF(AM69="","",VLOOKUP(AM69,'標準様式１【記載例】シフト記号表（勤務時間帯）'!$C$6:$L$47,10,FALSE))</f>
        <v/>
      </c>
      <c r="AN70" s="284" t="str">
        <f>IF(AN69="","",VLOOKUP(AN69,'標準様式１【記載例】シフト記号表（勤務時間帯）'!$C$6:$L$47,10,FALSE))</f>
        <v/>
      </c>
      <c r="AO70" s="284" t="str">
        <f>IF(AO69="","",VLOOKUP(AO69,'標準様式１【記載例】シフト記号表（勤務時間帯）'!$C$6:$L$47,10,FALSE))</f>
        <v/>
      </c>
      <c r="AP70" s="284" t="str">
        <f>IF(AP69="","",VLOOKUP(AP69,'標準様式１【記載例】シフト記号表（勤務時間帯）'!$C$6:$L$47,10,FALSE))</f>
        <v/>
      </c>
      <c r="AQ70" s="285" t="str">
        <f>IF(AQ69="","",VLOOKUP(AQ69,'標準様式１【記載例】シフト記号表（勤務時間帯）'!$C$6:$L$47,10,FALSE))</f>
        <v/>
      </c>
      <c r="AR70" s="283" t="str">
        <f>IF(AR69="","",VLOOKUP(AR69,'標準様式１【記載例】シフト記号表（勤務時間帯）'!$C$6:$L$47,10,FALSE))</f>
        <v/>
      </c>
      <c r="AS70" s="284" t="str">
        <f>IF(AS69="","",VLOOKUP(AS69,'標準様式１【記載例】シフト記号表（勤務時間帯）'!$C$6:$L$47,10,FALSE))</f>
        <v/>
      </c>
      <c r="AT70" s="284" t="str">
        <f>IF(AT69="","",VLOOKUP(AT69,'標準様式１【記載例】シフト記号表（勤務時間帯）'!$C$6:$L$47,10,FALSE))</f>
        <v/>
      </c>
      <c r="AU70" s="284" t="str">
        <f>IF(AU69="","",VLOOKUP(AU69,'標準様式１【記載例】シフト記号表（勤務時間帯）'!$C$6:$L$47,10,FALSE))</f>
        <v/>
      </c>
      <c r="AV70" s="284" t="str">
        <f>IF(AV69="","",VLOOKUP(AV69,'標準様式１【記載例】シフト記号表（勤務時間帯）'!$C$6:$L$47,10,FALSE))</f>
        <v/>
      </c>
      <c r="AW70" s="284" t="str">
        <f>IF(AW69="","",VLOOKUP(AW69,'標準様式１【記載例】シフト記号表（勤務時間帯）'!$C$6:$L$47,10,FALSE))</f>
        <v/>
      </c>
      <c r="AX70" s="285" t="str">
        <f>IF(AX69="","",VLOOKUP(AX69,'標準様式１【記載例】シフト記号表（勤務時間帯）'!$C$6:$L$47,10,FALSE))</f>
        <v/>
      </c>
      <c r="AY70" s="283" t="str">
        <f>IF(AY69="","",VLOOKUP(AY69,'標準様式１【記載例】シフト記号表（勤務時間帯）'!$C$6:$L$47,10,FALSE))</f>
        <v/>
      </c>
      <c r="AZ70" s="284" t="str">
        <f>IF(AZ69="","",VLOOKUP(AZ69,'標準様式１【記載例】シフト記号表（勤務時間帯）'!$C$6:$L$47,10,FALSE))</f>
        <v/>
      </c>
      <c r="BA70" s="284" t="str">
        <f>IF(BA69="","",VLOOKUP(BA69,'標準様式１【記載例】シフト記号表（勤務時間帯）'!$C$6:$L$47,10,FALSE))</f>
        <v/>
      </c>
      <c r="BB70" s="1083">
        <f>IF($BE$3="４週",SUM(W70:AX70),IF($BE$3="暦月",SUM(W70:BA70),""))</f>
        <v>0</v>
      </c>
      <c r="BC70" s="1084"/>
      <c r="BD70" s="1085">
        <f>IF($BE$3="４週",BB70/4,IF($BE$3="暦月",(BB70/($BE$8/7)),""))</f>
        <v>0</v>
      </c>
      <c r="BE70" s="1084"/>
      <c r="BF70" s="1080"/>
      <c r="BG70" s="1081"/>
      <c r="BH70" s="1081"/>
      <c r="BI70" s="1081"/>
      <c r="BJ70" s="1082"/>
    </row>
    <row r="71" spans="2:62" ht="20.25" customHeight="1" x14ac:dyDescent="0.15">
      <c r="B71" s="1086">
        <f>B69+1</f>
        <v>29</v>
      </c>
      <c r="C71" s="1155"/>
      <c r="D71" s="1156"/>
      <c r="E71" s="278"/>
      <c r="F71" s="279"/>
      <c r="G71" s="278"/>
      <c r="H71" s="279"/>
      <c r="I71" s="1157"/>
      <c r="J71" s="1158"/>
      <c r="K71" s="1159"/>
      <c r="L71" s="1160"/>
      <c r="M71" s="1160"/>
      <c r="N71" s="1156"/>
      <c r="O71" s="1103"/>
      <c r="P71" s="1104"/>
      <c r="Q71" s="1104"/>
      <c r="R71" s="1104"/>
      <c r="S71" s="1105"/>
      <c r="T71" s="298" t="s">
        <v>429</v>
      </c>
      <c r="V71" s="299"/>
      <c r="W71" s="291"/>
      <c r="X71" s="292"/>
      <c r="Y71" s="292"/>
      <c r="Z71" s="292"/>
      <c r="AA71" s="292"/>
      <c r="AB71" s="292"/>
      <c r="AC71" s="293"/>
      <c r="AD71" s="291"/>
      <c r="AE71" s="292"/>
      <c r="AF71" s="292"/>
      <c r="AG71" s="292"/>
      <c r="AH71" s="292"/>
      <c r="AI71" s="292"/>
      <c r="AJ71" s="293"/>
      <c r="AK71" s="291"/>
      <c r="AL71" s="292"/>
      <c r="AM71" s="292"/>
      <c r="AN71" s="292"/>
      <c r="AO71" s="292"/>
      <c r="AP71" s="292"/>
      <c r="AQ71" s="293"/>
      <c r="AR71" s="291"/>
      <c r="AS71" s="292"/>
      <c r="AT71" s="292"/>
      <c r="AU71" s="292"/>
      <c r="AV71" s="292"/>
      <c r="AW71" s="292"/>
      <c r="AX71" s="293"/>
      <c r="AY71" s="291"/>
      <c r="AZ71" s="292"/>
      <c r="BA71" s="294"/>
      <c r="BB71" s="1161"/>
      <c r="BC71" s="1162"/>
      <c r="BD71" s="1150"/>
      <c r="BE71" s="1151"/>
      <c r="BF71" s="1152"/>
      <c r="BG71" s="1153"/>
      <c r="BH71" s="1153"/>
      <c r="BI71" s="1153"/>
      <c r="BJ71" s="1154"/>
    </row>
    <row r="72" spans="2:62" ht="20.25" customHeight="1" x14ac:dyDescent="0.15">
      <c r="B72" s="1087"/>
      <c r="C72" s="1169"/>
      <c r="D72" s="1170"/>
      <c r="E72" s="301"/>
      <c r="F72" s="302">
        <f>C71</f>
        <v>0</v>
      </c>
      <c r="G72" s="301"/>
      <c r="H72" s="302">
        <f>I71</f>
        <v>0</v>
      </c>
      <c r="I72" s="1171"/>
      <c r="J72" s="1172"/>
      <c r="K72" s="1173"/>
      <c r="L72" s="1174"/>
      <c r="M72" s="1174"/>
      <c r="N72" s="1170"/>
      <c r="O72" s="1103"/>
      <c r="P72" s="1104"/>
      <c r="Q72" s="1104"/>
      <c r="R72" s="1104"/>
      <c r="S72" s="1105"/>
      <c r="T72" s="300" t="s">
        <v>430</v>
      </c>
      <c r="U72" s="296"/>
      <c r="V72" s="297"/>
      <c r="W72" s="283" t="str">
        <f>IF(W71="","",VLOOKUP(W71,'標準様式１【記載例】シフト記号表（勤務時間帯）'!$C$6:$L$47,10,FALSE))</f>
        <v/>
      </c>
      <c r="X72" s="284" t="str">
        <f>IF(X71="","",VLOOKUP(X71,'標準様式１【記載例】シフト記号表（勤務時間帯）'!$C$6:$L$47,10,FALSE))</f>
        <v/>
      </c>
      <c r="Y72" s="284" t="str">
        <f>IF(Y71="","",VLOOKUP(Y71,'標準様式１【記載例】シフト記号表（勤務時間帯）'!$C$6:$L$47,10,FALSE))</f>
        <v/>
      </c>
      <c r="Z72" s="284" t="str">
        <f>IF(Z71="","",VLOOKUP(Z71,'標準様式１【記載例】シフト記号表（勤務時間帯）'!$C$6:$L$47,10,FALSE))</f>
        <v/>
      </c>
      <c r="AA72" s="284" t="str">
        <f>IF(AA71="","",VLOOKUP(AA71,'標準様式１【記載例】シフト記号表（勤務時間帯）'!$C$6:$L$47,10,FALSE))</f>
        <v/>
      </c>
      <c r="AB72" s="284" t="str">
        <f>IF(AB71="","",VLOOKUP(AB71,'標準様式１【記載例】シフト記号表（勤務時間帯）'!$C$6:$L$47,10,FALSE))</f>
        <v/>
      </c>
      <c r="AC72" s="285" t="str">
        <f>IF(AC71="","",VLOOKUP(AC71,'標準様式１【記載例】シフト記号表（勤務時間帯）'!$C$6:$L$47,10,FALSE))</f>
        <v/>
      </c>
      <c r="AD72" s="283" t="str">
        <f>IF(AD71="","",VLOOKUP(AD71,'標準様式１【記載例】シフト記号表（勤務時間帯）'!$C$6:$L$47,10,FALSE))</f>
        <v/>
      </c>
      <c r="AE72" s="284" t="str">
        <f>IF(AE71="","",VLOOKUP(AE71,'標準様式１【記載例】シフト記号表（勤務時間帯）'!$C$6:$L$47,10,FALSE))</f>
        <v/>
      </c>
      <c r="AF72" s="284" t="str">
        <f>IF(AF71="","",VLOOKUP(AF71,'標準様式１【記載例】シフト記号表（勤務時間帯）'!$C$6:$L$47,10,FALSE))</f>
        <v/>
      </c>
      <c r="AG72" s="284" t="str">
        <f>IF(AG71="","",VLOOKUP(AG71,'標準様式１【記載例】シフト記号表（勤務時間帯）'!$C$6:$L$47,10,FALSE))</f>
        <v/>
      </c>
      <c r="AH72" s="284" t="str">
        <f>IF(AH71="","",VLOOKUP(AH71,'標準様式１【記載例】シフト記号表（勤務時間帯）'!$C$6:$L$47,10,FALSE))</f>
        <v/>
      </c>
      <c r="AI72" s="284" t="str">
        <f>IF(AI71="","",VLOOKUP(AI71,'標準様式１【記載例】シフト記号表（勤務時間帯）'!$C$6:$L$47,10,FALSE))</f>
        <v/>
      </c>
      <c r="AJ72" s="285" t="str">
        <f>IF(AJ71="","",VLOOKUP(AJ71,'標準様式１【記載例】シフト記号表（勤務時間帯）'!$C$6:$L$47,10,FALSE))</f>
        <v/>
      </c>
      <c r="AK72" s="283" t="str">
        <f>IF(AK71="","",VLOOKUP(AK71,'標準様式１【記載例】シフト記号表（勤務時間帯）'!$C$6:$L$47,10,FALSE))</f>
        <v/>
      </c>
      <c r="AL72" s="284" t="str">
        <f>IF(AL71="","",VLOOKUP(AL71,'標準様式１【記載例】シフト記号表（勤務時間帯）'!$C$6:$L$47,10,FALSE))</f>
        <v/>
      </c>
      <c r="AM72" s="284" t="str">
        <f>IF(AM71="","",VLOOKUP(AM71,'標準様式１【記載例】シフト記号表（勤務時間帯）'!$C$6:$L$47,10,FALSE))</f>
        <v/>
      </c>
      <c r="AN72" s="284" t="str">
        <f>IF(AN71="","",VLOOKUP(AN71,'標準様式１【記載例】シフト記号表（勤務時間帯）'!$C$6:$L$47,10,FALSE))</f>
        <v/>
      </c>
      <c r="AO72" s="284" t="str">
        <f>IF(AO71="","",VLOOKUP(AO71,'標準様式１【記載例】シフト記号表（勤務時間帯）'!$C$6:$L$47,10,FALSE))</f>
        <v/>
      </c>
      <c r="AP72" s="284" t="str">
        <f>IF(AP71="","",VLOOKUP(AP71,'標準様式１【記載例】シフト記号表（勤務時間帯）'!$C$6:$L$47,10,FALSE))</f>
        <v/>
      </c>
      <c r="AQ72" s="285" t="str">
        <f>IF(AQ71="","",VLOOKUP(AQ71,'標準様式１【記載例】シフト記号表（勤務時間帯）'!$C$6:$L$47,10,FALSE))</f>
        <v/>
      </c>
      <c r="AR72" s="283" t="str">
        <f>IF(AR71="","",VLOOKUP(AR71,'標準様式１【記載例】シフト記号表（勤務時間帯）'!$C$6:$L$47,10,FALSE))</f>
        <v/>
      </c>
      <c r="AS72" s="284" t="str">
        <f>IF(AS71="","",VLOOKUP(AS71,'標準様式１【記載例】シフト記号表（勤務時間帯）'!$C$6:$L$47,10,FALSE))</f>
        <v/>
      </c>
      <c r="AT72" s="284" t="str">
        <f>IF(AT71="","",VLOOKUP(AT71,'標準様式１【記載例】シフト記号表（勤務時間帯）'!$C$6:$L$47,10,FALSE))</f>
        <v/>
      </c>
      <c r="AU72" s="284" t="str">
        <f>IF(AU71="","",VLOOKUP(AU71,'標準様式１【記載例】シフト記号表（勤務時間帯）'!$C$6:$L$47,10,FALSE))</f>
        <v/>
      </c>
      <c r="AV72" s="284" t="str">
        <f>IF(AV71="","",VLOOKUP(AV71,'標準様式１【記載例】シフト記号表（勤務時間帯）'!$C$6:$L$47,10,FALSE))</f>
        <v/>
      </c>
      <c r="AW72" s="284" t="str">
        <f>IF(AW71="","",VLOOKUP(AW71,'標準様式１【記載例】シフト記号表（勤務時間帯）'!$C$6:$L$47,10,FALSE))</f>
        <v/>
      </c>
      <c r="AX72" s="285" t="str">
        <f>IF(AX71="","",VLOOKUP(AX71,'標準様式１【記載例】シフト記号表（勤務時間帯）'!$C$6:$L$47,10,FALSE))</f>
        <v/>
      </c>
      <c r="AY72" s="283" t="str">
        <f>IF(AY71="","",VLOOKUP(AY71,'標準様式１【記載例】シフト記号表（勤務時間帯）'!$C$6:$L$47,10,FALSE))</f>
        <v/>
      </c>
      <c r="AZ72" s="284" t="str">
        <f>IF(AZ71="","",VLOOKUP(AZ71,'標準様式１【記載例】シフト記号表（勤務時間帯）'!$C$6:$L$47,10,FALSE))</f>
        <v/>
      </c>
      <c r="BA72" s="284" t="str">
        <f>IF(BA71="","",VLOOKUP(BA71,'標準様式１【記載例】シフト記号表（勤務時間帯）'!$C$6:$L$47,10,FALSE))</f>
        <v/>
      </c>
      <c r="BB72" s="1166">
        <f>IF($BE$3="４週",SUM(W72:AX72),IF($BE$3="暦月",SUM(W72:BA72),""))</f>
        <v>0</v>
      </c>
      <c r="BC72" s="1167"/>
      <c r="BD72" s="1168">
        <f>IF($BE$3="４週",BB72/4,IF($BE$3="暦月",(BB72/($BE$8/7)),""))</f>
        <v>0</v>
      </c>
      <c r="BE72" s="1167"/>
      <c r="BF72" s="1163"/>
      <c r="BG72" s="1164"/>
      <c r="BH72" s="1164"/>
      <c r="BI72" s="1164"/>
      <c r="BJ72" s="1165"/>
    </row>
    <row r="73" spans="2:62" ht="20.25" customHeight="1" x14ac:dyDescent="0.15">
      <c r="B73" s="1086">
        <f>B71+1</f>
        <v>30</v>
      </c>
      <c r="C73" s="1155"/>
      <c r="D73" s="1156"/>
      <c r="E73" s="286"/>
      <c r="F73" s="287"/>
      <c r="G73" s="286"/>
      <c r="H73" s="287"/>
      <c r="I73" s="1157"/>
      <c r="J73" s="1158"/>
      <c r="K73" s="1159"/>
      <c r="L73" s="1160"/>
      <c r="M73" s="1160"/>
      <c r="N73" s="1156"/>
      <c r="O73" s="1103"/>
      <c r="P73" s="1104"/>
      <c r="Q73" s="1104"/>
      <c r="R73" s="1104"/>
      <c r="S73" s="1105"/>
      <c r="T73" s="340" t="s">
        <v>429</v>
      </c>
      <c r="U73" s="341"/>
      <c r="V73" s="342"/>
      <c r="W73" s="291"/>
      <c r="X73" s="292"/>
      <c r="Y73" s="292"/>
      <c r="Z73" s="292"/>
      <c r="AA73" s="292"/>
      <c r="AB73" s="292"/>
      <c r="AC73" s="293"/>
      <c r="AD73" s="291"/>
      <c r="AE73" s="292"/>
      <c r="AF73" s="292"/>
      <c r="AG73" s="292"/>
      <c r="AH73" s="292"/>
      <c r="AI73" s="292"/>
      <c r="AJ73" s="293"/>
      <c r="AK73" s="291"/>
      <c r="AL73" s="292"/>
      <c r="AM73" s="292"/>
      <c r="AN73" s="292"/>
      <c r="AO73" s="292"/>
      <c r="AP73" s="292"/>
      <c r="AQ73" s="293"/>
      <c r="AR73" s="291"/>
      <c r="AS73" s="292"/>
      <c r="AT73" s="292"/>
      <c r="AU73" s="292"/>
      <c r="AV73" s="292"/>
      <c r="AW73" s="292"/>
      <c r="AX73" s="293"/>
      <c r="AY73" s="291"/>
      <c r="AZ73" s="292"/>
      <c r="BA73" s="294"/>
      <c r="BB73" s="1161"/>
      <c r="BC73" s="1162"/>
      <c r="BD73" s="1150"/>
      <c r="BE73" s="1151"/>
      <c r="BF73" s="1152"/>
      <c r="BG73" s="1153"/>
      <c r="BH73" s="1153"/>
      <c r="BI73" s="1153"/>
      <c r="BJ73" s="1154"/>
    </row>
    <row r="74" spans="2:62" ht="20.25" customHeight="1" thickBot="1" x14ac:dyDescent="0.2">
      <c r="B74" s="1181"/>
      <c r="C74" s="1182"/>
      <c r="D74" s="1183"/>
      <c r="E74" s="303"/>
      <c r="F74" s="304">
        <f>C74</f>
        <v>0</v>
      </c>
      <c r="G74" s="303"/>
      <c r="H74" s="304">
        <f>I74</f>
        <v>0</v>
      </c>
      <c r="I74" s="1184"/>
      <c r="J74" s="1185"/>
      <c r="K74" s="1186"/>
      <c r="L74" s="1187"/>
      <c r="M74" s="1187"/>
      <c r="N74" s="1183"/>
      <c r="O74" s="1188"/>
      <c r="P74" s="1189"/>
      <c r="Q74" s="1189"/>
      <c r="R74" s="1189"/>
      <c r="S74" s="1190"/>
      <c r="T74" s="305" t="s">
        <v>430</v>
      </c>
      <c r="U74" s="306"/>
      <c r="V74" s="307"/>
      <c r="W74" s="308" t="str">
        <f>IF(W73="","",VLOOKUP(W73,'標準様式１【記載例】シフト記号表（勤務時間帯）'!$C$6:$L$47,10,FALSE))</f>
        <v/>
      </c>
      <c r="X74" s="309" t="str">
        <f>IF(X73="","",VLOOKUP(X73,'標準様式１【記載例】シフト記号表（勤務時間帯）'!$C$6:$L$47,10,FALSE))</f>
        <v/>
      </c>
      <c r="Y74" s="309" t="str">
        <f>IF(Y73="","",VLOOKUP(Y73,'標準様式１【記載例】シフト記号表（勤務時間帯）'!$C$6:$L$47,10,FALSE))</f>
        <v/>
      </c>
      <c r="Z74" s="309" t="str">
        <f>IF(Z73="","",VLOOKUP(Z73,'標準様式１【記載例】シフト記号表（勤務時間帯）'!$C$6:$L$47,10,FALSE))</f>
        <v/>
      </c>
      <c r="AA74" s="309" t="str">
        <f>IF(AA73="","",VLOOKUP(AA73,'標準様式１【記載例】シフト記号表（勤務時間帯）'!$C$6:$L$47,10,FALSE))</f>
        <v/>
      </c>
      <c r="AB74" s="309" t="str">
        <f>IF(AB73="","",VLOOKUP(AB73,'標準様式１【記載例】シフト記号表（勤務時間帯）'!$C$6:$L$47,10,FALSE))</f>
        <v/>
      </c>
      <c r="AC74" s="310" t="str">
        <f>IF(AC73="","",VLOOKUP(AC73,'標準様式１【記載例】シフト記号表（勤務時間帯）'!$C$6:$L$47,10,FALSE))</f>
        <v/>
      </c>
      <c r="AD74" s="308" t="str">
        <f>IF(AD73="","",VLOOKUP(AD73,'標準様式１【記載例】シフト記号表（勤務時間帯）'!$C$6:$L$47,10,FALSE))</f>
        <v/>
      </c>
      <c r="AE74" s="309" t="str">
        <f>IF(AE73="","",VLOOKUP(AE73,'標準様式１【記載例】シフト記号表（勤務時間帯）'!$C$6:$L$47,10,FALSE))</f>
        <v/>
      </c>
      <c r="AF74" s="309" t="str">
        <f>IF(AF73="","",VLOOKUP(AF73,'標準様式１【記載例】シフト記号表（勤務時間帯）'!$C$6:$L$47,10,FALSE))</f>
        <v/>
      </c>
      <c r="AG74" s="309" t="str">
        <f>IF(AG73="","",VLOOKUP(AG73,'標準様式１【記載例】シフト記号表（勤務時間帯）'!$C$6:$L$47,10,FALSE))</f>
        <v/>
      </c>
      <c r="AH74" s="309" t="str">
        <f>IF(AH73="","",VLOOKUP(AH73,'標準様式１【記載例】シフト記号表（勤務時間帯）'!$C$6:$L$47,10,FALSE))</f>
        <v/>
      </c>
      <c r="AI74" s="309" t="str">
        <f>IF(AI73="","",VLOOKUP(AI73,'標準様式１【記載例】シフト記号表（勤務時間帯）'!$C$6:$L$47,10,FALSE))</f>
        <v/>
      </c>
      <c r="AJ74" s="310" t="str">
        <f>IF(AJ73="","",VLOOKUP(AJ73,'標準様式１【記載例】シフト記号表（勤務時間帯）'!$C$6:$L$47,10,FALSE))</f>
        <v/>
      </c>
      <c r="AK74" s="308" t="str">
        <f>IF(AK73="","",VLOOKUP(AK73,'標準様式１【記載例】シフト記号表（勤務時間帯）'!$C$6:$L$47,10,FALSE))</f>
        <v/>
      </c>
      <c r="AL74" s="309" t="str">
        <f>IF(AL73="","",VLOOKUP(AL73,'標準様式１【記載例】シフト記号表（勤務時間帯）'!$C$6:$L$47,10,FALSE))</f>
        <v/>
      </c>
      <c r="AM74" s="309" t="str">
        <f>IF(AM73="","",VLOOKUP(AM73,'標準様式１【記載例】シフト記号表（勤務時間帯）'!$C$6:$L$47,10,FALSE))</f>
        <v/>
      </c>
      <c r="AN74" s="309" t="str">
        <f>IF(AN73="","",VLOOKUP(AN73,'標準様式１【記載例】シフト記号表（勤務時間帯）'!$C$6:$L$47,10,FALSE))</f>
        <v/>
      </c>
      <c r="AO74" s="309" t="str">
        <f>IF(AO73="","",VLOOKUP(AO73,'標準様式１【記載例】シフト記号表（勤務時間帯）'!$C$6:$L$47,10,FALSE))</f>
        <v/>
      </c>
      <c r="AP74" s="309" t="str">
        <f>IF(AP73="","",VLOOKUP(AP73,'標準様式１【記載例】シフト記号表（勤務時間帯）'!$C$6:$L$47,10,FALSE))</f>
        <v/>
      </c>
      <c r="AQ74" s="310" t="str">
        <f>IF(AQ73="","",VLOOKUP(AQ73,'標準様式１【記載例】シフト記号表（勤務時間帯）'!$C$6:$L$47,10,FALSE))</f>
        <v/>
      </c>
      <c r="AR74" s="308" t="str">
        <f>IF(AR73="","",VLOOKUP(AR73,'標準様式１【記載例】シフト記号表（勤務時間帯）'!$C$6:$L$47,10,FALSE))</f>
        <v/>
      </c>
      <c r="AS74" s="309" t="str">
        <f>IF(AS73="","",VLOOKUP(AS73,'標準様式１【記載例】シフト記号表（勤務時間帯）'!$C$6:$L$47,10,FALSE))</f>
        <v/>
      </c>
      <c r="AT74" s="309" t="str">
        <f>IF(AT73="","",VLOOKUP(AT73,'標準様式１【記載例】シフト記号表（勤務時間帯）'!$C$6:$L$47,10,FALSE))</f>
        <v/>
      </c>
      <c r="AU74" s="309" t="str">
        <f>IF(AU73="","",VLOOKUP(AU73,'標準様式１【記載例】シフト記号表（勤務時間帯）'!$C$6:$L$47,10,FALSE))</f>
        <v/>
      </c>
      <c r="AV74" s="309" t="str">
        <f>IF(AV73="","",VLOOKUP(AV73,'標準様式１【記載例】シフト記号表（勤務時間帯）'!$C$6:$L$47,10,FALSE))</f>
        <v/>
      </c>
      <c r="AW74" s="309" t="str">
        <f>IF(AW73="","",VLOOKUP(AW73,'標準様式１【記載例】シフト記号表（勤務時間帯）'!$C$6:$L$47,10,FALSE))</f>
        <v/>
      </c>
      <c r="AX74" s="310" t="str">
        <f>IF(AX73="","",VLOOKUP(AX73,'標準様式１【記載例】シフト記号表（勤務時間帯）'!$C$6:$L$47,10,FALSE))</f>
        <v/>
      </c>
      <c r="AY74" s="308" t="str">
        <f>IF(AY73="","",VLOOKUP(AY73,'標準様式１【記載例】シフト記号表（勤務時間帯）'!$C$6:$L$47,10,FALSE))</f>
        <v/>
      </c>
      <c r="AZ74" s="309" t="str">
        <f>IF(AZ73="","",VLOOKUP(AZ73,'標準様式１【記載例】シフト記号表（勤務時間帯）'!$C$6:$L$47,10,FALSE))</f>
        <v/>
      </c>
      <c r="BA74" s="343" t="str">
        <f>IF(BA73="","",VLOOKUP(BA73,'標準様式１【記載例】シフト記号表（勤務時間帯）'!$C$6:$L$47,10,FALSE))</f>
        <v/>
      </c>
      <c r="BB74" s="1178">
        <f>IF($BE$3="４週",SUM(W74:AX74),IF($BE$3="暦月",SUM(W74:BA74),""))</f>
        <v>0</v>
      </c>
      <c r="BC74" s="1179"/>
      <c r="BD74" s="1180">
        <f>IF($BE$3="４週",BB74/4,IF($BE$3="暦月",(BB74/($BE$8/7)),""))</f>
        <v>0</v>
      </c>
      <c r="BE74" s="1179"/>
      <c r="BF74" s="1175"/>
      <c r="BG74" s="1176"/>
      <c r="BH74" s="1176"/>
      <c r="BI74" s="1176"/>
      <c r="BJ74" s="1177"/>
    </row>
    <row r="75" spans="2:62" ht="20.25" customHeight="1" x14ac:dyDescent="0.15"/>
    <row r="76" spans="2:62" ht="20.25" customHeight="1" x14ac:dyDescent="0.15"/>
    <row r="77" spans="2:62" ht="20.25" customHeight="1" x14ac:dyDescent="0.15"/>
    <row r="78" spans="2:62" ht="20.25" customHeight="1" x14ac:dyDescent="0.15"/>
    <row r="79" spans="2:62" ht="20.25" customHeight="1" x14ac:dyDescent="0.15"/>
    <row r="80" spans="2:62"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114" spans="3:59" x14ac:dyDescent="0.15">
      <c r="AQ114" s="320"/>
      <c r="AR114" s="320"/>
      <c r="AS114" s="320"/>
      <c r="AT114" s="320"/>
      <c r="AU114" s="320"/>
      <c r="AV114" s="320"/>
    </row>
    <row r="115" spans="3:59" x14ac:dyDescent="0.15">
      <c r="AQ115" s="320"/>
      <c r="AR115" s="320"/>
      <c r="AS115" s="320"/>
      <c r="AT115" s="320"/>
      <c r="AU115" s="320"/>
      <c r="AV115" s="320"/>
    </row>
    <row r="117" spans="3:59" x14ac:dyDescent="0.15">
      <c r="AW117" s="320"/>
      <c r="AX117" s="320"/>
      <c r="AY117" s="320"/>
      <c r="AZ117" s="320"/>
      <c r="BA117" s="320"/>
      <c r="BB117" s="320"/>
      <c r="BC117" s="320"/>
      <c r="BD117" s="320"/>
      <c r="BE117" s="320"/>
    </row>
    <row r="118" spans="3:59" x14ac:dyDescent="0.15">
      <c r="AW118" s="320"/>
      <c r="AX118" s="320"/>
      <c r="AY118" s="320"/>
      <c r="AZ118" s="320"/>
      <c r="BA118" s="320"/>
      <c r="BB118" s="320"/>
      <c r="BC118" s="320"/>
      <c r="BD118" s="320"/>
      <c r="BE118" s="320"/>
    </row>
    <row r="121" spans="3:59" x14ac:dyDescent="0.15">
      <c r="C121" s="248"/>
      <c r="D121" s="248"/>
      <c r="E121" s="248"/>
      <c r="F121" s="248"/>
      <c r="G121" s="248"/>
      <c r="H121" s="248"/>
      <c r="I121" s="248"/>
      <c r="J121" s="248"/>
      <c r="K121" s="320"/>
      <c r="L121" s="320"/>
      <c r="M121" s="320"/>
      <c r="N121" s="320"/>
      <c r="O121" s="320"/>
      <c r="P121" s="320"/>
      <c r="Q121" s="320"/>
      <c r="R121" s="320"/>
      <c r="S121" s="320"/>
      <c r="T121" s="320"/>
      <c r="U121" s="320"/>
      <c r="V121" s="320"/>
      <c r="W121" s="320"/>
      <c r="X121" s="320"/>
      <c r="Y121" s="320"/>
      <c r="Z121" s="320"/>
      <c r="AA121" s="320"/>
      <c r="AB121" s="320"/>
      <c r="AC121" s="320"/>
      <c r="AD121" s="320"/>
      <c r="AE121" s="320"/>
      <c r="AF121" s="320"/>
      <c r="AG121" s="320"/>
      <c r="AH121" s="320"/>
      <c r="AI121" s="320"/>
      <c r="AJ121" s="320"/>
      <c r="AK121" s="320"/>
      <c r="AL121" s="320"/>
      <c r="AM121" s="320"/>
      <c r="AN121" s="320"/>
      <c r="AO121" s="320"/>
      <c r="AP121" s="320"/>
      <c r="BF121" s="320"/>
      <c r="BG121" s="320"/>
    </row>
    <row r="122" spans="3:59" x14ac:dyDescent="0.15">
      <c r="C122" s="248"/>
      <c r="D122" s="248"/>
      <c r="E122" s="248"/>
      <c r="F122" s="248"/>
      <c r="G122" s="248"/>
      <c r="H122" s="248"/>
      <c r="I122" s="248"/>
      <c r="J122" s="248"/>
      <c r="K122" s="320"/>
      <c r="L122" s="320"/>
      <c r="M122" s="320"/>
      <c r="N122" s="320"/>
      <c r="O122" s="320"/>
      <c r="P122" s="320"/>
      <c r="Q122" s="320"/>
      <c r="R122" s="320"/>
      <c r="S122" s="320"/>
      <c r="T122" s="320"/>
      <c r="U122" s="320"/>
      <c r="V122" s="320"/>
      <c r="W122" s="320"/>
      <c r="X122" s="320"/>
      <c r="Y122" s="320"/>
      <c r="Z122" s="320"/>
      <c r="AA122" s="320"/>
      <c r="AB122" s="320"/>
      <c r="AC122" s="320"/>
      <c r="AD122" s="320"/>
      <c r="AE122" s="320"/>
      <c r="AF122" s="320"/>
      <c r="AG122" s="320"/>
      <c r="AH122" s="320"/>
      <c r="AI122" s="320"/>
      <c r="AJ122" s="320"/>
      <c r="AK122" s="320"/>
      <c r="AL122" s="320"/>
      <c r="AM122" s="320"/>
      <c r="AN122" s="320"/>
      <c r="AO122" s="320"/>
      <c r="AP122" s="320"/>
      <c r="BF122" s="320"/>
      <c r="BG122" s="320"/>
    </row>
    <row r="123" spans="3:59" x14ac:dyDescent="0.15">
      <c r="C123" s="321"/>
      <c r="D123" s="321"/>
      <c r="E123" s="321"/>
      <c r="F123" s="321"/>
      <c r="G123" s="321"/>
      <c r="H123" s="321"/>
      <c r="I123" s="321"/>
      <c r="J123" s="321"/>
      <c r="K123" s="248"/>
      <c r="L123" s="248"/>
    </row>
    <row r="124" spans="3:59" x14ac:dyDescent="0.15">
      <c r="C124" s="321"/>
      <c r="D124" s="321"/>
      <c r="E124" s="321"/>
      <c r="F124" s="321"/>
      <c r="G124" s="321"/>
      <c r="H124" s="321"/>
      <c r="I124" s="321"/>
      <c r="J124" s="321"/>
      <c r="K124" s="248"/>
      <c r="L124" s="248"/>
    </row>
    <row r="125" spans="3:59" x14ac:dyDescent="0.15">
      <c r="C125" s="248"/>
      <c r="D125" s="248"/>
      <c r="E125" s="248"/>
      <c r="F125" s="248"/>
      <c r="G125" s="248"/>
      <c r="H125" s="248"/>
      <c r="I125" s="248"/>
      <c r="J125" s="248"/>
    </row>
    <row r="126" spans="3:59" x14ac:dyDescent="0.15">
      <c r="C126" s="248"/>
      <c r="D126" s="248"/>
      <c r="E126" s="248"/>
      <c r="F126" s="248"/>
      <c r="G126" s="248"/>
      <c r="H126" s="248"/>
      <c r="I126" s="248"/>
      <c r="J126" s="248"/>
    </row>
    <row r="127" spans="3:59" x14ac:dyDescent="0.15">
      <c r="C127" s="248"/>
      <c r="D127" s="248"/>
      <c r="E127" s="248"/>
      <c r="F127" s="248"/>
      <c r="G127" s="248"/>
      <c r="H127" s="248"/>
      <c r="I127" s="248"/>
      <c r="J127" s="248"/>
    </row>
    <row r="128" spans="3:59" x14ac:dyDescent="0.15">
      <c r="C128" s="248"/>
      <c r="D128" s="248"/>
      <c r="E128" s="248"/>
      <c r="F128" s="248"/>
      <c r="G128" s="248"/>
      <c r="H128" s="248"/>
      <c r="I128" s="248"/>
      <c r="J128" s="248"/>
    </row>
  </sheetData>
  <sheetProtection algorithmName="SHA-512" hashValue="USm/FZC4/O4UUJ2W0Hs98KlBHr8WTON0qElvOFYXxrsm63KljhPbDt8KCN3ryoWwzLCPQRwl0JQV8RQolQIQiw==" saltValue="gjQVR0jEJIEGm8zGHY82bg==" spinCount="100000" sheet="1" selectLockedCells="1" selectUnlockedCells="1"/>
  <mergeCells count="324">
    <mergeCell ref="B71:B72"/>
    <mergeCell ref="C71:D72"/>
    <mergeCell ref="I71:J72"/>
    <mergeCell ref="K71:N72"/>
    <mergeCell ref="O71:S72"/>
    <mergeCell ref="BB71:BC71"/>
    <mergeCell ref="BD73:BE73"/>
    <mergeCell ref="BF73:BJ74"/>
    <mergeCell ref="BB74:BC74"/>
    <mergeCell ref="BD74:BE74"/>
    <mergeCell ref="BD71:BE71"/>
    <mergeCell ref="BF71:BJ72"/>
    <mergeCell ref="BB72:BC72"/>
    <mergeCell ref="BD72:BE72"/>
    <mergeCell ref="B73:B74"/>
    <mergeCell ref="C73:D74"/>
    <mergeCell ref="I73:J74"/>
    <mergeCell ref="K73:N74"/>
    <mergeCell ref="O73:S74"/>
    <mergeCell ref="BB73:BC73"/>
    <mergeCell ref="B69:B70"/>
    <mergeCell ref="C69:D70"/>
    <mergeCell ref="I69:J70"/>
    <mergeCell ref="K69:N70"/>
    <mergeCell ref="O69:S70"/>
    <mergeCell ref="BB69:BC69"/>
    <mergeCell ref="BD69:BE69"/>
    <mergeCell ref="BF69:BJ70"/>
    <mergeCell ref="BB70:BC70"/>
    <mergeCell ref="BD70:BE70"/>
    <mergeCell ref="B67:B68"/>
    <mergeCell ref="C67:D68"/>
    <mergeCell ref="I67:J68"/>
    <mergeCell ref="K67:N68"/>
    <mergeCell ref="O67:S68"/>
    <mergeCell ref="BB67:BC67"/>
    <mergeCell ref="BD67:BE67"/>
    <mergeCell ref="BF67:BJ68"/>
    <mergeCell ref="BB68:BC68"/>
    <mergeCell ref="BD68:BE68"/>
    <mergeCell ref="B65:B66"/>
    <mergeCell ref="C65:D66"/>
    <mergeCell ref="I65:J66"/>
    <mergeCell ref="K65:N66"/>
    <mergeCell ref="O65:S66"/>
    <mergeCell ref="BB65:BC65"/>
    <mergeCell ref="BD65:BE65"/>
    <mergeCell ref="BF65:BJ66"/>
    <mergeCell ref="BB66:BC66"/>
    <mergeCell ref="BD66:BE66"/>
    <mergeCell ref="B63:B64"/>
    <mergeCell ref="C63:D64"/>
    <mergeCell ref="I63:J64"/>
    <mergeCell ref="K63:N64"/>
    <mergeCell ref="O63:S64"/>
    <mergeCell ref="BB63:BC63"/>
    <mergeCell ref="BD63:BE63"/>
    <mergeCell ref="BF63:BJ64"/>
    <mergeCell ref="BB64:BC64"/>
    <mergeCell ref="BD64:BE64"/>
    <mergeCell ref="B61:B62"/>
    <mergeCell ref="C61:D62"/>
    <mergeCell ref="I61:J62"/>
    <mergeCell ref="K61:N62"/>
    <mergeCell ref="O61:S62"/>
    <mergeCell ref="BB61:BC61"/>
    <mergeCell ref="BD61:BE61"/>
    <mergeCell ref="BF61:BJ62"/>
    <mergeCell ref="BB62:BC62"/>
    <mergeCell ref="BD62:BE62"/>
    <mergeCell ref="B59:B60"/>
    <mergeCell ref="C59:D60"/>
    <mergeCell ref="I59:J60"/>
    <mergeCell ref="K59:N60"/>
    <mergeCell ref="O59:S60"/>
    <mergeCell ref="BB59:BC59"/>
    <mergeCell ref="BD59:BE59"/>
    <mergeCell ref="BF59:BJ60"/>
    <mergeCell ref="BB60:BC60"/>
    <mergeCell ref="BD60:BE60"/>
    <mergeCell ref="B57:B58"/>
    <mergeCell ref="C57:D58"/>
    <mergeCell ref="I57:J58"/>
    <mergeCell ref="K57:N58"/>
    <mergeCell ref="O57:S58"/>
    <mergeCell ref="BB57:BC57"/>
    <mergeCell ref="BD57:BE57"/>
    <mergeCell ref="BF57:BJ58"/>
    <mergeCell ref="BB58:BC58"/>
    <mergeCell ref="BD58:BE58"/>
    <mergeCell ref="B55:B56"/>
    <mergeCell ref="C55:D56"/>
    <mergeCell ref="I55:J56"/>
    <mergeCell ref="K55:N56"/>
    <mergeCell ref="O55:S56"/>
    <mergeCell ref="BB55:BC55"/>
    <mergeCell ref="BD55:BE55"/>
    <mergeCell ref="BF55:BJ56"/>
    <mergeCell ref="BB56:BC56"/>
    <mergeCell ref="BD56:BE56"/>
    <mergeCell ref="B53:B54"/>
    <mergeCell ref="C53:D54"/>
    <mergeCell ref="I53:J54"/>
    <mergeCell ref="K53:N54"/>
    <mergeCell ref="O53:S54"/>
    <mergeCell ref="BB53:BC53"/>
    <mergeCell ref="BD53:BE53"/>
    <mergeCell ref="BF53:BJ54"/>
    <mergeCell ref="BB54:BC54"/>
    <mergeCell ref="BD54:BE54"/>
    <mergeCell ref="B51:B52"/>
    <mergeCell ref="C51:D52"/>
    <mergeCell ref="I51:J52"/>
    <mergeCell ref="K51:N52"/>
    <mergeCell ref="O51:S52"/>
    <mergeCell ref="BB51:BC51"/>
    <mergeCell ref="BD51:BE51"/>
    <mergeCell ref="BF51:BJ52"/>
    <mergeCell ref="BB52:BC52"/>
    <mergeCell ref="BD52:BE52"/>
    <mergeCell ref="B49:B50"/>
    <mergeCell ref="C49:D50"/>
    <mergeCell ref="I49:J50"/>
    <mergeCell ref="K49:N50"/>
    <mergeCell ref="O49:S50"/>
    <mergeCell ref="BB49:BC49"/>
    <mergeCell ref="BD49:BE49"/>
    <mergeCell ref="BF49:BJ50"/>
    <mergeCell ref="BB50:BC50"/>
    <mergeCell ref="BD50:BE50"/>
    <mergeCell ref="B47:B48"/>
    <mergeCell ref="C47:D48"/>
    <mergeCell ref="I47:J48"/>
    <mergeCell ref="K47:N48"/>
    <mergeCell ref="O47:S48"/>
    <mergeCell ref="BB47:BC47"/>
    <mergeCell ref="BD47:BE47"/>
    <mergeCell ref="BF47:BJ48"/>
    <mergeCell ref="BB48:BC48"/>
    <mergeCell ref="BD48:BE48"/>
    <mergeCell ref="B45:B46"/>
    <mergeCell ref="C45:D46"/>
    <mergeCell ref="I45:J46"/>
    <mergeCell ref="K45:N46"/>
    <mergeCell ref="O45:S46"/>
    <mergeCell ref="BB45:BC45"/>
    <mergeCell ref="BD45:BE45"/>
    <mergeCell ref="BF45:BJ46"/>
    <mergeCell ref="BB46:BC46"/>
    <mergeCell ref="BD46:BE46"/>
    <mergeCell ref="B43:B44"/>
    <mergeCell ref="C43:D44"/>
    <mergeCell ref="I43:J44"/>
    <mergeCell ref="K43:N44"/>
    <mergeCell ref="O43:S44"/>
    <mergeCell ref="BB43:BC43"/>
    <mergeCell ref="BD43:BE43"/>
    <mergeCell ref="BF43:BJ44"/>
    <mergeCell ref="BB44:BC44"/>
    <mergeCell ref="BD44:BE44"/>
    <mergeCell ref="B41:B42"/>
    <mergeCell ref="C41:D42"/>
    <mergeCell ref="I41:J42"/>
    <mergeCell ref="K41:N42"/>
    <mergeCell ref="O41:S42"/>
    <mergeCell ref="BB41:BC41"/>
    <mergeCell ref="BD41:BE41"/>
    <mergeCell ref="BF41:BJ42"/>
    <mergeCell ref="BB42:BC42"/>
    <mergeCell ref="BD42:BE42"/>
    <mergeCell ref="B39:B40"/>
    <mergeCell ref="C39:D40"/>
    <mergeCell ref="I39:J40"/>
    <mergeCell ref="K39:N40"/>
    <mergeCell ref="O39:S40"/>
    <mergeCell ref="BB39:BC39"/>
    <mergeCell ref="BD39:BE39"/>
    <mergeCell ref="BF39:BJ40"/>
    <mergeCell ref="BB40:BC40"/>
    <mergeCell ref="BD40:BE40"/>
    <mergeCell ref="B37:B38"/>
    <mergeCell ref="C37:D38"/>
    <mergeCell ref="I37:J38"/>
    <mergeCell ref="K37:N38"/>
    <mergeCell ref="O37:S38"/>
    <mergeCell ref="BB37:BC37"/>
    <mergeCell ref="BD37:BE37"/>
    <mergeCell ref="BF37:BJ38"/>
    <mergeCell ref="BB38:BC38"/>
    <mergeCell ref="BD38:BE38"/>
    <mergeCell ref="B35:B36"/>
    <mergeCell ref="C35:D36"/>
    <mergeCell ref="I35:J36"/>
    <mergeCell ref="K35:N36"/>
    <mergeCell ref="O35:S36"/>
    <mergeCell ref="BB35:BC35"/>
    <mergeCell ref="BD35:BE35"/>
    <mergeCell ref="BF35:BJ36"/>
    <mergeCell ref="BB36:BC36"/>
    <mergeCell ref="BD36:BE36"/>
    <mergeCell ref="B33:B34"/>
    <mergeCell ref="C33:D34"/>
    <mergeCell ref="I33:J34"/>
    <mergeCell ref="K33:N34"/>
    <mergeCell ref="O33:S34"/>
    <mergeCell ref="BB33:BC33"/>
    <mergeCell ref="BD33:BE33"/>
    <mergeCell ref="BF33:BJ34"/>
    <mergeCell ref="BB34:BC34"/>
    <mergeCell ref="BD34:BE34"/>
    <mergeCell ref="B31:B32"/>
    <mergeCell ref="C31:D32"/>
    <mergeCell ref="I31:J32"/>
    <mergeCell ref="K31:N32"/>
    <mergeCell ref="O31:S32"/>
    <mergeCell ref="BB31:BC31"/>
    <mergeCell ref="BD31:BE31"/>
    <mergeCell ref="BF31:BJ32"/>
    <mergeCell ref="BB32:BC32"/>
    <mergeCell ref="BD32:BE32"/>
    <mergeCell ref="B29:B30"/>
    <mergeCell ref="C29:D30"/>
    <mergeCell ref="I29:J30"/>
    <mergeCell ref="K29:N30"/>
    <mergeCell ref="O29:S30"/>
    <mergeCell ref="BB29:BC29"/>
    <mergeCell ref="BD29:BE29"/>
    <mergeCell ref="BF29:BJ30"/>
    <mergeCell ref="BB30:BC30"/>
    <mergeCell ref="BD30:BE30"/>
    <mergeCell ref="B27:B28"/>
    <mergeCell ref="C27:D28"/>
    <mergeCell ref="I27:J28"/>
    <mergeCell ref="K27:N28"/>
    <mergeCell ref="O27:S28"/>
    <mergeCell ref="BB27:BC27"/>
    <mergeCell ref="BD27:BE27"/>
    <mergeCell ref="BF27:BJ28"/>
    <mergeCell ref="BB28:BC28"/>
    <mergeCell ref="BD28:BE28"/>
    <mergeCell ref="B25:B26"/>
    <mergeCell ref="C25:D26"/>
    <mergeCell ref="I25:J26"/>
    <mergeCell ref="K25:N26"/>
    <mergeCell ref="O25:S26"/>
    <mergeCell ref="BB25:BC25"/>
    <mergeCell ref="BD25:BE25"/>
    <mergeCell ref="BF25:BJ26"/>
    <mergeCell ref="BB26:BC26"/>
    <mergeCell ref="BD26:BE26"/>
    <mergeCell ref="B23:B24"/>
    <mergeCell ref="C23:D24"/>
    <mergeCell ref="I23:J24"/>
    <mergeCell ref="K23:N24"/>
    <mergeCell ref="O23:S24"/>
    <mergeCell ref="BB23:BC23"/>
    <mergeCell ref="BD23:BE23"/>
    <mergeCell ref="BF23:BJ24"/>
    <mergeCell ref="BB24:BC24"/>
    <mergeCell ref="BD24:BE24"/>
    <mergeCell ref="B21:B22"/>
    <mergeCell ref="C21:D22"/>
    <mergeCell ref="I21:J22"/>
    <mergeCell ref="K21:N22"/>
    <mergeCell ref="O21:S22"/>
    <mergeCell ref="BB21:BC21"/>
    <mergeCell ref="BD21:BE21"/>
    <mergeCell ref="BF21:BJ22"/>
    <mergeCell ref="BB22:BC22"/>
    <mergeCell ref="BD22:BE22"/>
    <mergeCell ref="B19:B20"/>
    <mergeCell ref="C19:D20"/>
    <mergeCell ref="I19:J20"/>
    <mergeCell ref="K19:N20"/>
    <mergeCell ref="O19:S20"/>
    <mergeCell ref="BB19:BC19"/>
    <mergeCell ref="BD19:BE19"/>
    <mergeCell ref="BF19:BJ20"/>
    <mergeCell ref="BB20:BC20"/>
    <mergeCell ref="BD20:BE20"/>
    <mergeCell ref="BD15:BE15"/>
    <mergeCell ref="BF15:BJ16"/>
    <mergeCell ref="BB16:BC16"/>
    <mergeCell ref="BD16:BE16"/>
    <mergeCell ref="B17:B18"/>
    <mergeCell ref="C17:D18"/>
    <mergeCell ref="I17:J18"/>
    <mergeCell ref="K17:N18"/>
    <mergeCell ref="O17:S18"/>
    <mergeCell ref="BB17:BC17"/>
    <mergeCell ref="B15:B16"/>
    <mergeCell ref="C15:D16"/>
    <mergeCell ref="I15:J16"/>
    <mergeCell ref="K15:N16"/>
    <mergeCell ref="O15:S16"/>
    <mergeCell ref="BB15:BC15"/>
    <mergeCell ref="BD17:BE17"/>
    <mergeCell ref="BF17:BJ18"/>
    <mergeCell ref="BB18:BC18"/>
    <mergeCell ref="BD18:BE18"/>
    <mergeCell ref="B10:B14"/>
    <mergeCell ref="C10:D14"/>
    <mergeCell ref="I10:J14"/>
    <mergeCell ref="K10:N14"/>
    <mergeCell ref="O10:S14"/>
    <mergeCell ref="W10:BA10"/>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W16:BE16">
    <cfRule type="expression" dxfId="29" priority="30">
      <formula>INDIRECT(ADDRESS(ROW(),COLUMN()))=TRUNC(INDIRECT(ADDRESS(ROW(),COLUMN())))</formula>
    </cfRule>
  </conditionalFormatting>
  <conditionalFormatting sqref="W18:BE18">
    <cfRule type="expression" dxfId="28" priority="29">
      <formula>INDIRECT(ADDRESS(ROW(),COLUMN()))=TRUNC(INDIRECT(ADDRESS(ROW(),COLUMN())))</formula>
    </cfRule>
  </conditionalFormatting>
  <conditionalFormatting sqref="W20:BE20">
    <cfRule type="expression" dxfId="27" priority="28">
      <formula>INDIRECT(ADDRESS(ROW(),COLUMN()))=TRUNC(INDIRECT(ADDRESS(ROW(),COLUMN())))</formula>
    </cfRule>
  </conditionalFormatting>
  <conditionalFormatting sqref="W22:BE22">
    <cfRule type="expression" dxfId="26" priority="27">
      <formula>INDIRECT(ADDRESS(ROW(),COLUMN()))=TRUNC(INDIRECT(ADDRESS(ROW(),COLUMN())))</formula>
    </cfRule>
  </conditionalFormatting>
  <conditionalFormatting sqref="W24:BE24">
    <cfRule type="expression" dxfId="25" priority="26">
      <formula>INDIRECT(ADDRESS(ROW(),COLUMN()))=TRUNC(INDIRECT(ADDRESS(ROW(),COLUMN())))</formula>
    </cfRule>
  </conditionalFormatting>
  <conditionalFormatting sqref="W26:BE26">
    <cfRule type="expression" dxfId="24" priority="25">
      <formula>INDIRECT(ADDRESS(ROW(),COLUMN()))=TRUNC(INDIRECT(ADDRESS(ROW(),COLUMN())))</formula>
    </cfRule>
  </conditionalFormatting>
  <conditionalFormatting sqref="W28:BE28">
    <cfRule type="expression" dxfId="23" priority="24">
      <formula>INDIRECT(ADDRESS(ROW(),COLUMN()))=TRUNC(INDIRECT(ADDRESS(ROW(),COLUMN())))</formula>
    </cfRule>
  </conditionalFormatting>
  <conditionalFormatting sqref="W30:BE30">
    <cfRule type="expression" dxfId="22" priority="23">
      <formula>INDIRECT(ADDRESS(ROW(),COLUMN()))=TRUNC(INDIRECT(ADDRESS(ROW(),COLUMN())))</formula>
    </cfRule>
  </conditionalFormatting>
  <conditionalFormatting sqref="W32:BE32">
    <cfRule type="expression" dxfId="21" priority="22">
      <formula>INDIRECT(ADDRESS(ROW(),COLUMN()))=TRUNC(INDIRECT(ADDRESS(ROW(),COLUMN())))</formula>
    </cfRule>
  </conditionalFormatting>
  <conditionalFormatting sqref="W34:BE34">
    <cfRule type="expression" dxfId="20" priority="21">
      <formula>INDIRECT(ADDRESS(ROW(),COLUMN()))=TRUNC(INDIRECT(ADDRESS(ROW(),COLUMN())))</formula>
    </cfRule>
  </conditionalFormatting>
  <conditionalFormatting sqref="W36:BE36">
    <cfRule type="expression" dxfId="19" priority="20">
      <formula>INDIRECT(ADDRESS(ROW(),COLUMN()))=TRUNC(INDIRECT(ADDRESS(ROW(),COLUMN())))</formula>
    </cfRule>
  </conditionalFormatting>
  <conditionalFormatting sqref="W38:BE38">
    <cfRule type="expression" dxfId="18" priority="19">
      <formula>INDIRECT(ADDRESS(ROW(),COLUMN()))=TRUNC(INDIRECT(ADDRESS(ROW(),COLUMN())))</formula>
    </cfRule>
  </conditionalFormatting>
  <conditionalFormatting sqref="W40:BE40">
    <cfRule type="expression" dxfId="17" priority="18">
      <formula>INDIRECT(ADDRESS(ROW(),COLUMN()))=TRUNC(INDIRECT(ADDRESS(ROW(),COLUMN())))</formula>
    </cfRule>
  </conditionalFormatting>
  <conditionalFormatting sqref="W42:BE42">
    <cfRule type="expression" dxfId="16" priority="17">
      <formula>INDIRECT(ADDRESS(ROW(),COLUMN()))=TRUNC(INDIRECT(ADDRESS(ROW(),COLUMN())))</formula>
    </cfRule>
  </conditionalFormatting>
  <conditionalFormatting sqref="W44:BE44">
    <cfRule type="expression" dxfId="15" priority="16">
      <formula>INDIRECT(ADDRESS(ROW(),COLUMN()))=TRUNC(INDIRECT(ADDRESS(ROW(),COLUMN())))</formula>
    </cfRule>
  </conditionalFormatting>
  <conditionalFormatting sqref="W46:BE46">
    <cfRule type="expression" dxfId="14" priority="15">
      <formula>INDIRECT(ADDRESS(ROW(),COLUMN()))=TRUNC(INDIRECT(ADDRESS(ROW(),COLUMN())))</formula>
    </cfRule>
  </conditionalFormatting>
  <conditionalFormatting sqref="W48:BE48">
    <cfRule type="expression" dxfId="13" priority="14">
      <formula>INDIRECT(ADDRESS(ROW(),COLUMN()))=TRUNC(INDIRECT(ADDRESS(ROW(),COLUMN())))</formula>
    </cfRule>
  </conditionalFormatting>
  <conditionalFormatting sqref="W50:BE50">
    <cfRule type="expression" dxfId="12" priority="13">
      <formula>INDIRECT(ADDRESS(ROW(),COLUMN()))=TRUNC(INDIRECT(ADDRESS(ROW(),COLUMN())))</formula>
    </cfRule>
  </conditionalFormatting>
  <conditionalFormatting sqref="W52:BE52">
    <cfRule type="expression" dxfId="11" priority="12">
      <formula>INDIRECT(ADDRESS(ROW(),COLUMN()))=TRUNC(INDIRECT(ADDRESS(ROW(),COLUMN())))</formula>
    </cfRule>
  </conditionalFormatting>
  <conditionalFormatting sqref="W54:BE54">
    <cfRule type="expression" dxfId="10" priority="11">
      <formula>INDIRECT(ADDRESS(ROW(),COLUMN()))=TRUNC(INDIRECT(ADDRESS(ROW(),COLUMN())))</formula>
    </cfRule>
  </conditionalFormatting>
  <conditionalFormatting sqref="W56:BE56">
    <cfRule type="expression" dxfId="9" priority="10">
      <formula>INDIRECT(ADDRESS(ROW(),COLUMN()))=TRUNC(INDIRECT(ADDRESS(ROW(),COLUMN())))</formula>
    </cfRule>
  </conditionalFormatting>
  <conditionalFormatting sqref="W58:BE58">
    <cfRule type="expression" dxfId="8" priority="9">
      <formula>INDIRECT(ADDRESS(ROW(),COLUMN()))=TRUNC(INDIRECT(ADDRESS(ROW(),COLUMN())))</formula>
    </cfRule>
  </conditionalFormatting>
  <conditionalFormatting sqref="W60:BE60">
    <cfRule type="expression" dxfId="7" priority="8">
      <formula>INDIRECT(ADDRESS(ROW(),COLUMN()))=TRUNC(INDIRECT(ADDRESS(ROW(),COLUMN())))</formula>
    </cfRule>
  </conditionalFormatting>
  <conditionalFormatting sqref="W62:BE62">
    <cfRule type="expression" dxfId="6" priority="7">
      <formula>INDIRECT(ADDRESS(ROW(),COLUMN()))=TRUNC(INDIRECT(ADDRESS(ROW(),COLUMN())))</formula>
    </cfRule>
  </conditionalFormatting>
  <conditionalFormatting sqref="W64:BE64">
    <cfRule type="expression" dxfId="5" priority="6">
      <formula>INDIRECT(ADDRESS(ROW(),COLUMN()))=TRUNC(INDIRECT(ADDRESS(ROW(),COLUMN())))</formula>
    </cfRule>
  </conditionalFormatting>
  <conditionalFormatting sqref="W66:BE66">
    <cfRule type="expression" dxfId="4" priority="5">
      <formula>INDIRECT(ADDRESS(ROW(),COLUMN()))=TRUNC(INDIRECT(ADDRESS(ROW(),COLUMN())))</formula>
    </cfRule>
  </conditionalFormatting>
  <conditionalFormatting sqref="W68:BE68">
    <cfRule type="expression" dxfId="3" priority="4">
      <formula>INDIRECT(ADDRESS(ROW(),COLUMN()))=TRUNC(INDIRECT(ADDRESS(ROW(),COLUMN())))</formula>
    </cfRule>
  </conditionalFormatting>
  <conditionalFormatting sqref="W70:BE70">
    <cfRule type="expression" dxfId="2" priority="3">
      <formula>INDIRECT(ADDRESS(ROW(),COLUMN()))=TRUNC(INDIRECT(ADDRESS(ROW(),COLUMN())))</formula>
    </cfRule>
  </conditionalFormatting>
  <conditionalFormatting sqref="W72:BE72">
    <cfRule type="expression" dxfId="1" priority="2">
      <formula>INDIRECT(ADDRESS(ROW(),COLUMN()))=TRUNC(INDIRECT(ADDRESS(ROW(),COLUMN())))</formula>
    </cfRule>
  </conditionalFormatting>
  <conditionalFormatting sqref="W74:BE74">
    <cfRule type="expression" dxfId="0" priority="1">
      <formula>INDIRECT(ADDRESS(ROW(),COLUMN()))=TRUNC(INDIRECT(ADDRESS(ROW(),COLUMN())))</formula>
    </cfRule>
  </conditionalFormatting>
  <dataValidations count="8">
    <dataValidation type="list" allowBlank="1" showInputMessage="1" showErrorMessage="1" sqref="AF3 AH4">
      <formula1>#REF!</formula1>
    </dataValidation>
    <dataValidation type="list" errorStyle="warning" allowBlank="1" showInputMessage="1" error="リストにない場合のみ、入力してください。" sqref="K15:N74">
      <formula1>INDIRECT(C15)</formula1>
    </dataValidation>
    <dataValidation type="list" allowBlank="1" showInputMessage="1" sqref="I15:J74">
      <formula1>"A, B, C, D"</formula1>
    </dataValidation>
    <dataValidation type="list" allowBlank="1" showInputMessage="1" sqref="C15:D74">
      <formula1>職種</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formula1>【記載例】シフト記号表</formula1>
    </dataValidation>
    <dataValidation type="list" allowBlank="1" showInputMessage="1" showErrorMessage="1" sqref="BE3:BH3">
      <formula1>"４週,暦月"</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s>
  <printOptions horizontalCentered="1"/>
  <pageMargins left="0.15748031496062992" right="0.15748031496062992" top="0.59055118110236227" bottom="7.874015748031496E-2" header="0.15748031496062992" footer="0.15748031496062992"/>
  <pageSetup paperSize="9" scale="39" fitToHeight="0" orientation="landscape"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標準様式１プルダウン・リスト!$C$4:$C$13</xm:f>
          </x14:formula1>
          <xm:sqref>AT1:BI1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N52"/>
  <sheetViews>
    <sheetView view="pageBreakPreview" topLeftCell="K13" zoomScaleNormal="100" zoomScaleSheetLayoutView="100" workbookViewId="0">
      <selection activeCell="T24" sqref="T24"/>
    </sheetView>
  </sheetViews>
  <sheetFormatPr defaultColWidth="10" defaultRowHeight="18.75" x14ac:dyDescent="0.15"/>
  <cols>
    <col min="1" max="1" width="1.75" style="324" customWidth="1"/>
    <col min="2" max="2" width="6.25" style="323" customWidth="1"/>
    <col min="3" max="3" width="11.75" style="323" customWidth="1"/>
    <col min="4" max="4" width="11.75" style="323" hidden="1" customWidth="1"/>
    <col min="5" max="5" width="3.75" style="323" bestFit="1" customWidth="1"/>
    <col min="6" max="6" width="17.375" style="324" customWidth="1"/>
    <col min="7" max="7" width="3.75" style="324" bestFit="1" customWidth="1"/>
    <col min="8" max="8" width="17.375" style="324" customWidth="1"/>
    <col min="9" max="9" width="3.75" style="324" bestFit="1" customWidth="1"/>
    <col min="10" max="10" width="17.375" style="323" customWidth="1"/>
    <col min="11" max="11" width="3.75" style="324" bestFit="1" customWidth="1"/>
    <col min="12" max="12" width="17.375" style="324" customWidth="1"/>
    <col min="13" max="13" width="3.75" style="324" customWidth="1"/>
    <col min="14" max="14" width="56.25" style="324" customWidth="1"/>
    <col min="15" max="16384" width="10" style="324"/>
  </cols>
  <sheetData>
    <row r="1" spans="2:14" x14ac:dyDescent="0.15">
      <c r="B1" s="322" t="s">
        <v>431</v>
      </c>
    </row>
    <row r="2" spans="2:14" x14ac:dyDescent="0.15">
      <c r="B2" s="325" t="s">
        <v>432</v>
      </c>
      <c r="F2" s="326"/>
      <c r="J2" s="327"/>
    </row>
    <row r="3" spans="2:14" x14ac:dyDescent="0.15">
      <c r="B3" s="326" t="s">
        <v>433</v>
      </c>
      <c r="F3" s="327" t="s">
        <v>434</v>
      </c>
      <c r="J3" s="327"/>
    </row>
    <row r="4" spans="2:14" x14ac:dyDescent="0.15">
      <c r="B4" s="325"/>
      <c r="F4" s="1191" t="s">
        <v>435</v>
      </c>
      <c r="G4" s="1191"/>
      <c r="H4" s="1191"/>
      <c r="I4" s="1191"/>
      <c r="J4" s="1191"/>
      <c r="K4" s="1191"/>
      <c r="L4" s="1191"/>
      <c r="N4" s="1191" t="s">
        <v>436</v>
      </c>
    </row>
    <row r="5" spans="2:14" x14ac:dyDescent="0.15">
      <c r="B5" s="323" t="s">
        <v>416</v>
      </c>
      <c r="C5" s="323" t="s">
        <v>437</v>
      </c>
      <c r="F5" s="323" t="s">
        <v>438</v>
      </c>
      <c r="G5" s="323"/>
      <c r="H5" s="323" t="s">
        <v>439</v>
      </c>
      <c r="J5" s="323" t="s">
        <v>440</v>
      </c>
      <c r="L5" s="323" t="s">
        <v>435</v>
      </c>
      <c r="N5" s="1191"/>
    </row>
    <row r="6" spans="2:14" x14ac:dyDescent="0.15">
      <c r="B6" s="329">
        <v>1</v>
      </c>
      <c r="C6" s="330" t="s">
        <v>441</v>
      </c>
      <c r="D6" s="331" t="str">
        <f>C6</f>
        <v>a</v>
      </c>
      <c r="E6" s="329" t="s">
        <v>442</v>
      </c>
      <c r="F6" s="332">
        <v>0.375</v>
      </c>
      <c r="G6" s="329" t="s">
        <v>443</v>
      </c>
      <c r="H6" s="332">
        <v>0.75</v>
      </c>
      <c r="I6" s="333" t="s">
        <v>444</v>
      </c>
      <c r="J6" s="332">
        <v>4.1666666666666664E-2</v>
      </c>
      <c r="K6" s="334" t="s">
        <v>399</v>
      </c>
      <c r="L6" s="328">
        <f>IF(OR(F6="",H6=""),"",(H6+IF(F6&gt;H6,1,0)-F6-J6)*24)</f>
        <v>8</v>
      </c>
      <c r="N6" s="335"/>
    </row>
    <row r="7" spans="2:14" x14ac:dyDescent="0.15">
      <c r="B7" s="329">
        <v>2</v>
      </c>
      <c r="C7" s="330" t="s">
        <v>445</v>
      </c>
      <c r="D7" s="331" t="str">
        <f t="shared" ref="D7:D38" si="0">C7</f>
        <v>b</v>
      </c>
      <c r="E7" s="329" t="s">
        <v>442</v>
      </c>
      <c r="F7" s="332">
        <v>0.89583333333333337</v>
      </c>
      <c r="G7" s="329" t="s">
        <v>443</v>
      </c>
      <c r="H7" s="332">
        <v>0.27083333333333331</v>
      </c>
      <c r="I7" s="333" t="s">
        <v>444</v>
      </c>
      <c r="J7" s="332">
        <v>4.1666666666666664E-2</v>
      </c>
      <c r="K7" s="334" t="s">
        <v>399</v>
      </c>
      <c r="L7" s="328">
        <f>IF(OR(F7="",H7=""),"",(H7+IF(F7&gt;H7,1,0)-F7-J7)*24)</f>
        <v>7.9999999999999964</v>
      </c>
      <c r="N7" s="335"/>
    </row>
    <row r="8" spans="2:14" x14ac:dyDescent="0.15">
      <c r="B8" s="329">
        <v>3</v>
      </c>
      <c r="C8" s="330" t="s">
        <v>446</v>
      </c>
      <c r="D8" s="331" t="str">
        <f t="shared" si="0"/>
        <v>c</v>
      </c>
      <c r="E8" s="329" t="s">
        <v>442</v>
      </c>
      <c r="F8" s="332">
        <v>0.375</v>
      </c>
      <c r="G8" s="329" t="s">
        <v>443</v>
      </c>
      <c r="H8" s="332">
        <v>0.5</v>
      </c>
      <c r="I8" s="333" t="s">
        <v>444</v>
      </c>
      <c r="J8" s="332">
        <v>0</v>
      </c>
      <c r="K8" s="334" t="s">
        <v>399</v>
      </c>
      <c r="L8" s="328">
        <f>IF(OR(F8="",H8=""),"",(H8+IF(F8&gt;H8,1,0)-F8-J8)*24)</f>
        <v>3</v>
      </c>
      <c r="N8" s="335"/>
    </row>
    <row r="9" spans="2:14" x14ac:dyDescent="0.15">
      <c r="B9" s="329">
        <v>4</v>
      </c>
      <c r="C9" s="330" t="s">
        <v>447</v>
      </c>
      <c r="D9" s="331" t="str">
        <f t="shared" si="0"/>
        <v>d</v>
      </c>
      <c r="E9" s="329" t="s">
        <v>442</v>
      </c>
      <c r="F9" s="332">
        <v>0.54166666666666663</v>
      </c>
      <c r="G9" s="329" t="s">
        <v>443</v>
      </c>
      <c r="H9" s="332">
        <v>0.75</v>
      </c>
      <c r="I9" s="333" t="s">
        <v>444</v>
      </c>
      <c r="J9" s="332">
        <v>0</v>
      </c>
      <c r="K9" s="334" t="s">
        <v>399</v>
      </c>
      <c r="L9" s="328">
        <f>IF(OR(F9="",H9=""),"",(H9+IF(F9&gt;H9,1,0)-F9-J9)*24)</f>
        <v>5.0000000000000009</v>
      </c>
      <c r="N9" s="335"/>
    </row>
    <row r="10" spans="2:14" x14ac:dyDescent="0.15">
      <c r="B10" s="329">
        <v>5</v>
      </c>
      <c r="C10" s="330" t="s">
        <v>448</v>
      </c>
      <c r="D10" s="331" t="str">
        <f t="shared" si="0"/>
        <v>e</v>
      </c>
      <c r="E10" s="329" t="s">
        <v>442</v>
      </c>
      <c r="F10" s="332"/>
      <c r="G10" s="329" t="s">
        <v>443</v>
      </c>
      <c r="H10" s="332"/>
      <c r="I10" s="333" t="s">
        <v>444</v>
      </c>
      <c r="J10" s="332">
        <v>0</v>
      </c>
      <c r="K10" s="334" t="s">
        <v>399</v>
      </c>
      <c r="L10" s="328" t="str">
        <f t="shared" ref="L10:L22" si="1">IF(OR(F10="",H10=""),"",(H10+IF(F10&gt;H10,1,0)-F10-J10)*24)</f>
        <v/>
      </c>
      <c r="N10" s="335"/>
    </row>
    <row r="11" spans="2:14" x14ac:dyDescent="0.15">
      <c r="B11" s="329">
        <v>6</v>
      </c>
      <c r="C11" s="330" t="s">
        <v>449</v>
      </c>
      <c r="D11" s="331" t="str">
        <f t="shared" si="0"/>
        <v>f</v>
      </c>
      <c r="E11" s="329" t="s">
        <v>442</v>
      </c>
      <c r="F11" s="332"/>
      <c r="G11" s="329" t="s">
        <v>443</v>
      </c>
      <c r="H11" s="332"/>
      <c r="I11" s="333" t="s">
        <v>444</v>
      </c>
      <c r="J11" s="332">
        <v>0</v>
      </c>
      <c r="K11" s="334" t="s">
        <v>399</v>
      </c>
      <c r="L11" s="328" t="str">
        <f>IF(OR(F11="",H11=""),"",(H11+IF(F11&gt;H11,1,0)-F11-J11)*24)</f>
        <v/>
      </c>
      <c r="N11" s="335"/>
    </row>
    <row r="12" spans="2:14" x14ac:dyDescent="0.15">
      <c r="B12" s="329">
        <v>7</v>
      </c>
      <c r="C12" s="330" t="s">
        <v>450</v>
      </c>
      <c r="D12" s="331" t="str">
        <f t="shared" si="0"/>
        <v>g</v>
      </c>
      <c r="E12" s="329" t="s">
        <v>442</v>
      </c>
      <c r="F12" s="332"/>
      <c r="G12" s="329" t="s">
        <v>443</v>
      </c>
      <c r="H12" s="332"/>
      <c r="I12" s="333" t="s">
        <v>444</v>
      </c>
      <c r="J12" s="332">
        <v>0</v>
      </c>
      <c r="K12" s="334" t="s">
        <v>399</v>
      </c>
      <c r="L12" s="328" t="str">
        <f t="shared" si="1"/>
        <v/>
      </c>
      <c r="N12" s="335"/>
    </row>
    <row r="13" spans="2:14" x14ac:dyDescent="0.15">
      <c r="B13" s="329">
        <v>8</v>
      </c>
      <c r="C13" s="330" t="s">
        <v>451</v>
      </c>
      <c r="D13" s="331" t="str">
        <f t="shared" si="0"/>
        <v>h</v>
      </c>
      <c r="E13" s="329" t="s">
        <v>442</v>
      </c>
      <c r="F13" s="332"/>
      <c r="G13" s="329" t="s">
        <v>443</v>
      </c>
      <c r="H13" s="332"/>
      <c r="I13" s="333" t="s">
        <v>444</v>
      </c>
      <c r="J13" s="332">
        <v>0</v>
      </c>
      <c r="K13" s="334" t="s">
        <v>399</v>
      </c>
      <c r="L13" s="328" t="str">
        <f t="shared" si="1"/>
        <v/>
      </c>
      <c r="N13" s="335"/>
    </row>
    <row r="14" spans="2:14" x14ac:dyDescent="0.15">
      <c r="B14" s="329">
        <v>9</v>
      </c>
      <c r="C14" s="330" t="s">
        <v>452</v>
      </c>
      <c r="D14" s="331" t="str">
        <f t="shared" si="0"/>
        <v>i</v>
      </c>
      <c r="E14" s="329" t="s">
        <v>442</v>
      </c>
      <c r="F14" s="332"/>
      <c r="G14" s="329" t="s">
        <v>443</v>
      </c>
      <c r="H14" s="332"/>
      <c r="I14" s="333" t="s">
        <v>444</v>
      </c>
      <c r="J14" s="332">
        <v>0</v>
      </c>
      <c r="K14" s="334" t="s">
        <v>399</v>
      </c>
      <c r="L14" s="328" t="str">
        <f t="shared" si="1"/>
        <v/>
      </c>
      <c r="N14" s="335"/>
    </row>
    <row r="15" spans="2:14" x14ac:dyDescent="0.15">
      <c r="B15" s="329">
        <v>10</v>
      </c>
      <c r="C15" s="330" t="s">
        <v>453</v>
      </c>
      <c r="D15" s="331" t="str">
        <f t="shared" si="0"/>
        <v>j</v>
      </c>
      <c r="E15" s="329" t="s">
        <v>442</v>
      </c>
      <c r="F15" s="332"/>
      <c r="G15" s="329" t="s">
        <v>443</v>
      </c>
      <c r="H15" s="332"/>
      <c r="I15" s="333" t="s">
        <v>444</v>
      </c>
      <c r="J15" s="332">
        <v>0</v>
      </c>
      <c r="K15" s="334" t="s">
        <v>399</v>
      </c>
      <c r="L15" s="328" t="str">
        <f t="shared" si="1"/>
        <v/>
      </c>
      <c r="N15" s="335"/>
    </row>
    <row r="16" spans="2:14" x14ac:dyDescent="0.15">
      <c r="B16" s="329">
        <v>11</v>
      </c>
      <c r="C16" s="330" t="s">
        <v>454</v>
      </c>
      <c r="D16" s="331" t="str">
        <f t="shared" si="0"/>
        <v>k</v>
      </c>
      <c r="E16" s="329" t="s">
        <v>442</v>
      </c>
      <c r="F16" s="332"/>
      <c r="G16" s="329" t="s">
        <v>443</v>
      </c>
      <c r="H16" s="332"/>
      <c r="I16" s="333" t="s">
        <v>444</v>
      </c>
      <c r="J16" s="332">
        <v>0</v>
      </c>
      <c r="K16" s="334" t="s">
        <v>399</v>
      </c>
      <c r="L16" s="328" t="str">
        <f t="shared" si="1"/>
        <v/>
      </c>
      <c r="N16" s="335"/>
    </row>
    <row r="17" spans="2:14" x14ac:dyDescent="0.15">
      <c r="B17" s="329">
        <v>12</v>
      </c>
      <c r="C17" s="330" t="s">
        <v>455</v>
      </c>
      <c r="D17" s="331" t="str">
        <f t="shared" si="0"/>
        <v>l</v>
      </c>
      <c r="E17" s="329" t="s">
        <v>442</v>
      </c>
      <c r="F17" s="332"/>
      <c r="G17" s="329" t="s">
        <v>443</v>
      </c>
      <c r="H17" s="332"/>
      <c r="I17" s="333" t="s">
        <v>444</v>
      </c>
      <c r="J17" s="332">
        <v>0</v>
      </c>
      <c r="K17" s="334" t="s">
        <v>399</v>
      </c>
      <c r="L17" s="328" t="str">
        <f t="shared" si="1"/>
        <v/>
      </c>
      <c r="N17" s="335"/>
    </row>
    <row r="18" spans="2:14" x14ac:dyDescent="0.15">
      <c r="B18" s="329">
        <v>13</v>
      </c>
      <c r="C18" s="330" t="s">
        <v>456</v>
      </c>
      <c r="D18" s="331" t="str">
        <f t="shared" si="0"/>
        <v>m</v>
      </c>
      <c r="E18" s="329" t="s">
        <v>442</v>
      </c>
      <c r="F18" s="332"/>
      <c r="G18" s="329" t="s">
        <v>443</v>
      </c>
      <c r="H18" s="332"/>
      <c r="I18" s="333" t="s">
        <v>444</v>
      </c>
      <c r="J18" s="332">
        <v>0</v>
      </c>
      <c r="K18" s="334" t="s">
        <v>399</v>
      </c>
      <c r="L18" s="328" t="str">
        <f t="shared" si="1"/>
        <v/>
      </c>
      <c r="N18" s="335"/>
    </row>
    <row r="19" spans="2:14" x14ac:dyDescent="0.15">
      <c r="B19" s="329">
        <v>14</v>
      </c>
      <c r="C19" s="330" t="s">
        <v>457</v>
      </c>
      <c r="D19" s="331" t="str">
        <f t="shared" si="0"/>
        <v>n</v>
      </c>
      <c r="E19" s="329" t="s">
        <v>442</v>
      </c>
      <c r="F19" s="332"/>
      <c r="G19" s="329" t="s">
        <v>443</v>
      </c>
      <c r="H19" s="332"/>
      <c r="I19" s="333" t="s">
        <v>444</v>
      </c>
      <c r="J19" s="332">
        <v>0</v>
      </c>
      <c r="K19" s="334" t="s">
        <v>399</v>
      </c>
      <c r="L19" s="328" t="str">
        <f t="shared" si="1"/>
        <v/>
      </c>
      <c r="N19" s="335"/>
    </row>
    <row r="20" spans="2:14" x14ac:dyDescent="0.15">
      <c r="B20" s="329">
        <v>15</v>
      </c>
      <c r="C20" s="330" t="s">
        <v>458</v>
      </c>
      <c r="D20" s="331" t="str">
        <f t="shared" si="0"/>
        <v>o</v>
      </c>
      <c r="E20" s="329" t="s">
        <v>442</v>
      </c>
      <c r="F20" s="332"/>
      <c r="G20" s="329" t="s">
        <v>443</v>
      </c>
      <c r="H20" s="332"/>
      <c r="I20" s="333" t="s">
        <v>444</v>
      </c>
      <c r="J20" s="332">
        <v>0</v>
      </c>
      <c r="K20" s="334" t="s">
        <v>399</v>
      </c>
      <c r="L20" s="328" t="str">
        <f t="shared" si="1"/>
        <v/>
      </c>
      <c r="N20" s="335"/>
    </row>
    <row r="21" spans="2:14" x14ac:dyDescent="0.15">
      <c r="B21" s="329">
        <v>16</v>
      </c>
      <c r="C21" s="330" t="s">
        <v>459</v>
      </c>
      <c r="D21" s="331" t="str">
        <f t="shared" si="0"/>
        <v>p</v>
      </c>
      <c r="E21" s="329" t="s">
        <v>442</v>
      </c>
      <c r="F21" s="332"/>
      <c r="G21" s="329" t="s">
        <v>443</v>
      </c>
      <c r="H21" s="332"/>
      <c r="I21" s="333" t="s">
        <v>444</v>
      </c>
      <c r="J21" s="332">
        <v>0</v>
      </c>
      <c r="K21" s="334" t="s">
        <v>399</v>
      </c>
      <c r="L21" s="328" t="str">
        <f t="shared" si="1"/>
        <v/>
      </c>
      <c r="N21" s="335"/>
    </row>
    <row r="22" spans="2:14" x14ac:dyDescent="0.15">
      <c r="B22" s="329">
        <v>17</v>
      </c>
      <c r="C22" s="330" t="s">
        <v>460</v>
      </c>
      <c r="D22" s="331" t="str">
        <f t="shared" si="0"/>
        <v>q</v>
      </c>
      <c r="E22" s="329" t="s">
        <v>442</v>
      </c>
      <c r="F22" s="332"/>
      <c r="G22" s="329" t="s">
        <v>443</v>
      </c>
      <c r="H22" s="332"/>
      <c r="I22" s="333" t="s">
        <v>444</v>
      </c>
      <c r="J22" s="332">
        <v>0</v>
      </c>
      <c r="K22" s="334" t="s">
        <v>399</v>
      </c>
      <c r="L22" s="328" t="str">
        <f t="shared" si="1"/>
        <v/>
      </c>
      <c r="N22" s="335"/>
    </row>
    <row r="23" spans="2:14" x14ac:dyDescent="0.15">
      <c r="B23" s="329">
        <v>18</v>
      </c>
      <c r="C23" s="330" t="s">
        <v>461</v>
      </c>
      <c r="D23" s="331" t="str">
        <f t="shared" si="0"/>
        <v>r</v>
      </c>
      <c r="E23" s="329" t="s">
        <v>442</v>
      </c>
      <c r="F23" s="336"/>
      <c r="G23" s="329" t="s">
        <v>443</v>
      </c>
      <c r="H23" s="336"/>
      <c r="I23" s="333" t="s">
        <v>444</v>
      </c>
      <c r="J23" s="336"/>
      <c r="K23" s="334" t="s">
        <v>399</v>
      </c>
      <c r="L23" s="330">
        <v>1</v>
      </c>
      <c r="N23" s="335"/>
    </row>
    <row r="24" spans="2:14" x14ac:dyDescent="0.15">
      <c r="B24" s="329">
        <v>19</v>
      </c>
      <c r="C24" s="330" t="s">
        <v>462</v>
      </c>
      <c r="D24" s="331" t="str">
        <f t="shared" si="0"/>
        <v>s</v>
      </c>
      <c r="E24" s="329" t="s">
        <v>442</v>
      </c>
      <c r="F24" s="336"/>
      <c r="G24" s="329" t="s">
        <v>443</v>
      </c>
      <c r="H24" s="336"/>
      <c r="I24" s="333" t="s">
        <v>444</v>
      </c>
      <c r="J24" s="336"/>
      <c r="K24" s="334" t="s">
        <v>399</v>
      </c>
      <c r="L24" s="330">
        <v>2</v>
      </c>
      <c r="N24" s="335"/>
    </row>
    <row r="25" spans="2:14" x14ac:dyDescent="0.15">
      <c r="B25" s="329">
        <v>20</v>
      </c>
      <c r="C25" s="330" t="s">
        <v>463</v>
      </c>
      <c r="D25" s="331" t="str">
        <f t="shared" si="0"/>
        <v>t</v>
      </c>
      <c r="E25" s="329" t="s">
        <v>442</v>
      </c>
      <c r="F25" s="336"/>
      <c r="G25" s="329" t="s">
        <v>443</v>
      </c>
      <c r="H25" s="336"/>
      <c r="I25" s="333" t="s">
        <v>444</v>
      </c>
      <c r="J25" s="336"/>
      <c r="K25" s="334" t="s">
        <v>399</v>
      </c>
      <c r="L25" s="330">
        <v>3</v>
      </c>
      <c r="N25" s="335"/>
    </row>
    <row r="26" spans="2:14" x14ac:dyDescent="0.15">
      <c r="B26" s="329">
        <v>21</v>
      </c>
      <c r="C26" s="330" t="s">
        <v>464</v>
      </c>
      <c r="D26" s="331" t="str">
        <f t="shared" si="0"/>
        <v>u</v>
      </c>
      <c r="E26" s="329" t="s">
        <v>442</v>
      </c>
      <c r="F26" s="336"/>
      <c r="G26" s="329" t="s">
        <v>443</v>
      </c>
      <c r="H26" s="336"/>
      <c r="I26" s="333" t="s">
        <v>444</v>
      </c>
      <c r="J26" s="336"/>
      <c r="K26" s="334" t="s">
        <v>399</v>
      </c>
      <c r="L26" s="330">
        <v>4</v>
      </c>
      <c r="N26" s="335"/>
    </row>
    <row r="27" spans="2:14" x14ac:dyDescent="0.15">
      <c r="B27" s="329">
        <v>22</v>
      </c>
      <c r="C27" s="330" t="s">
        <v>465</v>
      </c>
      <c r="D27" s="331" t="str">
        <f t="shared" si="0"/>
        <v>v</v>
      </c>
      <c r="E27" s="329" t="s">
        <v>442</v>
      </c>
      <c r="F27" s="336"/>
      <c r="G27" s="329" t="s">
        <v>443</v>
      </c>
      <c r="H27" s="336"/>
      <c r="I27" s="333" t="s">
        <v>444</v>
      </c>
      <c r="J27" s="336"/>
      <c r="K27" s="334" t="s">
        <v>399</v>
      </c>
      <c r="L27" s="330">
        <v>5</v>
      </c>
      <c r="N27" s="335"/>
    </row>
    <row r="28" spans="2:14" x14ac:dyDescent="0.15">
      <c r="B28" s="329">
        <v>23</v>
      </c>
      <c r="C28" s="330" t="s">
        <v>466</v>
      </c>
      <c r="D28" s="331" t="str">
        <f t="shared" si="0"/>
        <v>w</v>
      </c>
      <c r="E28" s="329" t="s">
        <v>442</v>
      </c>
      <c r="F28" s="336"/>
      <c r="G28" s="329" t="s">
        <v>443</v>
      </c>
      <c r="H28" s="336"/>
      <c r="I28" s="333" t="s">
        <v>444</v>
      </c>
      <c r="J28" s="336"/>
      <c r="K28" s="334" t="s">
        <v>399</v>
      </c>
      <c r="L28" s="330">
        <v>6</v>
      </c>
      <c r="N28" s="335"/>
    </row>
    <row r="29" spans="2:14" x14ac:dyDescent="0.15">
      <c r="B29" s="329">
        <v>24</v>
      </c>
      <c r="C29" s="330" t="s">
        <v>467</v>
      </c>
      <c r="D29" s="331" t="str">
        <f t="shared" si="0"/>
        <v>x</v>
      </c>
      <c r="E29" s="329" t="s">
        <v>442</v>
      </c>
      <c r="F29" s="336"/>
      <c r="G29" s="329" t="s">
        <v>443</v>
      </c>
      <c r="H29" s="336"/>
      <c r="I29" s="333" t="s">
        <v>444</v>
      </c>
      <c r="J29" s="336"/>
      <c r="K29" s="334" t="s">
        <v>399</v>
      </c>
      <c r="L29" s="330">
        <v>7</v>
      </c>
      <c r="N29" s="335"/>
    </row>
    <row r="30" spans="2:14" x14ac:dyDescent="0.15">
      <c r="B30" s="329">
        <v>25</v>
      </c>
      <c r="C30" s="330" t="s">
        <v>468</v>
      </c>
      <c r="D30" s="331" t="str">
        <f t="shared" si="0"/>
        <v>y</v>
      </c>
      <c r="E30" s="329" t="s">
        <v>442</v>
      </c>
      <c r="F30" s="336"/>
      <c r="G30" s="329" t="s">
        <v>443</v>
      </c>
      <c r="H30" s="336"/>
      <c r="I30" s="333" t="s">
        <v>444</v>
      </c>
      <c r="J30" s="336"/>
      <c r="K30" s="334" t="s">
        <v>399</v>
      </c>
      <c r="L30" s="330">
        <v>8</v>
      </c>
      <c r="N30" s="335"/>
    </row>
    <row r="31" spans="2:14" x14ac:dyDescent="0.15">
      <c r="B31" s="329">
        <v>26</v>
      </c>
      <c r="C31" s="330" t="s">
        <v>469</v>
      </c>
      <c r="D31" s="331" t="str">
        <f t="shared" si="0"/>
        <v>z</v>
      </c>
      <c r="E31" s="329" t="s">
        <v>442</v>
      </c>
      <c r="F31" s="336"/>
      <c r="G31" s="329" t="s">
        <v>443</v>
      </c>
      <c r="H31" s="336"/>
      <c r="I31" s="333" t="s">
        <v>444</v>
      </c>
      <c r="J31" s="336"/>
      <c r="K31" s="334" t="s">
        <v>399</v>
      </c>
      <c r="L31" s="330">
        <v>1</v>
      </c>
      <c r="N31" s="335"/>
    </row>
    <row r="32" spans="2:14" x14ac:dyDescent="0.15">
      <c r="B32" s="329">
        <v>27</v>
      </c>
      <c r="C32" s="330" t="s">
        <v>467</v>
      </c>
      <c r="D32" s="331" t="str">
        <f t="shared" si="0"/>
        <v>x</v>
      </c>
      <c r="E32" s="329" t="s">
        <v>442</v>
      </c>
      <c r="F32" s="336"/>
      <c r="G32" s="329" t="s">
        <v>443</v>
      </c>
      <c r="H32" s="336"/>
      <c r="I32" s="333" t="s">
        <v>444</v>
      </c>
      <c r="J32" s="336"/>
      <c r="K32" s="334" t="s">
        <v>399</v>
      </c>
      <c r="L32" s="330">
        <v>2</v>
      </c>
      <c r="N32" s="335"/>
    </row>
    <row r="33" spans="2:14" x14ac:dyDescent="0.15">
      <c r="B33" s="329">
        <v>28</v>
      </c>
      <c r="C33" s="330" t="s">
        <v>470</v>
      </c>
      <c r="D33" s="331" t="str">
        <f t="shared" si="0"/>
        <v>aa</v>
      </c>
      <c r="E33" s="329" t="s">
        <v>442</v>
      </c>
      <c r="F33" s="336"/>
      <c r="G33" s="329" t="s">
        <v>443</v>
      </c>
      <c r="H33" s="336"/>
      <c r="I33" s="333" t="s">
        <v>444</v>
      </c>
      <c r="J33" s="336"/>
      <c r="K33" s="334" t="s">
        <v>399</v>
      </c>
      <c r="L33" s="330">
        <v>3</v>
      </c>
      <c r="N33" s="335"/>
    </row>
    <row r="34" spans="2:14" x14ac:dyDescent="0.15">
      <c r="B34" s="329">
        <v>29</v>
      </c>
      <c r="C34" s="330" t="s">
        <v>471</v>
      </c>
      <c r="D34" s="331" t="str">
        <f t="shared" si="0"/>
        <v>ab</v>
      </c>
      <c r="E34" s="329" t="s">
        <v>442</v>
      </c>
      <c r="F34" s="336"/>
      <c r="G34" s="329" t="s">
        <v>443</v>
      </c>
      <c r="H34" s="336"/>
      <c r="I34" s="333" t="s">
        <v>444</v>
      </c>
      <c r="J34" s="336"/>
      <c r="K34" s="334" t="s">
        <v>399</v>
      </c>
      <c r="L34" s="330">
        <v>4</v>
      </c>
      <c r="N34" s="335"/>
    </row>
    <row r="35" spans="2:14" x14ac:dyDescent="0.15">
      <c r="B35" s="329">
        <v>30</v>
      </c>
      <c r="C35" s="330" t="s">
        <v>472</v>
      </c>
      <c r="D35" s="331" t="str">
        <f t="shared" si="0"/>
        <v>ac</v>
      </c>
      <c r="E35" s="329" t="s">
        <v>442</v>
      </c>
      <c r="F35" s="336"/>
      <c r="G35" s="329" t="s">
        <v>443</v>
      </c>
      <c r="H35" s="336"/>
      <c r="I35" s="333" t="s">
        <v>444</v>
      </c>
      <c r="J35" s="336"/>
      <c r="K35" s="334" t="s">
        <v>399</v>
      </c>
      <c r="L35" s="330">
        <v>5</v>
      </c>
      <c r="N35" s="335"/>
    </row>
    <row r="36" spans="2:14" x14ac:dyDescent="0.15">
      <c r="B36" s="329">
        <v>31</v>
      </c>
      <c r="C36" s="330" t="s">
        <v>473</v>
      </c>
      <c r="D36" s="331" t="str">
        <f t="shared" si="0"/>
        <v>ad</v>
      </c>
      <c r="E36" s="329" t="s">
        <v>442</v>
      </c>
      <c r="F36" s="336"/>
      <c r="G36" s="329" t="s">
        <v>443</v>
      </c>
      <c r="H36" s="336"/>
      <c r="I36" s="333" t="s">
        <v>444</v>
      </c>
      <c r="J36" s="336"/>
      <c r="K36" s="334" t="s">
        <v>399</v>
      </c>
      <c r="L36" s="330">
        <v>6</v>
      </c>
      <c r="N36" s="335"/>
    </row>
    <row r="37" spans="2:14" x14ac:dyDescent="0.15">
      <c r="B37" s="329">
        <v>32</v>
      </c>
      <c r="C37" s="330" t="s">
        <v>474</v>
      </c>
      <c r="D37" s="331" t="str">
        <f t="shared" si="0"/>
        <v>ae</v>
      </c>
      <c r="E37" s="329" t="s">
        <v>442</v>
      </c>
      <c r="F37" s="336"/>
      <c r="G37" s="329" t="s">
        <v>443</v>
      </c>
      <c r="H37" s="336"/>
      <c r="I37" s="333" t="s">
        <v>444</v>
      </c>
      <c r="J37" s="336"/>
      <c r="K37" s="334" t="s">
        <v>399</v>
      </c>
      <c r="L37" s="330">
        <v>7</v>
      </c>
      <c r="N37" s="335"/>
    </row>
    <row r="38" spans="2:14" x14ac:dyDescent="0.15">
      <c r="B38" s="329">
        <v>33</v>
      </c>
      <c r="C38" s="330" t="s">
        <v>475</v>
      </c>
      <c r="D38" s="331" t="str">
        <f t="shared" si="0"/>
        <v>af</v>
      </c>
      <c r="E38" s="329" t="s">
        <v>442</v>
      </c>
      <c r="F38" s="336"/>
      <c r="G38" s="329" t="s">
        <v>443</v>
      </c>
      <c r="H38" s="336"/>
      <c r="I38" s="333" t="s">
        <v>444</v>
      </c>
      <c r="J38" s="336"/>
      <c r="K38" s="334" t="s">
        <v>399</v>
      </c>
      <c r="L38" s="330">
        <v>8</v>
      </c>
      <c r="N38" s="335"/>
    </row>
    <row r="39" spans="2:14" x14ac:dyDescent="0.15">
      <c r="B39" s="329">
        <v>34</v>
      </c>
      <c r="C39" s="337" t="s">
        <v>476</v>
      </c>
      <c r="D39" s="331"/>
      <c r="E39" s="329" t="s">
        <v>442</v>
      </c>
      <c r="F39" s="332"/>
      <c r="G39" s="329" t="s">
        <v>443</v>
      </c>
      <c r="H39" s="332"/>
      <c r="I39" s="333" t="s">
        <v>444</v>
      </c>
      <c r="J39" s="332">
        <v>0</v>
      </c>
      <c r="K39" s="334" t="s">
        <v>399</v>
      </c>
      <c r="L39" s="328" t="str">
        <f t="shared" ref="L39:L40" si="2">IF(OR(F39="",H39=""),"",(H39+IF(F39&gt;H39,1,0)-F39-J39)*24)</f>
        <v/>
      </c>
      <c r="N39" s="335"/>
    </row>
    <row r="40" spans="2:14" x14ac:dyDescent="0.15">
      <c r="B40" s="329"/>
      <c r="C40" s="338" t="s">
        <v>477</v>
      </c>
      <c r="D40" s="331"/>
      <c r="E40" s="329" t="s">
        <v>442</v>
      </c>
      <c r="F40" s="332"/>
      <c r="G40" s="329" t="s">
        <v>443</v>
      </c>
      <c r="H40" s="332"/>
      <c r="I40" s="333" t="s">
        <v>444</v>
      </c>
      <c r="J40" s="332">
        <v>0</v>
      </c>
      <c r="K40" s="334" t="s">
        <v>399</v>
      </c>
      <c r="L40" s="328" t="str">
        <f t="shared" si="2"/>
        <v/>
      </c>
      <c r="N40" s="335"/>
    </row>
    <row r="41" spans="2:14" x14ac:dyDescent="0.15">
      <c r="B41" s="329"/>
      <c r="C41" s="339" t="s">
        <v>477</v>
      </c>
      <c r="D41" s="331" t="str">
        <f>C39</f>
        <v>ag</v>
      </c>
      <c r="E41" s="329" t="s">
        <v>442</v>
      </c>
      <c r="F41" s="332" t="s">
        <v>477</v>
      </c>
      <c r="G41" s="329" t="s">
        <v>443</v>
      </c>
      <c r="H41" s="332" t="s">
        <v>477</v>
      </c>
      <c r="I41" s="333" t="s">
        <v>444</v>
      </c>
      <c r="J41" s="332" t="s">
        <v>477</v>
      </c>
      <c r="K41" s="334" t="s">
        <v>399</v>
      </c>
      <c r="L41" s="328" t="str">
        <f>IF(OR(L39="",L40=""),"",L39+L40)</f>
        <v/>
      </c>
      <c r="N41" s="335" t="s">
        <v>478</v>
      </c>
    </row>
    <row r="42" spans="2:14" x14ac:dyDescent="0.15">
      <c r="B42" s="329"/>
      <c r="C42" s="337" t="s">
        <v>479</v>
      </c>
      <c r="D42" s="331"/>
      <c r="E42" s="329" t="s">
        <v>442</v>
      </c>
      <c r="F42" s="332"/>
      <c r="G42" s="329" t="s">
        <v>443</v>
      </c>
      <c r="H42" s="332"/>
      <c r="I42" s="333" t="s">
        <v>444</v>
      </c>
      <c r="J42" s="332">
        <v>0</v>
      </c>
      <c r="K42" s="334" t="s">
        <v>399</v>
      </c>
      <c r="L42" s="328" t="str">
        <f t="shared" ref="L42:L43" si="3">IF(OR(F42="",H42=""),"",(H42+IF(F42&gt;H42,1,0)-F42-J42)*24)</f>
        <v/>
      </c>
      <c r="N42" s="335"/>
    </row>
    <row r="43" spans="2:14" x14ac:dyDescent="0.15">
      <c r="B43" s="329">
        <v>35</v>
      </c>
      <c r="C43" s="338" t="s">
        <v>477</v>
      </c>
      <c r="D43" s="331"/>
      <c r="E43" s="329" t="s">
        <v>442</v>
      </c>
      <c r="F43" s="332"/>
      <c r="G43" s="329" t="s">
        <v>443</v>
      </c>
      <c r="H43" s="332"/>
      <c r="I43" s="333" t="s">
        <v>444</v>
      </c>
      <c r="J43" s="332">
        <v>0</v>
      </c>
      <c r="K43" s="334" t="s">
        <v>399</v>
      </c>
      <c r="L43" s="328" t="str">
        <f t="shared" si="3"/>
        <v/>
      </c>
      <c r="N43" s="335"/>
    </row>
    <row r="44" spans="2:14" x14ac:dyDescent="0.15">
      <c r="B44" s="329"/>
      <c r="C44" s="339" t="s">
        <v>477</v>
      </c>
      <c r="D44" s="331" t="str">
        <f>C42</f>
        <v>ah</v>
      </c>
      <c r="E44" s="329" t="s">
        <v>442</v>
      </c>
      <c r="F44" s="332" t="s">
        <v>477</v>
      </c>
      <c r="G44" s="329" t="s">
        <v>443</v>
      </c>
      <c r="H44" s="332" t="s">
        <v>477</v>
      </c>
      <c r="I44" s="333" t="s">
        <v>444</v>
      </c>
      <c r="J44" s="332" t="s">
        <v>477</v>
      </c>
      <c r="K44" s="334" t="s">
        <v>399</v>
      </c>
      <c r="L44" s="328" t="str">
        <f>IF(OR(L42="",L43=""),"",L42+L43)</f>
        <v/>
      </c>
      <c r="N44" s="335" t="s">
        <v>480</v>
      </c>
    </row>
    <row r="45" spans="2:14" x14ac:dyDescent="0.15">
      <c r="B45" s="329"/>
      <c r="C45" s="337" t="s">
        <v>481</v>
      </c>
      <c r="D45" s="331"/>
      <c r="E45" s="329" t="s">
        <v>442</v>
      </c>
      <c r="F45" s="332"/>
      <c r="G45" s="329" t="s">
        <v>443</v>
      </c>
      <c r="H45" s="332"/>
      <c r="I45" s="333" t="s">
        <v>444</v>
      </c>
      <c r="J45" s="332">
        <v>0</v>
      </c>
      <c r="K45" s="334" t="s">
        <v>399</v>
      </c>
      <c r="L45" s="328" t="str">
        <f t="shared" ref="L45:L46" si="4">IF(OR(F45="",H45=""),"",(H45+IF(F45&gt;H45,1,0)-F45-J45)*24)</f>
        <v/>
      </c>
      <c r="N45" s="335"/>
    </row>
    <row r="46" spans="2:14" x14ac:dyDescent="0.15">
      <c r="B46" s="329">
        <v>36</v>
      </c>
      <c r="C46" s="338" t="s">
        <v>477</v>
      </c>
      <c r="D46" s="331"/>
      <c r="E46" s="329" t="s">
        <v>442</v>
      </c>
      <c r="F46" s="332"/>
      <c r="G46" s="329" t="s">
        <v>443</v>
      </c>
      <c r="H46" s="332"/>
      <c r="I46" s="333" t="s">
        <v>444</v>
      </c>
      <c r="J46" s="332">
        <v>0</v>
      </c>
      <c r="K46" s="334" t="s">
        <v>399</v>
      </c>
      <c r="L46" s="328" t="str">
        <f t="shared" si="4"/>
        <v/>
      </c>
      <c r="N46" s="335"/>
    </row>
    <row r="47" spans="2:14" x14ac:dyDescent="0.15">
      <c r="B47" s="329"/>
      <c r="C47" s="339" t="s">
        <v>477</v>
      </c>
      <c r="D47" s="331" t="str">
        <f>C45</f>
        <v>ai</v>
      </c>
      <c r="E47" s="329" t="s">
        <v>442</v>
      </c>
      <c r="F47" s="332" t="s">
        <v>477</v>
      </c>
      <c r="G47" s="329" t="s">
        <v>443</v>
      </c>
      <c r="H47" s="332" t="s">
        <v>477</v>
      </c>
      <c r="I47" s="333" t="s">
        <v>444</v>
      </c>
      <c r="J47" s="332" t="s">
        <v>477</v>
      </c>
      <c r="K47" s="334" t="s">
        <v>399</v>
      </c>
      <c r="L47" s="328" t="str">
        <f>IF(OR(L45="",L46=""),"",L45+L46)</f>
        <v/>
      </c>
      <c r="N47" s="335" t="s">
        <v>480</v>
      </c>
    </row>
    <row r="49" spans="3:4" x14ac:dyDescent="0.15">
      <c r="C49" s="325" t="s">
        <v>482</v>
      </c>
      <c r="D49" s="325"/>
    </row>
    <row r="50" spans="3:4" x14ac:dyDescent="0.15">
      <c r="C50" s="325" t="s">
        <v>483</v>
      </c>
      <c r="D50" s="325"/>
    </row>
    <row r="51" spans="3:4" x14ac:dyDescent="0.15">
      <c r="C51" s="325" t="s">
        <v>484</v>
      </c>
      <c r="D51" s="325"/>
    </row>
    <row r="52" spans="3:4" x14ac:dyDescent="0.15">
      <c r="C52" s="325" t="s">
        <v>485</v>
      </c>
      <c r="D52" s="325"/>
    </row>
  </sheetData>
  <sheetProtection algorithmName="SHA-512" hashValue="KlxPRxSjHun3aNOWaa+JsKh8sYlUbtv9uGXCGKSM/sBXcHAW0boNSu2iNGauDVUjvA211ewNxQiFwtZnJBbAGw==" saltValue="KocMKeuNvJZlKkdFtU7VUQ==" spinCount="100000" sheet="1" selectLockedCells="1" selectUnlockedCells="1"/>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AY99"/>
  <sheetViews>
    <sheetView view="pageBreakPreview" zoomScale="55" zoomScaleNormal="100" zoomScaleSheetLayoutView="55" workbookViewId="0">
      <selection activeCell="T24" sqref="T24"/>
    </sheetView>
  </sheetViews>
  <sheetFormatPr defaultColWidth="10" defaultRowHeight="13.5" x14ac:dyDescent="0.15"/>
  <cols>
    <col min="1" max="1" width="1.5" style="344" customWidth="1"/>
    <col min="2" max="3" width="10" style="344"/>
    <col min="4" max="4" width="45.125" style="344" customWidth="1"/>
    <col min="5" max="16384" width="10" style="344"/>
  </cols>
  <sheetData>
    <row r="1" spans="2:11" ht="14.25" x14ac:dyDescent="0.15">
      <c r="B1" s="344" t="s">
        <v>518</v>
      </c>
      <c r="D1" s="345"/>
      <c r="E1" s="345"/>
      <c r="F1" s="345"/>
    </row>
    <row r="2" spans="2:11" s="347" customFormat="1" ht="20.25" customHeight="1" x14ac:dyDescent="0.15">
      <c r="B2" s="346" t="s">
        <v>519</v>
      </c>
      <c r="C2" s="346"/>
      <c r="D2" s="345"/>
      <c r="E2" s="345"/>
      <c r="F2" s="345"/>
    </row>
    <row r="3" spans="2:11" s="347" customFormat="1" ht="20.25" customHeight="1" x14ac:dyDescent="0.15">
      <c r="B3" s="346"/>
      <c r="C3" s="346"/>
      <c r="D3" s="345"/>
      <c r="E3" s="345"/>
      <c r="F3" s="345"/>
    </row>
    <row r="4" spans="2:11" s="347" customFormat="1" ht="20.25" customHeight="1" x14ac:dyDescent="0.15">
      <c r="B4" s="348"/>
      <c r="C4" s="345" t="s">
        <v>520</v>
      </c>
      <c r="D4" s="345"/>
      <c r="F4" s="1193" t="s">
        <v>521</v>
      </c>
      <c r="G4" s="1193"/>
      <c r="H4" s="1193"/>
      <c r="I4" s="1193"/>
      <c r="J4" s="1193"/>
      <c r="K4" s="1193"/>
    </row>
    <row r="5" spans="2:11" s="347" customFormat="1" ht="20.25" customHeight="1" x14ac:dyDescent="0.15">
      <c r="B5" s="349"/>
      <c r="C5" s="345" t="s">
        <v>522</v>
      </c>
      <c r="D5" s="345"/>
      <c r="F5" s="1193"/>
      <c r="G5" s="1193"/>
      <c r="H5" s="1193"/>
      <c r="I5" s="1193"/>
      <c r="J5" s="1193"/>
      <c r="K5" s="1193"/>
    </row>
    <row r="6" spans="2:11" s="347" customFormat="1" ht="20.25" customHeight="1" x14ac:dyDescent="0.15">
      <c r="B6" s="350" t="s">
        <v>523</v>
      </c>
      <c r="C6" s="345"/>
      <c r="D6" s="345"/>
      <c r="E6" s="311"/>
      <c r="F6" s="345"/>
    </row>
    <row r="7" spans="2:11" s="347" customFormat="1" ht="20.25" customHeight="1" x14ac:dyDescent="0.15">
      <c r="B7" s="346"/>
      <c r="C7" s="346"/>
      <c r="D7" s="345"/>
      <c r="E7" s="311"/>
      <c r="F7" s="345"/>
    </row>
    <row r="8" spans="2:11" s="347" customFormat="1" ht="20.25" customHeight="1" x14ac:dyDescent="0.15">
      <c r="B8" s="345" t="s">
        <v>524</v>
      </c>
      <c r="C8" s="346"/>
      <c r="D8" s="345"/>
      <c r="E8" s="311"/>
      <c r="F8" s="345"/>
    </row>
    <row r="9" spans="2:11" s="347" customFormat="1" ht="20.25" customHeight="1" x14ac:dyDescent="0.15">
      <c r="B9" s="346"/>
      <c r="C9" s="346"/>
      <c r="D9" s="345"/>
      <c r="E9" s="345"/>
      <c r="F9" s="345"/>
    </row>
    <row r="10" spans="2:11" s="347" customFormat="1" ht="20.25" customHeight="1" x14ac:dyDescent="0.15">
      <c r="B10" s="345" t="s">
        <v>525</v>
      </c>
      <c r="C10" s="346"/>
      <c r="D10" s="345"/>
      <c r="E10" s="345"/>
      <c r="F10" s="345"/>
    </row>
    <row r="11" spans="2:11" s="347" customFormat="1" ht="20.25" customHeight="1" x14ac:dyDescent="0.15">
      <c r="B11" s="345"/>
      <c r="C11" s="346"/>
      <c r="D11" s="345"/>
    </row>
    <row r="12" spans="2:11" s="347" customFormat="1" ht="20.25" customHeight="1" x14ac:dyDescent="0.15">
      <c r="B12" s="345" t="s">
        <v>526</v>
      </c>
      <c r="C12" s="346"/>
      <c r="D12" s="345"/>
    </row>
    <row r="13" spans="2:11" s="347" customFormat="1" ht="20.25" customHeight="1" x14ac:dyDescent="0.15">
      <c r="B13" s="345"/>
      <c r="C13" s="346"/>
      <c r="D13" s="345"/>
    </row>
    <row r="14" spans="2:11" s="347" customFormat="1" ht="20.25" customHeight="1" x14ac:dyDescent="0.15">
      <c r="B14" s="345" t="s">
        <v>527</v>
      </c>
      <c r="C14" s="346"/>
      <c r="D14" s="345"/>
    </row>
    <row r="15" spans="2:11" s="347" customFormat="1" ht="20.25" customHeight="1" x14ac:dyDescent="0.15">
      <c r="B15" s="345"/>
      <c r="C15" s="346"/>
      <c r="D15" s="345"/>
    </row>
    <row r="16" spans="2:11" s="347" customFormat="1" ht="17.25" customHeight="1" x14ac:dyDescent="0.15">
      <c r="B16" s="345" t="s">
        <v>528</v>
      </c>
      <c r="C16" s="345"/>
      <c r="D16" s="345"/>
    </row>
    <row r="17" spans="2:25" s="347" customFormat="1" ht="17.25" customHeight="1" x14ac:dyDescent="0.15">
      <c r="B17" s="345" t="s">
        <v>529</v>
      </c>
      <c r="C17" s="345"/>
      <c r="D17" s="345"/>
    </row>
    <row r="18" spans="2:25" s="347" customFormat="1" ht="17.25" customHeight="1" x14ac:dyDescent="0.15">
      <c r="B18" s="345"/>
      <c r="C18" s="345"/>
      <c r="D18" s="345"/>
    </row>
    <row r="19" spans="2:25" s="347" customFormat="1" ht="17.25" customHeight="1" x14ac:dyDescent="0.15">
      <c r="B19" s="345"/>
      <c r="C19" s="351" t="s">
        <v>416</v>
      </c>
      <c r="D19" s="351" t="s">
        <v>530</v>
      </c>
    </row>
    <row r="20" spans="2:25" s="347" customFormat="1" ht="17.25" customHeight="1" x14ac:dyDescent="0.15">
      <c r="B20" s="345"/>
      <c r="C20" s="351">
        <v>1</v>
      </c>
      <c r="D20" s="352" t="s">
        <v>486</v>
      </c>
    </row>
    <row r="21" spans="2:25" s="347" customFormat="1" ht="17.25" customHeight="1" x14ac:dyDescent="0.15">
      <c r="B21" s="345"/>
      <c r="C21" s="351">
        <v>2</v>
      </c>
      <c r="D21" s="352" t="s">
        <v>531</v>
      </c>
    </row>
    <row r="22" spans="2:25" s="347" customFormat="1" ht="17.25" customHeight="1" x14ac:dyDescent="0.15">
      <c r="B22" s="345"/>
      <c r="C22" s="351">
        <v>3</v>
      </c>
      <c r="D22" s="352" t="s">
        <v>532</v>
      </c>
    </row>
    <row r="23" spans="2:25" s="347" customFormat="1" ht="17.25" customHeight="1" x14ac:dyDescent="0.15">
      <c r="B23" s="345"/>
      <c r="C23" s="311"/>
      <c r="D23" s="345"/>
    </row>
    <row r="24" spans="2:25" s="347" customFormat="1" ht="20.25" customHeight="1" x14ac:dyDescent="0.15">
      <c r="B24" s="345" t="s">
        <v>533</v>
      </c>
      <c r="C24" s="346"/>
      <c r="D24" s="345"/>
    </row>
    <row r="25" spans="2:25" s="347" customFormat="1" ht="20.25" customHeight="1" x14ac:dyDescent="0.15">
      <c r="B25" s="345"/>
      <c r="C25" s="346"/>
      <c r="D25" s="345"/>
    </row>
    <row r="26" spans="2:25" s="347" customFormat="1" ht="17.25" customHeight="1" x14ac:dyDescent="0.15">
      <c r="B26" s="345" t="s">
        <v>534</v>
      </c>
      <c r="C26" s="345"/>
      <c r="D26" s="345"/>
    </row>
    <row r="27" spans="2:25" s="347" customFormat="1" ht="17.25" customHeight="1" x14ac:dyDescent="0.15">
      <c r="B27" s="345" t="s">
        <v>535</v>
      </c>
      <c r="C27" s="345"/>
      <c r="D27" s="345"/>
    </row>
    <row r="28" spans="2:25" s="347" customFormat="1" ht="17.25" customHeight="1" x14ac:dyDescent="0.15">
      <c r="B28" s="345"/>
      <c r="C28" s="345"/>
      <c r="D28" s="345"/>
      <c r="G28" s="353"/>
      <c r="H28" s="353"/>
      <c r="J28" s="353"/>
      <c r="K28" s="353"/>
      <c r="L28" s="353"/>
      <c r="M28" s="353"/>
      <c r="N28" s="353"/>
      <c r="O28" s="353"/>
      <c r="R28" s="353"/>
      <c r="S28" s="353"/>
      <c r="T28" s="353"/>
      <c r="W28" s="353"/>
      <c r="X28" s="353"/>
      <c r="Y28" s="353"/>
    </row>
    <row r="29" spans="2:25" s="347" customFormat="1" ht="17.25" customHeight="1" x14ac:dyDescent="0.15">
      <c r="B29" s="345"/>
      <c r="C29" s="351" t="s">
        <v>437</v>
      </c>
      <c r="D29" s="351" t="s">
        <v>536</v>
      </c>
      <c r="G29" s="353"/>
      <c r="H29" s="353"/>
      <c r="J29" s="353"/>
      <c r="K29" s="353"/>
      <c r="L29" s="353"/>
      <c r="M29" s="353"/>
      <c r="N29" s="353"/>
      <c r="O29" s="353"/>
      <c r="R29" s="353"/>
      <c r="S29" s="353"/>
      <c r="T29" s="353"/>
      <c r="W29" s="353"/>
      <c r="X29" s="353"/>
      <c r="Y29" s="353"/>
    </row>
    <row r="30" spans="2:25" s="347" customFormat="1" ht="17.25" customHeight="1" x14ac:dyDescent="0.15">
      <c r="B30" s="345"/>
      <c r="C30" s="351" t="s">
        <v>537</v>
      </c>
      <c r="D30" s="352" t="s">
        <v>538</v>
      </c>
      <c r="G30" s="353"/>
      <c r="H30" s="353"/>
      <c r="J30" s="353"/>
      <c r="K30" s="353"/>
      <c r="L30" s="353"/>
      <c r="M30" s="353"/>
      <c r="N30" s="353"/>
      <c r="O30" s="353"/>
      <c r="R30" s="353"/>
      <c r="S30" s="353"/>
      <c r="T30" s="353"/>
      <c r="W30" s="353"/>
      <c r="X30" s="353"/>
      <c r="Y30" s="353"/>
    </row>
    <row r="31" spans="2:25" s="347" customFormat="1" ht="17.25" customHeight="1" x14ac:dyDescent="0.15">
      <c r="B31" s="345"/>
      <c r="C31" s="351" t="s">
        <v>539</v>
      </c>
      <c r="D31" s="352" t="s">
        <v>540</v>
      </c>
      <c r="G31" s="353"/>
      <c r="H31" s="353"/>
      <c r="J31" s="353"/>
      <c r="K31" s="353"/>
      <c r="L31" s="353"/>
      <c r="M31" s="353"/>
      <c r="N31" s="353"/>
      <c r="O31" s="353"/>
      <c r="R31" s="353"/>
      <c r="S31" s="353"/>
      <c r="T31" s="353"/>
      <c r="W31" s="353"/>
      <c r="X31" s="353"/>
      <c r="Y31" s="353"/>
    </row>
    <row r="32" spans="2:25" s="347" customFormat="1" ht="17.25" customHeight="1" x14ac:dyDescent="0.15">
      <c r="B32" s="345"/>
      <c r="C32" s="351" t="s">
        <v>541</v>
      </c>
      <c r="D32" s="352" t="s">
        <v>542</v>
      </c>
      <c r="G32" s="353"/>
      <c r="H32" s="353"/>
      <c r="J32" s="353"/>
      <c r="K32" s="353"/>
      <c r="L32" s="353"/>
      <c r="M32" s="353"/>
      <c r="N32" s="353"/>
      <c r="O32" s="353"/>
      <c r="R32" s="353"/>
      <c r="S32" s="353"/>
      <c r="T32" s="353"/>
      <c r="W32" s="353"/>
      <c r="X32" s="353"/>
      <c r="Y32" s="353"/>
    </row>
    <row r="33" spans="2:51" s="347" customFormat="1" ht="17.25" customHeight="1" x14ac:dyDescent="0.15">
      <c r="B33" s="345"/>
      <c r="C33" s="351" t="s">
        <v>543</v>
      </c>
      <c r="D33" s="352" t="s">
        <v>544</v>
      </c>
      <c r="G33" s="353"/>
      <c r="H33" s="353"/>
      <c r="J33" s="353"/>
      <c r="K33" s="353"/>
      <c r="L33" s="353"/>
      <c r="M33" s="353"/>
      <c r="N33" s="353"/>
      <c r="O33" s="353"/>
      <c r="R33" s="353"/>
      <c r="S33" s="353"/>
      <c r="T33" s="353"/>
      <c r="W33" s="353"/>
      <c r="X33" s="353"/>
      <c r="Y33" s="353"/>
    </row>
    <row r="34" spans="2:51" s="347" customFormat="1" ht="17.25" customHeight="1" x14ac:dyDescent="0.15">
      <c r="B34" s="345"/>
      <c r="C34" s="345"/>
      <c r="D34" s="345"/>
      <c r="G34" s="353"/>
      <c r="H34" s="353"/>
      <c r="J34" s="353"/>
      <c r="K34" s="353"/>
      <c r="L34" s="353"/>
      <c r="M34" s="353"/>
      <c r="N34" s="353"/>
      <c r="O34" s="353"/>
      <c r="R34" s="353"/>
      <c r="S34" s="353"/>
      <c r="T34" s="353"/>
      <c r="W34" s="353"/>
      <c r="X34" s="353"/>
      <c r="Y34" s="353"/>
    </row>
    <row r="35" spans="2:51" s="347" customFormat="1" ht="17.25" customHeight="1" x14ac:dyDescent="0.15">
      <c r="B35" s="345"/>
      <c r="C35" s="354" t="s">
        <v>545</v>
      </c>
      <c r="D35" s="345"/>
      <c r="G35" s="353"/>
      <c r="H35" s="353"/>
      <c r="J35" s="353"/>
      <c r="K35" s="353"/>
      <c r="L35" s="353"/>
      <c r="M35" s="353"/>
      <c r="N35" s="353"/>
      <c r="O35" s="353"/>
      <c r="R35" s="353"/>
      <c r="S35" s="353"/>
      <c r="T35" s="353"/>
      <c r="W35" s="353"/>
      <c r="X35" s="353"/>
      <c r="Y35" s="353"/>
    </row>
    <row r="36" spans="2:51" s="347" customFormat="1" ht="17.25" customHeight="1" x14ac:dyDescent="0.15">
      <c r="C36" s="345" t="s">
        <v>546</v>
      </c>
      <c r="F36" s="354"/>
      <c r="G36" s="353"/>
      <c r="H36" s="353"/>
      <c r="J36" s="353"/>
      <c r="K36" s="353"/>
      <c r="L36" s="353"/>
      <c r="M36" s="353"/>
      <c r="N36" s="353"/>
      <c r="O36" s="353"/>
      <c r="R36" s="353"/>
      <c r="S36" s="353"/>
      <c r="T36" s="353"/>
      <c r="W36" s="353"/>
      <c r="X36" s="353"/>
      <c r="Y36" s="353"/>
    </row>
    <row r="37" spans="2:51" s="347" customFormat="1" ht="17.25" customHeight="1" x14ac:dyDescent="0.15">
      <c r="C37" s="345" t="s">
        <v>547</v>
      </c>
      <c r="F37" s="345"/>
      <c r="G37" s="353"/>
      <c r="H37" s="353"/>
      <c r="J37" s="353"/>
      <c r="K37" s="353"/>
      <c r="L37" s="353"/>
      <c r="M37" s="353"/>
      <c r="N37" s="353"/>
      <c r="O37" s="353"/>
      <c r="R37" s="353"/>
      <c r="S37" s="353"/>
      <c r="T37" s="353"/>
      <c r="W37" s="353"/>
      <c r="X37" s="353"/>
      <c r="Y37" s="353"/>
    </row>
    <row r="38" spans="2:51" s="347" customFormat="1" ht="17.25" customHeight="1" x14ac:dyDescent="0.15">
      <c r="B38" s="345"/>
      <c r="C38" s="345"/>
      <c r="D38" s="345"/>
      <c r="E38" s="354"/>
      <c r="F38" s="353"/>
      <c r="G38" s="353"/>
      <c r="H38" s="353"/>
      <c r="J38" s="353"/>
      <c r="K38" s="353"/>
      <c r="L38" s="353"/>
      <c r="M38" s="353"/>
      <c r="N38" s="353"/>
      <c r="O38" s="353"/>
      <c r="R38" s="353"/>
      <c r="S38" s="353"/>
      <c r="T38" s="353"/>
      <c r="W38" s="353"/>
      <c r="X38" s="353"/>
      <c r="Y38" s="353"/>
    </row>
    <row r="39" spans="2:51" s="347" customFormat="1" ht="17.25" customHeight="1" x14ac:dyDescent="0.15">
      <c r="B39" s="345" t="s">
        <v>548</v>
      </c>
      <c r="C39" s="345"/>
      <c r="D39" s="345"/>
    </row>
    <row r="40" spans="2:51" s="347" customFormat="1" ht="17.25" customHeight="1" x14ac:dyDescent="0.15">
      <c r="B40" s="345" t="s">
        <v>549</v>
      </c>
      <c r="C40" s="345"/>
      <c r="D40" s="345"/>
    </row>
    <row r="41" spans="2:51" s="347" customFormat="1" ht="17.25" customHeight="1" x14ac:dyDescent="0.15">
      <c r="B41" s="355" t="s">
        <v>550</v>
      </c>
      <c r="E41" s="353"/>
      <c r="F41" s="353"/>
      <c r="G41" s="353"/>
      <c r="H41" s="353"/>
      <c r="I41" s="353"/>
      <c r="J41" s="353"/>
      <c r="K41" s="353"/>
      <c r="L41" s="353"/>
      <c r="M41" s="353"/>
      <c r="N41" s="353"/>
      <c r="O41" s="353"/>
      <c r="P41" s="353"/>
      <c r="Q41" s="353"/>
      <c r="R41" s="353"/>
      <c r="S41" s="353"/>
      <c r="T41" s="353"/>
      <c r="U41" s="353"/>
      <c r="Y41" s="353"/>
      <c r="Z41" s="353"/>
      <c r="AA41" s="353"/>
      <c r="AB41" s="353"/>
      <c r="AD41" s="353"/>
      <c r="AE41" s="353"/>
      <c r="AF41" s="353"/>
      <c r="AG41" s="353"/>
      <c r="AH41" s="353"/>
      <c r="AI41" s="356"/>
      <c r="AJ41" s="353"/>
      <c r="AK41" s="353"/>
      <c r="AL41" s="353"/>
      <c r="AM41" s="353"/>
      <c r="AN41" s="353"/>
      <c r="AO41" s="353"/>
      <c r="AP41" s="353"/>
      <c r="AQ41" s="353"/>
      <c r="AR41" s="353"/>
      <c r="AS41" s="353"/>
      <c r="AT41" s="353"/>
      <c r="AU41" s="353"/>
      <c r="AV41" s="353"/>
      <c r="AW41" s="353"/>
      <c r="AX41" s="353"/>
      <c r="AY41" s="356"/>
    </row>
    <row r="42" spans="2:51" s="347" customFormat="1" ht="17.25" customHeight="1" x14ac:dyDescent="0.15"/>
    <row r="43" spans="2:51" s="347" customFormat="1" ht="17.25" customHeight="1" x14ac:dyDescent="0.15">
      <c r="B43" s="345" t="s">
        <v>551</v>
      </c>
      <c r="C43" s="345"/>
    </row>
    <row r="44" spans="2:51" s="347" customFormat="1" ht="17.25" customHeight="1" x14ac:dyDescent="0.15">
      <c r="B44" s="345"/>
      <c r="C44" s="345"/>
    </row>
    <row r="45" spans="2:51" s="347" customFormat="1" ht="17.25" customHeight="1" x14ac:dyDescent="0.15">
      <c r="B45" s="345" t="s">
        <v>552</v>
      </c>
      <c r="C45" s="345"/>
    </row>
    <row r="46" spans="2:51" s="347" customFormat="1" ht="17.25" customHeight="1" x14ac:dyDescent="0.15">
      <c r="B46" s="345" t="s">
        <v>553</v>
      </c>
      <c r="C46" s="345"/>
    </row>
    <row r="47" spans="2:51" s="347" customFormat="1" ht="17.25" customHeight="1" x14ac:dyDescent="0.15">
      <c r="B47" s="345"/>
      <c r="C47" s="345"/>
    </row>
    <row r="48" spans="2:51" s="347" customFormat="1" ht="17.25" customHeight="1" x14ac:dyDescent="0.15">
      <c r="B48" s="345" t="s">
        <v>554</v>
      </c>
      <c r="C48" s="345"/>
    </row>
    <row r="49" spans="2:4" s="347" customFormat="1" ht="17.25" customHeight="1" x14ac:dyDescent="0.15">
      <c r="B49" s="345" t="s">
        <v>555</v>
      </c>
      <c r="C49" s="345"/>
    </row>
    <row r="50" spans="2:4" s="347" customFormat="1" ht="17.25" customHeight="1" x14ac:dyDescent="0.15">
      <c r="B50" s="345"/>
      <c r="C50" s="345"/>
    </row>
    <row r="51" spans="2:4" s="347" customFormat="1" ht="17.25" customHeight="1" x14ac:dyDescent="0.15">
      <c r="B51" s="345" t="s">
        <v>556</v>
      </c>
      <c r="C51" s="345"/>
      <c r="D51" s="345"/>
    </row>
    <row r="52" spans="2:4" s="347" customFormat="1" ht="17.25" customHeight="1" x14ac:dyDescent="0.15">
      <c r="B52" s="345"/>
      <c r="C52" s="345"/>
      <c r="D52" s="345"/>
    </row>
    <row r="53" spans="2:4" s="347" customFormat="1" ht="17.25" customHeight="1" x14ac:dyDescent="0.15">
      <c r="B53" s="347" t="s">
        <v>557</v>
      </c>
      <c r="D53" s="345"/>
    </row>
    <row r="54" spans="2:4" s="347" customFormat="1" ht="17.25" customHeight="1" x14ac:dyDescent="0.15">
      <c r="B54" s="347" t="s">
        <v>558</v>
      </c>
      <c r="D54" s="345"/>
    </row>
    <row r="55" spans="2:4" s="347" customFormat="1" ht="17.25" customHeight="1" x14ac:dyDescent="0.15">
      <c r="B55" s="347" t="s">
        <v>559</v>
      </c>
    </row>
    <row r="56" spans="2:4" s="347" customFormat="1" ht="17.25" customHeight="1" x14ac:dyDescent="0.15"/>
    <row r="57" spans="2:4" ht="18.75" customHeight="1" x14ac:dyDescent="0.15"/>
    <row r="58" spans="2:4" ht="18.75" customHeight="1" x14ac:dyDescent="0.15"/>
    <row r="59" spans="2:4" ht="18.75" customHeight="1" x14ac:dyDescent="0.15"/>
    <row r="60" spans="2:4" ht="18.75" customHeight="1" x14ac:dyDescent="0.15"/>
    <row r="61" spans="2:4" ht="18.75" customHeight="1" x14ac:dyDescent="0.15"/>
    <row r="62" spans="2:4" ht="18.75" customHeight="1" x14ac:dyDescent="0.15"/>
    <row r="63" spans="2:4" ht="18.75" customHeight="1" x14ac:dyDescent="0.15"/>
    <row r="64" spans="2: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sheetData>
  <sheetProtection algorithmName="SHA-512" hashValue="o+rY/a8KtrWWiTIjjUdrE90b7g/SU+2RR7R5tpRVZpMAlnRJGQ0AF3S0mAMaYy04qLdi7ThnJih7PDp59s7o4g==" saltValue="QcAqih66YEiGACIBkcIwAg==" spinCount="100000" sheet="1" selectLockedCells="1" selectUnlockedCells="1"/>
  <mergeCells count="1">
    <mergeCell ref="F4:K5"/>
  </mergeCells>
  <phoneticPr fontId="2"/>
  <pageMargins left="0.70866141732283472" right="0.70866141732283472" top="0.74803149606299213" bottom="0.35433070866141736" header="0.31496062992125984" footer="0.31496062992125984"/>
  <pageSetup paperSize="9"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128"/>
  <sheetViews>
    <sheetView showGridLines="0" view="pageBreakPreview" zoomScale="55" zoomScaleNormal="100" zoomScaleSheetLayoutView="55" workbookViewId="0">
      <selection activeCell="W5" sqref="W5:AF5"/>
    </sheetView>
  </sheetViews>
  <sheetFormatPr defaultColWidth="9" defaultRowHeight="13.5" x14ac:dyDescent="0.15"/>
  <cols>
    <col min="1" max="2" width="4.25" style="183" customWidth="1"/>
    <col min="3" max="3" width="25" style="124" customWidth="1"/>
    <col min="4" max="4" width="4.875" style="124" customWidth="1"/>
    <col min="5" max="5" width="41.625" style="124" customWidth="1"/>
    <col min="6" max="6" width="4.875" style="124" customWidth="1"/>
    <col min="7" max="7" width="19.625" style="163" customWidth="1"/>
    <col min="8" max="8" width="36.125" style="124" customWidth="1"/>
    <col min="9" max="23" width="4.875" style="124" customWidth="1"/>
    <col min="24" max="24" width="5" style="124" customWidth="1"/>
    <col min="25" max="32" width="4.875" style="124" customWidth="1"/>
    <col min="33" max="33" width="2.375" style="124" customWidth="1"/>
    <col min="34" max="16384" width="9" style="124"/>
  </cols>
  <sheetData>
    <row r="2" spans="1:33" ht="20.25" customHeight="1" x14ac:dyDescent="0.15">
      <c r="A2" s="202" t="s">
        <v>749</v>
      </c>
      <c r="B2" s="202"/>
    </row>
    <row r="3" spans="1:33" ht="20.25" customHeight="1" x14ac:dyDescent="0.15">
      <c r="A3" s="671" t="s">
        <v>10</v>
      </c>
      <c r="B3" s="671"/>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row>
    <row r="4" spans="1:33" ht="20.25" customHeight="1" x14ac:dyDescent="0.15"/>
    <row r="5" spans="1:33" ht="30" customHeight="1" x14ac:dyDescent="0.15">
      <c r="J5" s="183"/>
      <c r="K5" s="183"/>
      <c r="L5" s="183"/>
      <c r="M5" s="183"/>
      <c r="N5" s="183"/>
      <c r="O5" s="183"/>
      <c r="P5" s="183"/>
      <c r="Q5" s="183"/>
      <c r="R5" s="183"/>
      <c r="S5" s="672" t="s">
        <v>11</v>
      </c>
      <c r="T5" s="673"/>
      <c r="U5" s="673"/>
      <c r="V5" s="674"/>
      <c r="W5" s="672"/>
      <c r="X5" s="673"/>
      <c r="Y5" s="673"/>
      <c r="Z5" s="673"/>
      <c r="AA5" s="673"/>
      <c r="AB5" s="673"/>
      <c r="AC5" s="673"/>
      <c r="AD5" s="673"/>
      <c r="AE5" s="673"/>
      <c r="AF5" s="674"/>
    </row>
    <row r="6" spans="1:33" ht="20.25" customHeight="1" x14ac:dyDescent="0.15"/>
    <row r="7" spans="1:33" ht="18" customHeight="1" x14ac:dyDescent="0.15">
      <c r="A7" s="672" t="s">
        <v>12</v>
      </c>
      <c r="B7" s="673"/>
      <c r="C7" s="674"/>
      <c r="D7" s="672" t="s">
        <v>13</v>
      </c>
      <c r="E7" s="674"/>
      <c r="F7" s="675" t="s">
        <v>14</v>
      </c>
      <c r="G7" s="676"/>
      <c r="H7" s="672" t="s">
        <v>15</v>
      </c>
      <c r="I7" s="673"/>
      <c r="J7" s="673"/>
      <c r="K7" s="673"/>
      <c r="L7" s="673"/>
      <c r="M7" s="673"/>
      <c r="N7" s="673"/>
      <c r="O7" s="673"/>
      <c r="P7" s="673"/>
      <c r="Q7" s="673"/>
      <c r="R7" s="673"/>
      <c r="S7" s="673"/>
      <c r="T7" s="673"/>
      <c r="U7" s="673"/>
      <c r="V7" s="673"/>
      <c r="W7" s="673"/>
      <c r="X7" s="674"/>
      <c r="Y7" s="672" t="s">
        <v>16</v>
      </c>
      <c r="Z7" s="673"/>
      <c r="AA7" s="673"/>
      <c r="AB7" s="674"/>
      <c r="AC7" s="672" t="s">
        <v>17</v>
      </c>
      <c r="AD7" s="673"/>
      <c r="AE7" s="673"/>
      <c r="AF7" s="674"/>
    </row>
    <row r="8" spans="1:33" ht="18.75" customHeight="1" x14ac:dyDescent="0.15">
      <c r="A8" s="677" t="s">
        <v>18</v>
      </c>
      <c r="B8" s="678"/>
      <c r="C8" s="679"/>
      <c r="D8" s="536"/>
      <c r="E8" s="157"/>
      <c r="F8" s="135"/>
      <c r="G8" s="192"/>
      <c r="H8" s="683" t="s">
        <v>19</v>
      </c>
      <c r="I8" s="547" t="s">
        <v>20</v>
      </c>
      <c r="J8" s="130" t="s">
        <v>21</v>
      </c>
      <c r="K8" s="131"/>
      <c r="L8" s="131"/>
      <c r="M8" s="547" t="s">
        <v>20</v>
      </c>
      <c r="N8" s="130" t="s">
        <v>22</v>
      </c>
      <c r="O8" s="131"/>
      <c r="P8" s="131"/>
      <c r="Q8" s="547" t="s">
        <v>20</v>
      </c>
      <c r="R8" s="130" t="s">
        <v>23</v>
      </c>
      <c r="S8" s="131"/>
      <c r="T8" s="131"/>
      <c r="U8" s="547" t="s">
        <v>20</v>
      </c>
      <c r="V8" s="130" t="s">
        <v>24</v>
      </c>
      <c r="W8" s="131"/>
      <c r="X8" s="132"/>
      <c r="Y8" s="685"/>
      <c r="Z8" s="686"/>
      <c r="AA8" s="686"/>
      <c r="AB8" s="687"/>
      <c r="AC8" s="685"/>
      <c r="AD8" s="686"/>
      <c r="AE8" s="686"/>
      <c r="AF8" s="687"/>
    </row>
    <row r="9" spans="1:33" ht="18.75" customHeight="1" x14ac:dyDescent="0.15">
      <c r="A9" s="680"/>
      <c r="B9" s="681"/>
      <c r="C9" s="682"/>
      <c r="D9" s="537"/>
      <c r="E9" s="158"/>
      <c r="F9" s="151"/>
      <c r="G9" s="177"/>
      <c r="H9" s="684"/>
      <c r="I9" s="191" t="s">
        <v>20</v>
      </c>
      <c r="J9" s="186" t="s">
        <v>25</v>
      </c>
      <c r="K9" s="187"/>
      <c r="L9" s="187"/>
      <c r="M9" s="175" t="s">
        <v>20</v>
      </c>
      <c r="N9" s="186" t="s">
        <v>26</v>
      </c>
      <c r="O9" s="187"/>
      <c r="P9" s="187"/>
      <c r="Q9" s="175" t="s">
        <v>20</v>
      </c>
      <c r="R9" s="186" t="s">
        <v>27</v>
      </c>
      <c r="S9" s="187"/>
      <c r="T9" s="187"/>
      <c r="U9" s="175" t="s">
        <v>20</v>
      </c>
      <c r="V9" s="186" t="s">
        <v>28</v>
      </c>
      <c r="W9" s="187"/>
      <c r="X9" s="152"/>
      <c r="Y9" s="688"/>
      <c r="Z9" s="689"/>
      <c r="AA9" s="689"/>
      <c r="AB9" s="690"/>
      <c r="AC9" s="688"/>
      <c r="AD9" s="689"/>
      <c r="AE9" s="689"/>
      <c r="AF9" s="690"/>
    </row>
    <row r="10" spans="1:33" s="539" customFormat="1" ht="19.5" customHeight="1" x14ac:dyDescent="0.15">
      <c r="A10" s="92"/>
      <c r="B10" s="544"/>
      <c r="C10" s="548"/>
      <c r="D10" s="212"/>
      <c r="E10" s="549"/>
      <c r="F10" s="542"/>
      <c r="G10" s="88"/>
      <c r="H10" s="550" t="s">
        <v>29</v>
      </c>
      <c r="I10" s="551" t="s">
        <v>20</v>
      </c>
      <c r="J10" s="552" t="s">
        <v>30</v>
      </c>
      <c r="K10" s="553"/>
      <c r="L10" s="554"/>
      <c r="M10" s="555" t="s">
        <v>20</v>
      </c>
      <c r="N10" s="552" t="s">
        <v>31</v>
      </c>
      <c r="O10" s="555"/>
      <c r="P10" s="556"/>
      <c r="Q10" s="557"/>
      <c r="R10" s="557"/>
      <c r="S10" s="557"/>
      <c r="T10" s="557"/>
      <c r="U10" s="557"/>
      <c r="V10" s="557"/>
      <c r="W10" s="557"/>
      <c r="X10" s="558"/>
      <c r="Y10" s="559" t="s">
        <v>20</v>
      </c>
      <c r="Z10" s="22" t="s">
        <v>32</v>
      </c>
      <c r="AA10" s="22"/>
      <c r="AB10" s="560"/>
      <c r="AC10" s="559" t="s">
        <v>20</v>
      </c>
      <c r="AD10" s="22" t="s">
        <v>32</v>
      </c>
      <c r="AE10" s="22"/>
      <c r="AF10" s="560"/>
    </row>
    <row r="11" spans="1:33" s="539" customFormat="1" ht="19.5" customHeight="1" x14ac:dyDescent="0.15">
      <c r="A11" s="92"/>
      <c r="B11" s="544"/>
      <c r="C11" s="561"/>
      <c r="D11" s="212"/>
      <c r="E11" s="549"/>
      <c r="F11" s="542"/>
      <c r="G11" s="88"/>
      <c r="H11" s="607" t="s">
        <v>750</v>
      </c>
      <c r="I11" s="608" t="s">
        <v>20</v>
      </c>
      <c r="J11" s="609" t="s">
        <v>30</v>
      </c>
      <c r="K11" s="610"/>
      <c r="L11" s="611"/>
      <c r="M11" s="612" t="s">
        <v>20</v>
      </c>
      <c r="N11" s="609" t="s">
        <v>31</v>
      </c>
      <c r="O11" s="612"/>
      <c r="P11" s="609"/>
      <c r="Q11" s="613"/>
      <c r="R11" s="613"/>
      <c r="S11" s="613"/>
      <c r="T11" s="613"/>
      <c r="U11" s="613"/>
      <c r="V11" s="613"/>
      <c r="W11" s="613"/>
      <c r="X11" s="614"/>
      <c r="Y11" s="559" t="s">
        <v>20</v>
      </c>
      <c r="Z11" s="562" t="s">
        <v>36</v>
      </c>
      <c r="AA11" s="563"/>
      <c r="AB11" s="564"/>
      <c r="AC11" s="559" t="s">
        <v>20</v>
      </c>
      <c r="AD11" s="562" t="s">
        <v>36</v>
      </c>
      <c r="AE11" s="563"/>
      <c r="AF11" s="564"/>
    </row>
    <row r="12" spans="1:33" s="539" customFormat="1" ht="18.75" customHeight="1" x14ac:dyDescent="0.15">
      <c r="A12" s="92"/>
      <c r="B12" s="544"/>
      <c r="C12" s="548"/>
      <c r="D12" s="542"/>
      <c r="E12" s="549"/>
      <c r="F12" s="542"/>
      <c r="G12" s="565"/>
      <c r="H12" s="566" t="s">
        <v>33</v>
      </c>
      <c r="I12" s="551" t="s">
        <v>20</v>
      </c>
      <c r="J12" s="552" t="s">
        <v>34</v>
      </c>
      <c r="K12" s="553"/>
      <c r="L12" s="554"/>
      <c r="M12" s="559" t="s">
        <v>20</v>
      </c>
      <c r="N12" s="552" t="s">
        <v>35</v>
      </c>
      <c r="O12" s="567"/>
      <c r="P12" s="568"/>
      <c r="Q12" s="568"/>
      <c r="R12" s="568"/>
      <c r="S12" s="568"/>
      <c r="T12" s="568"/>
      <c r="U12" s="568"/>
      <c r="V12" s="568"/>
      <c r="W12" s="568"/>
      <c r="X12" s="569"/>
      <c r="Y12" s="559"/>
      <c r="Z12" s="562"/>
      <c r="AA12" s="563"/>
      <c r="AB12" s="564"/>
      <c r="AC12" s="559"/>
      <c r="AD12" s="562"/>
      <c r="AE12" s="563"/>
      <c r="AF12" s="564"/>
      <c r="AG12" s="570"/>
    </row>
    <row r="13" spans="1:33" s="539" customFormat="1" ht="18.75" customHeight="1" x14ac:dyDescent="0.15">
      <c r="A13" s="579" t="s">
        <v>20</v>
      </c>
      <c r="B13" s="544">
        <v>71</v>
      </c>
      <c r="C13" s="548" t="s">
        <v>43</v>
      </c>
      <c r="D13" s="579" t="s">
        <v>20</v>
      </c>
      <c r="E13" s="549" t="s">
        <v>44</v>
      </c>
      <c r="F13" s="542"/>
      <c r="G13" s="565"/>
      <c r="H13" s="571" t="s">
        <v>37</v>
      </c>
      <c r="I13" s="551" t="s">
        <v>20</v>
      </c>
      <c r="J13" s="552" t="s">
        <v>38</v>
      </c>
      <c r="K13" s="553"/>
      <c r="L13" s="555" t="s">
        <v>20</v>
      </c>
      <c r="M13" s="552" t="s">
        <v>39</v>
      </c>
      <c r="N13" s="572"/>
      <c r="O13" s="572"/>
      <c r="P13" s="572"/>
      <c r="Q13" s="572"/>
      <c r="R13" s="572"/>
      <c r="S13" s="572"/>
      <c r="T13" s="572"/>
      <c r="U13" s="572"/>
      <c r="V13" s="572"/>
      <c r="W13" s="572"/>
      <c r="X13" s="573"/>
      <c r="Y13" s="574"/>
      <c r="Z13" s="563"/>
      <c r="AA13" s="563"/>
      <c r="AB13" s="564"/>
      <c r="AC13" s="574"/>
      <c r="AD13" s="563"/>
      <c r="AE13" s="563"/>
      <c r="AF13" s="564"/>
      <c r="AG13" s="570"/>
    </row>
    <row r="14" spans="1:33" s="539" customFormat="1" ht="18.75" customHeight="1" x14ac:dyDescent="0.15">
      <c r="A14" s="92"/>
      <c r="B14" s="544"/>
      <c r="C14" s="561"/>
      <c r="D14" s="579" t="s">
        <v>20</v>
      </c>
      <c r="E14" s="549" t="s">
        <v>48</v>
      </c>
      <c r="F14" s="542"/>
      <c r="G14" s="565"/>
      <c r="H14" s="691" t="s">
        <v>40</v>
      </c>
      <c r="I14" s="693" t="s">
        <v>20</v>
      </c>
      <c r="J14" s="695" t="s">
        <v>41</v>
      </c>
      <c r="K14" s="695"/>
      <c r="L14" s="695"/>
      <c r="M14" s="693" t="s">
        <v>20</v>
      </c>
      <c r="N14" s="695" t="s">
        <v>42</v>
      </c>
      <c r="O14" s="695"/>
      <c r="P14" s="695"/>
      <c r="Q14" s="575"/>
      <c r="R14" s="575"/>
      <c r="S14" s="575"/>
      <c r="T14" s="575"/>
      <c r="U14" s="575"/>
      <c r="V14" s="575"/>
      <c r="W14" s="575"/>
      <c r="X14" s="576"/>
      <c r="Y14" s="574"/>
      <c r="Z14" s="563"/>
      <c r="AA14" s="563"/>
      <c r="AB14" s="564"/>
      <c r="AC14" s="574"/>
      <c r="AD14" s="563"/>
      <c r="AE14" s="563"/>
      <c r="AF14" s="564"/>
      <c r="AG14" s="570"/>
    </row>
    <row r="15" spans="1:33" s="539" customFormat="1" ht="18.75" customHeight="1" x14ac:dyDescent="0.15">
      <c r="A15" s="92"/>
      <c r="B15" s="544"/>
      <c r="C15" s="548"/>
      <c r="D15" s="542"/>
      <c r="E15" s="549"/>
      <c r="F15" s="542"/>
      <c r="G15" s="565"/>
      <c r="H15" s="692"/>
      <c r="I15" s="694"/>
      <c r="J15" s="696"/>
      <c r="K15" s="696"/>
      <c r="L15" s="696"/>
      <c r="M15" s="694"/>
      <c r="N15" s="696"/>
      <c r="O15" s="696"/>
      <c r="P15" s="696"/>
      <c r="Q15" s="577"/>
      <c r="R15" s="577"/>
      <c r="S15" s="577"/>
      <c r="T15" s="577"/>
      <c r="U15" s="577"/>
      <c r="V15" s="577"/>
      <c r="W15" s="577"/>
      <c r="X15" s="578"/>
      <c r="Y15" s="574"/>
      <c r="Z15" s="563"/>
      <c r="AA15" s="563"/>
      <c r="AB15" s="564"/>
      <c r="AC15" s="574"/>
      <c r="AD15" s="563"/>
      <c r="AE15" s="563"/>
      <c r="AF15" s="564"/>
      <c r="AG15" s="570"/>
    </row>
    <row r="16" spans="1:33" s="539" customFormat="1" ht="18.75" customHeight="1" x14ac:dyDescent="0.15">
      <c r="A16" s="579"/>
      <c r="B16" s="544"/>
      <c r="C16" s="548"/>
      <c r="D16" s="579"/>
      <c r="E16" s="549"/>
      <c r="F16" s="542"/>
      <c r="G16" s="565"/>
      <c r="H16" s="580" t="s">
        <v>45</v>
      </c>
      <c r="I16" s="581" t="s">
        <v>20</v>
      </c>
      <c r="J16" s="552" t="s">
        <v>38</v>
      </c>
      <c r="K16" s="552"/>
      <c r="L16" s="555" t="s">
        <v>20</v>
      </c>
      <c r="M16" s="552" t="s">
        <v>46</v>
      </c>
      <c r="N16" s="552"/>
      <c r="O16" s="555" t="s">
        <v>20</v>
      </c>
      <c r="P16" s="552" t="s">
        <v>47</v>
      </c>
      <c r="Q16" s="567"/>
      <c r="R16" s="553"/>
      <c r="S16" s="553"/>
      <c r="T16" s="553"/>
      <c r="U16" s="553"/>
      <c r="V16" s="553"/>
      <c r="W16" s="553"/>
      <c r="X16" s="582"/>
      <c r="Y16" s="574"/>
      <c r="Z16" s="563"/>
      <c r="AA16" s="563"/>
      <c r="AB16" s="564"/>
      <c r="AC16" s="574"/>
      <c r="AD16" s="563"/>
      <c r="AE16" s="563"/>
      <c r="AF16" s="564"/>
      <c r="AG16" s="570"/>
    </row>
    <row r="17" spans="1:32" s="539" customFormat="1" ht="18.75" customHeight="1" x14ac:dyDescent="0.15">
      <c r="A17" s="92"/>
      <c r="B17" s="544"/>
      <c r="C17" s="561"/>
      <c r="D17" s="579"/>
      <c r="E17" s="549"/>
      <c r="F17" s="542"/>
      <c r="G17" s="565"/>
      <c r="H17" s="697" t="s">
        <v>49</v>
      </c>
      <c r="I17" s="583" t="s">
        <v>20</v>
      </c>
      <c r="J17" s="584" t="s">
        <v>38</v>
      </c>
      <c r="K17" s="585"/>
      <c r="L17" s="586" t="s">
        <v>20</v>
      </c>
      <c r="M17" s="584" t="s">
        <v>50</v>
      </c>
      <c r="N17" s="585"/>
      <c r="O17" s="585"/>
      <c r="P17" s="585"/>
      <c r="Q17" s="585"/>
      <c r="R17" s="586" t="s">
        <v>20</v>
      </c>
      <c r="S17" s="584" t="s">
        <v>51</v>
      </c>
      <c r="T17" s="584"/>
      <c r="U17" s="585"/>
      <c r="V17" s="585"/>
      <c r="W17" s="585"/>
      <c r="X17" s="587"/>
      <c r="Y17" s="574"/>
      <c r="Z17" s="563"/>
      <c r="AA17" s="563"/>
      <c r="AB17" s="564"/>
      <c r="AC17" s="574"/>
      <c r="AD17" s="563"/>
      <c r="AE17" s="563"/>
      <c r="AF17" s="564"/>
    </row>
    <row r="18" spans="1:32" s="539" customFormat="1" ht="18.75" customHeight="1" x14ac:dyDescent="0.15">
      <c r="A18" s="92"/>
      <c r="B18" s="544"/>
      <c r="C18" s="548"/>
      <c r="D18" s="542"/>
      <c r="E18" s="549"/>
      <c r="F18" s="542"/>
      <c r="G18" s="565"/>
      <c r="H18" s="698"/>
      <c r="I18" s="579" t="s">
        <v>20</v>
      </c>
      <c r="J18" s="588" t="s">
        <v>52</v>
      </c>
      <c r="K18" s="589"/>
      <c r="L18" s="589"/>
      <c r="M18" s="589"/>
      <c r="N18" s="589"/>
      <c r="O18" s="559" t="s">
        <v>20</v>
      </c>
      <c r="P18" s="590" t="s">
        <v>53</v>
      </c>
      <c r="Q18" s="589"/>
      <c r="R18" s="589"/>
      <c r="S18" s="589"/>
      <c r="T18" s="589"/>
      <c r="U18" s="589"/>
      <c r="V18" s="589"/>
      <c r="W18" s="589"/>
      <c r="X18" s="591"/>
      <c r="Y18" s="574"/>
      <c r="Z18" s="563"/>
      <c r="AA18" s="563"/>
      <c r="AB18" s="564"/>
      <c r="AC18" s="574"/>
      <c r="AD18" s="563"/>
      <c r="AE18" s="563"/>
      <c r="AF18" s="564"/>
    </row>
    <row r="19" spans="1:32" s="539" customFormat="1" ht="18.75" customHeight="1" x14ac:dyDescent="0.15">
      <c r="A19" s="212"/>
      <c r="B19" s="545"/>
      <c r="C19" s="592"/>
      <c r="D19" s="588"/>
      <c r="E19" s="588"/>
      <c r="F19" s="542"/>
      <c r="G19" s="565"/>
      <c r="H19" s="699"/>
      <c r="I19" s="579" t="s">
        <v>20</v>
      </c>
      <c r="J19" s="588" t="s">
        <v>54</v>
      </c>
      <c r="K19" s="577"/>
      <c r="L19" s="577"/>
      <c r="M19" s="577"/>
      <c r="N19" s="577"/>
      <c r="O19" s="559" t="s">
        <v>20</v>
      </c>
      <c r="P19" s="593" t="s">
        <v>55</v>
      </c>
      <c r="Q19" s="577"/>
      <c r="R19" s="577"/>
      <c r="S19" s="577"/>
      <c r="T19" s="577"/>
      <c r="U19" s="577"/>
      <c r="V19" s="577"/>
      <c r="W19" s="577"/>
      <c r="X19" s="578"/>
      <c r="Y19" s="574"/>
      <c r="Z19" s="563"/>
      <c r="AA19" s="563"/>
      <c r="AB19" s="564"/>
      <c r="AC19" s="574"/>
      <c r="AD19" s="563"/>
      <c r="AE19" s="563"/>
      <c r="AF19" s="564"/>
    </row>
    <row r="20" spans="1:32" s="539" customFormat="1" ht="18.75" customHeight="1" x14ac:dyDescent="0.15">
      <c r="A20" s="594"/>
      <c r="B20" s="541"/>
      <c r="C20" s="595"/>
      <c r="D20" s="540"/>
      <c r="E20" s="596"/>
      <c r="F20" s="543"/>
      <c r="G20" s="223"/>
      <c r="H20" s="538" t="s">
        <v>736</v>
      </c>
      <c r="I20" s="598" t="s">
        <v>20</v>
      </c>
      <c r="J20" s="599" t="s">
        <v>38</v>
      </c>
      <c r="K20" s="599"/>
      <c r="L20" s="600" t="s">
        <v>20</v>
      </c>
      <c r="M20" s="599" t="s">
        <v>737</v>
      </c>
      <c r="N20" s="601"/>
      <c r="O20" s="600" t="s">
        <v>20</v>
      </c>
      <c r="P20" s="602" t="s">
        <v>738</v>
      </c>
      <c r="Q20" s="603"/>
      <c r="R20" s="600" t="s">
        <v>20</v>
      </c>
      <c r="S20" s="599" t="s">
        <v>739</v>
      </c>
      <c r="T20" s="603"/>
      <c r="U20" s="600" t="s">
        <v>20</v>
      </c>
      <c r="V20" s="599" t="s">
        <v>740</v>
      </c>
      <c r="W20" s="604"/>
      <c r="X20" s="605"/>
      <c r="Y20" s="597"/>
      <c r="Z20" s="597"/>
      <c r="AA20" s="597"/>
      <c r="AB20" s="91"/>
      <c r="AC20" s="90"/>
      <c r="AD20" s="597"/>
      <c r="AE20" s="597"/>
      <c r="AF20" s="91"/>
    </row>
    <row r="21" spans="1:32" ht="19.5" customHeight="1" x14ac:dyDescent="0.15">
      <c r="A21" s="133"/>
      <c r="C21" s="133"/>
      <c r="E21" s="453"/>
      <c r="F21" s="193"/>
      <c r="G21" s="133"/>
      <c r="H21" s="453"/>
      <c r="I21" s="160"/>
      <c r="J21" s="133"/>
      <c r="K21" s="133"/>
      <c r="L21" s="160"/>
      <c r="M21" s="133"/>
      <c r="N21" s="133"/>
      <c r="O21" s="133"/>
      <c r="P21" s="133"/>
      <c r="Y21" s="143"/>
      <c r="Z21" s="143"/>
      <c r="AA21" s="143"/>
      <c r="AB21" s="143"/>
      <c r="AC21" s="143"/>
      <c r="AD21" s="143"/>
      <c r="AE21" s="143"/>
      <c r="AF21" s="143"/>
    </row>
    <row r="22" spans="1:32" ht="20.25" customHeight="1" x14ac:dyDescent="0.15"/>
    <row r="23" spans="1:32" ht="20.25" customHeight="1" x14ac:dyDescent="0.15">
      <c r="A23" s="671" t="s">
        <v>56</v>
      </c>
      <c r="B23" s="671"/>
      <c r="C23" s="671"/>
      <c r="D23" s="671"/>
      <c r="E23" s="671"/>
      <c r="F23" s="671"/>
      <c r="G23" s="671"/>
      <c r="H23" s="671"/>
      <c r="I23" s="671"/>
      <c r="J23" s="671"/>
      <c r="K23" s="671"/>
      <c r="L23" s="671"/>
      <c r="M23" s="671"/>
      <c r="N23" s="671"/>
      <c r="O23" s="671"/>
      <c r="P23" s="671"/>
      <c r="Q23" s="671"/>
      <c r="R23" s="671"/>
      <c r="S23" s="671"/>
      <c r="T23" s="671"/>
      <c r="U23" s="671"/>
      <c r="V23" s="671"/>
      <c r="W23" s="671"/>
      <c r="X23" s="671"/>
      <c r="Y23" s="671"/>
      <c r="Z23" s="671"/>
      <c r="AA23" s="671"/>
      <c r="AB23" s="671"/>
      <c r="AC23" s="671"/>
      <c r="AD23" s="671"/>
      <c r="AE23" s="671"/>
      <c r="AF23" s="671"/>
    </row>
    <row r="24" spans="1:32" ht="20.25" customHeight="1" x14ac:dyDescent="0.15"/>
    <row r="25" spans="1:32" ht="30" customHeight="1" x14ac:dyDescent="0.15">
      <c r="S25" s="672" t="s">
        <v>57</v>
      </c>
      <c r="T25" s="673"/>
      <c r="U25" s="673"/>
      <c r="V25" s="674"/>
      <c r="W25" s="672"/>
      <c r="X25" s="673"/>
      <c r="Y25" s="673"/>
      <c r="Z25" s="673"/>
      <c r="AA25" s="673"/>
      <c r="AB25" s="673"/>
      <c r="AC25" s="673"/>
      <c r="AD25" s="673"/>
      <c r="AE25" s="673"/>
      <c r="AF25" s="674"/>
    </row>
    <row r="26" spans="1:32" ht="20.25" customHeight="1" x14ac:dyDescent="0.15">
      <c r="A26" s="198"/>
      <c r="B26" s="198"/>
      <c r="C26" s="188"/>
      <c r="D26" s="188"/>
      <c r="E26" s="188"/>
      <c r="F26" s="188"/>
      <c r="G26" s="176"/>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row>
    <row r="27" spans="1:32" ht="18" customHeight="1" x14ac:dyDescent="0.15">
      <c r="A27" s="672" t="s">
        <v>12</v>
      </c>
      <c r="B27" s="673"/>
      <c r="C27" s="674"/>
      <c r="D27" s="672" t="s">
        <v>13</v>
      </c>
      <c r="E27" s="674"/>
      <c r="F27" s="675" t="s">
        <v>14</v>
      </c>
      <c r="G27" s="676"/>
      <c r="H27" s="672" t="s">
        <v>58</v>
      </c>
      <c r="I27" s="673"/>
      <c r="J27" s="673"/>
      <c r="K27" s="673"/>
      <c r="L27" s="673"/>
      <c r="M27" s="673"/>
      <c r="N27" s="673"/>
      <c r="O27" s="673"/>
      <c r="P27" s="673"/>
      <c r="Q27" s="673"/>
      <c r="R27" s="673"/>
      <c r="S27" s="673"/>
      <c r="T27" s="673"/>
      <c r="U27" s="673"/>
      <c r="V27" s="673"/>
      <c r="W27" s="673"/>
      <c r="X27" s="673"/>
      <c r="Y27" s="673"/>
      <c r="Z27" s="673"/>
      <c r="AA27" s="673"/>
      <c r="AB27" s="673"/>
      <c r="AC27" s="673"/>
      <c r="AD27" s="673"/>
      <c r="AE27" s="673"/>
      <c r="AF27" s="674"/>
    </row>
    <row r="28" spans="1:32" ht="18.75" customHeight="1" x14ac:dyDescent="0.15">
      <c r="A28" s="677" t="s">
        <v>18</v>
      </c>
      <c r="B28" s="678"/>
      <c r="C28" s="679"/>
      <c r="D28" s="184"/>
      <c r="E28" s="157"/>
      <c r="F28" s="135"/>
      <c r="G28" s="192"/>
      <c r="H28" s="683" t="s">
        <v>19</v>
      </c>
      <c r="I28" s="174" t="s">
        <v>20</v>
      </c>
      <c r="J28" s="130" t="s">
        <v>21</v>
      </c>
      <c r="K28" s="130"/>
      <c r="L28" s="130"/>
      <c r="M28" s="162" t="s">
        <v>20</v>
      </c>
      <c r="N28" s="130" t="s">
        <v>22</v>
      </c>
      <c r="O28" s="130"/>
      <c r="P28" s="130"/>
      <c r="Q28" s="162" t="s">
        <v>20</v>
      </c>
      <c r="R28" s="130" t="s">
        <v>23</v>
      </c>
      <c r="S28" s="130"/>
      <c r="T28" s="130"/>
      <c r="U28" s="162" t="s">
        <v>20</v>
      </c>
      <c r="V28" s="130" t="s">
        <v>24</v>
      </c>
      <c r="W28" s="130"/>
      <c r="X28" s="130"/>
      <c r="Y28" s="130"/>
      <c r="Z28" s="130"/>
      <c r="AA28" s="130"/>
      <c r="AB28" s="130"/>
      <c r="AC28" s="130"/>
      <c r="AD28" s="130"/>
      <c r="AE28" s="130"/>
      <c r="AF28" s="136"/>
    </row>
    <row r="29" spans="1:32" ht="18.75" customHeight="1" x14ac:dyDescent="0.15">
      <c r="A29" s="680"/>
      <c r="B29" s="681"/>
      <c r="C29" s="682"/>
      <c r="D29" s="185"/>
      <c r="E29" s="158"/>
      <c r="F29" s="151"/>
      <c r="G29" s="177"/>
      <c r="H29" s="684"/>
      <c r="I29" s="191" t="s">
        <v>20</v>
      </c>
      <c r="J29" s="186" t="s">
        <v>25</v>
      </c>
      <c r="K29" s="186"/>
      <c r="L29" s="186"/>
      <c r="M29" s="175" t="s">
        <v>20</v>
      </c>
      <c r="N29" s="186" t="s">
        <v>26</v>
      </c>
      <c r="O29" s="186"/>
      <c r="P29" s="186"/>
      <c r="Q29" s="175" t="s">
        <v>20</v>
      </c>
      <c r="R29" s="186" t="s">
        <v>27</v>
      </c>
      <c r="S29" s="186"/>
      <c r="T29" s="186"/>
      <c r="U29" s="175" t="s">
        <v>20</v>
      </c>
      <c r="V29" s="186" t="s">
        <v>28</v>
      </c>
      <c r="W29" s="186"/>
      <c r="X29" s="186"/>
      <c r="Y29" s="188"/>
      <c r="Z29" s="188"/>
      <c r="AA29" s="188"/>
      <c r="AB29" s="188"/>
      <c r="AC29" s="188"/>
      <c r="AD29" s="188"/>
      <c r="AE29" s="188"/>
      <c r="AF29" s="158"/>
    </row>
    <row r="30" spans="1:32" s="1" customFormat="1" ht="19.5" customHeight="1" x14ac:dyDescent="0.15">
      <c r="A30" s="137"/>
      <c r="B30" s="138"/>
      <c r="C30" s="139"/>
      <c r="D30" s="140"/>
      <c r="E30" s="134"/>
      <c r="F30" s="141"/>
      <c r="G30" s="142"/>
      <c r="H30" s="502" t="s">
        <v>29</v>
      </c>
      <c r="I30" s="503" t="s">
        <v>20</v>
      </c>
      <c r="J30" s="504" t="s">
        <v>30</v>
      </c>
      <c r="K30" s="505"/>
      <c r="L30" s="506"/>
      <c r="M30" s="507" t="s">
        <v>20</v>
      </c>
      <c r="N30" s="504" t="s">
        <v>31</v>
      </c>
      <c r="O30" s="507"/>
      <c r="P30" s="504"/>
      <c r="Q30" s="508"/>
      <c r="R30" s="508"/>
      <c r="S30" s="508"/>
      <c r="T30" s="508"/>
      <c r="U30" s="508"/>
      <c r="V30" s="508"/>
      <c r="W30" s="508"/>
      <c r="X30" s="508"/>
      <c r="Y30" s="508"/>
      <c r="Z30" s="508"/>
      <c r="AA30" s="508"/>
      <c r="AB30" s="508"/>
      <c r="AC30" s="508"/>
      <c r="AD30" s="508"/>
      <c r="AE30" s="508"/>
      <c r="AF30" s="510"/>
    </row>
    <row r="31" spans="1:32" s="539" customFormat="1" ht="18.75" customHeight="1" x14ac:dyDescent="0.15">
      <c r="A31" s="92"/>
      <c r="B31" s="544"/>
      <c r="C31" s="561"/>
      <c r="D31" s="212"/>
      <c r="E31" s="549"/>
      <c r="F31" s="606"/>
      <c r="G31" s="88"/>
      <c r="H31" s="607" t="s">
        <v>750</v>
      </c>
      <c r="I31" s="608" t="s">
        <v>20</v>
      </c>
      <c r="J31" s="609" t="s">
        <v>30</v>
      </c>
      <c r="K31" s="610"/>
      <c r="L31" s="611"/>
      <c r="M31" s="612" t="s">
        <v>20</v>
      </c>
      <c r="N31" s="609" t="s">
        <v>31</v>
      </c>
      <c r="O31" s="612"/>
      <c r="P31" s="615"/>
      <c r="Q31" s="615"/>
      <c r="R31" s="615"/>
      <c r="S31" s="615"/>
      <c r="T31" s="615"/>
      <c r="U31" s="615"/>
      <c r="V31" s="615"/>
      <c r="W31" s="615"/>
      <c r="X31" s="615"/>
      <c r="Y31" s="616"/>
      <c r="Z31" s="616"/>
      <c r="AA31" s="616"/>
      <c r="AB31" s="616"/>
      <c r="AC31" s="616"/>
      <c r="AD31" s="616"/>
      <c r="AE31" s="616"/>
      <c r="AF31" s="617"/>
    </row>
    <row r="32" spans="1:32" s="1" customFormat="1" ht="18.75" customHeight="1" x14ac:dyDescent="0.15">
      <c r="A32" s="161" t="s">
        <v>20</v>
      </c>
      <c r="B32" s="138">
        <v>71</v>
      </c>
      <c r="C32" s="159" t="s">
        <v>43</v>
      </c>
      <c r="D32" s="161" t="s">
        <v>20</v>
      </c>
      <c r="E32" s="134" t="s">
        <v>44</v>
      </c>
      <c r="F32" s="141"/>
      <c r="G32" s="182"/>
      <c r="H32" s="199" t="s">
        <v>33</v>
      </c>
      <c r="I32" s="164" t="s">
        <v>20</v>
      </c>
      <c r="J32" s="147" t="s">
        <v>34</v>
      </c>
      <c r="K32" s="170"/>
      <c r="L32" s="144"/>
      <c r="M32" s="173" t="s">
        <v>20</v>
      </c>
      <c r="N32" s="147" t="s">
        <v>35</v>
      </c>
      <c r="O32" s="165"/>
      <c r="P32" s="165"/>
      <c r="Q32" s="165"/>
      <c r="R32" s="147"/>
      <c r="S32" s="147"/>
      <c r="T32" s="147"/>
      <c r="U32" s="147"/>
      <c r="V32" s="147"/>
      <c r="W32" s="147"/>
      <c r="X32" s="147"/>
      <c r="Y32" s="147"/>
      <c r="Z32" s="147"/>
      <c r="AA32" s="147"/>
      <c r="AB32" s="147"/>
      <c r="AC32" s="147"/>
      <c r="AD32" s="147"/>
      <c r="AE32" s="147"/>
      <c r="AF32" s="148"/>
    </row>
    <row r="33" spans="1:32" s="1" customFormat="1" ht="18.75" customHeight="1" x14ac:dyDescent="0.15">
      <c r="A33" s="137"/>
      <c r="B33" s="138"/>
      <c r="C33" s="159"/>
      <c r="D33" s="161" t="s">
        <v>20</v>
      </c>
      <c r="E33" s="134" t="s">
        <v>48</v>
      </c>
      <c r="F33" s="141"/>
      <c r="G33" s="182"/>
      <c r="H33" s="200" t="s">
        <v>37</v>
      </c>
      <c r="I33" s="167" t="s">
        <v>20</v>
      </c>
      <c r="J33" s="145" t="s">
        <v>38</v>
      </c>
      <c r="K33" s="168"/>
      <c r="L33" s="169" t="s">
        <v>20</v>
      </c>
      <c r="M33" s="145" t="s">
        <v>39</v>
      </c>
      <c r="N33" s="156"/>
      <c r="O33" s="145"/>
      <c r="P33" s="145"/>
      <c r="Q33" s="145"/>
      <c r="R33" s="145"/>
      <c r="S33" s="145"/>
      <c r="T33" s="145"/>
      <c r="U33" s="145"/>
      <c r="V33" s="145"/>
      <c r="W33" s="145"/>
      <c r="X33" s="145"/>
      <c r="Y33" s="145"/>
      <c r="Z33" s="145"/>
      <c r="AA33" s="145"/>
      <c r="AB33" s="145"/>
      <c r="AC33" s="145"/>
      <c r="AD33" s="145"/>
      <c r="AE33" s="145"/>
      <c r="AF33" s="146"/>
    </row>
    <row r="34" spans="1:32" s="1" customFormat="1" ht="18.75" customHeight="1" x14ac:dyDescent="0.15">
      <c r="A34" s="511"/>
      <c r="B34" s="138"/>
      <c r="C34" s="509"/>
      <c r="D34" s="124"/>
      <c r="E34" s="124"/>
      <c r="F34" s="141"/>
      <c r="G34" s="182"/>
      <c r="H34" s="702" t="s">
        <v>40</v>
      </c>
      <c r="I34" s="700" t="s">
        <v>20</v>
      </c>
      <c r="J34" s="701" t="s">
        <v>41</v>
      </c>
      <c r="K34" s="701"/>
      <c r="L34" s="701"/>
      <c r="M34" s="700" t="s">
        <v>20</v>
      </c>
      <c r="N34" s="701" t="s">
        <v>42</v>
      </c>
      <c r="O34" s="701"/>
      <c r="P34" s="701"/>
      <c r="Q34" s="178"/>
      <c r="R34" s="178"/>
      <c r="S34" s="178"/>
      <c r="T34" s="178"/>
      <c r="U34" s="178"/>
      <c r="V34" s="178"/>
      <c r="W34" s="178"/>
      <c r="X34" s="178"/>
      <c r="Y34" s="178"/>
      <c r="Z34" s="178"/>
      <c r="AA34" s="178"/>
      <c r="AB34" s="178"/>
      <c r="AC34" s="178"/>
      <c r="AD34" s="178"/>
      <c r="AE34" s="178"/>
      <c r="AF34" s="179"/>
    </row>
    <row r="35" spans="1:32" s="1" customFormat="1" ht="18.75" customHeight="1" x14ac:dyDescent="0.15">
      <c r="A35" s="511"/>
      <c r="B35" s="138"/>
      <c r="C35" s="509"/>
      <c r="D35" s="124"/>
      <c r="E35" s="124"/>
      <c r="F35" s="141"/>
      <c r="G35" s="182"/>
      <c r="H35" s="702"/>
      <c r="I35" s="700"/>
      <c r="J35" s="701"/>
      <c r="K35" s="701"/>
      <c r="L35" s="701"/>
      <c r="M35" s="700"/>
      <c r="N35" s="701"/>
      <c r="O35" s="701"/>
      <c r="P35" s="701"/>
      <c r="Q35" s="165"/>
      <c r="R35" s="165"/>
      <c r="S35" s="165"/>
      <c r="T35" s="165"/>
      <c r="U35" s="165"/>
      <c r="V35" s="165"/>
      <c r="W35" s="165"/>
      <c r="X35" s="165"/>
      <c r="Y35" s="165"/>
      <c r="Z35" s="165"/>
      <c r="AA35" s="165"/>
      <c r="AB35" s="165"/>
      <c r="AC35" s="165"/>
      <c r="AD35" s="165"/>
      <c r="AE35" s="165"/>
      <c r="AF35" s="166"/>
    </row>
    <row r="36" spans="1:32" s="1" customFormat="1" ht="18.75" customHeight="1" x14ac:dyDescent="0.15">
      <c r="A36" s="149"/>
      <c r="B36" s="150"/>
      <c r="C36" s="152"/>
      <c r="D36" s="512"/>
      <c r="E36" s="152"/>
      <c r="F36" s="153"/>
      <c r="G36" s="181"/>
      <c r="H36" s="201" t="s">
        <v>45</v>
      </c>
      <c r="I36" s="171" t="s">
        <v>20</v>
      </c>
      <c r="J36" s="154" t="s">
        <v>38</v>
      </c>
      <c r="K36" s="154"/>
      <c r="L36" s="172" t="s">
        <v>20</v>
      </c>
      <c r="M36" s="154" t="s">
        <v>46</v>
      </c>
      <c r="N36" s="154"/>
      <c r="O36" s="172" t="s">
        <v>20</v>
      </c>
      <c r="P36" s="154" t="s">
        <v>47</v>
      </c>
      <c r="Q36" s="194"/>
      <c r="R36" s="194"/>
      <c r="S36" s="154"/>
      <c r="T36" s="154"/>
      <c r="U36" s="154"/>
      <c r="V36" s="154"/>
      <c r="W36" s="154"/>
      <c r="X36" s="154"/>
      <c r="Y36" s="154"/>
      <c r="Z36" s="154"/>
      <c r="AA36" s="154"/>
      <c r="AB36" s="154"/>
      <c r="AC36" s="154"/>
      <c r="AD36" s="154"/>
      <c r="AE36" s="154"/>
      <c r="AF36" s="155"/>
    </row>
    <row r="37" spans="1:32" ht="8.25" customHeight="1" x14ac:dyDescent="0.15">
      <c r="C37" s="133"/>
      <c r="D37" s="133"/>
    </row>
    <row r="38" spans="1:32" ht="20.25" customHeight="1" x14ac:dyDescent="0.15">
      <c r="A38" s="189"/>
      <c r="B38" s="189"/>
      <c r="C38" s="133" t="s">
        <v>59</v>
      </c>
      <c r="D38" s="133"/>
      <c r="E38" s="190"/>
      <c r="F38" s="190"/>
      <c r="G38" s="195"/>
      <c r="H38" s="190"/>
      <c r="I38" s="190"/>
      <c r="J38" s="190"/>
      <c r="K38" s="190"/>
      <c r="L38" s="190"/>
      <c r="M38" s="190"/>
      <c r="N38" s="190"/>
      <c r="O38" s="190"/>
      <c r="P38" s="190"/>
      <c r="Q38" s="190"/>
      <c r="R38" s="190"/>
      <c r="S38" s="190"/>
      <c r="T38" s="190"/>
      <c r="U38" s="190"/>
      <c r="V38" s="190"/>
    </row>
    <row r="39" spans="1:32" ht="20.25" customHeight="1" x14ac:dyDescent="0.15"/>
    <row r="40" spans="1:32" ht="20.25" customHeight="1" x14ac:dyDescent="0.15"/>
    <row r="41" spans="1:32" ht="20.25" customHeight="1" x14ac:dyDescent="0.15"/>
    <row r="42" spans="1:32" ht="20.25" customHeight="1" x14ac:dyDescent="0.15"/>
    <row r="43" spans="1:32" ht="20.25" customHeight="1" x14ac:dyDescent="0.15"/>
    <row r="44" spans="1:32" ht="20.25" customHeight="1" x14ac:dyDescent="0.15"/>
    <row r="45" spans="1:32" ht="20.25" customHeight="1" x14ac:dyDescent="0.15"/>
    <row r="46" spans="1:32" ht="20.25" customHeight="1" x14ac:dyDescent="0.15"/>
    <row r="47" spans="1:32" ht="20.25" customHeight="1" x14ac:dyDescent="0.15"/>
    <row r="48" spans="1:32"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row r="119" ht="20.25" customHeight="1" x14ac:dyDescent="0.15"/>
    <row r="120" ht="20.25" customHeight="1" x14ac:dyDescent="0.15"/>
    <row r="121" ht="20.25" customHeight="1" x14ac:dyDescent="0.15"/>
    <row r="122" ht="20.25" customHeight="1" x14ac:dyDescent="0.15"/>
    <row r="123" ht="20.25" customHeight="1" x14ac:dyDescent="0.15"/>
    <row r="124" ht="20.25" customHeight="1" x14ac:dyDescent="0.15"/>
    <row r="125" ht="20.25" customHeight="1" x14ac:dyDescent="0.15"/>
    <row r="126" ht="20.25" customHeight="1" x14ac:dyDescent="0.15"/>
    <row r="127" ht="20.25" customHeight="1" x14ac:dyDescent="0.15"/>
    <row r="128" ht="20.25" customHeight="1" x14ac:dyDescent="0.15"/>
  </sheetData>
  <mergeCells count="33">
    <mergeCell ref="M34:M35"/>
    <mergeCell ref="N34:P35"/>
    <mergeCell ref="A28:C29"/>
    <mergeCell ref="H28:H29"/>
    <mergeCell ref="H34:H35"/>
    <mergeCell ref="I34:I35"/>
    <mergeCell ref="J34:L35"/>
    <mergeCell ref="H17:H19"/>
    <mergeCell ref="A23:AF23"/>
    <mergeCell ref="S25:V25"/>
    <mergeCell ref="A27:C27"/>
    <mergeCell ref="D27:E27"/>
    <mergeCell ref="F27:G27"/>
    <mergeCell ref="H27:AF27"/>
    <mergeCell ref="W25:AF25"/>
    <mergeCell ref="A8:C9"/>
    <mergeCell ref="H8:H9"/>
    <mergeCell ref="Y8:AB9"/>
    <mergeCell ref="AC8:AF9"/>
    <mergeCell ref="H14:H15"/>
    <mergeCell ref="I14:I15"/>
    <mergeCell ref="J14:L15"/>
    <mergeCell ref="M14:M15"/>
    <mergeCell ref="N14:P15"/>
    <mergeCell ref="A3:AF3"/>
    <mergeCell ref="S5:V5"/>
    <mergeCell ref="A7:C7"/>
    <mergeCell ref="D7:E7"/>
    <mergeCell ref="F7:G7"/>
    <mergeCell ref="H7:X7"/>
    <mergeCell ref="Y7:AB7"/>
    <mergeCell ref="AC7:AF7"/>
    <mergeCell ref="W5:AF5"/>
  </mergeCells>
  <phoneticPr fontId="2"/>
  <dataValidations count="1">
    <dataValidation type="list" allowBlank="1" showInputMessage="1" showErrorMessage="1" sqref="Q8:Q9 U8:U9 O30:O31 Q28:Q29 U28:U29 D32:D33 I8:I10 M8:M10 O36 L33 L36 A13 M34:M35 A32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I12:I19 JE12:JE19 TA12:TA19 ACW12:ACW19 AMS12:AMS19 AWO12:AWO19 BGK12:BGK19 BQG12:BQG19 CAC12:CAC19 CJY12:CJY19 CTU12:CTU19 DDQ12:DDQ19 DNM12:DNM19 DXI12:DXI19 EHE12:EHE19 ERA12:ERA19 FAW12:FAW19 FKS12:FKS19 FUO12:FUO19 GEK12:GEK19 GOG12:GOG19 GYC12:GYC19 HHY12:HHY19 HRU12:HRU19 IBQ12:IBQ19 ILM12:ILM19 IVI12:IVI19 JFE12:JFE19 JPA12:JPA19 JYW12:JYW19 KIS12:KIS19 KSO12:KSO19 LCK12:LCK19 LMG12:LMG19 LWC12:LWC19 MFY12:MFY19 MPU12:MPU19 MZQ12:MZQ19 NJM12:NJM19 NTI12:NTI19 ODE12:ODE19 ONA12:ONA19 OWW12:OWW19 PGS12:PGS19 PQO12:PQO19 QAK12:QAK19 QKG12:QKG19 QUC12:QUC19 RDY12:RDY19 RNU12:RNU19 RXQ12:RXQ19 SHM12:SHM19 SRI12:SRI19 TBE12:TBE19 TLA12:TLA19 TUW12:TUW19 UES12:UES19 UOO12:UOO19 UYK12:UYK19 VIG12:VIG19 VSC12:VSC19 WBY12:WBY19 WLU12:WLU19 WVQ12:WVQ19 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M14:M15 JI14:JI15 TE14:TE15 ADA14:ADA15 AMW14:AMW15 AWS14:AWS15 BGO14:BGO15 BQK14:BQK15 CAG14:CAG15 CKC14:CKC15 CTY14:CTY15 DDU14:DDU15 DNQ14:DNQ15 DXM14:DXM15 EHI14:EHI15 ERE14:ERE15 FBA14:FBA15 FKW14:FKW15 FUS14:FUS15 GEO14:GEO15 GOK14:GOK15 GYG14:GYG15 HIC14:HIC15 HRY14:HRY15 IBU14:IBU15 ILQ14:ILQ15 IVM14:IVM15 JFI14:JFI15 JPE14:JPE15 JZA14:JZA15 KIW14:KIW15 KSS14:KSS15 LCO14:LCO15 LMK14:LMK15 LWG14:LWG15 MGC14:MGC15 MPY14:MPY15 MZU14:MZU15 NJQ14:NJQ15 NTM14:NTM15 ODI14:ODI15 ONE14:ONE15 OXA14:OXA15 PGW14:PGW15 PQS14:PQS15 QAO14:QAO15 QKK14:QKK15 QUG14:QUG15 REC14:REC15 RNY14:RNY15 RXU14:RXU15 SHQ14:SHQ15 SRM14:SRM15 TBI14:TBI15 TLE14:TLE15 TVA14:TVA15 UEW14:UEW15 UOS14:UOS15 UYO14:UYO15 VIK14:VIK15 VSG14:VSG15 WCC14:WCC15 WLY14:WLY15 WVU14:WVU15 D13:D14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L16:L17 JH16:JH17 TD16:TD17 ACZ16:ACZ17 AMV16:AMV17 AWR16:AWR17 BGN16:BGN17 BQJ16:BQJ17 CAF16:CAF17 CKB16:CKB17 CTX16:CTX17 DDT16:DDT17 DNP16:DNP17 DXL16:DXL17 EHH16:EHH17 ERD16:ERD17 FAZ16:FAZ17 FKV16:FKV17 FUR16:FUR17 GEN16:GEN17 GOJ16:GOJ17 GYF16:GYF17 HIB16:HIB17 HRX16:HRX17 IBT16:IBT17 ILP16:ILP17 IVL16:IVL17 JFH16:JFH17 JPD16:JPD17 JYZ16:JYZ17 KIV16:KIV17 KSR16:KSR17 LCN16:LCN17 LMJ16:LMJ17 LWF16:LWF17 MGB16:MGB17 MPX16:MPX17 MZT16:MZT17 NJP16:NJP17 NTL16:NTL17 ODH16:ODH17 OND16:OND17 OWZ16:OWZ17 PGV16:PGV17 PQR16:PQR17 QAN16:QAN17 QKJ16:QKJ17 QUF16:QUF17 REB16:REB17 RNX16:RNX17 RXT16:RXT17 SHP16:SHP17 SRL16:SRL17 TBH16:TBH17 TLD16:TLD17 TUZ16:TUZ17 UEV16:UEV17 UOR16:UOR17 UYN16:UYN17 VIJ16:VIJ17 VSF16:VSF17 WCB16:WCB17 WLX16:WLX17 WVT16:WVT17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O18:O20 JK18:JK20 TG18:TG20 ADC18:ADC20 AMY18:AMY20 AWU18:AWU20 BGQ18:BGQ20 BQM18:BQM20 CAI18:CAI20 CKE18:CKE20 CUA18:CUA20 DDW18:DDW20 DNS18:DNS20 DXO18:DXO20 EHK18:EHK20 ERG18:ERG20 FBC18:FBC20 FKY18:FKY20 FUU18:FUU20 GEQ18:GEQ20 GOM18:GOM20 GYI18:GYI20 HIE18:HIE20 HSA18:HSA20 IBW18:IBW20 ILS18:ILS20 IVO18:IVO20 JFK18:JFK20 JPG18:JPG20 JZC18:JZC20 KIY18:KIY20 KSU18:KSU20 LCQ18:LCQ20 LMM18:LMM20 LWI18:LWI20 MGE18:MGE20 MQA18:MQA20 MZW18:MZW20 NJS18:NJS20 NTO18:NTO20 ODK18:ODK20 ONG18:ONG20 OXC18:OXC20 PGY18:PGY20 PQU18:PQU20 QAQ18:QAQ20 QKM18:QKM20 QUI18:QUI20 REE18:REE20 ROA18:ROA20 RXW18:RXW20 SHS18:SHS20 SRO18:SRO20 TBK18:TBK20 TLG18:TLG20 TVC18:TVC20 UEY18:UEY20 UOU18:UOU20 UYQ18:UYQ20 VIM18:VIM20 VSI18:VSI20 WCE18:WCE20 WMA18:WMA20 WVW18:WVW20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R20 JN20 TJ20 ADF20 ANB20 AWX20 BGT20 BQP20 CAL20 CKH20 CUD20 DDZ20 DNV20 DXR20 EHN20 ERJ20 FBF20 FLB20 FUX20 GET20 GOP20 GYL20 HIH20 HSD20 IBZ20 ILV20 IVR20 JFN20 JPJ20 JZF20 KJB20 KSX20 LCT20 LMP20 LWL20 MGH20 MQD20 MZZ20 NJV20 NTR20 ODN20 ONJ20 OXF20 PHB20 PQX20 QAT20 QKP20 QUL20 REH20 ROD20 RXZ20 SHV20 SRR20 TBN20 TLJ20 TVF20 UFB20 UOX20 UYT20 VIP20 VSL20 WCH20 WMD20 WVZ20 U20 JQ20 TM20 ADI20 ANE20 AXA20 BGW20 BQS20 CAO20 CKK20 CUG20 DEC20 DNY20 DXU20 EHQ20 ERM20 FBI20 FLE20 FVA20 GEW20 GOS20 GYO20 HIK20 HSG20 ICC20 ILY20 IVU20 JFQ20 JPM20 JZI20 KJE20 KTA20 LCW20 LMS20 LWO20 MGK20 MQG20 NAC20 NJY20 NTU20 ODQ20 ONM20 OXI20 PHE20 PRA20 QAW20 QKS20 QUO20 REK20 ROG20 RYC20 SHY20 SRU20 TBQ20 TLM20 TVI20 UFE20 UPA20 UYW20 VIS20 VSO20 WCK20 WMG20 WWC20 I21 L20:L21 M28:M32 I28:I36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JI31 TE31 ADA31 AMW31 AWS31 BGO31 BQK31 CAG31 CKC31 CTY31 DDU31 DNQ31 DXM31 EHI31 ERE31 FBA31 FKW31 FUS31 GEO31 GOK31 GYG31 HIC31 HRY31 IBU31 ILQ31 IVM31 JFI31 JPE31 JZA31 KIW31 KSS31 LCO31 LMK31 LWG31 MGC31 MPY31 MZU31 NJQ31 NTM31 ODI31 ONE31 OXA31 PGW31 PQS31 QAO31 QKK31 QUG31 REC31 RNY31 RXU31 SHQ31 SRM31 TBI31 TLE31 TVA31 UEW31 UOS31 UYO31 VIK31 VSG31 WCC31 WLY31 WVU31 JK31 TG31 ADC31 AMY31 AWU31 BGQ31 BQM31 CAI31 CKE31 CUA31 DDW31 DNS31 DXO31 EHK31 ERG31 FBC31 FKY31 FUU31 GEQ31 GOM31 GYI31 HIE31 HSA31 IBW31 ILS31 IVO31 JFK31 JPG31 JZC31 KIY31 KSU31 LCQ31 LMM31 LWI31 MGE31 MQA31 MZW31 NJS31 NTO31 ODK31 ONG31 OXC31 PGY31 PQU31 QAQ31 QKM31 QUI31 REE31 ROA31 RXW31 SHS31 SRO31 TBK31 TLG31 TVC31 UEY31 UOU31 UYQ31 VIM31 VSI31 WCE31 WMA31 WVW31">
      <formula1>"□,■"</formula1>
    </dataValidation>
  </dataValidations>
  <pageMargins left="0.7" right="0.7" top="0.75" bottom="0.75" header="0.3" footer="0.3"/>
  <pageSetup paperSize="9" scale="50" fitToHeight="0" orientation="landscape" r:id="rId1"/>
  <rowBreaks count="1" manualBreakCount="1">
    <brk id="105" max="3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L48"/>
  <sheetViews>
    <sheetView workbookViewId="0">
      <selection activeCell="T24" sqref="T24"/>
    </sheetView>
  </sheetViews>
  <sheetFormatPr defaultColWidth="10" defaultRowHeight="13.5" x14ac:dyDescent="0.15"/>
  <cols>
    <col min="1" max="1" width="2.125" style="344" customWidth="1"/>
    <col min="2" max="2" width="12.75" style="344" customWidth="1"/>
    <col min="3" max="12" width="45.125" style="344" customWidth="1"/>
    <col min="13" max="16384" width="10" style="344"/>
  </cols>
  <sheetData>
    <row r="1" spans="2:4" ht="14.25" x14ac:dyDescent="0.15">
      <c r="B1" s="347" t="s">
        <v>560</v>
      </c>
      <c r="C1" s="347"/>
      <c r="D1" s="347"/>
    </row>
    <row r="2" spans="2:4" ht="14.25" x14ac:dyDescent="0.15">
      <c r="B2" s="347"/>
      <c r="C2" s="347"/>
      <c r="D2" s="347"/>
    </row>
    <row r="3" spans="2:4" ht="14.25" x14ac:dyDescent="0.15">
      <c r="B3" s="351" t="s">
        <v>416</v>
      </c>
      <c r="C3" s="351" t="s">
        <v>561</v>
      </c>
      <c r="D3" s="347"/>
    </row>
    <row r="4" spans="2:4" ht="14.25" x14ac:dyDescent="0.15">
      <c r="B4" s="357">
        <v>1</v>
      </c>
      <c r="C4" s="358" t="s">
        <v>398</v>
      </c>
      <c r="D4" s="347"/>
    </row>
    <row r="5" spans="2:4" ht="14.25" x14ac:dyDescent="0.15">
      <c r="B5" s="357">
        <v>2</v>
      </c>
      <c r="C5" s="358" t="s">
        <v>562</v>
      </c>
      <c r="D5" s="347"/>
    </row>
    <row r="6" spans="2:4" ht="14.25" x14ac:dyDescent="0.15">
      <c r="B6" s="357">
        <v>3</v>
      </c>
      <c r="C6" s="358" t="s">
        <v>562</v>
      </c>
      <c r="D6" s="347"/>
    </row>
    <row r="7" spans="2:4" ht="14.25" x14ac:dyDescent="0.15">
      <c r="B7" s="357">
        <v>4</v>
      </c>
      <c r="C7" s="358" t="s">
        <v>562</v>
      </c>
      <c r="D7" s="347"/>
    </row>
    <row r="8" spans="2:4" ht="14.25" x14ac:dyDescent="0.15">
      <c r="B8" s="357">
        <v>5</v>
      </c>
      <c r="C8" s="358" t="s">
        <v>562</v>
      </c>
      <c r="D8" s="347"/>
    </row>
    <row r="9" spans="2:4" ht="14.25" x14ac:dyDescent="0.15">
      <c r="B9" s="357">
        <v>6</v>
      </c>
      <c r="C9" s="358" t="s">
        <v>562</v>
      </c>
    </row>
    <row r="10" spans="2:4" ht="14.25" x14ac:dyDescent="0.15">
      <c r="B10" s="357">
        <v>7</v>
      </c>
      <c r="C10" s="358" t="s">
        <v>562</v>
      </c>
      <c r="D10" s="347"/>
    </row>
    <row r="11" spans="2:4" ht="14.25" x14ac:dyDescent="0.15">
      <c r="B11" s="357">
        <v>8</v>
      </c>
      <c r="C11" s="358" t="s">
        <v>562</v>
      </c>
      <c r="D11" s="347"/>
    </row>
    <row r="12" spans="2:4" ht="14.25" x14ac:dyDescent="0.15">
      <c r="B12" s="357">
        <v>9</v>
      </c>
      <c r="C12" s="358" t="s">
        <v>562</v>
      </c>
      <c r="D12" s="347"/>
    </row>
    <row r="13" spans="2:4" ht="14.25" x14ac:dyDescent="0.15">
      <c r="B13" s="357">
        <v>10</v>
      </c>
      <c r="C13" s="358" t="s">
        <v>562</v>
      </c>
      <c r="D13" s="347"/>
    </row>
    <row r="15" spans="2:4" ht="14.25" x14ac:dyDescent="0.15">
      <c r="B15" s="347" t="s">
        <v>563</v>
      </c>
    </row>
    <row r="16" spans="2:4" ht="14.25" thickBot="1" x14ac:dyDescent="0.2"/>
    <row r="17" spans="2:12" ht="15" thickBot="1" x14ac:dyDescent="0.2">
      <c r="B17" s="359" t="s">
        <v>530</v>
      </c>
      <c r="C17" s="360" t="s">
        <v>564</v>
      </c>
      <c r="D17" s="361" t="s">
        <v>492</v>
      </c>
      <c r="E17" s="361" t="s">
        <v>505</v>
      </c>
      <c r="F17" s="362" t="s">
        <v>491</v>
      </c>
      <c r="G17" s="362" t="s">
        <v>562</v>
      </c>
      <c r="H17" s="362" t="s">
        <v>562</v>
      </c>
      <c r="I17" s="362" t="s">
        <v>562</v>
      </c>
      <c r="J17" s="362" t="s">
        <v>562</v>
      </c>
      <c r="K17" s="362" t="s">
        <v>562</v>
      </c>
      <c r="L17" s="363" t="s">
        <v>562</v>
      </c>
    </row>
    <row r="18" spans="2:12" ht="14.25" x14ac:dyDescent="0.15">
      <c r="B18" s="1194" t="s">
        <v>565</v>
      </c>
      <c r="C18" s="364" t="s">
        <v>488</v>
      </c>
      <c r="D18" s="365" t="s">
        <v>494</v>
      </c>
      <c r="E18" s="365" t="s">
        <v>506</v>
      </c>
      <c r="F18" s="366" t="s">
        <v>494</v>
      </c>
      <c r="G18" s="366" t="s">
        <v>488</v>
      </c>
      <c r="H18" s="366" t="s">
        <v>488</v>
      </c>
      <c r="I18" s="366" t="s">
        <v>488</v>
      </c>
      <c r="J18" s="367"/>
      <c r="K18" s="367"/>
      <c r="L18" s="368"/>
    </row>
    <row r="19" spans="2:12" ht="14.25" x14ac:dyDescent="0.15">
      <c r="B19" s="1195"/>
      <c r="C19" s="366" t="s">
        <v>488</v>
      </c>
      <c r="D19" s="366" t="s">
        <v>496</v>
      </c>
      <c r="E19" s="366" t="s">
        <v>494</v>
      </c>
      <c r="F19" s="366" t="s">
        <v>496</v>
      </c>
      <c r="G19" s="366" t="s">
        <v>488</v>
      </c>
      <c r="H19" s="366" t="s">
        <v>488</v>
      </c>
      <c r="I19" s="366" t="s">
        <v>488</v>
      </c>
      <c r="J19" s="366"/>
      <c r="K19" s="369"/>
      <c r="L19" s="370"/>
    </row>
    <row r="20" spans="2:12" ht="14.25" x14ac:dyDescent="0.15">
      <c r="B20" s="1195"/>
      <c r="C20" s="366" t="s">
        <v>488</v>
      </c>
      <c r="D20" s="366" t="s">
        <v>506</v>
      </c>
      <c r="E20" s="366" t="s">
        <v>496</v>
      </c>
      <c r="F20" s="366" t="s">
        <v>506</v>
      </c>
      <c r="G20" s="366" t="s">
        <v>488</v>
      </c>
      <c r="H20" s="366" t="s">
        <v>488</v>
      </c>
      <c r="I20" s="366" t="s">
        <v>488</v>
      </c>
      <c r="J20" s="366"/>
      <c r="K20" s="369"/>
      <c r="L20" s="370"/>
    </row>
    <row r="21" spans="2:12" ht="14.25" x14ac:dyDescent="0.15">
      <c r="B21" s="1195"/>
      <c r="C21" s="366" t="s">
        <v>488</v>
      </c>
      <c r="D21" s="366" t="s">
        <v>566</v>
      </c>
      <c r="E21" s="366" t="s">
        <v>567</v>
      </c>
      <c r="F21" s="366" t="s">
        <v>566</v>
      </c>
      <c r="G21" s="366" t="s">
        <v>488</v>
      </c>
      <c r="H21" s="366" t="s">
        <v>488</v>
      </c>
      <c r="I21" s="366" t="s">
        <v>488</v>
      </c>
      <c r="J21" s="366"/>
      <c r="K21" s="369"/>
      <c r="L21" s="370"/>
    </row>
    <row r="22" spans="2:12" ht="14.25" x14ac:dyDescent="0.15">
      <c r="B22" s="1195"/>
      <c r="C22" s="366" t="s">
        <v>488</v>
      </c>
      <c r="D22" s="366" t="s">
        <v>568</v>
      </c>
      <c r="E22" s="366" t="s">
        <v>569</v>
      </c>
      <c r="F22" s="366" t="s">
        <v>568</v>
      </c>
      <c r="G22" s="366" t="s">
        <v>488</v>
      </c>
      <c r="H22" s="366" t="s">
        <v>488</v>
      </c>
      <c r="I22" s="366" t="s">
        <v>488</v>
      </c>
      <c r="J22" s="366"/>
      <c r="K22" s="369"/>
      <c r="L22" s="370"/>
    </row>
    <row r="23" spans="2:12" ht="14.25" x14ac:dyDescent="0.15">
      <c r="B23" s="1195"/>
      <c r="C23" s="366" t="s">
        <v>488</v>
      </c>
      <c r="D23" s="366" t="s">
        <v>570</v>
      </c>
      <c r="E23" s="366" t="s">
        <v>571</v>
      </c>
      <c r="F23" s="366" t="s">
        <v>570</v>
      </c>
      <c r="G23" s="366" t="s">
        <v>488</v>
      </c>
      <c r="H23" s="366" t="s">
        <v>488</v>
      </c>
      <c r="I23" s="366" t="s">
        <v>488</v>
      </c>
      <c r="J23" s="366"/>
      <c r="K23" s="369"/>
      <c r="L23" s="370"/>
    </row>
    <row r="24" spans="2:12" ht="14.25" x14ac:dyDescent="0.15">
      <c r="B24" s="1195"/>
      <c r="C24" s="366" t="s">
        <v>488</v>
      </c>
      <c r="D24" s="366" t="s">
        <v>501</v>
      </c>
      <c r="E24" s="366" t="s">
        <v>572</v>
      </c>
      <c r="F24" s="366" t="s">
        <v>501</v>
      </c>
      <c r="G24" s="366" t="s">
        <v>488</v>
      </c>
      <c r="H24" s="366" t="s">
        <v>488</v>
      </c>
      <c r="I24" s="366" t="s">
        <v>488</v>
      </c>
      <c r="J24" s="366"/>
      <c r="K24" s="369"/>
      <c r="L24" s="370"/>
    </row>
    <row r="25" spans="2:12" ht="14.25" x14ac:dyDescent="0.15">
      <c r="B25" s="1195"/>
      <c r="C25" s="366" t="s">
        <v>488</v>
      </c>
      <c r="D25" s="366" t="s">
        <v>488</v>
      </c>
      <c r="E25" s="366" t="s">
        <v>573</v>
      </c>
      <c r="F25" s="366" t="s">
        <v>488</v>
      </c>
      <c r="G25" s="366" t="s">
        <v>488</v>
      </c>
      <c r="H25" s="366" t="s">
        <v>488</v>
      </c>
      <c r="I25" s="366" t="s">
        <v>488</v>
      </c>
      <c r="J25" s="366"/>
      <c r="K25" s="369"/>
      <c r="L25" s="370"/>
    </row>
    <row r="26" spans="2:12" ht="14.25" x14ac:dyDescent="0.15">
      <c r="B26" s="1195"/>
      <c r="C26" s="366" t="s">
        <v>488</v>
      </c>
      <c r="D26" s="366" t="s">
        <v>488</v>
      </c>
      <c r="E26" s="366" t="s">
        <v>488</v>
      </c>
      <c r="F26" s="366" t="s">
        <v>488</v>
      </c>
      <c r="G26" s="366" t="s">
        <v>488</v>
      </c>
      <c r="H26" s="366" t="s">
        <v>488</v>
      </c>
      <c r="I26" s="366" t="s">
        <v>488</v>
      </c>
      <c r="J26" s="366"/>
      <c r="K26" s="369"/>
      <c r="L26" s="370"/>
    </row>
    <row r="27" spans="2:12" ht="15" thickBot="1" x14ac:dyDescent="0.2">
      <c r="B27" s="1196"/>
      <c r="C27" s="371" t="s">
        <v>562</v>
      </c>
      <c r="D27" s="372" t="s">
        <v>562</v>
      </c>
      <c r="E27" s="372" t="s">
        <v>562</v>
      </c>
      <c r="F27" s="372" t="s">
        <v>562</v>
      </c>
      <c r="G27" s="372" t="s">
        <v>562</v>
      </c>
      <c r="H27" s="372" t="s">
        <v>562</v>
      </c>
      <c r="I27" s="372" t="s">
        <v>562</v>
      </c>
      <c r="J27" s="372"/>
      <c r="K27" s="373"/>
      <c r="L27" s="374"/>
    </row>
    <row r="32" spans="2:12" x14ac:dyDescent="0.15">
      <c r="C32" s="344" t="s">
        <v>574</v>
      </c>
    </row>
    <row r="33" spans="3:3" x14ac:dyDescent="0.15">
      <c r="C33" s="344" t="s">
        <v>575</v>
      </c>
    </row>
    <row r="34" spans="3:3" x14ac:dyDescent="0.15">
      <c r="C34" s="344" t="s">
        <v>576</v>
      </c>
    </row>
    <row r="35" spans="3:3" x14ac:dyDescent="0.15">
      <c r="C35" s="344" t="s">
        <v>577</v>
      </c>
    </row>
    <row r="36" spans="3:3" x14ac:dyDescent="0.15">
      <c r="C36" s="344" t="s">
        <v>578</v>
      </c>
    </row>
    <row r="37" spans="3:3" x14ac:dyDescent="0.15">
      <c r="C37" s="344" t="s">
        <v>579</v>
      </c>
    </row>
    <row r="38" spans="3:3" x14ac:dyDescent="0.15">
      <c r="C38" s="344" t="s">
        <v>580</v>
      </c>
    </row>
    <row r="40" spans="3:3" x14ac:dyDescent="0.15">
      <c r="C40" s="344" t="s">
        <v>581</v>
      </c>
    </row>
    <row r="41" spans="3:3" x14ac:dyDescent="0.15">
      <c r="C41" s="344" t="s">
        <v>582</v>
      </c>
    </row>
    <row r="43" spans="3:3" x14ac:dyDescent="0.15">
      <c r="C43" s="344" t="s">
        <v>583</v>
      </c>
    </row>
    <row r="44" spans="3:3" x14ac:dyDescent="0.15">
      <c r="C44" s="344" t="s">
        <v>584</v>
      </c>
    </row>
    <row r="45" spans="3:3" x14ac:dyDescent="0.15">
      <c r="C45" s="344" t="s">
        <v>585</v>
      </c>
    </row>
    <row r="46" spans="3:3" x14ac:dyDescent="0.15">
      <c r="C46" s="344" t="s">
        <v>586</v>
      </c>
    </row>
    <row r="47" spans="3:3" x14ac:dyDescent="0.15">
      <c r="C47" s="344" t="s">
        <v>587</v>
      </c>
    </row>
    <row r="48" spans="3:3" x14ac:dyDescent="0.15">
      <c r="C48" s="344" t="s">
        <v>588</v>
      </c>
    </row>
  </sheetData>
  <sheetProtection algorithmName="SHA-512" hashValue="AA1+zBoaVHWOMFdjzqpUGrsLgacV9TkI7Us5j7FfDrcGPwdErbazgquPTqVefxvXW6rdKA2TXK85bGV+Ywk+yQ==" saltValue="LYY6c8loKvH2waVkrWCs8g==" spinCount="100000" sheet="1" selectLockedCells="1" selectUnlockedCells="1"/>
  <mergeCells count="1">
    <mergeCell ref="B18:B27"/>
  </mergeCells>
  <phoneticPr fontId="2"/>
  <pageMargins left="0.70866141732283472" right="0.70866141732283472" top="0.74803149606299213" bottom="0.74803149606299213" header="0.31496062992125984" footer="0.31496062992125984"/>
  <pageSetup paperSize="9" scale="27"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589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708" t="s">
        <v>590</v>
      </c>
      <c r="AA3" s="709"/>
      <c r="AB3" s="709"/>
      <c r="AC3" s="709"/>
      <c r="AD3" s="710"/>
      <c r="AE3" s="711"/>
      <c r="AF3" s="712"/>
      <c r="AG3" s="712"/>
      <c r="AH3" s="712"/>
      <c r="AI3" s="712"/>
      <c r="AJ3" s="712"/>
      <c r="AK3" s="712"/>
      <c r="AL3" s="713"/>
      <c r="AM3" s="20"/>
      <c r="AN3" s="1"/>
    </row>
    <row r="4" spans="2:40" s="2" customFormat="1" x14ac:dyDescent="0.15">
      <c r="AN4" s="21"/>
    </row>
    <row r="5" spans="2:40" s="2" customFormat="1" x14ac:dyDescent="0.15">
      <c r="B5" s="706" t="s">
        <v>591</v>
      </c>
      <c r="C5" s="706"/>
      <c r="D5" s="706"/>
      <c r="E5" s="706"/>
      <c r="F5" s="706"/>
      <c r="G5" s="706"/>
      <c r="H5" s="706"/>
      <c r="I5" s="706"/>
      <c r="J5" s="706"/>
      <c r="K5" s="706"/>
      <c r="L5" s="706"/>
      <c r="M5" s="706"/>
      <c r="N5" s="706"/>
      <c r="O5" s="706"/>
      <c r="P5" s="706"/>
      <c r="Q5" s="706"/>
      <c r="R5" s="706"/>
      <c r="S5" s="706"/>
      <c r="T5" s="706"/>
      <c r="U5" s="706"/>
      <c r="V5" s="706"/>
      <c r="W5" s="706"/>
      <c r="X5" s="706"/>
      <c r="Y5" s="706"/>
      <c r="Z5" s="706"/>
      <c r="AA5" s="706"/>
      <c r="AB5" s="706"/>
      <c r="AC5" s="706"/>
      <c r="AD5" s="706"/>
      <c r="AE5" s="706"/>
      <c r="AF5" s="706"/>
      <c r="AG5" s="706"/>
      <c r="AH5" s="706"/>
      <c r="AI5" s="706"/>
      <c r="AJ5" s="706"/>
      <c r="AK5" s="706"/>
      <c r="AL5" s="706"/>
    </row>
    <row r="6" spans="2:40" s="2" customFormat="1" ht="13.5" customHeight="1" x14ac:dyDescent="0.15">
      <c r="AC6" s="1"/>
      <c r="AD6" s="45"/>
      <c r="AE6" s="45" t="s">
        <v>592</v>
      </c>
      <c r="AH6" s="2" t="s">
        <v>141</v>
      </c>
      <c r="AJ6" s="2" t="s">
        <v>296</v>
      </c>
      <c r="AL6" s="2" t="s">
        <v>593</v>
      </c>
    </row>
    <row r="7" spans="2:40" s="2" customFormat="1" x14ac:dyDescent="0.15">
      <c r="B7" s="706" t="s">
        <v>594</v>
      </c>
      <c r="C7" s="706"/>
      <c r="D7" s="706"/>
      <c r="E7" s="706"/>
      <c r="F7" s="706"/>
      <c r="G7" s="706"/>
      <c r="H7" s="706"/>
      <c r="I7" s="706"/>
      <c r="J7" s="706"/>
      <c r="K7" s="12"/>
      <c r="L7" s="12"/>
      <c r="M7" s="12"/>
      <c r="N7" s="12"/>
      <c r="O7" s="12"/>
      <c r="P7" s="12"/>
      <c r="Q7" s="12"/>
      <c r="R7" s="12"/>
      <c r="S7" s="12"/>
      <c r="T7" s="12"/>
    </row>
    <row r="8" spans="2:40" s="2" customFormat="1" x14ac:dyDescent="0.15">
      <c r="AC8" s="1" t="s">
        <v>595</v>
      </c>
    </row>
    <row r="9" spans="2:40" s="2" customFormat="1" x14ac:dyDescent="0.15">
      <c r="C9" s="1" t="s">
        <v>596</v>
      </c>
      <c r="D9" s="1"/>
    </row>
    <row r="10" spans="2:40" s="2" customFormat="1" ht="6.75" customHeight="1" x14ac:dyDescent="0.15">
      <c r="C10" s="1"/>
      <c r="D10" s="1"/>
    </row>
    <row r="11" spans="2:40" s="2" customFormat="1" ht="14.25" customHeight="1" x14ac:dyDescent="0.15">
      <c r="B11" s="716" t="s">
        <v>597</v>
      </c>
      <c r="C11" s="719" t="s">
        <v>598</v>
      </c>
      <c r="D11" s="720"/>
      <c r="E11" s="720"/>
      <c r="F11" s="720"/>
      <c r="G11" s="720"/>
      <c r="H11" s="720"/>
      <c r="I11" s="720"/>
      <c r="J11" s="720"/>
      <c r="K11" s="72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717"/>
      <c r="C12" s="731" t="s">
        <v>599</v>
      </c>
      <c r="D12" s="732"/>
      <c r="E12" s="732"/>
      <c r="F12" s="732"/>
      <c r="G12" s="732"/>
      <c r="H12" s="732"/>
      <c r="I12" s="732"/>
      <c r="J12" s="732"/>
      <c r="K12" s="73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717"/>
      <c r="C13" s="719" t="s">
        <v>600</v>
      </c>
      <c r="D13" s="720"/>
      <c r="E13" s="720"/>
      <c r="F13" s="720"/>
      <c r="G13" s="720"/>
      <c r="H13" s="720"/>
      <c r="I13" s="720"/>
      <c r="J13" s="720"/>
      <c r="K13" s="730"/>
      <c r="L13" s="1222" t="s">
        <v>601</v>
      </c>
      <c r="M13" s="1223"/>
      <c r="N13" s="1223"/>
      <c r="O13" s="1223"/>
      <c r="P13" s="1223"/>
      <c r="Q13" s="1223"/>
      <c r="R13" s="1223"/>
      <c r="S13" s="1223"/>
      <c r="T13" s="1223"/>
      <c r="U13" s="1223"/>
      <c r="V13" s="1223"/>
      <c r="W13" s="1223"/>
      <c r="X13" s="1223"/>
      <c r="Y13" s="1223"/>
      <c r="Z13" s="1223"/>
      <c r="AA13" s="1223"/>
      <c r="AB13" s="1223"/>
      <c r="AC13" s="1223"/>
      <c r="AD13" s="1223"/>
      <c r="AE13" s="1223"/>
      <c r="AF13" s="1223"/>
      <c r="AG13" s="1223"/>
      <c r="AH13" s="1223"/>
      <c r="AI13" s="1223"/>
      <c r="AJ13" s="1223"/>
      <c r="AK13" s="1223"/>
      <c r="AL13" s="1224"/>
    </row>
    <row r="14" spans="2:40" s="2" customFormat="1" x14ac:dyDescent="0.15">
      <c r="B14" s="717"/>
      <c r="C14" s="731"/>
      <c r="D14" s="732"/>
      <c r="E14" s="732"/>
      <c r="F14" s="732"/>
      <c r="G14" s="732"/>
      <c r="H14" s="732"/>
      <c r="I14" s="732"/>
      <c r="J14" s="732"/>
      <c r="K14" s="733"/>
      <c r="L14" s="1225" t="s">
        <v>602</v>
      </c>
      <c r="M14" s="714"/>
      <c r="N14" s="714"/>
      <c r="O14" s="714"/>
      <c r="P14" s="714"/>
      <c r="Q14" s="714"/>
      <c r="R14" s="714"/>
      <c r="S14" s="714"/>
      <c r="T14" s="714"/>
      <c r="U14" s="714"/>
      <c r="V14" s="714"/>
      <c r="W14" s="714"/>
      <c r="X14" s="714"/>
      <c r="Y14" s="714"/>
      <c r="Z14" s="714"/>
      <c r="AA14" s="714"/>
      <c r="AB14" s="714"/>
      <c r="AC14" s="714"/>
      <c r="AD14" s="714"/>
      <c r="AE14" s="714"/>
      <c r="AF14" s="714"/>
      <c r="AG14" s="714"/>
      <c r="AH14" s="714"/>
      <c r="AI14" s="714"/>
      <c r="AJ14" s="714"/>
      <c r="AK14" s="714"/>
      <c r="AL14" s="1226"/>
    </row>
    <row r="15" spans="2:40" s="2" customFormat="1" x14ac:dyDescent="0.15">
      <c r="B15" s="717"/>
      <c r="C15" s="734"/>
      <c r="D15" s="735"/>
      <c r="E15" s="735"/>
      <c r="F15" s="735"/>
      <c r="G15" s="735"/>
      <c r="H15" s="735"/>
      <c r="I15" s="735"/>
      <c r="J15" s="735"/>
      <c r="K15" s="736"/>
      <c r="L15" s="1237" t="s">
        <v>603</v>
      </c>
      <c r="M15" s="1229"/>
      <c r="N15" s="1229"/>
      <c r="O15" s="1229"/>
      <c r="P15" s="1229"/>
      <c r="Q15" s="1229"/>
      <c r="R15" s="1229"/>
      <c r="S15" s="1229"/>
      <c r="T15" s="1229"/>
      <c r="U15" s="1229"/>
      <c r="V15" s="1229"/>
      <c r="W15" s="1229"/>
      <c r="X15" s="1229"/>
      <c r="Y15" s="1229"/>
      <c r="Z15" s="1229"/>
      <c r="AA15" s="1229"/>
      <c r="AB15" s="1229"/>
      <c r="AC15" s="1229"/>
      <c r="AD15" s="1229"/>
      <c r="AE15" s="1229"/>
      <c r="AF15" s="1229"/>
      <c r="AG15" s="1229"/>
      <c r="AH15" s="1229"/>
      <c r="AI15" s="1229"/>
      <c r="AJ15" s="1229"/>
      <c r="AK15" s="1229"/>
      <c r="AL15" s="1230"/>
    </row>
    <row r="16" spans="2:40" s="2" customFormat="1" ht="14.25" customHeight="1" x14ac:dyDescent="0.15">
      <c r="B16" s="717"/>
      <c r="C16" s="725" t="s">
        <v>604</v>
      </c>
      <c r="D16" s="726"/>
      <c r="E16" s="726"/>
      <c r="F16" s="726"/>
      <c r="G16" s="726"/>
      <c r="H16" s="726"/>
      <c r="I16" s="726"/>
      <c r="J16" s="726"/>
      <c r="K16" s="727"/>
      <c r="L16" s="708" t="s">
        <v>0</v>
      </c>
      <c r="M16" s="709"/>
      <c r="N16" s="709"/>
      <c r="O16" s="709"/>
      <c r="P16" s="710"/>
      <c r="Q16" s="24"/>
      <c r="R16" s="25"/>
      <c r="S16" s="25"/>
      <c r="T16" s="25"/>
      <c r="U16" s="25"/>
      <c r="V16" s="25"/>
      <c r="W16" s="25"/>
      <c r="X16" s="25"/>
      <c r="Y16" s="26"/>
      <c r="Z16" s="740" t="s">
        <v>1</v>
      </c>
      <c r="AA16" s="737"/>
      <c r="AB16" s="737"/>
      <c r="AC16" s="737"/>
      <c r="AD16" s="741"/>
      <c r="AE16" s="28"/>
      <c r="AF16" s="32"/>
      <c r="AG16" s="22"/>
      <c r="AH16" s="22"/>
      <c r="AI16" s="22"/>
      <c r="AJ16" s="1223"/>
      <c r="AK16" s="1223"/>
      <c r="AL16" s="1224"/>
    </row>
    <row r="17" spans="2:40" ht="14.25" customHeight="1" x14ac:dyDescent="0.15">
      <c r="B17" s="717"/>
      <c r="C17" s="743" t="s">
        <v>605</v>
      </c>
      <c r="D17" s="744"/>
      <c r="E17" s="744"/>
      <c r="F17" s="744"/>
      <c r="G17" s="744"/>
      <c r="H17" s="744"/>
      <c r="I17" s="744"/>
      <c r="J17" s="744"/>
      <c r="K17" s="745"/>
      <c r="L17" s="27"/>
      <c r="M17" s="27"/>
      <c r="N17" s="27"/>
      <c r="O17" s="27"/>
      <c r="P17" s="27"/>
      <c r="Q17" s="27"/>
      <c r="R17" s="27"/>
      <c r="S17" s="27"/>
      <c r="U17" s="708" t="s">
        <v>606</v>
      </c>
      <c r="V17" s="709"/>
      <c r="W17" s="709"/>
      <c r="X17" s="709"/>
      <c r="Y17" s="710"/>
      <c r="Z17" s="18"/>
      <c r="AA17" s="19"/>
      <c r="AB17" s="19"/>
      <c r="AC17" s="19"/>
      <c r="AD17" s="19"/>
      <c r="AE17" s="1236"/>
      <c r="AF17" s="1236"/>
      <c r="AG17" s="1236"/>
      <c r="AH17" s="1236"/>
      <c r="AI17" s="1236"/>
      <c r="AJ17" s="1236"/>
      <c r="AK17" s="1236"/>
      <c r="AL17" s="17"/>
      <c r="AN17" s="3"/>
    </row>
    <row r="18" spans="2:40" ht="14.25" customHeight="1" x14ac:dyDescent="0.15">
      <c r="B18" s="717"/>
      <c r="C18" s="815" t="s">
        <v>2</v>
      </c>
      <c r="D18" s="815"/>
      <c r="E18" s="815"/>
      <c r="F18" s="815"/>
      <c r="G18" s="815"/>
      <c r="H18" s="1238"/>
      <c r="I18" s="1238"/>
      <c r="J18" s="1238"/>
      <c r="K18" s="1239"/>
      <c r="L18" s="708" t="s">
        <v>3</v>
      </c>
      <c r="M18" s="709"/>
      <c r="N18" s="709"/>
      <c r="O18" s="709"/>
      <c r="P18" s="710"/>
      <c r="Q18" s="29"/>
      <c r="R18" s="30"/>
      <c r="S18" s="30"/>
      <c r="T18" s="30"/>
      <c r="U18" s="30"/>
      <c r="V18" s="30"/>
      <c r="W18" s="30"/>
      <c r="X18" s="30"/>
      <c r="Y18" s="31"/>
      <c r="Z18" s="746" t="s">
        <v>4</v>
      </c>
      <c r="AA18" s="746"/>
      <c r="AB18" s="746"/>
      <c r="AC18" s="746"/>
      <c r="AD18" s="747"/>
      <c r="AE18" s="15"/>
      <c r="AF18" s="16"/>
      <c r="AG18" s="16"/>
      <c r="AH18" s="16"/>
      <c r="AI18" s="16"/>
      <c r="AJ18" s="16"/>
      <c r="AK18" s="16"/>
      <c r="AL18" s="17"/>
      <c r="AN18" s="3"/>
    </row>
    <row r="19" spans="2:40" ht="13.5" customHeight="1" x14ac:dyDescent="0.15">
      <c r="B19" s="717"/>
      <c r="C19" s="1220" t="s">
        <v>5</v>
      </c>
      <c r="D19" s="1220"/>
      <c r="E19" s="1220"/>
      <c r="F19" s="1220"/>
      <c r="G19" s="1220"/>
      <c r="H19" s="1231"/>
      <c r="I19" s="1231"/>
      <c r="J19" s="1231"/>
      <c r="K19" s="1231"/>
      <c r="L19" s="1222" t="s">
        <v>601</v>
      </c>
      <c r="M19" s="1223"/>
      <c r="N19" s="1223"/>
      <c r="O19" s="1223"/>
      <c r="P19" s="1223"/>
      <c r="Q19" s="1223"/>
      <c r="R19" s="1223"/>
      <c r="S19" s="1223"/>
      <c r="T19" s="1223"/>
      <c r="U19" s="1223"/>
      <c r="V19" s="1223"/>
      <c r="W19" s="1223"/>
      <c r="X19" s="1223"/>
      <c r="Y19" s="1223"/>
      <c r="Z19" s="1223"/>
      <c r="AA19" s="1223"/>
      <c r="AB19" s="1223"/>
      <c r="AC19" s="1223"/>
      <c r="AD19" s="1223"/>
      <c r="AE19" s="1223"/>
      <c r="AF19" s="1223"/>
      <c r="AG19" s="1223"/>
      <c r="AH19" s="1223"/>
      <c r="AI19" s="1223"/>
      <c r="AJ19" s="1223"/>
      <c r="AK19" s="1223"/>
      <c r="AL19" s="1224"/>
      <c r="AN19" s="3"/>
    </row>
    <row r="20" spans="2:40" ht="14.25" customHeight="1" x14ac:dyDescent="0.15">
      <c r="B20" s="717"/>
      <c r="C20" s="1220"/>
      <c r="D20" s="1220"/>
      <c r="E20" s="1220"/>
      <c r="F20" s="1220"/>
      <c r="G20" s="1220"/>
      <c r="H20" s="1231"/>
      <c r="I20" s="1231"/>
      <c r="J20" s="1231"/>
      <c r="K20" s="1231"/>
      <c r="L20" s="1225" t="s">
        <v>602</v>
      </c>
      <c r="M20" s="714"/>
      <c r="N20" s="714"/>
      <c r="O20" s="714"/>
      <c r="P20" s="714"/>
      <c r="Q20" s="714"/>
      <c r="R20" s="714"/>
      <c r="S20" s="714"/>
      <c r="T20" s="714"/>
      <c r="U20" s="714"/>
      <c r="V20" s="714"/>
      <c r="W20" s="714"/>
      <c r="X20" s="714"/>
      <c r="Y20" s="714"/>
      <c r="Z20" s="714"/>
      <c r="AA20" s="714"/>
      <c r="AB20" s="714"/>
      <c r="AC20" s="714"/>
      <c r="AD20" s="714"/>
      <c r="AE20" s="714"/>
      <c r="AF20" s="714"/>
      <c r="AG20" s="714"/>
      <c r="AH20" s="714"/>
      <c r="AI20" s="714"/>
      <c r="AJ20" s="714"/>
      <c r="AK20" s="714"/>
      <c r="AL20" s="1226"/>
      <c r="AN20" s="3"/>
    </row>
    <row r="21" spans="2:40" x14ac:dyDescent="0.15">
      <c r="B21" s="718"/>
      <c r="C21" s="1232"/>
      <c r="D21" s="1232"/>
      <c r="E21" s="1232"/>
      <c r="F21" s="1232"/>
      <c r="G21" s="1232"/>
      <c r="H21" s="1233"/>
      <c r="I21" s="1233"/>
      <c r="J21" s="1233"/>
      <c r="K21" s="1233"/>
      <c r="L21" s="1227"/>
      <c r="M21" s="1228"/>
      <c r="N21" s="1228"/>
      <c r="O21" s="1228"/>
      <c r="P21" s="1228"/>
      <c r="Q21" s="1228"/>
      <c r="R21" s="1228"/>
      <c r="S21" s="1228"/>
      <c r="T21" s="1228"/>
      <c r="U21" s="1228"/>
      <c r="V21" s="1228"/>
      <c r="W21" s="1228"/>
      <c r="X21" s="1228"/>
      <c r="Y21" s="1228"/>
      <c r="Z21" s="1228"/>
      <c r="AA21" s="1228"/>
      <c r="AB21" s="1228"/>
      <c r="AC21" s="1228"/>
      <c r="AD21" s="1228"/>
      <c r="AE21" s="1228"/>
      <c r="AF21" s="1228"/>
      <c r="AG21" s="1228"/>
      <c r="AH21" s="1228"/>
      <c r="AI21" s="1228"/>
      <c r="AJ21" s="1228"/>
      <c r="AK21" s="1228"/>
      <c r="AL21" s="1234"/>
      <c r="AN21" s="3"/>
    </row>
    <row r="22" spans="2:40" ht="13.5" customHeight="1" x14ac:dyDescent="0.15">
      <c r="B22" s="755" t="s">
        <v>607</v>
      </c>
      <c r="C22" s="719" t="s">
        <v>608</v>
      </c>
      <c r="D22" s="720"/>
      <c r="E22" s="720"/>
      <c r="F22" s="720"/>
      <c r="G22" s="720"/>
      <c r="H22" s="720"/>
      <c r="I22" s="720"/>
      <c r="J22" s="720"/>
      <c r="K22" s="730"/>
      <c r="L22" s="1222" t="s">
        <v>601</v>
      </c>
      <c r="M22" s="1223"/>
      <c r="N22" s="1223"/>
      <c r="O22" s="1223"/>
      <c r="P22" s="1223"/>
      <c r="Q22" s="1223"/>
      <c r="R22" s="1223"/>
      <c r="S22" s="1223"/>
      <c r="T22" s="1223"/>
      <c r="U22" s="1223"/>
      <c r="V22" s="1223"/>
      <c r="W22" s="1223"/>
      <c r="X22" s="1223"/>
      <c r="Y22" s="1223"/>
      <c r="Z22" s="1223"/>
      <c r="AA22" s="1223"/>
      <c r="AB22" s="1223"/>
      <c r="AC22" s="1223"/>
      <c r="AD22" s="1223"/>
      <c r="AE22" s="1223"/>
      <c r="AF22" s="1223"/>
      <c r="AG22" s="1223"/>
      <c r="AH22" s="1223"/>
      <c r="AI22" s="1223"/>
      <c r="AJ22" s="1223"/>
      <c r="AK22" s="1223"/>
      <c r="AL22" s="1224"/>
      <c r="AN22" s="3"/>
    </row>
    <row r="23" spans="2:40" ht="14.25" customHeight="1" x14ac:dyDescent="0.15">
      <c r="B23" s="756"/>
      <c r="C23" s="731"/>
      <c r="D23" s="732"/>
      <c r="E23" s="732"/>
      <c r="F23" s="732"/>
      <c r="G23" s="732"/>
      <c r="H23" s="732"/>
      <c r="I23" s="732"/>
      <c r="J23" s="732"/>
      <c r="K23" s="733"/>
      <c r="L23" s="1225" t="s">
        <v>602</v>
      </c>
      <c r="M23" s="714"/>
      <c r="N23" s="714"/>
      <c r="O23" s="714"/>
      <c r="P23" s="714"/>
      <c r="Q23" s="714"/>
      <c r="R23" s="714"/>
      <c r="S23" s="714"/>
      <c r="T23" s="714"/>
      <c r="U23" s="714"/>
      <c r="V23" s="714"/>
      <c r="W23" s="714"/>
      <c r="X23" s="714"/>
      <c r="Y23" s="714"/>
      <c r="Z23" s="714"/>
      <c r="AA23" s="714"/>
      <c r="AB23" s="714"/>
      <c r="AC23" s="714"/>
      <c r="AD23" s="714"/>
      <c r="AE23" s="714"/>
      <c r="AF23" s="714"/>
      <c r="AG23" s="714"/>
      <c r="AH23" s="714"/>
      <c r="AI23" s="714"/>
      <c r="AJ23" s="714"/>
      <c r="AK23" s="714"/>
      <c r="AL23" s="1226"/>
      <c r="AN23" s="3"/>
    </row>
    <row r="24" spans="2:40" x14ac:dyDescent="0.15">
      <c r="B24" s="756"/>
      <c r="C24" s="734"/>
      <c r="D24" s="735"/>
      <c r="E24" s="735"/>
      <c r="F24" s="735"/>
      <c r="G24" s="735"/>
      <c r="H24" s="735"/>
      <c r="I24" s="735"/>
      <c r="J24" s="735"/>
      <c r="K24" s="736"/>
      <c r="L24" s="1227"/>
      <c r="M24" s="1228"/>
      <c r="N24" s="1228"/>
      <c r="O24" s="1228"/>
      <c r="P24" s="1228"/>
      <c r="Q24" s="1228"/>
      <c r="R24" s="1228"/>
      <c r="S24" s="1228"/>
      <c r="T24" s="1228"/>
      <c r="U24" s="1228"/>
      <c r="V24" s="1228"/>
      <c r="W24" s="1228"/>
      <c r="X24" s="1228"/>
      <c r="Y24" s="1228"/>
      <c r="Z24" s="1228"/>
      <c r="AA24" s="1228"/>
      <c r="AB24" s="1228"/>
      <c r="AC24" s="1228"/>
      <c r="AD24" s="1228"/>
      <c r="AE24" s="1228"/>
      <c r="AF24" s="1228"/>
      <c r="AG24" s="1228"/>
      <c r="AH24" s="1228"/>
      <c r="AI24" s="1228"/>
      <c r="AJ24" s="1228"/>
      <c r="AK24" s="1228"/>
      <c r="AL24" s="1234"/>
      <c r="AN24" s="3"/>
    </row>
    <row r="25" spans="2:40" ht="14.25" customHeight="1" x14ac:dyDescent="0.15">
      <c r="B25" s="756"/>
      <c r="C25" s="1220" t="s">
        <v>604</v>
      </c>
      <c r="D25" s="1220"/>
      <c r="E25" s="1220"/>
      <c r="F25" s="1220"/>
      <c r="G25" s="1220"/>
      <c r="H25" s="1220"/>
      <c r="I25" s="1220"/>
      <c r="J25" s="1220"/>
      <c r="K25" s="1220"/>
      <c r="L25" s="708" t="s">
        <v>0</v>
      </c>
      <c r="M25" s="709"/>
      <c r="N25" s="709"/>
      <c r="O25" s="709"/>
      <c r="P25" s="710"/>
      <c r="Q25" s="24"/>
      <c r="R25" s="25"/>
      <c r="S25" s="25"/>
      <c r="T25" s="25"/>
      <c r="U25" s="25"/>
      <c r="V25" s="25"/>
      <c r="W25" s="25"/>
      <c r="X25" s="25"/>
      <c r="Y25" s="26"/>
      <c r="Z25" s="740" t="s">
        <v>1</v>
      </c>
      <c r="AA25" s="737"/>
      <c r="AB25" s="737"/>
      <c r="AC25" s="737"/>
      <c r="AD25" s="741"/>
      <c r="AE25" s="28"/>
      <c r="AF25" s="32"/>
      <c r="AG25" s="22"/>
      <c r="AH25" s="22"/>
      <c r="AI25" s="22"/>
      <c r="AJ25" s="1223"/>
      <c r="AK25" s="1223"/>
      <c r="AL25" s="1224"/>
      <c r="AN25" s="3"/>
    </row>
    <row r="26" spans="2:40" ht="13.5" customHeight="1" x14ac:dyDescent="0.15">
      <c r="B26" s="756"/>
      <c r="C26" s="1235" t="s">
        <v>609</v>
      </c>
      <c r="D26" s="1235"/>
      <c r="E26" s="1235"/>
      <c r="F26" s="1235"/>
      <c r="G26" s="1235"/>
      <c r="H26" s="1235"/>
      <c r="I26" s="1235"/>
      <c r="J26" s="1235"/>
      <c r="K26" s="1235"/>
      <c r="L26" s="1222" t="s">
        <v>601</v>
      </c>
      <c r="M26" s="1223"/>
      <c r="N26" s="1223"/>
      <c r="O26" s="1223"/>
      <c r="P26" s="1223"/>
      <c r="Q26" s="1223"/>
      <c r="R26" s="1223"/>
      <c r="S26" s="1223"/>
      <c r="T26" s="1223"/>
      <c r="U26" s="1223"/>
      <c r="V26" s="1223"/>
      <c r="W26" s="1223"/>
      <c r="X26" s="1223"/>
      <c r="Y26" s="1223"/>
      <c r="Z26" s="1223"/>
      <c r="AA26" s="1223"/>
      <c r="AB26" s="1223"/>
      <c r="AC26" s="1223"/>
      <c r="AD26" s="1223"/>
      <c r="AE26" s="1223"/>
      <c r="AF26" s="1223"/>
      <c r="AG26" s="1223"/>
      <c r="AH26" s="1223"/>
      <c r="AI26" s="1223"/>
      <c r="AJ26" s="1223"/>
      <c r="AK26" s="1223"/>
      <c r="AL26" s="1224"/>
      <c r="AN26" s="3"/>
    </row>
    <row r="27" spans="2:40" ht="14.25" customHeight="1" x14ac:dyDescent="0.15">
      <c r="B27" s="756"/>
      <c r="C27" s="1235"/>
      <c r="D27" s="1235"/>
      <c r="E27" s="1235"/>
      <c r="F27" s="1235"/>
      <c r="G27" s="1235"/>
      <c r="H27" s="1235"/>
      <c r="I27" s="1235"/>
      <c r="J27" s="1235"/>
      <c r="K27" s="1235"/>
      <c r="L27" s="1225" t="s">
        <v>602</v>
      </c>
      <c r="M27" s="714"/>
      <c r="N27" s="714"/>
      <c r="O27" s="714"/>
      <c r="P27" s="714"/>
      <c r="Q27" s="714"/>
      <c r="R27" s="714"/>
      <c r="S27" s="714"/>
      <c r="T27" s="714"/>
      <c r="U27" s="714"/>
      <c r="V27" s="714"/>
      <c r="W27" s="714"/>
      <c r="X27" s="714"/>
      <c r="Y27" s="714"/>
      <c r="Z27" s="714"/>
      <c r="AA27" s="714"/>
      <c r="AB27" s="714"/>
      <c r="AC27" s="714"/>
      <c r="AD27" s="714"/>
      <c r="AE27" s="714"/>
      <c r="AF27" s="714"/>
      <c r="AG27" s="714"/>
      <c r="AH27" s="714"/>
      <c r="AI27" s="714"/>
      <c r="AJ27" s="714"/>
      <c r="AK27" s="714"/>
      <c r="AL27" s="1226"/>
      <c r="AN27" s="3"/>
    </row>
    <row r="28" spans="2:40" x14ac:dyDescent="0.15">
      <c r="B28" s="756"/>
      <c r="C28" s="1235"/>
      <c r="D28" s="1235"/>
      <c r="E28" s="1235"/>
      <c r="F28" s="1235"/>
      <c r="G28" s="1235"/>
      <c r="H28" s="1235"/>
      <c r="I28" s="1235"/>
      <c r="J28" s="1235"/>
      <c r="K28" s="1235"/>
      <c r="L28" s="1227"/>
      <c r="M28" s="1228"/>
      <c r="N28" s="1228"/>
      <c r="O28" s="1228"/>
      <c r="P28" s="1228"/>
      <c r="Q28" s="1228"/>
      <c r="R28" s="1228"/>
      <c r="S28" s="1228"/>
      <c r="T28" s="1228"/>
      <c r="U28" s="1228"/>
      <c r="V28" s="1228"/>
      <c r="W28" s="1228"/>
      <c r="X28" s="1228"/>
      <c r="Y28" s="1228"/>
      <c r="Z28" s="1228"/>
      <c r="AA28" s="1228"/>
      <c r="AB28" s="1228"/>
      <c r="AC28" s="1228"/>
      <c r="AD28" s="1228"/>
      <c r="AE28" s="1228"/>
      <c r="AF28" s="1228"/>
      <c r="AG28" s="1228"/>
      <c r="AH28" s="1228"/>
      <c r="AI28" s="1228"/>
      <c r="AJ28" s="1228"/>
      <c r="AK28" s="1228"/>
      <c r="AL28" s="1234"/>
      <c r="AN28" s="3"/>
    </row>
    <row r="29" spans="2:40" ht="14.25" customHeight="1" x14ac:dyDescent="0.15">
      <c r="B29" s="756"/>
      <c r="C29" s="1220" t="s">
        <v>604</v>
      </c>
      <c r="D29" s="1220"/>
      <c r="E29" s="1220"/>
      <c r="F29" s="1220"/>
      <c r="G29" s="1220"/>
      <c r="H29" s="1220"/>
      <c r="I29" s="1220"/>
      <c r="J29" s="1220"/>
      <c r="K29" s="1220"/>
      <c r="L29" s="708" t="s">
        <v>0</v>
      </c>
      <c r="M29" s="709"/>
      <c r="N29" s="709"/>
      <c r="O29" s="709"/>
      <c r="P29" s="710"/>
      <c r="Q29" s="28"/>
      <c r="R29" s="32"/>
      <c r="S29" s="32"/>
      <c r="T29" s="32"/>
      <c r="U29" s="32"/>
      <c r="V29" s="32"/>
      <c r="W29" s="32"/>
      <c r="X29" s="32"/>
      <c r="Y29" s="33"/>
      <c r="Z29" s="740" t="s">
        <v>1</v>
      </c>
      <c r="AA29" s="737"/>
      <c r="AB29" s="737"/>
      <c r="AC29" s="737"/>
      <c r="AD29" s="741"/>
      <c r="AE29" s="28"/>
      <c r="AF29" s="32"/>
      <c r="AG29" s="22"/>
      <c r="AH29" s="22"/>
      <c r="AI29" s="22"/>
      <c r="AJ29" s="1223"/>
      <c r="AK29" s="1223"/>
      <c r="AL29" s="1224"/>
      <c r="AN29" s="3"/>
    </row>
    <row r="30" spans="2:40" ht="14.25" customHeight="1" x14ac:dyDescent="0.15">
      <c r="B30" s="756"/>
      <c r="C30" s="1220" t="s">
        <v>6</v>
      </c>
      <c r="D30" s="1220"/>
      <c r="E30" s="1220"/>
      <c r="F30" s="1220"/>
      <c r="G30" s="1220"/>
      <c r="H30" s="1220"/>
      <c r="I30" s="1220"/>
      <c r="J30" s="1220"/>
      <c r="K30" s="1220"/>
      <c r="L30" s="1221"/>
      <c r="M30" s="1221"/>
      <c r="N30" s="1221"/>
      <c r="O30" s="1221"/>
      <c r="P30" s="1221"/>
      <c r="Q30" s="1221"/>
      <c r="R30" s="1221"/>
      <c r="S30" s="1221"/>
      <c r="T30" s="1221"/>
      <c r="U30" s="1221"/>
      <c r="V30" s="1221"/>
      <c r="W30" s="1221"/>
      <c r="X30" s="1221"/>
      <c r="Y30" s="1221"/>
      <c r="Z30" s="1221"/>
      <c r="AA30" s="1221"/>
      <c r="AB30" s="1221"/>
      <c r="AC30" s="1221"/>
      <c r="AD30" s="1221"/>
      <c r="AE30" s="1221"/>
      <c r="AF30" s="1221"/>
      <c r="AG30" s="1221"/>
      <c r="AH30" s="1221"/>
      <c r="AI30" s="1221"/>
      <c r="AJ30" s="1221"/>
      <c r="AK30" s="1221"/>
      <c r="AL30" s="1221"/>
      <c r="AN30" s="3"/>
    </row>
    <row r="31" spans="2:40" ht="13.5" customHeight="1" x14ac:dyDescent="0.15">
      <c r="B31" s="756"/>
      <c r="C31" s="1220" t="s">
        <v>7</v>
      </c>
      <c r="D31" s="1220"/>
      <c r="E31" s="1220"/>
      <c r="F31" s="1220"/>
      <c r="G31" s="1220"/>
      <c r="H31" s="1220"/>
      <c r="I31" s="1220"/>
      <c r="J31" s="1220"/>
      <c r="K31" s="1220"/>
      <c r="L31" s="1222" t="s">
        <v>601</v>
      </c>
      <c r="M31" s="1223"/>
      <c r="N31" s="1223"/>
      <c r="O31" s="1223"/>
      <c r="P31" s="1223"/>
      <c r="Q31" s="1223"/>
      <c r="R31" s="1223"/>
      <c r="S31" s="1223"/>
      <c r="T31" s="1223"/>
      <c r="U31" s="1223"/>
      <c r="V31" s="1223"/>
      <c r="W31" s="1223"/>
      <c r="X31" s="1223"/>
      <c r="Y31" s="1223"/>
      <c r="Z31" s="1223"/>
      <c r="AA31" s="1223"/>
      <c r="AB31" s="1223"/>
      <c r="AC31" s="1223"/>
      <c r="AD31" s="1223"/>
      <c r="AE31" s="1223"/>
      <c r="AF31" s="1223"/>
      <c r="AG31" s="1223"/>
      <c r="AH31" s="1223"/>
      <c r="AI31" s="1223"/>
      <c r="AJ31" s="1223"/>
      <c r="AK31" s="1223"/>
      <c r="AL31" s="1224"/>
      <c r="AN31" s="3"/>
    </row>
    <row r="32" spans="2:40" ht="14.25" customHeight="1" x14ac:dyDescent="0.15">
      <c r="B32" s="756"/>
      <c r="C32" s="1220"/>
      <c r="D32" s="1220"/>
      <c r="E32" s="1220"/>
      <c r="F32" s="1220"/>
      <c r="G32" s="1220"/>
      <c r="H32" s="1220"/>
      <c r="I32" s="1220"/>
      <c r="J32" s="1220"/>
      <c r="K32" s="1220"/>
      <c r="L32" s="1225" t="s">
        <v>602</v>
      </c>
      <c r="M32" s="714"/>
      <c r="N32" s="714"/>
      <c r="O32" s="714"/>
      <c r="P32" s="714"/>
      <c r="Q32" s="714"/>
      <c r="R32" s="714"/>
      <c r="S32" s="714"/>
      <c r="T32" s="714"/>
      <c r="U32" s="714"/>
      <c r="V32" s="714"/>
      <c r="W32" s="714"/>
      <c r="X32" s="714"/>
      <c r="Y32" s="714"/>
      <c r="Z32" s="714"/>
      <c r="AA32" s="714"/>
      <c r="AB32" s="714"/>
      <c r="AC32" s="714"/>
      <c r="AD32" s="714"/>
      <c r="AE32" s="714"/>
      <c r="AF32" s="714"/>
      <c r="AG32" s="714"/>
      <c r="AH32" s="714"/>
      <c r="AI32" s="714"/>
      <c r="AJ32" s="714"/>
      <c r="AK32" s="714"/>
      <c r="AL32" s="1226"/>
      <c r="AN32" s="3"/>
    </row>
    <row r="33" spans="2:40" x14ac:dyDescent="0.15">
      <c r="B33" s="757"/>
      <c r="C33" s="1220"/>
      <c r="D33" s="1220"/>
      <c r="E33" s="1220"/>
      <c r="F33" s="1220"/>
      <c r="G33" s="1220"/>
      <c r="H33" s="1220"/>
      <c r="I33" s="1220"/>
      <c r="J33" s="1220"/>
      <c r="K33" s="1220"/>
      <c r="L33" s="1227"/>
      <c r="M33" s="1228"/>
      <c r="N33" s="1229"/>
      <c r="O33" s="1229"/>
      <c r="P33" s="1229"/>
      <c r="Q33" s="1229"/>
      <c r="R33" s="1229"/>
      <c r="S33" s="1229"/>
      <c r="T33" s="1229"/>
      <c r="U33" s="1229"/>
      <c r="V33" s="1229"/>
      <c r="W33" s="1229"/>
      <c r="X33" s="1229"/>
      <c r="Y33" s="1229"/>
      <c r="Z33" s="1229"/>
      <c r="AA33" s="1229"/>
      <c r="AB33" s="1229"/>
      <c r="AC33" s="1228"/>
      <c r="AD33" s="1228"/>
      <c r="AE33" s="1228"/>
      <c r="AF33" s="1228"/>
      <c r="AG33" s="1228"/>
      <c r="AH33" s="1229"/>
      <c r="AI33" s="1229"/>
      <c r="AJ33" s="1229"/>
      <c r="AK33" s="1229"/>
      <c r="AL33" s="1230"/>
      <c r="AN33" s="3"/>
    </row>
    <row r="34" spans="2:40" ht="13.5" customHeight="1" x14ac:dyDescent="0.15">
      <c r="B34" s="755" t="s">
        <v>610</v>
      </c>
      <c r="C34" s="771" t="s">
        <v>611</v>
      </c>
      <c r="D34" s="808"/>
      <c r="E34" s="808"/>
      <c r="F34" s="808"/>
      <c r="G34" s="808"/>
      <c r="H34" s="808"/>
      <c r="I34" s="808"/>
      <c r="J34" s="808"/>
      <c r="K34" s="808"/>
      <c r="L34" s="808"/>
      <c r="M34" s="1216" t="s">
        <v>612</v>
      </c>
      <c r="N34" s="1202"/>
      <c r="O34" s="53" t="s">
        <v>613</v>
      </c>
      <c r="P34" s="49"/>
      <c r="Q34" s="50"/>
      <c r="R34" s="874" t="s">
        <v>614</v>
      </c>
      <c r="S34" s="875"/>
      <c r="T34" s="875"/>
      <c r="U34" s="875"/>
      <c r="V34" s="875"/>
      <c r="W34" s="875"/>
      <c r="X34" s="876"/>
      <c r="Y34" s="1217" t="s">
        <v>615</v>
      </c>
      <c r="Z34" s="1218"/>
      <c r="AA34" s="1218"/>
      <c r="AB34" s="1219"/>
      <c r="AC34" s="776" t="s">
        <v>616</v>
      </c>
      <c r="AD34" s="777"/>
      <c r="AE34" s="777"/>
      <c r="AF34" s="777"/>
      <c r="AG34" s="778"/>
      <c r="AH34" s="1209" t="s">
        <v>617</v>
      </c>
      <c r="AI34" s="1210"/>
      <c r="AJ34" s="1210"/>
      <c r="AK34" s="1210"/>
      <c r="AL34" s="1211"/>
      <c r="AN34" s="3"/>
    </row>
    <row r="35" spans="2:40" ht="14.25" customHeight="1" x14ac:dyDescent="0.15">
      <c r="B35" s="756"/>
      <c r="C35" s="809"/>
      <c r="D35" s="772"/>
      <c r="E35" s="772"/>
      <c r="F35" s="772"/>
      <c r="G35" s="772"/>
      <c r="H35" s="772"/>
      <c r="I35" s="772"/>
      <c r="J35" s="772"/>
      <c r="K35" s="772"/>
      <c r="L35" s="772"/>
      <c r="M35" s="774"/>
      <c r="N35" s="775"/>
      <c r="O35" s="54" t="s">
        <v>618</v>
      </c>
      <c r="P35" s="51"/>
      <c r="Q35" s="52"/>
      <c r="R35" s="779"/>
      <c r="S35" s="780"/>
      <c r="T35" s="780"/>
      <c r="U35" s="780"/>
      <c r="V35" s="780"/>
      <c r="W35" s="780"/>
      <c r="X35" s="781"/>
      <c r="Y35" s="55" t="s">
        <v>619</v>
      </c>
      <c r="Z35" s="14"/>
      <c r="AA35" s="14"/>
      <c r="AB35" s="14"/>
      <c r="AC35" s="789" t="s">
        <v>620</v>
      </c>
      <c r="AD35" s="790"/>
      <c r="AE35" s="790"/>
      <c r="AF35" s="790"/>
      <c r="AG35" s="791"/>
      <c r="AH35" s="792" t="s">
        <v>621</v>
      </c>
      <c r="AI35" s="793"/>
      <c r="AJ35" s="793"/>
      <c r="AK35" s="793"/>
      <c r="AL35" s="794"/>
      <c r="AN35" s="3"/>
    </row>
    <row r="36" spans="2:40" ht="14.25" customHeight="1" x14ac:dyDescent="0.15">
      <c r="B36" s="756"/>
      <c r="C36" s="717"/>
      <c r="D36" s="68"/>
      <c r="E36" s="786" t="s">
        <v>622</v>
      </c>
      <c r="F36" s="786"/>
      <c r="G36" s="786"/>
      <c r="H36" s="786"/>
      <c r="I36" s="786"/>
      <c r="J36" s="786"/>
      <c r="K36" s="786"/>
      <c r="L36" s="1212"/>
      <c r="M36" s="37"/>
      <c r="N36" s="36"/>
      <c r="O36" s="18"/>
      <c r="P36" s="19"/>
      <c r="Q36" s="36"/>
      <c r="R36" s="11" t="s">
        <v>623</v>
      </c>
      <c r="S36" s="5"/>
      <c r="T36" s="5"/>
      <c r="U36" s="5"/>
      <c r="V36" s="5"/>
      <c r="W36" s="5"/>
      <c r="X36" s="5"/>
      <c r="Y36" s="9"/>
      <c r="Z36" s="30"/>
      <c r="AA36" s="30"/>
      <c r="AB36" s="30"/>
      <c r="AC36" s="15"/>
      <c r="AD36" s="16"/>
      <c r="AE36" s="16"/>
      <c r="AF36" s="16"/>
      <c r="AG36" s="17"/>
      <c r="AH36" s="15"/>
      <c r="AI36" s="16"/>
      <c r="AJ36" s="16"/>
      <c r="AK36" s="16"/>
      <c r="AL36" s="17" t="s">
        <v>169</v>
      </c>
      <c r="AN36" s="3"/>
    </row>
    <row r="37" spans="2:40" ht="14.25" customHeight="1" x14ac:dyDescent="0.15">
      <c r="B37" s="756"/>
      <c r="C37" s="717"/>
      <c r="D37" s="68"/>
      <c r="E37" s="786" t="s">
        <v>624</v>
      </c>
      <c r="F37" s="787"/>
      <c r="G37" s="787"/>
      <c r="H37" s="787"/>
      <c r="I37" s="787"/>
      <c r="J37" s="787"/>
      <c r="K37" s="787"/>
      <c r="L37" s="1206"/>
      <c r="M37" s="37"/>
      <c r="N37" s="36"/>
      <c r="O37" s="18"/>
      <c r="P37" s="19"/>
      <c r="Q37" s="36"/>
      <c r="R37" s="11" t="s">
        <v>623</v>
      </c>
      <c r="S37" s="5"/>
      <c r="T37" s="5"/>
      <c r="U37" s="5"/>
      <c r="V37" s="5"/>
      <c r="W37" s="5"/>
      <c r="X37" s="5"/>
      <c r="Y37" s="9"/>
      <c r="Z37" s="30"/>
      <c r="AA37" s="30"/>
      <c r="AB37" s="30"/>
      <c r="AC37" s="15"/>
      <c r="AD37" s="16"/>
      <c r="AE37" s="16"/>
      <c r="AF37" s="16"/>
      <c r="AG37" s="17"/>
      <c r="AH37" s="15"/>
      <c r="AI37" s="16"/>
      <c r="AJ37" s="16"/>
      <c r="AK37" s="16"/>
      <c r="AL37" s="17" t="s">
        <v>169</v>
      </c>
      <c r="AN37" s="3"/>
    </row>
    <row r="38" spans="2:40" ht="14.25" customHeight="1" x14ac:dyDescent="0.15">
      <c r="B38" s="756"/>
      <c r="C38" s="717"/>
      <c r="D38" s="68"/>
      <c r="E38" s="786" t="s">
        <v>625</v>
      </c>
      <c r="F38" s="787"/>
      <c r="G38" s="787"/>
      <c r="H38" s="787"/>
      <c r="I38" s="787"/>
      <c r="J38" s="787"/>
      <c r="K38" s="787"/>
      <c r="L38" s="1206"/>
      <c r="M38" s="37"/>
      <c r="N38" s="36"/>
      <c r="O38" s="18"/>
      <c r="P38" s="19"/>
      <c r="Q38" s="36"/>
      <c r="R38" s="11" t="s">
        <v>623</v>
      </c>
      <c r="S38" s="5"/>
      <c r="T38" s="5"/>
      <c r="U38" s="5"/>
      <c r="V38" s="5"/>
      <c r="W38" s="5"/>
      <c r="X38" s="5"/>
      <c r="Y38" s="9"/>
      <c r="Z38" s="30"/>
      <c r="AA38" s="30"/>
      <c r="AB38" s="30"/>
      <c r="AC38" s="15"/>
      <c r="AD38" s="16"/>
      <c r="AE38" s="16"/>
      <c r="AF38" s="16"/>
      <c r="AG38" s="17"/>
      <c r="AH38" s="15"/>
      <c r="AI38" s="16"/>
      <c r="AJ38" s="16"/>
      <c r="AK38" s="16"/>
      <c r="AL38" s="17" t="s">
        <v>169</v>
      </c>
      <c r="AN38" s="3"/>
    </row>
    <row r="39" spans="2:40" ht="14.25" customHeight="1" x14ac:dyDescent="0.15">
      <c r="B39" s="756"/>
      <c r="C39" s="717"/>
      <c r="D39" s="68"/>
      <c r="E39" s="786" t="s">
        <v>626</v>
      </c>
      <c r="F39" s="787"/>
      <c r="G39" s="787"/>
      <c r="H39" s="787"/>
      <c r="I39" s="787"/>
      <c r="J39" s="787"/>
      <c r="K39" s="787"/>
      <c r="L39" s="1206"/>
      <c r="M39" s="37"/>
      <c r="N39" s="36"/>
      <c r="O39" s="18"/>
      <c r="P39" s="19"/>
      <c r="Q39" s="36"/>
      <c r="R39" s="11" t="s">
        <v>623</v>
      </c>
      <c r="S39" s="5"/>
      <c r="T39" s="5"/>
      <c r="U39" s="5"/>
      <c r="V39" s="5"/>
      <c r="W39" s="5"/>
      <c r="X39" s="5"/>
      <c r="Y39" s="9"/>
      <c r="Z39" s="30"/>
      <c r="AA39" s="30"/>
      <c r="AB39" s="30"/>
      <c r="AC39" s="15"/>
      <c r="AD39" s="16"/>
      <c r="AE39" s="16"/>
      <c r="AF39" s="16"/>
      <c r="AG39" s="17"/>
      <c r="AH39" s="15"/>
      <c r="AI39" s="16"/>
      <c r="AJ39" s="16"/>
      <c r="AK39" s="16"/>
      <c r="AL39" s="17" t="s">
        <v>169</v>
      </c>
      <c r="AN39" s="3"/>
    </row>
    <row r="40" spans="2:40" ht="14.25" customHeight="1" x14ac:dyDescent="0.15">
      <c r="B40" s="756"/>
      <c r="C40" s="717"/>
      <c r="D40" s="68"/>
      <c r="E40" s="786" t="s">
        <v>627</v>
      </c>
      <c r="F40" s="787"/>
      <c r="G40" s="787"/>
      <c r="H40" s="787"/>
      <c r="I40" s="787"/>
      <c r="J40" s="787"/>
      <c r="K40" s="787"/>
      <c r="L40" s="1206"/>
      <c r="M40" s="37"/>
      <c r="N40" s="36"/>
      <c r="O40" s="18"/>
      <c r="P40" s="19"/>
      <c r="Q40" s="36"/>
      <c r="R40" s="11" t="s">
        <v>623</v>
      </c>
      <c r="S40" s="5"/>
      <c r="T40" s="5"/>
      <c r="U40" s="5"/>
      <c r="V40" s="5"/>
      <c r="W40" s="5"/>
      <c r="X40" s="5"/>
      <c r="Y40" s="9"/>
      <c r="Z40" s="30"/>
      <c r="AA40" s="30"/>
      <c r="AB40" s="30"/>
      <c r="AC40" s="15"/>
      <c r="AD40" s="16"/>
      <c r="AE40" s="16"/>
      <c r="AF40" s="16"/>
      <c r="AG40" s="17"/>
      <c r="AH40" s="15"/>
      <c r="AI40" s="16"/>
      <c r="AJ40" s="16"/>
      <c r="AK40" s="16"/>
      <c r="AL40" s="17" t="s">
        <v>169</v>
      </c>
      <c r="AN40" s="3"/>
    </row>
    <row r="41" spans="2:40" ht="14.25" customHeight="1" thickBot="1" x14ac:dyDescent="0.2">
      <c r="B41" s="756"/>
      <c r="C41" s="717"/>
      <c r="D41" s="69"/>
      <c r="E41" s="1213" t="s">
        <v>628</v>
      </c>
      <c r="F41" s="1214"/>
      <c r="G41" s="1214"/>
      <c r="H41" s="1214"/>
      <c r="I41" s="1214"/>
      <c r="J41" s="1214"/>
      <c r="K41" s="1214"/>
      <c r="L41" s="1215"/>
      <c r="M41" s="70"/>
      <c r="N41" s="35"/>
      <c r="O41" s="79"/>
      <c r="P41" s="34"/>
      <c r="Q41" s="35"/>
      <c r="R41" s="4" t="s">
        <v>623</v>
      </c>
      <c r="S41" s="80"/>
      <c r="T41" s="80"/>
      <c r="U41" s="80"/>
      <c r="V41" s="80"/>
      <c r="W41" s="80"/>
      <c r="X41" s="80"/>
      <c r="Y41" s="6"/>
      <c r="Z41" s="66"/>
      <c r="AA41" s="66"/>
      <c r="AB41" s="66"/>
      <c r="AC41" s="56"/>
      <c r="AD41" s="57"/>
      <c r="AE41" s="57"/>
      <c r="AF41" s="57"/>
      <c r="AG41" s="58"/>
      <c r="AH41" s="56"/>
      <c r="AI41" s="57"/>
      <c r="AJ41" s="57"/>
      <c r="AK41" s="57"/>
      <c r="AL41" s="58" t="s">
        <v>169</v>
      </c>
      <c r="AN41" s="3"/>
    </row>
    <row r="42" spans="2:40" ht="14.25" customHeight="1" thickTop="1" x14ac:dyDescent="0.15">
      <c r="B42" s="756"/>
      <c r="C42" s="717"/>
      <c r="D42" s="71"/>
      <c r="E42" s="1207" t="s">
        <v>629</v>
      </c>
      <c r="F42" s="1207"/>
      <c r="G42" s="1207"/>
      <c r="H42" s="1207"/>
      <c r="I42" s="1207"/>
      <c r="J42" s="1207"/>
      <c r="K42" s="1207"/>
      <c r="L42" s="1208"/>
      <c r="M42" s="72"/>
      <c r="N42" s="74"/>
      <c r="O42" s="81"/>
      <c r="P42" s="73"/>
      <c r="Q42" s="74"/>
      <c r="R42" s="82" t="s">
        <v>623</v>
      </c>
      <c r="S42" s="83"/>
      <c r="T42" s="83"/>
      <c r="U42" s="83"/>
      <c r="V42" s="83"/>
      <c r="W42" s="83"/>
      <c r="X42" s="83"/>
      <c r="Y42" s="75"/>
      <c r="Z42" s="76"/>
      <c r="AA42" s="76"/>
      <c r="AB42" s="76"/>
      <c r="AC42" s="84"/>
      <c r="AD42" s="77"/>
      <c r="AE42" s="77"/>
      <c r="AF42" s="77"/>
      <c r="AG42" s="78"/>
      <c r="AH42" s="84"/>
      <c r="AI42" s="77"/>
      <c r="AJ42" s="77"/>
      <c r="AK42" s="77"/>
      <c r="AL42" s="78" t="s">
        <v>169</v>
      </c>
      <c r="AN42" s="3"/>
    </row>
    <row r="43" spans="2:40" ht="14.25" customHeight="1" x14ac:dyDescent="0.15">
      <c r="B43" s="756"/>
      <c r="C43" s="717"/>
      <c r="D43" s="68"/>
      <c r="E43" s="786" t="s">
        <v>630</v>
      </c>
      <c r="F43" s="787"/>
      <c r="G43" s="787"/>
      <c r="H43" s="787"/>
      <c r="I43" s="787"/>
      <c r="J43" s="787"/>
      <c r="K43" s="787"/>
      <c r="L43" s="1206"/>
      <c r="M43" s="37"/>
      <c r="N43" s="36"/>
      <c r="O43" s="18"/>
      <c r="P43" s="19"/>
      <c r="Q43" s="36"/>
      <c r="R43" s="11" t="s">
        <v>623</v>
      </c>
      <c r="S43" s="5"/>
      <c r="T43" s="5"/>
      <c r="U43" s="5"/>
      <c r="V43" s="5"/>
      <c r="W43" s="5"/>
      <c r="X43" s="5"/>
      <c r="Y43" s="9"/>
      <c r="Z43" s="30"/>
      <c r="AA43" s="30"/>
      <c r="AB43" s="30"/>
      <c r="AC43" s="15"/>
      <c r="AD43" s="16"/>
      <c r="AE43" s="16"/>
      <c r="AF43" s="16"/>
      <c r="AG43" s="17"/>
      <c r="AH43" s="15"/>
      <c r="AI43" s="16"/>
      <c r="AJ43" s="16"/>
      <c r="AK43" s="16"/>
      <c r="AL43" s="17" t="s">
        <v>169</v>
      </c>
      <c r="AN43" s="3"/>
    </row>
    <row r="44" spans="2:40" ht="14.25" customHeight="1" x14ac:dyDescent="0.15">
      <c r="B44" s="756"/>
      <c r="C44" s="717"/>
      <c r="D44" s="68"/>
      <c r="E44" s="786" t="s">
        <v>631</v>
      </c>
      <c r="F44" s="787"/>
      <c r="G44" s="787"/>
      <c r="H44" s="787"/>
      <c r="I44" s="787"/>
      <c r="J44" s="787"/>
      <c r="K44" s="787"/>
      <c r="L44" s="1206"/>
      <c r="M44" s="37"/>
      <c r="N44" s="36"/>
      <c r="O44" s="18"/>
      <c r="P44" s="19"/>
      <c r="Q44" s="36"/>
      <c r="R44" s="11" t="s">
        <v>623</v>
      </c>
      <c r="S44" s="5"/>
      <c r="T44" s="5"/>
      <c r="U44" s="5"/>
      <c r="V44" s="5"/>
      <c r="W44" s="5"/>
      <c r="X44" s="5"/>
      <c r="Y44" s="9"/>
      <c r="Z44" s="30"/>
      <c r="AA44" s="30"/>
      <c r="AB44" s="30"/>
      <c r="AC44" s="15"/>
      <c r="AD44" s="16"/>
      <c r="AE44" s="16"/>
      <c r="AF44" s="16"/>
      <c r="AG44" s="17"/>
      <c r="AH44" s="15"/>
      <c r="AI44" s="16"/>
      <c r="AJ44" s="16"/>
      <c r="AK44" s="16"/>
      <c r="AL44" s="17" t="s">
        <v>169</v>
      </c>
      <c r="AN44" s="3"/>
    </row>
    <row r="45" spans="2:40" ht="14.25" customHeight="1" x14ac:dyDescent="0.15">
      <c r="B45" s="756"/>
      <c r="C45" s="717"/>
      <c r="D45" s="68"/>
      <c r="E45" s="786" t="s">
        <v>632</v>
      </c>
      <c r="F45" s="787"/>
      <c r="G45" s="787"/>
      <c r="H45" s="787"/>
      <c r="I45" s="787"/>
      <c r="J45" s="787"/>
      <c r="K45" s="787"/>
      <c r="L45" s="1206"/>
      <c r="M45" s="37"/>
      <c r="N45" s="36"/>
      <c r="O45" s="18"/>
      <c r="P45" s="19"/>
      <c r="Q45" s="36"/>
      <c r="R45" s="11" t="s">
        <v>623</v>
      </c>
      <c r="S45" s="5"/>
      <c r="T45" s="5"/>
      <c r="U45" s="5"/>
      <c r="V45" s="5"/>
      <c r="W45" s="5"/>
      <c r="X45" s="5"/>
      <c r="Y45" s="9"/>
      <c r="Z45" s="30"/>
      <c r="AA45" s="30"/>
      <c r="AB45" s="30"/>
      <c r="AC45" s="15"/>
      <c r="AD45" s="16"/>
      <c r="AE45" s="16"/>
      <c r="AF45" s="16"/>
      <c r="AG45" s="17"/>
      <c r="AH45" s="15"/>
      <c r="AI45" s="16"/>
      <c r="AJ45" s="16"/>
      <c r="AK45" s="16"/>
      <c r="AL45" s="17" t="s">
        <v>169</v>
      </c>
      <c r="AN45" s="3"/>
    </row>
    <row r="46" spans="2:40" ht="14.25" customHeight="1" x14ac:dyDescent="0.15">
      <c r="B46" s="756"/>
      <c r="C46" s="717"/>
      <c r="D46" s="68"/>
      <c r="E46" s="786" t="s">
        <v>633</v>
      </c>
      <c r="F46" s="787"/>
      <c r="G46" s="787"/>
      <c r="H46" s="787"/>
      <c r="I46" s="787"/>
      <c r="J46" s="787"/>
      <c r="K46" s="787"/>
      <c r="L46" s="1206"/>
      <c r="M46" s="37"/>
      <c r="N46" s="36"/>
      <c r="O46" s="18"/>
      <c r="P46" s="19"/>
      <c r="Q46" s="36"/>
      <c r="R46" s="11" t="s">
        <v>623</v>
      </c>
      <c r="S46" s="5"/>
      <c r="T46" s="5"/>
      <c r="U46" s="5"/>
      <c r="V46" s="5"/>
      <c r="W46" s="5"/>
      <c r="X46" s="5"/>
      <c r="Y46" s="9"/>
      <c r="Z46" s="30"/>
      <c r="AA46" s="30"/>
      <c r="AB46" s="30"/>
      <c r="AC46" s="15"/>
      <c r="AD46" s="16"/>
      <c r="AE46" s="16"/>
      <c r="AF46" s="16"/>
      <c r="AG46" s="17"/>
      <c r="AH46" s="15"/>
      <c r="AI46" s="16"/>
      <c r="AJ46" s="16"/>
      <c r="AK46" s="16"/>
      <c r="AL46" s="17" t="s">
        <v>169</v>
      </c>
      <c r="AN46" s="3"/>
    </row>
    <row r="47" spans="2:40" ht="14.25" customHeight="1" x14ac:dyDescent="0.15">
      <c r="B47" s="757"/>
      <c r="C47" s="717"/>
      <c r="D47" s="68"/>
      <c r="E47" s="786" t="s">
        <v>634</v>
      </c>
      <c r="F47" s="787"/>
      <c r="G47" s="787"/>
      <c r="H47" s="787"/>
      <c r="I47" s="787"/>
      <c r="J47" s="787"/>
      <c r="K47" s="787"/>
      <c r="L47" s="1206"/>
      <c r="M47" s="37"/>
      <c r="N47" s="36"/>
      <c r="O47" s="18"/>
      <c r="P47" s="19"/>
      <c r="Q47" s="36"/>
      <c r="R47" s="11" t="s">
        <v>623</v>
      </c>
      <c r="S47" s="5"/>
      <c r="T47" s="5"/>
      <c r="U47" s="5"/>
      <c r="V47" s="5"/>
      <c r="W47" s="5"/>
      <c r="X47" s="5"/>
      <c r="Y47" s="9"/>
      <c r="Z47" s="30"/>
      <c r="AA47" s="30"/>
      <c r="AB47" s="30"/>
      <c r="AC47" s="15"/>
      <c r="AD47" s="16"/>
      <c r="AE47" s="16"/>
      <c r="AF47" s="16"/>
      <c r="AG47" s="17"/>
      <c r="AH47" s="15"/>
      <c r="AI47" s="16"/>
      <c r="AJ47" s="16"/>
      <c r="AK47" s="16"/>
      <c r="AL47" s="17" t="s">
        <v>169</v>
      </c>
      <c r="AN47" s="3"/>
    </row>
    <row r="48" spans="2:40" ht="14.25" customHeight="1" x14ac:dyDescent="0.15">
      <c r="B48" s="906" t="s">
        <v>635</v>
      </c>
      <c r="C48" s="906"/>
      <c r="D48" s="906"/>
      <c r="E48" s="906"/>
      <c r="F48" s="906"/>
      <c r="G48" s="906"/>
      <c r="H48" s="906"/>
      <c r="I48" s="906"/>
      <c r="J48" s="906"/>
      <c r="K48" s="90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906" t="s">
        <v>636</v>
      </c>
      <c r="C49" s="906"/>
      <c r="D49" s="906"/>
      <c r="E49" s="906"/>
      <c r="F49" s="906"/>
      <c r="G49" s="906"/>
      <c r="H49" s="906"/>
      <c r="I49" s="906"/>
      <c r="J49" s="906"/>
      <c r="K49" s="89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815" t="s">
        <v>8</v>
      </c>
      <c r="C50" s="815"/>
      <c r="D50" s="815"/>
      <c r="E50" s="815"/>
      <c r="F50" s="815"/>
      <c r="G50" s="815"/>
      <c r="H50" s="815"/>
      <c r="I50" s="815"/>
      <c r="J50" s="815"/>
      <c r="K50" s="815"/>
      <c r="L50" s="61"/>
      <c r="M50" s="62"/>
      <c r="N50" s="62"/>
      <c r="O50" s="62"/>
      <c r="P50" s="62"/>
      <c r="Q50" s="62"/>
      <c r="R50" s="63"/>
      <c r="S50" s="63"/>
      <c r="T50" s="63"/>
      <c r="U50" s="64"/>
      <c r="V50" s="9" t="s">
        <v>637</v>
      </c>
      <c r="W50" s="10"/>
      <c r="X50" s="10"/>
      <c r="Y50" s="10"/>
      <c r="Z50" s="30"/>
      <c r="AA50" s="30"/>
      <c r="AB50" s="30"/>
      <c r="AC50" s="16"/>
      <c r="AD50" s="16"/>
      <c r="AE50" s="16"/>
      <c r="AF50" s="16"/>
      <c r="AG50" s="16"/>
      <c r="AH50" s="47"/>
      <c r="AI50" s="16"/>
      <c r="AJ50" s="16"/>
      <c r="AK50" s="16"/>
      <c r="AL50" s="17"/>
      <c r="AN50" s="3"/>
    </row>
    <row r="51" spans="2:40" ht="14.25" customHeight="1" x14ac:dyDescent="0.15">
      <c r="B51" s="1197" t="s">
        <v>638</v>
      </c>
      <c r="C51" s="1197"/>
      <c r="D51" s="1197"/>
      <c r="E51" s="1197"/>
      <c r="F51" s="1197"/>
      <c r="G51" s="1197"/>
      <c r="H51" s="1197"/>
      <c r="I51" s="1197"/>
      <c r="J51" s="1197"/>
      <c r="K51" s="119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821" t="s">
        <v>639</v>
      </c>
      <c r="C52" s="822"/>
      <c r="D52" s="822"/>
      <c r="E52" s="822"/>
      <c r="F52" s="822"/>
      <c r="G52" s="822"/>
      <c r="H52" s="822"/>
      <c r="I52" s="822"/>
      <c r="J52" s="822"/>
      <c r="K52" s="822"/>
      <c r="L52" s="822"/>
      <c r="M52" s="822"/>
      <c r="N52" s="82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716" t="s">
        <v>640</v>
      </c>
      <c r="C53" s="748" t="s">
        <v>641</v>
      </c>
      <c r="D53" s="746"/>
      <c r="E53" s="746"/>
      <c r="F53" s="746"/>
      <c r="G53" s="746"/>
      <c r="H53" s="746"/>
      <c r="I53" s="746"/>
      <c r="J53" s="746"/>
      <c r="K53" s="746"/>
      <c r="L53" s="746"/>
      <c r="M53" s="746"/>
      <c r="N53" s="746"/>
      <c r="O53" s="746"/>
      <c r="P53" s="746"/>
      <c r="Q53" s="746"/>
      <c r="R53" s="746"/>
      <c r="S53" s="746"/>
      <c r="T53" s="747"/>
      <c r="U53" s="748" t="s">
        <v>642</v>
      </c>
      <c r="V53" s="1198"/>
      <c r="W53" s="1198"/>
      <c r="X53" s="1198"/>
      <c r="Y53" s="1198"/>
      <c r="Z53" s="1198"/>
      <c r="AA53" s="1198"/>
      <c r="AB53" s="1198"/>
      <c r="AC53" s="1198"/>
      <c r="AD53" s="1198"/>
      <c r="AE53" s="1198"/>
      <c r="AF53" s="1198"/>
      <c r="AG53" s="1198"/>
      <c r="AH53" s="1198"/>
      <c r="AI53" s="1198"/>
      <c r="AJ53" s="1198"/>
      <c r="AK53" s="1198"/>
      <c r="AL53" s="1199"/>
      <c r="AN53" s="3"/>
    </row>
    <row r="54" spans="2:40" x14ac:dyDescent="0.15">
      <c r="B54" s="717"/>
      <c r="C54" s="1200"/>
      <c r="D54" s="1201"/>
      <c r="E54" s="1201"/>
      <c r="F54" s="1201"/>
      <c r="G54" s="1201"/>
      <c r="H54" s="1201"/>
      <c r="I54" s="1201"/>
      <c r="J54" s="1201"/>
      <c r="K54" s="1201"/>
      <c r="L54" s="1201"/>
      <c r="M54" s="1201"/>
      <c r="N54" s="1201"/>
      <c r="O54" s="1201"/>
      <c r="P54" s="1201"/>
      <c r="Q54" s="1201"/>
      <c r="R54" s="1201"/>
      <c r="S54" s="1201"/>
      <c r="T54" s="1202"/>
      <c r="U54" s="1200"/>
      <c r="V54" s="1201"/>
      <c r="W54" s="1201"/>
      <c r="X54" s="1201"/>
      <c r="Y54" s="1201"/>
      <c r="Z54" s="1201"/>
      <c r="AA54" s="1201"/>
      <c r="AB54" s="1201"/>
      <c r="AC54" s="1201"/>
      <c r="AD54" s="1201"/>
      <c r="AE54" s="1201"/>
      <c r="AF54" s="1201"/>
      <c r="AG54" s="1201"/>
      <c r="AH54" s="1201"/>
      <c r="AI54" s="1201"/>
      <c r="AJ54" s="1201"/>
      <c r="AK54" s="1201"/>
      <c r="AL54" s="1202"/>
      <c r="AN54" s="3"/>
    </row>
    <row r="55" spans="2:40" x14ac:dyDescent="0.15">
      <c r="B55" s="717"/>
      <c r="C55" s="1203"/>
      <c r="D55" s="1204"/>
      <c r="E55" s="1204"/>
      <c r="F55" s="1204"/>
      <c r="G55" s="1204"/>
      <c r="H55" s="1204"/>
      <c r="I55" s="1204"/>
      <c r="J55" s="1204"/>
      <c r="K55" s="1204"/>
      <c r="L55" s="1204"/>
      <c r="M55" s="1204"/>
      <c r="N55" s="1204"/>
      <c r="O55" s="1204"/>
      <c r="P55" s="1204"/>
      <c r="Q55" s="1204"/>
      <c r="R55" s="1204"/>
      <c r="S55" s="1204"/>
      <c r="T55" s="775"/>
      <c r="U55" s="1203"/>
      <c r="V55" s="1204"/>
      <c r="W55" s="1204"/>
      <c r="X55" s="1204"/>
      <c r="Y55" s="1204"/>
      <c r="Z55" s="1204"/>
      <c r="AA55" s="1204"/>
      <c r="AB55" s="1204"/>
      <c r="AC55" s="1204"/>
      <c r="AD55" s="1204"/>
      <c r="AE55" s="1204"/>
      <c r="AF55" s="1204"/>
      <c r="AG55" s="1204"/>
      <c r="AH55" s="1204"/>
      <c r="AI55" s="1204"/>
      <c r="AJ55" s="1204"/>
      <c r="AK55" s="1204"/>
      <c r="AL55" s="775"/>
      <c r="AN55" s="3"/>
    </row>
    <row r="56" spans="2:40" x14ac:dyDescent="0.15">
      <c r="B56" s="717"/>
      <c r="C56" s="1203"/>
      <c r="D56" s="1204"/>
      <c r="E56" s="1204"/>
      <c r="F56" s="1204"/>
      <c r="G56" s="1204"/>
      <c r="H56" s="1204"/>
      <c r="I56" s="1204"/>
      <c r="J56" s="1204"/>
      <c r="K56" s="1204"/>
      <c r="L56" s="1204"/>
      <c r="M56" s="1204"/>
      <c r="N56" s="1204"/>
      <c r="O56" s="1204"/>
      <c r="P56" s="1204"/>
      <c r="Q56" s="1204"/>
      <c r="R56" s="1204"/>
      <c r="S56" s="1204"/>
      <c r="T56" s="775"/>
      <c r="U56" s="1203"/>
      <c r="V56" s="1204"/>
      <c r="W56" s="1204"/>
      <c r="X56" s="1204"/>
      <c r="Y56" s="1204"/>
      <c r="Z56" s="1204"/>
      <c r="AA56" s="1204"/>
      <c r="AB56" s="1204"/>
      <c r="AC56" s="1204"/>
      <c r="AD56" s="1204"/>
      <c r="AE56" s="1204"/>
      <c r="AF56" s="1204"/>
      <c r="AG56" s="1204"/>
      <c r="AH56" s="1204"/>
      <c r="AI56" s="1204"/>
      <c r="AJ56" s="1204"/>
      <c r="AK56" s="1204"/>
      <c r="AL56" s="775"/>
      <c r="AN56" s="3"/>
    </row>
    <row r="57" spans="2:40" x14ac:dyDescent="0.15">
      <c r="B57" s="718"/>
      <c r="C57" s="1205"/>
      <c r="D57" s="1198"/>
      <c r="E57" s="1198"/>
      <c r="F57" s="1198"/>
      <c r="G57" s="1198"/>
      <c r="H57" s="1198"/>
      <c r="I57" s="1198"/>
      <c r="J57" s="1198"/>
      <c r="K57" s="1198"/>
      <c r="L57" s="1198"/>
      <c r="M57" s="1198"/>
      <c r="N57" s="1198"/>
      <c r="O57" s="1198"/>
      <c r="P57" s="1198"/>
      <c r="Q57" s="1198"/>
      <c r="R57" s="1198"/>
      <c r="S57" s="1198"/>
      <c r="T57" s="1199"/>
      <c r="U57" s="1205"/>
      <c r="V57" s="1198"/>
      <c r="W57" s="1198"/>
      <c r="X57" s="1198"/>
      <c r="Y57" s="1198"/>
      <c r="Z57" s="1198"/>
      <c r="AA57" s="1198"/>
      <c r="AB57" s="1198"/>
      <c r="AC57" s="1198"/>
      <c r="AD57" s="1198"/>
      <c r="AE57" s="1198"/>
      <c r="AF57" s="1198"/>
      <c r="AG57" s="1198"/>
      <c r="AH57" s="1198"/>
      <c r="AI57" s="1198"/>
      <c r="AJ57" s="1198"/>
      <c r="AK57" s="1198"/>
      <c r="AL57" s="1199"/>
      <c r="AN57" s="3"/>
    </row>
    <row r="58" spans="2:40" ht="14.25" customHeight="1" x14ac:dyDescent="0.15">
      <c r="B58" s="708" t="s">
        <v>643</v>
      </c>
      <c r="C58" s="709"/>
      <c r="D58" s="709"/>
      <c r="E58" s="709"/>
      <c r="F58" s="710"/>
      <c r="G58" s="815" t="s">
        <v>9</v>
      </c>
      <c r="H58" s="815"/>
      <c r="I58" s="815"/>
      <c r="J58" s="815"/>
      <c r="K58" s="815"/>
      <c r="L58" s="815"/>
      <c r="M58" s="815"/>
      <c r="N58" s="815"/>
      <c r="O58" s="815"/>
      <c r="P58" s="815"/>
      <c r="Q58" s="815"/>
      <c r="R58" s="815"/>
      <c r="S58" s="815"/>
      <c r="T58" s="815"/>
      <c r="U58" s="815"/>
      <c r="V58" s="815"/>
      <c r="W58" s="815"/>
      <c r="X58" s="815"/>
      <c r="Y58" s="815"/>
      <c r="Z58" s="815"/>
      <c r="AA58" s="815"/>
      <c r="AB58" s="815"/>
      <c r="AC58" s="815"/>
      <c r="AD58" s="815"/>
      <c r="AE58" s="815"/>
      <c r="AF58" s="815"/>
      <c r="AG58" s="815"/>
      <c r="AH58" s="815"/>
      <c r="AI58" s="815"/>
      <c r="AJ58" s="815"/>
      <c r="AK58" s="815"/>
      <c r="AL58" s="815"/>
      <c r="AN58" s="3"/>
    </row>
    <row r="60" spans="2:40" x14ac:dyDescent="0.15">
      <c r="B60" s="14" t="s">
        <v>644</v>
      </c>
    </row>
    <row r="61" spans="2:40" x14ac:dyDescent="0.15">
      <c r="B61" s="14" t="s">
        <v>645</v>
      </c>
    </row>
    <row r="62" spans="2:40" x14ac:dyDescent="0.15">
      <c r="B62" s="14" t="s">
        <v>646</v>
      </c>
    </row>
    <row r="63" spans="2:40" x14ac:dyDescent="0.15">
      <c r="B63" s="14" t="s">
        <v>647</v>
      </c>
    </row>
    <row r="64" spans="2:40" x14ac:dyDescent="0.15">
      <c r="B64" s="14" t="s">
        <v>648</v>
      </c>
    </row>
    <row r="65" spans="2:41" x14ac:dyDescent="0.15">
      <c r="B65" s="14" t="s">
        <v>649</v>
      </c>
    </row>
    <row r="66" spans="2:41" x14ac:dyDescent="0.15">
      <c r="B66" s="14" t="s">
        <v>650</v>
      </c>
      <c r="AN66" s="3"/>
      <c r="AO66" s="14"/>
    </row>
    <row r="67" spans="2:41" x14ac:dyDescent="0.15">
      <c r="B67" s="14" t="s">
        <v>651</v>
      </c>
    </row>
    <row r="68" spans="2:41" x14ac:dyDescent="0.15">
      <c r="B68" s="14" t="s">
        <v>652</v>
      </c>
    </row>
    <row r="69" spans="2:41" x14ac:dyDescent="0.15">
      <c r="B69" s="14" t="s">
        <v>653</v>
      </c>
    </row>
    <row r="70" spans="2:41" x14ac:dyDescent="0.15">
      <c r="B70" s="14" t="s">
        <v>654</v>
      </c>
    </row>
    <row r="84" spans="2:2" ht="12.75" customHeight="1" x14ac:dyDescent="0.15">
      <c r="B84" s="46"/>
    </row>
    <row r="85" spans="2:2" ht="12.75" customHeight="1" x14ac:dyDescent="0.15">
      <c r="B85" s="46" t="s">
        <v>655</v>
      </c>
    </row>
    <row r="86" spans="2:2" ht="12.75" customHeight="1" x14ac:dyDescent="0.15">
      <c r="B86" s="46" t="s">
        <v>656</v>
      </c>
    </row>
    <row r="87" spans="2:2" ht="12.75" customHeight="1" x14ac:dyDescent="0.15">
      <c r="B87" s="46" t="s">
        <v>657</v>
      </c>
    </row>
    <row r="88" spans="2:2" ht="12.75" customHeight="1" x14ac:dyDescent="0.15">
      <c r="B88" s="46" t="s">
        <v>658</v>
      </c>
    </row>
    <row r="89" spans="2:2" ht="12.75" customHeight="1" x14ac:dyDescent="0.15">
      <c r="B89" s="46" t="s">
        <v>659</v>
      </c>
    </row>
    <row r="90" spans="2:2" ht="12.75" customHeight="1" x14ac:dyDescent="0.15">
      <c r="B90" s="46" t="s">
        <v>660</v>
      </c>
    </row>
    <row r="91" spans="2:2" ht="12.75" customHeight="1" x14ac:dyDescent="0.15">
      <c r="B91" s="46" t="s">
        <v>661</v>
      </c>
    </row>
    <row r="92" spans="2:2" ht="12.75" customHeight="1" x14ac:dyDescent="0.15">
      <c r="B92" s="46" t="s">
        <v>662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5"/>
  <sheetViews>
    <sheetView view="pageBreakPreview" zoomScale="85" zoomScaleNormal="100" zoomScaleSheetLayoutView="85" workbookViewId="0">
      <selection activeCell="B19" sqref="B19:G19"/>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69.25" style="1" customWidth="1"/>
    <col min="8" max="16384" width="9" style="1"/>
  </cols>
  <sheetData>
    <row r="1" spans="1:7" s="87" customFormat="1" ht="20.25" customHeight="1" x14ac:dyDescent="0.15">
      <c r="A1" s="160"/>
      <c r="B1" s="197" t="s">
        <v>60</v>
      </c>
      <c r="C1" s="163"/>
      <c r="D1" s="163"/>
      <c r="E1" s="163"/>
      <c r="F1" s="163"/>
      <c r="G1" s="163"/>
    </row>
    <row r="2" spans="1:7" ht="10.9" customHeight="1" x14ac:dyDescent="0.15">
      <c r="A2" s="183"/>
      <c r="B2" s="193"/>
      <c r="C2" s="193"/>
      <c r="D2" s="124"/>
      <c r="E2" s="124"/>
      <c r="F2" s="124"/>
      <c r="G2" s="227"/>
    </row>
    <row r="3" spans="1:7" ht="31.5" customHeight="1" x14ac:dyDescent="0.15">
      <c r="A3" s="189"/>
      <c r="B3" s="704" t="s">
        <v>61</v>
      </c>
      <c r="C3" s="704"/>
      <c r="D3" s="704"/>
      <c r="E3" s="704"/>
      <c r="F3" s="704"/>
      <c r="G3" s="704"/>
    </row>
    <row r="4" spans="1:7" ht="20.25" customHeight="1" x14ac:dyDescent="0.15">
      <c r="A4" s="189"/>
      <c r="B4" s="133" t="s">
        <v>62</v>
      </c>
      <c r="C4" s="190"/>
      <c r="D4" s="190"/>
      <c r="E4" s="190"/>
      <c r="F4" s="190"/>
      <c r="G4" s="190"/>
    </row>
    <row r="5" spans="1:7" ht="20.25" customHeight="1" x14ac:dyDescent="0.15">
      <c r="A5" s="189"/>
      <c r="B5" s="133" t="s">
        <v>63</v>
      </c>
      <c r="C5" s="190"/>
      <c r="D5" s="190"/>
      <c r="E5" s="190"/>
      <c r="F5" s="190"/>
      <c r="G5" s="190"/>
    </row>
    <row r="6" spans="1:7" ht="20.25" customHeight="1" x14ac:dyDescent="0.15">
      <c r="A6" s="195"/>
      <c r="B6" s="133" t="s">
        <v>64</v>
      </c>
      <c r="C6" s="195"/>
      <c r="D6" s="195"/>
      <c r="E6" s="195"/>
      <c r="F6" s="195"/>
      <c r="G6" s="195"/>
    </row>
    <row r="7" spans="1:7" ht="20.25" customHeight="1" x14ac:dyDescent="0.15">
      <c r="A7" s="195"/>
      <c r="B7" s="133" t="s">
        <v>65</v>
      </c>
      <c r="C7" s="195"/>
      <c r="D7" s="195"/>
      <c r="E7" s="195"/>
      <c r="F7" s="195"/>
      <c r="G7" s="195"/>
    </row>
    <row r="8" spans="1:7" ht="20.25" customHeight="1" x14ac:dyDescent="0.15">
      <c r="A8" s="195"/>
      <c r="B8" s="133" t="s">
        <v>66</v>
      </c>
      <c r="C8" s="195"/>
      <c r="D8" s="195"/>
      <c r="E8" s="195"/>
      <c r="F8" s="195"/>
      <c r="G8" s="195"/>
    </row>
    <row r="9" spans="1:7" ht="20.25" customHeight="1" x14ac:dyDescent="0.15">
      <c r="A9" s="195"/>
      <c r="B9" s="133" t="s">
        <v>67</v>
      </c>
      <c r="C9" s="195"/>
      <c r="D9" s="195"/>
      <c r="E9" s="195"/>
      <c r="F9" s="195"/>
      <c r="G9" s="195"/>
    </row>
    <row r="10" spans="1:7" ht="45.6" customHeight="1" x14ac:dyDescent="0.15">
      <c r="A10" s="195"/>
      <c r="B10" s="703" t="s">
        <v>68</v>
      </c>
      <c r="C10" s="703"/>
      <c r="D10" s="703"/>
      <c r="E10" s="703"/>
      <c r="F10" s="703"/>
      <c r="G10" s="703"/>
    </row>
    <row r="11" spans="1:7" s="126" customFormat="1" ht="14.45" customHeight="1" x14ac:dyDescent="0.15">
      <c r="A11" s="195"/>
      <c r="B11" s="703" t="s">
        <v>69</v>
      </c>
      <c r="C11" s="703"/>
      <c r="D11" s="703"/>
      <c r="E11" s="703"/>
      <c r="F11" s="703"/>
      <c r="G11" s="703"/>
    </row>
    <row r="12" spans="1:7" ht="20.25" customHeight="1" x14ac:dyDescent="0.15">
      <c r="A12" s="195"/>
      <c r="B12" s="133" t="s">
        <v>70</v>
      </c>
      <c r="C12" s="195"/>
      <c r="D12" s="195"/>
      <c r="E12" s="195"/>
      <c r="F12" s="195"/>
      <c r="G12" s="195"/>
    </row>
    <row r="13" spans="1:7" ht="20.25" customHeight="1" x14ac:dyDescent="0.15">
      <c r="A13" s="195"/>
      <c r="B13" s="133" t="s">
        <v>71</v>
      </c>
      <c r="C13" s="195"/>
      <c r="D13" s="195"/>
      <c r="E13" s="195"/>
      <c r="F13" s="195"/>
      <c r="G13" s="195"/>
    </row>
    <row r="14" spans="1:7" ht="20.25" customHeight="1" x14ac:dyDescent="0.15">
      <c r="A14" s="195"/>
      <c r="B14" s="133" t="s">
        <v>72</v>
      </c>
      <c r="C14" s="195"/>
      <c r="D14" s="195"/>
      <c r="E14" s="195"/>
      <c r="F14" s="195"/>
      <c r="G14" s="195"/>
    </row>
    <row r="15" spans="1:7" ht="20.25" customHeight="1" x14ac:dyDescent="0.15">
      <c r="A15" s="195"/>
      <c r="B15" s="133" t="s">
        <v>73</v>
      </c>
      <c r="C15" s="195"/>
      <c r="D15" s="195"/>
      <c r="E15" s="195"/>
      <c r="F15" s="195"/>
      <c r="G15" s="195"/>
    </row>
    <row r="16" spans="1:7" ht="20.25" customHeight="1" x14ac:dyDescent="0.15">
      <c r="A16" s="195"/>
      <c r="B16" s="133" t="s">
        <v>74</v>
      </c>
      <c r="C16" s="195"/>
      <c r="D16" s="195"/>
      <c r="E16" s="195"/>
      <c r="F16" s="195"/>
      <c r="G16" s="195"/>
    </row>
    <row r="17" spans="1:7" ht="20.25" customHeight="1" x14ac:dyDescent="0.15">
      <c r="A17" s="195"/>
      <c r="B17" s="133" t="s">
        <v>75</v>
      </c>
      <c r="C17" s="195"/>
      <c r="D17" s="195"/>
      <c r="E17" s="195"/>
      <c r="F17" s="195"/>
      <c r="G17" s="195"/>
    </row>
    <row r="18" spans="1:7" ht="20.25" customHeight="1" x14ac:dyDescent="0.15">
      <c r="A18" s="195"/>
      <c r="B18" s="133" t="s">
        <v>76</v>
      </c>
      <c r="C18" s="195"/>
      <c r="D18" s="195"/>
      <c r="E18" s="195"/>
      <c r="F18" s="195"/>
      <c r="G18" s="195"/>
    </row>
    <row r="19" spans="1:7" ht="33" customHeight="1" x14ac:dyDescent="0.15">
      <c r="A19" s="195"/>
      <c r="B19" s="703" t="s">
        <v>77</v>
      </c>
      <c r="C19" s="705"/>
      <c r="D19" s="705"/>
      <c r="E19" s="705"/>
      <c r="F19" s="705"/>
      <c r="G19" s="705"/>
    </row>
    <row r="20" spans="1:7" ht="20.25" customHeight="1" x14ac:dyDescent="0.15">
      <c r="A20" s="195"/>
      <c r="B20" s="133" t="s">
        <v>78</v>
      </c>
      <c r="C20" s="195"/>
      <c r="D20" s="195"/>
      <c r="E20" s="195"/>
      <c r="F20" s="133"/>
      <c r="G20" s="133"/>
    </row>
    <row r="21" spans="1:7" s="85" customFormat="1" ht="19.5" customHeight="1" x14ac:dyDescent="0.15">
      <c r="A21" s="180"/>
      <c r="B21" s="133" t="s">
        <v>79</v>
      </c>
      <c r="C21" s="196"/>
      <c r="D21" s="196"/>
      <c r="E21" s="196"/>
      <c r="F21" s="196"/>
      <c r="G21" s="196"/>
    </row>
    <row r="22" spans="1:7" s="85" customFormat="1" ht="19.5" customHeight="1" x14ac:dyDescent="0.15">
      <c r="A22" s="180"/>
      <c r="B22" s="133" t="s">
        <v>80</v>
      </c>
      <c r="C22" s="196"/>
      <c r="D22" s="196"/>
      <c r="E22" s="196"/>
      <c r="F22" s="196"/>
      <c r="G22" s="196"/>
    </row>
    <row r="23" spans="1:7" s="85" customFormat="1" ht="19.5" customHeight="1" x14ac:dyDescent="0.15">
      <c r="A23" s="180"/>
      <c r="B23" s="133" t="s">
        <v>81</v>
      </c>
      <c r="C23" s="196"/>
      <c r="D23" s="196"/>
      <c r="E23" s="196"/>
      <c r="F23" s="196"/>
      <c r="G23" s="196"/>
    </row>
    <row r="24" spans="1:7" s="85" customFormat="1" ht="19.5" customHeight="1" x14ac:dyDescent="0.15">
      <c r="A24" s="180"/>
      <c r="B24" s="133" t="s">
        <v>82</v>
      </c>
      <c r="C24" s="196"/>
      <c r="D24" s="196"/>
      <c r="E24" s="196"/>
      <c r="F24" s="196"/>
      <c r="G24" s="196"/>
    </row>
    <row r="25" spans="1:7" s="85" customFormat="1" ht="19.5" customHeight="1" x14ac:dyDescent="0.15">
      <c r="A25" s="180"/>
      <c r="B25" s="133" t="s">
        <v>83</v>
      </c>
      <c r="C25" s="196"/>
      <c r="D25" s="196"/>
      <c r="E25" s="196"/>
      <c r="F25" s="196"/>
      <c r="G25" s="196"/>
    </row>
    <row r="26" spans="1:7" s="85" customFormat="1" ht="19.5" customHeight="1" x14ac:dyDescent="0.15">
      <c r="A26" s="180"/>
      <c r="B26" s="133" t="s">
        <v>84</v>
      </c>
      <c r="C26" s="196"/>
      <c r="D26" s="196"/>
      <c r="E26" s="196"/>
      <c r="F26" s="196"/>
      <c r="G26" s="196"/>
    </row>
    <row r="27" spans="1:7" s="85" customFormat="1" ht="19.5" customHeight="1" x14ac:dyDescent="0.15">
      <c r="A27" s="180"/>
      <c r="B27" s="133" t="s">
        <v>85</v>
      </c>
      <c r="C27" s="196"/>
      <c r="D27" s="196"/>
      <c r="E27" s="196"/>
      <c r="F27" s="196"/>
      <c r="G27" s="196"/>
    </row>
    <row r="28" spans="1:7" s="85" customFormat="1" ht="20.25" customHeight="1" x14ac:dyDescent="0.15">
      <c r="A28" s="180"/>
      <c r="B28" s="133" t="s">
        <v>86</v>
      </c>
      <c r="C28" s="196"/>
      <c r="D28" s="196"/>
      <c r="E28" s="196"/>
      <c r="F28" s="196"/>
      <c r="G28" s="196"/>
    </row>
    <row r="29" spans="1:7" ht="20.25" customHeight="1" x14ac:dyDescent="0.15">
      <c r="A29" s="124"/>
      <c r="B29" s="133" t="s">
        <v>87</v>
      </c>
      <c r="C29" s="195"/>
      <c r="D29" s="195"/>
      <c r="E29" s="195"/>
      <c r="F29" s="195"/>
      <c r="G29" s="195"/>
    </row>
    <row r="30" spans="1:7" ht="19.5" customHeight="1" x14ac:dyDescent="0.15">
      <c r="A30" s="124"/>
      <c r="B30" s="133" t="s">
        <v>88</v>
      </c>
      <c r="C30" s="195"/>
      <c r="D30" s="195"/>
      <c r="E30" s="195"/>
      <c r="F30" s="195"/>
      <c r="G30" s="195"/>
    </row>
    <row r="31" spans="1:7" s="86" customFormat="1" ht="20.25" customHeight="1" x14ac:dyDescent="0.15">
      <c r="A31" s="143"/>
      <c r="B31" s="703" t="s">
        <v>89</v>
      </c>
      <c r="C31" s="703"/>
      <c r="D31" s="703"/>
      <c r="E31" s="703"/>
      <c r="F31" s="703"/>
      <c r="G31" s="703"/>
    </row>
    <row r="32" spans="1:7" s="86" customFormat="1" ht="20.25" customHeight="1" x14ac:dyDescent="0.15">
      <c r="A32" s="143"/>
      <c r="B32" s="133" t="s">
        <v>90</v>
      </c>
      <c r="C32" s="196"/>
      <c r="D32" s="196"/>
      <c r="E32" s="196"/>
      <c r="F32" s="143"/>
      <c r="G32" s="143"/>
    </row>
    <row r="33" spans="1:7" s="86" customFormat="1" ht="20.25" customHeight="1" x14ac:dyDescent="0.15">
      <c r="A33" s="143"/>
      <c r="B33" s="133" t="s">
        <v>91</v>
      </c>
      <c r="C33" s="196"/>
      <c r="D33" s="196"/>
      <c r="E33" s="196"/>
      <c r="F33" s="143"/>
      <c r="G33" s="143"/>
    </row>
    <row r="34" spans="1:7" s="86" customFormat="1" ht="20.25" customHeight="1" x14ac:dyDescent="0.15">
      <c r="A34" s="143"/>
      <c r="B34" s="133" t="s">
        <v>92</v>
      </c>
      <c r="C34" s="196"/>
      <c r="D34" s="196"/>
      <c r="E34" s="196"/>
      <c r="F34" s="143"/>
      <c r="G34" s="143"/>
    </row>
    <row r="35" spans="1:7" s="86" customFormat="1" ht="20.25" customHeight="1" x14ac:dyDescent="0.15">
      <c r="A35" s="143"/>
      <c r="B35" s="703" t="s">
        <v>93</v>
      </c>
      <c r="C35" s="703"/>
      <c r="D35" s="703"/>
      <c r="E35" s="703"/>
      <c r="F35" s="703"/>
      <c r="G35" s="703"/>
    </row>
    <row r="36" spans="1:7" ht="20.25" customHeight="1" x14ac:dyDescent="0.15">
      <c r="A36" s="183"/>
      <c r="B36" s="703" t="s">
        <v>94</v>
      </c>
      <c r="C36" s="703"/>
      <c r="D36" s="703"/>
      <c r="E36" s="703"/>
      <c r="F36" s="703"/>
      <c r="G36" s="703"/>
    </row>
    <row r="37" spans="1:7" ht="20.25" customHeight="1" x14ac:dyDescent="0.15">
      <c r="A37" s="183"/>
      <c r="B37" s="703" t="s">
        <v>95</v>
      </c>
      <c r="C37" s="703"/>
      <c r="D37" s="703"/>
      <c r="E37" s="703"/>
      <c r="F37" s="703"/>
      <c r="G37" s="703"/>
    </row>
    <row r="38" spans="1:7" s="125" customFormat="1" ht="20.25" customHeight="1" x14ac:dyDescent="0.15">
      <c r="A38" s="143"/>
      <c r="B38" s="703" t="s">
        <v>96</v>
      </c>
      <c r="C38" s="703"/>
      <c r="D38" s="703"/>
      <c r="E38" s="703"/>
      <c r="F38" s="703"/>
      <c r="G38" s="703"/>
    </row>
    <row r="39" spans="1:7" s="87" customFormat="1" ht="20.25" customHeight="1" x14ac:dyDescent="0.15">
      <c r="A39" s="160"/>
      <c r="B39" s="133" t="s">
        <v>97</v>
      </c>
      <c r="C39" s="195"/>
      <c r="D39" s="195"/>
      <c r="E39" s="195"/>
      <c r="F39" s="163"/>
      <c r="G39" s="163"/>
    </row>
    <row r="40" spans="1:7" ht="20.25" customHeight="1" x14ac:dyDescent="0.15">
      <c r="A40" s="183"/>
      <c r="B40" s="197" t="s">
        <v>98</v>
      </c>
      <c r="C40" s="163"/>
      <c r="D40" s="163"/>
      <c r="E40" s="163"/>
      <c r="F40" s="124"/>
      <c r="G40" s="124"/>
    </row>
    <row r="41" spans="1:7" ht="20.25" customHeight="1" x14ac:dyDescent="0.15">
      <c r="A41" s="183"/>
      <c r="B41" s="133" t="s">
        <v>99</v>
      </c>
      <c r="C41" s="190"/>
      <c r="D41" s="190"/>
      <c r="E41" s="190"/>
      <c r="F41" s="124"/>
      <c r="G41" s="124"/>
    </row>
    <row r="42" spans="1:7" ht="20.25" customHeight="1" x14ac:dyDescent="0.15">
      <c r="A42" s="183"/>
      <c r="B42" s="124"/>
      <c r="C42" s="124"/>
      <c r="D42" s="124"/>
      <c r="E42" s="124"/>
      <c r="F42" s="124"/>
      <c r="G42" s="124"/>
    </row>
    <row r="43" spans="1:7" ht="20.25" customHeight="1" x14ac:dyDescent="0.15">
      <c r="A43" s="183"/>
      <c r="B43" s="124"/>
      <c r="C43" s="124"/>
      <c r="D43" s="124"/>
      <c r="E43" s="124"/>
      <c r="F43" s="124"/>
      <c r="G43" s="124"/>
    </row>
    <row r="44" spans="1:7" ht="20.25" customHeight="1" x14ac:dyDescent="0.15">
      <c r="A44" s="183"/>
      <c r="B44" s="124"/>
      <c r="C44" s="124"/>
      <c r="D44" s="124"/>
      <c r="E44" s="124"/>
      <c r="F44" s="124"/>
      <c r="G44" s="124"/>
    </row>
    <row r="45" spans="1:7" ht="20.25" customHeight="1" x14ac:dyDescent="0.15">
      <c r="A45" s="183"/>
      <c r="B45" s="124"/>
      <c r="C45" s="124"/>
      <c r="D45" s="124"/>
      <c r="E45" s="124"/>
      <c r="F45" s="124"/>
      <c r="G45" s="124"/>
    </row>
    <row r="46" spans="1:7" ht="20.25" customHeight="1" x14ac:dyDescent="0.15">
      <c r="A46" s="183"/>
      <c r="B46" s="124"/>
      <c r="C46" s="124"/>
      <c r="D46" s="124"/>
      <c r="E46" s="124"/>
      <c r="F46" s="124"/>
      <c r="G46" s="124"/>
    </row>
    <row r="47" spans="1:7" ht="20.25" customHeight="1" x14ac:dyDescent="0.15">
      <c r="A47" s="183"/>
      <c r="B47" s="124"/>
      <c r="C47" s="124"/>
      <c r="D47" s="124"/>
      <c r="E47" s="124"/>
      <c r="F47" s="124"/>
      <c r="G47" s="124"/>
    </row>
    <row r="48" spans="1:7" ht="20.25" customHeight="1" x14ac:dyDescent="0.15">
      <c r="A48" s="183"/>
      <c r="B48" s="124"/>
      <c r="C48" s="124"/>
      <c r="D48" s="124"/>
      <c r="E48" s="124"/>
      <c r="F48" s="124"/>
      <c r="G48" s="124"/>
    </row>
    <row r="49" spans="1:7" ht="20.25" customHeight="1" x14ac:dyDescent="0.15">
      <c r="A49" s="183"/>
      <c r="B49" s="124"/>
      <c r="C49" s="124"/>
      <c r="D49" s="124"/>
      <c r="E49" s="124"/>
      <c r="F49" s="124"/>
      <c r="G49" s="124"/>
    </row>
    <row r="50" spans="1:7" ht="20.25" customHeight="1" x14ac:dyDescent="0.15">
      <c r="A50" s="183"/>
      <c r="B50" s="124"/>
      <c r="C50" s="124"/>
      <c r="D50" s="124"/>
      <c r="E50" s="124"/>
      <c r="F50" s="124"/>
      <c r="G50" s="124"/>
    </row>
    <row r="51" spans="1:7" ht="20.25" customHeight="1" x14ac:dyDescent="0.15">
      <c r="A51" s="183"/>
      <c r="B51" s="124"/>
      <c r="C51" s="124"/>
      <c r="D51" s="124"/>
      <c r="E51" s="124"/>
      <c r="F51" s="124"/>
      <c r="G51" s="124"/>
    </row>
    <row r="52" spans="1:7" ht="20.25" customHeight="1" x14ac:dyDescent="0.15">
      <c r="A52" s="183"/>
      <c r="B52" s="124"/>
      <c r="C52" s="124"/>
      <c r="D52" s="124"/>
      <c r="E52" s="124"/>
      <c r="F52" s="124"/>
      <c r="G52" s="124"/>
    </row>
    <row r="53" spans="1:7" ht="20.25" customHeight="1" x14ac:dyDescent="0.15">
      <c r="A53" s="183"/>
      <c r="B53" s="124"/>
      <c r="C53" s="124"/>
      <c r="D53" s="124"/>
      <c r="E53" s="124"/>
      <c r="F53" s="124"/>
      <c r="G53" s="124"/>
    </row>
    <row r="54" spans="1:7" ht="20.25" customHeight="1" x14ac:dyDescent="0.15">
      <c r="A54" s="183"/>
      <c r="B54" s="124"/>
      <c r="C54" s="124"/>
      <c r="D54" s="124"/>
      <c r="E54" s="124"/>
      <c r="F54" s="124"/>
      <c r="G54" s="124"/>
    </row>
    <row r="55" spans="1:7" ht="20.25" customHeight="1" x14ac:dyDescent="0.15">
      <c r="A55" s="183"/>
      <c r="B55" s="124"/>
      <c r="C55" s="124"/>
      <c r="D55" s="124"/>
      <c r="E55" s="124"/>
      <c r="F55" s="124"/>
      <c r="G55" s="124"/>
    </row>
    <row r="56" spans="1:7" ht="20.25" customHeight="1" x14ac:dyDescent="0.15">
      <c r="A56" s="183"/>
      <c r="B56" s="124"/>
      <c r="C56" s="124"/>
      <c r="D56" s="124"/>
      <c r="E56" s="124"/>
      <c r="F56" s="124"/>
      <c r="G56" s="124"/>
    </row>
    <row r="57" spans="1:7" ht="20.25" customHeight="1" x14ac:dyDescent="0.15">
      <c r="A57" s="183"/>
      <c r="B57" s="124"/>
      <c r="C57" s="124"/>
      <c r="D57" s="124"/>
      <c r="E57" s="124"/>
      <c r="F57" s="124"/>
      <c r="G57" s="124"/>
    </row>
    <row r="58" spans="1:7" ht="20.25" customHeight="1" x14ac:dyDescent="0.15">
      <c r="A58" s="183"/>
      <c r="B58" s="124"/>
      <c r="C58" s="124"/>
      <c r="D58" s="124"/>
      <c r="E58" s="124"/>
      <c r="F58" s="124"/>
      <c r="G58" s="124"/>
    </row>
    <row r="59" spans="1:7" ht="20.25" customHeight="1" x14ac:dyDescent="0.15">
      <c r="A59" s="183"/>
      <c r="B59" s="124"/>
      <c r="C59" s="124"/>
      <c r="D59" s="124"/>
      <c r="E59" s="124"/>
      <c r="F59" s="124"/>
      <c r="G59" s="124"/>
    </row>
    <row r="60" spans="1:7" ht="20.25" customHeight="1" x14ac:dyDescent="0.15">
      <c r="A60" s="183"/>
      <c r="B60" s="124"/>
      <c r="C60" s="124"/>
      <c r="D60" s="124"/>
      <c r="E60" s="124"/>
      <c r="F60" s="124"/>
      <c r="G60" s="124"/>
    </row>
    <row r="61" spans="1:7" ht="20.25" customHeight="1" x14ac:dyDescent="0.15">
      <c r="A61" s="183"/>
      <c r="B61" s="124"/>
      <c r="C61" s="124"/>
      <c r="D61" s="124"/>
      <c r="E61" s="124"/>
      <c r="F61" s="124"/>
      <c r="G61" s="124"/>
    </row>
    <row r="62" spans="1:7" ht="20.25" customHeight="1" x14ac:dyDescent="0.15">
      <c r="A62" s="183"/>
      <c r="B62" s="124"/>
      <c r="C62" s="124"/>
      <c r="D62" s="124"/>
      <c r="E62" s="124"/>
      <c r="F62" s="124"/>
      <c r="G62" s="124"/>
    </row>
    <row r="63" spans="1:7" ht="20.25" customHeight="1" x14ac:dyDescent="0.15">
      <c r="A63" s="183"/>
      <c r="B63" s="124"/>
      <c r="C63" s="124"/>
      <c r="D63" s="124"/>
      <c r="E63" s="124"/>
      <c r="F63" s="124"/>
      <c r="G63" s="124"/>
    </row>
    <row r="64" spans="1:7" ht="20.25" customHeight="1" x14ac:dyDescent="0.15">
      <c r="A64" s="183"/>
      <c r="B64" s="124"/>
      <c r="C64" s="124"/>
      <c r="D64" s="124"/>
      <c r="E64" s="124"/>
      <c r="F64" s="124"/>
      <c r="G64" s="124"/>
    </row>
    <row r="65" spans="1:7" ht="20.25" customHeight="1" x14ac:dyDescent="0.15">
      <c r="A65" s="183"/>
      <c r="B65" s="124"/>
      <c r="C65" s="124"/>
      <c r="D65" s="124"/>
      <c r="E65" s="124"/>
      <c r="F65" s="124"/>
      <c r="G65" s="124"/>
    </row>
    <row r="66" spans="1:7" ht="20.25" customHeight="1" x14ac:dyDescent="0.15">
      <c r="A66" s="183"/>
      <c r="B66" s="124"/>
      <c r="C66" s="124"/>
      <c r="D66" s="124"/>
      <c r="E66" s="124"/>
      <c r="F66" s="124"/>
      <c r="G66" s="124"/>
    </row>
    <row r="67" spans="1:7" ht="20.25" customHeight="1" x14ac:dyDescent="0.15">
      <c r="A67" s="183"/>
      <c r="B67" s="124"/>
      <c r="C67" s="124"/>
      <c r="D67" s="124"/>
      <c r="E67" s="124"/>
      <c r="F67" s="124"/>
      <c r="G67" s="124"/>
    </row>
    <row r="68" spans="1:7" ht="20.25" customHeight="1" x14ac:dyDescent="0.15">
      <c r="A68" s="183"/>
      <c r="B68" s="124"/>
      <c r="C68" s="124"/>
      <c r="D68" s="124"/>
      <c r="E68" s="124"/>
      <c r="F68" s="124"/>
      <c r="G68" s="124"/>
    </row>
    <row r="69" spans="1:7" ht="20.25" customHeight="1" x14ac:dyDescent="0.15">
      <c r="A69" s="183"/>
      <c r="B69" s="124"/>
      <c r="C69" s="124"/>
      <c r="D69" s="124"/>
      <c r="E69" s="124"/>
      <c r="F69" s="124"/>
      <c r="G69" s="124"/>
    </row>
    <row r="70" spans="1:7" ht="20.25" customHeight="1" x14ac:dyDescent="0.15">
      <c r="A70" s="183"/>
      <c r="B70" s="124"/>
      <c r="C70" s="124"/>
      <c r="D70" s="124"/>
      <c r="E70" s="124"/>
      <c r="F70" s="124"/>
      <c r="G70" s="124"/>
    </row>
    <row r="71" spans="1:7" ht="20.25" customHeight="1" x14ac:dyDescent="0.15">
      <c r="A71" s="183"/>
      <c r="B71" s="124"/>
      <c r="C71" s="124"/>
      <c r="D71" s="124"/>
      <c r="E71" s="124"/>
      <c r="F71" s="124"/>
      <c r="G71" s="124"/>
    </row>
    <row r="72" spans="1:7" ht="20.25" customHeight="1" x14ac:dyDescent="0.15">
      <c r="A72" s="183"/>
      <c r="B72" s="124"/>
      <c r="C72" s="124"/>
      <c r="D72" s="124"/>
      <c r="E72" s="124"/>
      <c r="F72" s="124"/>
      <c r="G72" s="124"/>
    </row>
    <row r="73" spans="1:7" ht="20.25" customHeight="1" x14ac:dyDescent="0.15">
      <c r="A73" s="183"/>
      <c r="B73" s="124"/>
      <c r="C73" s="124"/>
      <c r="D73" s="124"/>
      <c r="E73" s="124"/>
      <c r="F73" s="124"/>
      <c r="G73" s="124"/>
    </row>
    <row r="74" spans="1:7" ht="20.25" customHeight="1" x14ac:dyDescent="0.15">
      <c r="A74" s="183"/>
      <c r="B74" s="124"/>
      <c r="C74" s="124"/>
      <c r="D74" s="124"/>
      <c r="E74" s="124"/>
      <c r="F74" s="124"/>
      <c r="G74" s="124"/>
    </row>
    <row r="75" spans="1:7" ht="20.25" customHeight="1" x14ac:dyDescent="0.15">
      <c r="A75" s="183"/>
      <c r="B75" s="124"/>
      <c r="C75" s="124"/>
      <c r="D75" s="124"/>
      <c r="E75" s="124"/>
      <c r="F75" s="124"/>
      <c r="G75" s="124"/>
    </row>
    <row r="76" spans="1:7" ht="20.25" customHeight="1" x14ac:dyDescent="0.15">
      <c r="A76" s="183"/>
      <c r="B76" s="124"/>
      <c r="C76" s="124"/>
      <c r="D76" s="124"/>
      <c r="E76" s="124"/>
      <c r="F76" s="124"/>
      <c r="G76" s="124"/>
    </row>
    <row r="77" spans="1:7" ht="20.25" customHeight="1" x14ac:dyDescent="0.15">
      <c r="A77" s="183"/>
      <c r="B77" s="124"/>
      <c r="C77" s="124"/>
      <c r="D77" s="124"/>
      <c r="E77" s="124"/>
      <c r="F77" s="124"/>
      <c r="G77" s="124"/>
    </row>
    <row r="78" spans="1:7" ht="20.25" customHeight="1" x14ac:dyDescent="0.15">
      <c r="A78" s="183"/>
      <c r="B78" s="124"/>
      <c r="C78" s="124"/>
      <c r="D78" s="124"/>
      <c r="E78" s="124"/>
      <c r="F78" s="124"/>
      <c r="G78" s="124"/>
    </row>
    <row r="79" spans="1:7" ht="20.25" customHeight="1" x14ac:dyDescent="0.15">
      <c r="A79" s="183"/>
      <c r="B79" s="124"/>
      <c r="C79" s="124"/>
      <c r="D79" s="124"/>
      <c r="E79" s="124"/>
      <c r="F79" s="124"/>
      <c r="G79" s="124"/>
    </row>
    <row r="80" spans="1:7" ht="20.25" customHeight="1" x14ac:dyDescent="0.15">
      <c r="A80" s="183"/>
      <c r="B80" s="124"/>
      <c r="C80" s="124"/>
      <c r="D80" s="124"/>
      <c r="E80" s="124"/>
      <c r="F80" s="124"/>
      <c r="G80" s="124"/>
    </row>
    <row r="81" spans="1:7" ht="20.25" customHeight="1" x14ac:dyDescent="0.15">
      <c r="A81" s="183"/>
      <c r="B81" s="124"/>
      <c r="C81" s="124"/>
      <c r="D81" s="124"/>
      <c r="E81" s="124"/>
      <c r="F81" s="124"/>
      <c r="G81" s="124"/>
    </row>
    <row r="82" spans="1:7" ht="20.25" customHeight="1" x14ac:dyDescent="0.15">
      <c r="A82" s="183"/>
      <c r="B82" s="124"/>
      <c r="C82" s="124"/>
      <c r="D82" s="124"/>
      <c r="E82" s="124"/>
      <c r="F82" s="124"/>
      <c r="G82" s="124"/>
    </row>
    <row r="83" spans="1:7" ht="20.25" customHeight="1" x14ac:dyDescent="0.15">
      <c r="A83" s="183"/>
      <c r="B83" s="124"/>
      <c r="C83" s="124"/>
      <c r="D83" s="124"/>
      <c r="E83" s="124"/>
      <c r="F83" s="124"/>
      <c r="G83" s="124"/>
    </row>
    <row r="84" spans="1:7" ht="20.25" customHeight="1" x14ac:dyDescent="0.15">
      <c r="A84" s="183"/>
      <c r="B84" s="124"/>
      <c r="C84" s="124"/>
      <c r="D84" s="124"/>
      <c r="E84" s="124"/>
      <c r="F84" s="124"/>
      <c r="G84" s="124"/>
    </row>
    <row r="85" spans="1:7" ht="20.25" customHeight="1" x14ac:dyDescent="0.15">
      <c r="A85" s="183"/>
      <c r="B85" s="124"/>
      <c r="C85" s="124"/>
      <c r="D85" s="124"/>
      <c r="E85" s="124"/>
      <c r="F85" s="124"/>
      <c r="G85" s="124"/>
    </row>
    <row r="86" spans="1:7" ht="20.25" customHeight="1" x14ac:dyDescent="0.15">
      <c r="A86" s="183"/>
      <c r="B86" s="124"/>
      <c r="C86" s="124"/>
      <c r="D86" s="124"/>
      <c r="E86" s="124"/>
      <c r="F86" s="124"/>
      <c r="G86" s="124"/>
    </row>
    <row r="87" spans="1:7" ht="20.25" customHeight="1" x14ac:dyDescent="0.15">
      <c r="A87" s="183"/>
      <c r="B87" s="124"/>
      <c r="C87" s="124"/>
      <c r="D87" s="124"/>
      <c r="E87" s="124"/>
      <c r="F87" s="124"/>
      <c r="G87" s="124"/>
    </row>
    <row r="88" spans="1:7" ht="20.25" customHeight="1" x14ac:dyDescent="0.15">
      <c r="A88" s="183"/>
      <c r="B88" s="124"/>
      <c r="C88" s="124"/>
      <c r="D88" s="124"/>
      <c r="E88" s="124"/>
      <c r="F88" s="124"/>
      <c r="G88" s="124"/>
    </row>
    <row r="89" spans="1:7" ht="20.25" customHeight="1" x14ac:dyDescent="0.15">
      <c r="A89" s="183"/>
      <c r="B89" s="124"/>
      <c r="C89" s="124"/>
      <c r="D89" s="124"/>
      <c r="E89" s="124"/>
      <c r="F89" s="124"/>
      <c r="G89" s="124"/>
    </row>
    <row r="90" spans="1:7" ht="20.25" customHeight="1" x14ac:dyDescent="0.15">
      <c r="A90" s="183"/>
      <c r="B90" s="124"/>
      <c r="C90" s="124"/>
      <c r="D90" s="124"/>
      <c r="E90" s="124"/>
      <c r="F90" s="124"/>
      <c r="G90" s="124"/>
    </row>
    <row r="91" spans="1:7" ht="20.25" customHeight="1" x14ac:dyDescent="0.15">
      <c r="A91" s="183"/>
      <c r="B91" s="124"/>
      <c r="C91" s="124"/>
      <c r="D91" s="124"/>
      <c r="E91" s="124"/>
      <c r="F91" s="124"/>
      <c r="G91" s="124"/>
    </row>
    <row r="92" spans="1:7" ht="20.25" customHeight="1" x14ac:dyDescent="0.15">
      <c r="A92" s="183"/>
      <c r="B92" s="124"/>
      <c r="C92" s="124"/>
      <c r="D92" s="124"/>
      <c r="E92" s="124"/>
      <c r="F92" s="124"/>
      <c r="G92" s="124"/>
    </row>
    <row r="93" spans="1:7" ht="20.25" customHeight="1" x14ac:dyDescent="0.15">
      <c r="A93" s="183"/>
      <c r="B93" s="124"/>
      <c r="C93" s="124"/>
      <c r="D93" s="124"/>
      <c r="E93" s="124"/>
      <c r="F93" s="124"/>
      <c r="G93" s="124"/>
    </row>
    <row r="94" spans="1:7" ht="20.25" customHeight="1" x14ac:dyDescent="0.15">
      <c r="A94" s="183"/>
      <c r="B94" s="124"/>
      <c r="C94" s="124"/>
      <c r="D94" s="124"/>
      <c r="E94" s="124"/>
      <c r="F94" s="124"/>
      <c r="G94" s="124"/>
    </row>
    <row r="95" spans="1:7" ht="20.25" customHeight="1" x14ac:dyDescent="0.15">
      <c r="A95" s="183"/>
      <c r="B95" s="124"/>
      <c r="C95" s="124"/>
      <c r="D95" s="124"/>
      <c r="E95" s="124"/>
      <c r="F95" s="124"/>
      <c r="G95" s="124"/>
    </row>
    <row r="96" spans="1:7" ht="20.25" customHeight="1" x14ac:dyDescent="0.15">
      <c r="A96" s="183"/>
      <c r="B96" s="124"/>
      <c r="C96" s="124"/>
      <c r="D96" s="124"/>
      <c r="E96" s="124"/>
      <c r="F96" s="124"/>
      <c r="G96" s="124"/>
    </row>
    <row r="97" spans="1:7" ht="20.25" customHeight="1" x14ac:dyDescent="0.15">
      <c r="A97" s="183"/>
      <c r="B97" s="124"/>
      <c r="C97" s="124"/>
      <c r="D97" s="124"/>
      <c r="E97" s="124"/>
      <c r="F97" s="124"/>
      <c r="G97" s="124"/>
    </row>
    <row r="98" spans="1:7" ht="20.25" customHeight="1" x14ac:dyDescent="0.15">
      <c r="A98" s="183"/>
      <c r="B98" s="124"/>
      <c r="C98" s="124"/>
      <c r="D98" s="124"/>
      <c r="E98" s="124"/>
      <c r="F98" s="124"/>
      <c r="G98" s="124"/>
    </row>
    <row r="99" spans="1:7" ht="20.25" customHeight="1" x14ac:dyDescent="0.15">
      <c r="A99" s="183"/>
      <c r="B99" s="124"/>
      <c r="C99" s="124"/>
      <c r="D99" s="124"/>
      <c r="E99" s="124"/>
      <c r="F99" s="124"/>
      <c r="G99" s="124"/>
    </row>
    <row r="100" spans="1:7" ht="20.25" customHeight="1" x14ac:dyDescent="0.15">
      <c r="A100" s="183"/>
      <c r="B100" s="124"/>
      <c r="C100" s="124"/>
      <c r="D100" s="124"/>
      <c r="E100" s="124"/>
      <c r="F100" s="124"/>
      <c r="G100" s="124"/>
    </row>
    <row r="101" spans="1:7" ht="20.25" customHeight="1" x14ac:dyDescent="0.15">
      <c r="A101" s="183"/>
      <c r="B101" s="124"/>
      <c r="C101" s="124"/>
      <c r="D101" s="124"/>
      <c r="E101" s="124"/>
      <c r="F101" s="124"/>
      <c r="G101" s="124"/>
    </row>
    <row r="102" spans="1:7" ht="20.25" customHeight="1" x14ac:dyDescent="0.15">
      <c r="A102" s="183"/>
      <c r="B102" s="124"/>
      <c r="C102" s="124"/>
      <c r="D102" s="124"/>
      <c r="E102" s="124"/>
      <c r="F102" s="124"/>
      <c r="G102" s="124"/>
    </row>
    <row r="103" spans="1:7" ht="20.25" customHeight="1" x14ac:dyDescent="0.15">
      <c r="A103" s="183"/>
      <c r="B103" s="124"/>
      <c r="C103" s="124"/>
      <c r="D103" s="124"/>
      <c r="E103" s="124"/>
      <c r="F103" s="124"/>
      <c r="G103" s="124"/>
    </row>
    <row r="104" spans="1:7" ht="20.25" customHeight="1" x14ac:dyDescent="0.15">
      <c r="A104" s="183"/>
      <c r="B104" s="124"/>
      <c r="C104" s="124"/>
      <c r="D104" s="124"/>
      <c r="E104" s="124"/>
      <c r="F104" s="124"/>
      <c r="G104" s="124"/>
    </row>
    <row r="105" spans="1:7" ht="20.25" customHeight="1" x14ac:dyDescent="0.15">
      <c r="A105" s="183"/>
      <c r="B105" s="124"/>
      <c r="C105" s="124"/>
      <c r="D105" s="124"/>
      <c r="E105" s="124"/>
      <c r="F105" s="124"/>
      <c r="G105" s="124"/>
    </row>
    <row r="106" spans="1:7" ht="20.25" customHeight="1" x14ac:dyDescent="0.15">
      <c r="A106" s="183"/>
      <c r="B106" s="124"/>
      <c r="C106" s="124"/>
      <c r="D106" s="124"/>
      <c r="E106" s="124"/>
      <c r="F106" s="124"/>
      <c r="G106" s="124"/>
    </row>
    <row r="107" spans="1:7" ht="20.25" customHeight="1" x14ac:dyDescent="0.15">
      <c r="A107" s="183"/>
      <c r="B107" s="124"/>
      <c r="C107" s="124"/>
      <c r="D107" s="124"/>
      <c r="E107" s="124"/>
      <c r="F107" s="124"/>
      <c r="G107" s="124"/>
    </row>
    <row r="108" spans="1:7" ht="20.25" customHeight="1" x14ac:dyDescent="0.15">
      <c r="A108" s="183"/>
      <c r="B108" s="124"/>
      <c r="C108" s="124"/>
      <c r="D108" s="124"/>
      <c r="E108" s="124"/>
      <c r="F108" s="124"/>
      <c r="G108" s="124"/>
    </row>
    <row r="109" spans="1:7" ht="20.25" customHeight="1" x14ac:dyDescent="0.15">
      <c r="A109" s="183"/>
      <c r="B109" s="124"/>
      <c r="C109" s="124"/>
      <c r="D109" s="124"/>
      <c r="E109" s="124"/>
      <c r="F109" s="124"/>
      <c r="G109" s="124"/>
    </row>
    <row r="110" spans="1:7" ht="20.25" customHeight="1" x14ac:dyDescent="0.15">
      <c r="A110" s="183"/>
      <c r="B110" s="124"/>
      <c r="C110" s="124"/>
      <c r="D110" s="124"/>
      <c r="E110" s="124"/>
      <c r="F110" s="124"/>
      <c r="G110" s="124"/>
    </row>
    <row r="111" spans="1:7" ht="20.25" customHeight="1" x14ac:dyDescent="0.15">
      <c r="A111" s="183"/>
      <c r="B111" s="124"/>
      <c r="C111" s="124"/>
      <c r="D111" s="124"/>
      <c r="E111" s="124"/>
      <c r="F111" s="124"/>
      <c r="G111" s="124"/>
    </row>
    <row r="112" spans="1:7" ht="20.25" customHeight="1" x14ac:dyDescent="0.15">
      <c r="A112" s="183"/>
      <c r="B112" s="124"/>
      <c r="C112" s="124"/>
      <c r="D112" s="124"/>
      <c r="E112" s="124"/>
      <c r="F112" s="124"/>
      <c r="G112" s="124"/>
    </row>
    <row r="113" spans="1:7" ht="20.25" customHeight="1" x14ac:dyDescent="0.15">
      <c r="A113" s="183"/>
      <c r="B113" s="124"/>
      <c r="C113" s="124"/>
      <c r="D113" s="124"/>
      <c r="E113" s="124"/>
      <c r="F113" s="124"/>
      <c r="G113" s="124"/>
    </row>
    <row r="114" spans="1:7" ht="20.25" customHeight="1" x14ac:dyDescent="0.15">
      <c r="A114" s="183"/>
      <c r="B114" s="124"/>
      <c r="C114" s="124"/>
      <c r="D114" s="124"/>
      <c r="E114" s="124"/>
      <c r="F114" s="124"/>
      <c r="G114" s="124"/>
    </row>
    <row r="115" spans="1:7" ht="20.25" customHeight="1" x14ac:dyDescent="0.15">
      <c r="A115" s="183"/>
      <c r="B115" s="124"/>
      <c r="C115" s="124"/>
      <c r="D115" s="124"/>
      <c r="E115" s="124"/>
      <c r="F115" s="124"/>
      <c r="G115" s="124"/>
    </row>
    <row r="116" spans="1:7" ht="20.25" customHeight="1" x14ac:dyDescent="0.15">
      <c r="A116" s="183"/>
      <c r="B116" s="124"/>
      <c r="C116" s="124"/>
      <c r="D116" s="124"/>
      <c r="E116" s="124"/>
      <c r="F116" s="124"/>
      <c r="G116" s="124"/>
    </row>
    <row r="117" spans="1:7" ht="20.25" customHeight="1" x14ac:dyDescent="0.15">
      <c r="A117" s="183"/>
      <c r="B117" s="124"/>
      <c r="C117" s="124"/>
      <c r="D117" s="124"/>
      <c r="E117" s="124"/>
      <c r="F117" s="124"/>
      <c r="G117" s="124"/>
    </row>
    <row r="118" spans="1:7" ht="20.25" customHeight="1" x14ac:dyDescent="0.15">
      <c r="A118" s="183"/>
      <c r="B118" s="124"/>
      <c r="C118" s="124"/>
      <c r="D118" s="124"/>
      <c r="E118" s="124"/>
      <c r="F118" s="124"/>
      <c r="G118" s="124"/>
    </row>
    <row r="119" spans="1:7" ht="20.25" customHeight="1" x14ac:dyDescent="0.15">
      <c r="A119" s="183"/>
      <c r="B119" s="124"/>
      <c r="C119" s="124"/>
      <c r="D119" s="124"/>
      <c r="E119" s="124"/>
      <c r="F119" s="124"/>
      <c r="G119" s="124"/>
    </row>
    <row r="120" spans="1:7" ht="20.25" customHeight="1" x14ac:dyDescent="0.15">
      <c r="A120" s="183"/>
      <c r="B120" s="124"/>
      <c r="C120" s="124"/>
      <c r="D120" s="124"/>
      <c r="E120" s="124"/>
      <c r="F120" s="124"/>
      <c r="G120" s="124"/>
    </row>
    <row r="121" spans="1:7" ht="20.25" customHeight="1" x14ac:dyDescent="0.15">
      <c r="A121" s="183"/>
      <c r="B121" s="124"/>
      <c r="C121" s="124"/>
      <c r="D121" s="124"/>
      <c r="E121" s="124"/>
      <c r="F121" s="124"/>
      <c r="G121" s="124"/>
    </row>
    <row r="122" spans="1:7" ht="20.25" customHeight="1" x14ac:dyDescent="0.15">
      <c r="A122" s="183"/>
      <c r="B122" s="124"/>
      <c r="C122" s="124"/>
      <c r="D122" s="124"/>
      <c r="E122" s="124"/>
      <c r="F122" s="124"/>
      <c r="G122" s="124"/>
    </row>
    <row r="123" spans="1:7" ht="20.25" customHeight="1" x14ac:dyDescent="0.15">
      <c r="A123" s="183"/>
      <c r="B123" s="124"/>
      <c r="C123" s="124"/>
      <c r="D123" s="124"/>
      <c r="E123" s="124"/>
      <c r="F123" s="124"/>
      <c r="G123" s="124"/>
    </row>
    <row r="124" spans="1:7" ht="20.25" customHeight="1" x14ac:dyDescent="0.15">
      <c r="A124" s="183"/>
      <c r="B124" s="124"/>
      <c r="C124" s="124"/>
      <c r="D124" s="124"/>
      <c r="E124" s="124"/>
      <c r="F124" s="124"/>
      <c r="G124" s="124"/>
    </row>
    <row r="125" spans="1:7" ht="20.25" customHeight="1" x14ac:dyDescent="0.15">
      <c r="A125" s="183"/>
      <c r="B125" s="124"/>
      <c r="C125" s="124"/>
      <c r="D125" s="124"/>
      <c r="E125" s="124"/>
      <c r="F125" s="124"/>
      <c r="G125" s="124"/>
    </row>
    <row r="126" spans="1:7" ht="20.25" customHeight="1" x14ac:dyDescent="0.15">
      <c r="A126" s="183"/>
      <c r="B126" s="124"/>
      <c r="C126" s="124"/>
      <c r="D126" s="124"/>
      <c r="E126" s="124"/>
      <c r="F126" s="124"/>
      <c r="G126" s="124"/>
    </row>
    <row r="127" spans="1:7" ht="20.25" customHeight="1" x14ac:dyDescent="0.15">
      <c r="A127" s="183"/>
      <c r="B127" s="124"/>
      <c r="C127" s="124"/>
      <c r="D127" s="124"/>
      <c r="E127" s="124"/>
      <c r="F127" s="124"/>
      <c r="G127" s="124"/>
    </row>
    <row r="128" spans="1:7" ht="20.25" customHeight="1" x14ac:dyDescent="0.15">
      <c r="A128" s="183"/>
      <c r="B128" s="124"/>
      <c r="C128" s="124"/>
      <c r="D128" s="124"/>
      <c r="E128" s="124"/>
      <c r="F128" s="124"/>
      <c r="G128" s="124"/>
    </row>
    <row r="129" spans="1:7" ht="20.25" customHeight="1" x14ac:dyDescent="0.15">
      <c r="A129" s="183"/>
      <c r="B129" s="124"/>
      <c r="C129" s="124"/>
      <c r="D129" s="124"/>
      <c r="E129" s="124"/>
      <c r="F129" s="124"/>
      <c r="G129" s="124"/>
    </row>
    <row r="130" spans="1:7" ht="20.25" customHeight="1" x14ac:dyDescent="0.15">
      <c r="A130" s="183"/>
      <c r="B130" s="124"/>
      <c r="C130" s="124"/>
      <c r="D130" s="124"/>
      <c r="E130" s="124"/>
      <c r="F130" s="124"/>
      <c r="G130" s="124"/>
    </row>
    <row r="131" spans="1:7" ht="20.25" customHeight="1" x14ac:dyDescent="0.15">
      <c r="A131" s="183"/>
      <c r="B131" s="124"/>
      <c r="C131" s="124"/>
      <c r="D131" s="124"/>
      <c r="E131" s="124"/>
      <c r="F131" s="124"/>
      <c r="G131" s="124"/>
    </row>
    <row r="132" spans="1:7" ht="20.25" customHeight="1" x14ac:dyDescent="0.15">
      <c r="A132" s="183"/>
      <c r="B132" s="124"/>
      <c r="C132" s="124"/>
      <c r="D132" s="124"/>
      <c r="E132" s="124"/>
      <c r="F132" s="124"/>
      <c r="G132" s="124"/>
    </row>
    <row r="133" spans="1:7" ht="20.25" customHeight="1" x14ac:dyDescent="0.15">
      <c r="A133" s="183"/>
      <c r="B133" s="124"/>
      <c r="C133" s="124"/>
      <c r="D133" s="124"/>
      <c r="E133" s="124"/>
      <c r="F133" s="124"/>
      <c r="G133" s="124"/>
    </row>
    <row r="134" spans="1:7" ht="20.25" customHeight="1" x14ac:dyDescent="0.15">
      <c r="A134" s="183"/>
      <c r="B134" s="124"/>
      <c r="C134" s="124"/>
      <c r="D134" s="124"/>
      <c r="E134" s="124"/>
      <c r="F134" s="124"/>
      <c r="G134" s="124"/>
    </row>
    <row r="135" spans="1:7" ht="20.25" customHeight="1" x14ac:dyDescent="0.15">
      <c r="A135" s="183"/>
      <c r="B135" s="124"/>
      <c r="C135" s="124"/>
      <c r="D135" s="124"/>
      <c r="E135" s="124"/>
      <c r="F135" s="124"/>
      <c r="G135" s="124"/>
    </row>
    <row r="136" spans="1:7" ht="20.25" customHeight="1" x14ac:dyDescent="0.15">
      <c r="A136" s="183"/>
      <c r="B136" s="124"/>
      <c r="C136" s="124"/>
      <c r="D136" s="124"/>
      <c r="E136" s="124"/>
      <c r="F136" s="124"/>
      <c r="G136" s="124"/>
    </row>
    <row r="137" spans="1:7" ht="20.25" customHeight="1" x14ac:dyDescent="0.15">
      <c r="A137" s="183"/>
      <c r="B137" s="124"/>
      <c r="C137" s="124"/>
      <c r="D137" s="124"/>
      <c r="E137" s="124"/>
      <c r="F137" s="124"/>
      <c r="G137" s="124"/>
    </row>
    <row r="138" spans="1:7" ht="20.25" customHeight="1" x14ac:dyDescent="0.15">
      <c r="A138" s="183"/>
      <c r="B138" s="124"/>
      <c r="C138" s="124"/>
      <c r="D138" s="124"/>
      <c r="E138" s="124"/>
      <c r="F138" s="124"/>
      <c r="G138" s="124"/>
    </row>
    <row r="139" spans="1:7" ht="20.25" customHeight="1" x14ac:dyDescent="0.15">
      <c r="A139" s="183"/>
      <c r="B139" s="124"/>
      <c r="C139" s="124"/>
      <c r="D139" s="124"/>
      <c r="E139" s="124"/>
      <c r="F139" s="124"/>
      <c r="G139" s="124"/>
    </row>
    <row r="140" spans="1:7" ht="20.25" customHeight="1" x14ac:dyDescent="0.15">
      <c r="A140" s="183"/>
      <c r="B140" s="124"/>
      <c r="C140" s="124"/>
      <c r="D140" s="124"/>
      <c r="E140" s="124"/>
      <c r="F140" s="124"/>
      <c r="G140" s="124"/>
    </row>
    <row r="141" spans="1:7" ht="20.25" customHeight="1" x14ac:dyDescent="0.15">
      <c r="A141" s="183"/>
      <c r="B141" s="124"/>
      <c r="C141" s="124"/>
      <c r="D141" s="124"/>
      <c r="E141" s="124"/>
      <c r="F141" s="124"/>
      <c r="G141" s="124"/>
    </row>
    <row r="142" spans="1:7" ht="20.25" customHeight="1" x14ac:dyDescent="0.15">
      <c r="A142" s="183"/>
      <c r="B142" s="124"/>
      <c r="C142" s="124"/>
      <c r="D142" s="124"/>
      <c r="E142" s="124"/>
      <c r="F142" s="124"/>
      <c r="G142" s="124"/>
    </row>
    <row r="143" spans="1:7" ht="20.25" customHeight="1" x14ac:dyDescent="0.15">
      <c r="A143" s="183"/>
      <c r="B143" s="124"/>
      <c r="C143" s="124"/>
      <c r="D143" s="124"/>
      <c r="E143" s="124"/>
      <c r="F143" s="124"/>
      <c r="G143" s="124"/>
    </row>
    <row r="144" spans="1:7" ht="20.25" customHeight="1" x14ac:dyDescent="0.15">
      <c r="A144" s="183"/>
      <c r="B144" s="124"/>
      <c r="C144" s="124"/>
      <c r="D144" s="124"/>
      <c r="E144" s="124"/>
      <c r="F144" s="124"/>
      <c r="G144" s="124"/>
    </row>
    <row r="145" spans="1:7" ht="20.25" customHeight="1" x14ac:dyDescent="0.15">
      <c r="A145" s="183"/>
      <c r="B145" s="124"/>
      <c r="C145" s="124"/>
      <c r="D145" s="124"/>
      <c r="E145" s="124"/>
      <c r="F145" s="124"/>
      <c r="G145" s="124"/>
    </row>
    <row r="146" spans="1:7" ht="20.25" customHeight="1" x14ac:dyDescent="0.15">
      <c r="A146" s="183"/>
      <c r="B146" s="124"/>
      <c r="C146" s="124"/>
      <c r="D146" s="124"/>
      <c r="E146" s="124"/>
      <c r="F146" s="124"/>
      <c r="G146" s="124"/>
    </row>
    <row r="147" spans="1:7" ht="20.25" customHeight="1" x14ac:dyDescent="0.15">
      <c r="A147" s="183"/>
      <c r="B147" s="124"/>
      <c r="C147" s="124"/>
      <c r="D147" s="124"/>
      <c r="E147" s="124"/>
      <c r="F147" s="124"/>
      <c r="G147" s="124"/>
    </row>
    <row r="148" spans="1:7" ht="20.25" customHeight="1" x14ac:dyDescent="0.15">
      <c r="A148" s="183"/>
      <c r="B148" s="124"/>
      <c r="C148" s="124"/>
      <c r="D148" s="124"/>
      <c r="E148" s="124"/>
      <c r="F148" s="124"/>
      <c r="G148" s="124"/>
    </row>
    <row r="149" spans="1:7" ht="20.25" customHeight="1" x14ac:dyDescent="0.15">
      <c r="A149" s="183"/>
      <c r="B149" s="124"/>
      <c r="C149" s="124"/>
      <c r="D149" s="124"/>
      <c r="E149" s="124"/>
      <c r="F149" s="124"/>
      <c r="G149" s="124"/>
    </row>
    <row r="150" spans="1:7" ht="20.25" customHeight="1" x14ac:dyDescent="0.15">
      <c r="A150" s="183"/>
      <c r="B150" s="124"/>
      <c r="C150" s="124"/>
      <c r="D150" s="124"/>
      <c r="E150" s="124"/>
      <c r="F150" s="124"/>
      <c r="G150" s="124"/>
    </row>
    <row r="151" spans="1:7" ht="20.25" customHeight="1" x14ac:dyDescent="0.15">
      <c r="A151" s="183"/>
      <c r="B151" s="124"/>
      <c r="C151" s="124"/>
      <c r="D151" s="124"/>
      <c r="E151" s="124"/>
      <c r="F151" s="124"/>
      <c r="G151" s="124"/>
    </row>
    <row r="152" spans="1:7" ht="20.25" customHeight="1" x14ac:dyDescent="0.15">
      <c r="A152" s="183"/>
      <c r="B152" s="124"/>
      <c r="C152" s="124"/>
      <c r="D152" s="124"/>
      <c r="E152" s="124"/>
      <c r="F152" s="124"/>
      <c r="G152" s="124"/>
    </row>
    <row r="153" spans="1:7" ht="20.25" customHeight="1" x14ac:dyDescent="0.15">
      <c r="A153" s="183"/>
      <c r="B153" s="124"/>
      <c r="C153" s="124"/>
      <c r="D153" s="124"/>
      <c r="E153" s="124"/>
      <c r="F153" s="124"/>
      <c r="G153" s="124"/>
    </row>
    <row r="154" spans="1:7" ht="20.25" customHeight="1" x14ac:dyDescent="0.15">
      <c r="A154" s="183"/>
      <c r="B154" s="124"/>
      <c r="C154" s="124"/>
      <c r="D154" s="124"/>
      <c r="E154" s="124"/>
      <c r="F154" s="124"/>
      <c r="G154" s="124"/>
    </row>
    <row r="155" spans="1:7" ht="20.25" customHeight="1" x14ac:dyDescent="0.15">
      <c r="A155" s="183"/>
      <c r="B155" s="124"/>
      <c r="C155" s="124"/>
      <c r="D155" s="124"/>
      <c r="E155" s="124"/>
      <c r="F155" s="124"/>
      <c r="G155" s="124"/>
    </row>
    <row r="156" spans="1:7" ht="20.25" customHeight="1" x14ac:dyDescent="0.15">
      <c r="A156" s="183"/>
      <c r="B156" s="124"/>
      <c r="C156" s="124"/>
      <c r="D156" s="124"/>
      <c r="E156" s="124"/>
      <c r="F156" s="124"/>
      <c r="G156" s="124"/>
    </row>
    <row r="157" spans="1:7" ht="20.25" customHeight="1" x14ac:dyDescent="0.15">
      <c r="A157" s="183"/>
      <c r="B157" s="124"/>
      <c r="C157" s="124"/>
      <c r="D157" s="124"/>
      <c r="E157" s="124"/>
      <c r="F157" s="124"/>
      <c r="G157" s="124"/>
    </row>
    <row r="158" spans="1:7" ht="20.25" customHeight="1" x14ac:dyDescent="0.15">
      <c r="A158" s="183"/>
      <c r="B158" s="124"/>
      <c r="C158" s="124"/>
      <c r="D158" s="124"/>
      <c r="E158" s="124"/>
      <c r="F158" s="124"/>
      <c r="G158" s="124"/>
    </row>
    <row r="159" spans="1:7" ht="20.25" customHeight="1" x14ac:dyDescent="0.15">
      <c r="A159" s="183"/>
      <c r="B159" s="124"/>
      <c r="C159" s="124"/>
      <c r="D159" s="124"/>
      <c r="E159" s="124"/>
      <c r="F159" s="124"/>
      <c r="G159" s="124"/>
    </row>
    <row r="160" spans="1:7" ht="20.25" customHeight="1" x14ac:dyDescent="0.15">
      <c r="A160" s="183"/>
      <c r="B160" s="124"/>
      <c r="C160" s="124"/>
      <c r="D160" s="124"/>
      <c r="E160" s="124"/>
      <c r="F160" s="124"/>
      <c r="G160" s="124"/>
    </row>
    <row r="161" spans="1:7" ht="20.25" customHeight="1" x14ac:dyDescent="0.15">
      <c r="A161" s="183"/>
      <c r="B161" s="124"/>
      <c r="C161" s="124"/>
      <c r="D161" s="124"/>
      <c r="E161" s="124"/>
      <c r="F161" s="124"/>
      <c r="G161" s="124"/>
    </row>
    <row r="162" spans="1:7" ht="20.25" customHeight="1" x14ac:dyDescent="0.15">
      <c r="A162" s="183"/>
      <c r="B162" s="124"/>
      <c r="C162" s="124"/>
      <c r="D162" s="124"/>
      <c r="E162" s="124"/>
      <c r="F162" s="124"/>
      <c r="G162" s="124"/>
    </row>
    <row r="163" spans="1:7" ht="20.25" customHeight="1" x14ac:dyDescent="0.15">
      <c r="A163" s="183"/>
      <c r="B163" s="124"/>
      <c r="C163" s="124"/>
      <c r="D163" s="124"/>
      <c r="E163" s="124"/>
      <c r="F163" s="124"/>
      <c r="G163" s="124"/>
    </row>
    <row r="164" spans="1:7" ht="20.25" customHeight="1" x14ac:dyDescent="0.15">
      <c r="A164" s="183"/>
      <c r="B164" s="124"/>
      <c r="C164" s="124"/>
      <c r="D164" s="124"/>
      <c r="E164" s="124"/>
      <c r="F164" s="124"/>
      <c r="G164" s="124"/>
    </row>
    <row r="165" spans="1:7" ht="20.25" customHeight="1" x14ac:dyDescent="0.15">
      <c r="A165" s="183"/>
      <c r="B165" s="124"/>
      <c r="C165" s="124"/>
      <c r="D165" s="124"/>
      <c r="E165" s="124"/>
      <c r="F165" s="124"/>
      <c r="G165" s="124"/>
    </row>
    <row r="166" spans="1:7" ht="20.25" customHeight="1" x14ac:dyDescent="0.15">
      <c r="A166" s="183"/>
      <c r="B166" s="124"/>
      <c r="C166" s="124"/>
      <c r="D166" s="124"/>
      <c r="E166" s="124"/>
      <c r="F166" s="124"/>
      <c r="G166" s="124"/>
    </row>
    <row r="167" spans="1:7" ht="20.25" customHeight="1" x14ac:dyDescent="0.15">
      <c r="A167" s="183"/>
      <c r="B167" s="124"/>
      <c r="C167" s="124"/>
      <c r="D167" s="124"/>
      <c r="E167" s="124"/>
      <c r="F167" s="124"/>
      <c r="G167" s="124"/>
    </row>
    <row r="168" spans="1:7" ht="20.25" customHeight="1" x14ac:dyDescent="0.15">
      <c r="A168" s="183"/>
      <c r="B168" s="124"/>
      <c r="C168" s="124"/>
      <c r="D168" s="124"/>
      <c r="E168" s="124"/>
      <c r="F168" s="124"/>
      <c r="G168" s="124"/>
    </row>
    <row r="169" spans="1:7" ht="20.25" customHeight="1" x14ac:dyDescent="0.15">
      <c r="A169" s="183"/>
      <c r="B169" s="124"/>
      <c r="C169" s="124"/>
      <c r="D169" s="124"/>
      <c r="E169" s="124"/>
      <c r="F169" s="124"/>
      <c r="G169" s="124"/>
    </row>
    <row r="170" spans="1:7" ht="20.25" customHeight="1" x14ac:dyDescent="0.15">
      <c r="A170" s="183"/>
      <c r="B170" s="124"/>
      <c r="C170" s="124"/>
      <c r="D170" s="124"/>
      <c r="E170" s="124"/>
      <c r="F170" s="124"/>
      <c r="G170" s="124"/>
    </row>
    <row r="171" spans="1:7" ht="20.25" customHeight="1" x14ac:dyDescent="0.15">
      <c r="A171" s="183"/>
      <c r="B171" s="124"/>
      <c r="C171" s="124"/>
      <c r="D171" s="124"/>
      <c r="E171" s="124"/>
      <c r="F171" s="124"/>
      <c r="G171" s="124"/>
    </row>
    <row r="172" spans="1:7" ht="20.25" customHeight="1" x14ac:dyDescent="0.15">
      <c r="A172" s="183"/>
      <c r="B172" s="124"/>
      <c r="C172" s="124"/>
      <c r="D172" s="124"/>
      <c r="E172" s="124"/>
      <c r="F172" s="124"/>
      <c r="G172" s="124"/>
    </row>
    <row r="173" spans="1:7" ht="20.25" customHeight="1" x14ac:dyDescent="0.15">
      <c r="A173" s="183"/>
      <c r="B173" s="124"/>
      <c r="C173" s="124"/>
      <c r="D173" s="124"/>
      <c r="E173" s="124"/>
      <c r="F173" s="124"/>
      <c r="G173" s="124"/>
    </row>
    <row r="174" spans="1:7" ht="20.25" customHeight="1" x14ac:dyDescent="0.15">
      <c r="A174" s="183"/>
      <c r="B174" s="124"/>
      <c r="C174" s="124"/>
      <c r="D174" s="124"/>
      <c r="E174" s="124"/>
      <c r="F174" s="124"/>
      <c r="G174" s="124"/>
    </row>
    <row r="175" spans="1:7" ht="20.25" customHeight="1" x14ac:dyDescent="0.15">
      <c r="A175" s="183"/>
      <c r="B175" s="124"/>
      <c r="C175" s="124"/>
      <c r="D175" s="124"/>
      <c r="E175" s="124"/>
      <c r="F175" s="124"/>
      <c r="G175" s="124"/>
    </row>
    <row r="176" spans="1:7" ht="20.25" customHeight="1" x14ac:dyDescent="0.15">
      <c r="A176" s="183"/>
      <c r="B176" s="124"/>
      <c r="C176" s="124"/>
      <c r="D176" s="124"/>
      <c r="E176" s="124"/>
      <c r="F176" s="124"/>
      <c r="G176" s="124"/>
    </row>
    <row r="177" spans="1:7" ht="20.25" customHeight="1" x14ac:dyDescent="0.15">
      <c r="A177" s="183"/>
      <c r="B177" s="124"/>
      <c r="C177" s="124"/>
      <c r="D177" s="124"/>
      <c r="E177" s="124"/>
      <c r="F177" s="124"/>
      <c r="G177" s="124"/>
    </row>
    <row r="178" spans="1:7" ht="20.25" customHeight="1" x14ac:dyDescent="0.15">
      <c r="A178" s="183"/>
      <c r="B178" s="124"/>
      <c r="C178" s="124"/>
      <c r="D178" s="124"/>
      <c r="E178" s="124"/>
      <c r="F178" s="124"/>
      <c r="G178" s="124"/>
    </row>
    <row r="179" spans="1:7" ht="20.25" customHeight="1" x14ac:dyDescent="0.15">
      <c r="A179" s="183"/>
      <c r="B179" s="124"/>
      <c r="C179" s="124"/>
      <c r="D179" s="124"/>
      <c r="E179" s="124"/>
      <c r="F179" s="124"/>
      <c r="G179" s="124"/>
    </row>
    <row r="180" spans="1:7" ht="20.25" customHeight="1" x14ac:dyDescent="0.15">
      <c r="A180" s="183"/>
      <c r="B180" s="124"/>
      <c r="C180" s="124"/>
      <c r="D180" s="124"/>
      <c r="E180" s="124"/>
      <c r="F180" s="124"/>
      <c r="G180" s="124"/>
    </row>
    <row r="181" spans="1:7" ht="20.25" customHeight="1" x14ac:dyDescent="0.15">
      <c r="A181" s="183"/>
      <c r="B181" s="124"/>
      <c r="C181" s="124"/>
      <c r="D181" s="124"/>
      <c r="E181" s="124"/>
      <c r="F181" s="124"/>
      <c r="G181" s="124"/>
    </row>
    <row r="182" spans="1:7" ht="20.25" customHeight="1" x14ac:dyDescent="0.15">
      <c r="A182" s="183"/>
      <c r="B182" s="124"/>
      <c r="C182" s="124"/>
      <c r="D182" s="124"/>
      <c r="E182" s="124"/>
      <c r="F182" s="124"/>
      <c r="G182" s="124"/>
    </row>
    <row r="183" spans="1:7" ht="20.25" customHeight="1" x14ac:dyDescent="0.15">
      <c r="A183" s="183"/>
      <c r="B183" s="124"/>
      <c r="C183" s="124"/>
      <c r="D183" s="124"/>
      <c r="E183" s="124"/>
      <c r="F183" s="124"/>
      <c r="G183" s="124"/>
    </row>
    <row r="184" spans="1:7" ht="20.25" customHeight="1" x14ac:dyDescent="0.15">
      <c r="A184" s="183"/>
      <c r="B184" s="124"/>
      <c r="C184" s="124"/>
      <c r="D184" s="124"/>
      <c r="E184" s="124"/>
      <c r="F184" s="124"/>
      <c r="G184" s="124"/>
    </row>
    <row r="185" spans="1:7" ht="20.25" customHeight="1" x14ac:dyDescent="0.15">
      <c r="A185" s="183"/>
      <c r="B185" s="124"/>
      <c r="C185" s="124"/>
      <c r="D185" s="124"/>
      <c r="E185" s="124"/>
      <c r="F185" s="124"/>
      <c r="G185" s="124"/>
    </row>
    <row r="186" spans="1:7" ht="20.25" customHeight="1" x14ac:dyDescent="0.15">
      <c r="A186" s="183"/>
      <c r="B186" s="124"/>
      <c r="C186" s="124"/>
      <c r="D186" s="124"/>
      <c r="E186" s="124"/>
      <c r="F186" s="124"/>
      <c r="G186" s="124"/>
    </row>
    <row r="187" spans="1:7" ht="20.25" customHeight="1" x14ac:dyDescent="0.15">
      <c r="A187" s="183"/>
      <c r="B187" s="124"/>
      <c r="C187" s="124"/>
      <c r="D187" s="124"/>
      <c r="E187" s="124"/>
      <c r="F187" s="124"/>
      <c r="G187" s="124"/>
    </row>
    <row r="188" spans="1:7" ht="20.25" customHeight="1" x14ac:dyDescent="0.15">
      <c r="A188" s="183"/>
      <c r="B188" s="124"/>
      <c r="C188" s="124"/>
      <c r="D188" s="124"/>
      <c r="E188" s="124"/>
      <c r="F188" s="124"/>
      <c r="G188" s="124"/>
    </row>
    <row r="189" spans="1:7" ht="20.25" customHeight="1" x14ac:dyDescent="0.15">
      <c r="A189" s="183"/>
      <c r="B189" s="124"/>
      <c r="C189" s="124"/>
      <c r="D189" s="124"/>
      <c r="E189" s="124"/>
      <c r="F189" s="124"/>
      <c r="G189" s="124"/>
    </row>
    <row r="190" spans="1:7" ht="20.25" customHeight="1" x14ac:dyDescent="0.15">
      <c r="A190" s="183"/>
      <c r="B190" s="124"/>
      <c r="C190" s="124"/>
      <c r="D190" s="124"/>
      <c r="E190" s="124"/>
      <c r="F190" s="124"/>
      <c r="G190" s="124"/>
    </row>
    <row r="191" spans="1:7" ht="20.25" customHeight="1" x14ac:dyDescent="0.15">
      <c r="A191" s="183"/>
      <c r="B191" s="124"/>
      <c r="C191" s="124"/>
      <c r="D191" s="124"/>
      <c r="E191" s="124"/>
      <c r="F191" s="124"/>
      <c r="G191" s="124"/>
    </row>
    <row r="192" spans="1:7" ht="20.25" customHeight="1" x14ac:dyDescent="0.15">
      <c r="A192" s="183"/>
      <c r="B192" s="124"/>
      <c r="C192" s="124"/>
      <c r="D192" s="124"/>
      <c r="E192" s="124"/>
      <c r="F192" s="124"/>
      <c r="G192" s="124"/>
    </row>
    <row r="193" spans="1:7" ht="20.25" customHeight="1" x14ac:dyDescent="0.15">
      <c r="A193" s="183"/>
      <c r="B193" s="124"/>
      <c r="C193" s="124"/>
      <c r="D193" s="124"/>
      <c r="E193" s="124"/>
      <c r="F193" s="124"/>
      <c r="G193" s="124"/>
    </row>
    <row r="194" spans="1:7" ht="20.25" customHeight="1" x14ac:dyDescent="0.15">
      <c r="A194" s="183"/>
      <c r="B194" s="124"/>
      <c r="C194" s="124"/>
      <c r="D194" s="124"/>
      <c r="E194" s="124"/>
      <c r="F194" s="124"/>
      <c r="G194" s="124"/>
    </row>
    <row r="195" spans="1:7" ht="20.25" customHeight="1" x14ac:dyDescent="0.15">
      <c r="A195" s="183"/>
      <c r="B195" s="124"/>
      <c r="C195" s="124"/>
      <c r="D195" s="124"/>
      <c r="E195" s="124"/>
      <c r="F195" s="124"/>
      <c r="G195" s="124"/>
    </row>
    <row r="196" spans="1:7" ht="20.25" customHeight="1" x14ac:dyDescent="0.15">
      <c r="A196" s="183"/>
      <c r="B196" s="124"/>
      <c r="C196" s="124"/>
      <c r="D196" s="124"/>
      <c r="E196" s="124"/>
      <c r="F196" s="124"/>
      <c r="G196" s="124"/>
    </row>
    <row r="197" spans="1:7" ht="20.25" customHeight="1" x14ac:dyDescent="0.15">
      <c r="A197" s="183"/>
      <c r="B197" s="124"/>
      <c r="C197" s="124"/>
      <c r="D197" s="124"/>
      <c r="E197" s="124"/>
      <c r="F197" s="124"/>
      <c r="G197" s="124"/>
    </row>
    <row r="198" spans="1:7" ht="20.25" customHeight="1" x14ac:dyDescent="0.15">
      <c r="A198" s="183"/>
      <c r="B198" s="124"/>
      <c r="C198" s="124"/>
      <c r="D198" s="124"/>
      <c r="E198" s="124"/>
      <c r="F198" s="124"/>
      <c r="G198" s="124"/>
    </row>
    <row r="199" spans="1:7" ht="20.25" customHeight="1" x14ac:dyDescent="0.15">
      <c r="A199" s="183"/>
      <c r="B199" s="124"/>
      <c r="C199" s="124"/>
      <c r="D199" s="124"/>
      <c r="E199" s="124"/>
      <c r="F199" s="124"/>
      <c r="G199" s="124"/>
    </row>
    <row r="200" spans="1:7" ht="20.25" customHeight="1" x14ac:dyDescent="0.15">
      <c r="A200" s="183"/>
      <c r="B200" s="124"/>
      <c r="C200" s="124"/>
      <c r="D200" s="124"/>
      <c r="E200" s="124"/>
      <c r="F200" s="124"/>
      <c r="G200" s="124"/>
    </row>
    <row r="201" spans="1:7" ht="20.25" customHeight="1" x14ac:dyDescent="0.15">
      <c r="A201" s="183"/>
      <c r="B201" s="124"/>
      <c r="C201" s="124"/>
      <c r="D201" s="124"/>
      <c r="E201" s="124"/>
      <c r="F201" s="124"/>
      <c r="G201" s="124"/>
    </row>
    <row r="202" spans="1:7" ht="20.25" customHeight="1" x14ac:dyDescent="0.15">
      <c r="A202" s="183"/>
      <c r="B202" s="124"/>
      <c r="C202" s="124"/>
      <c r="D202" s="124"/>
      <c r="E202" s="124"/>
      <c r="F202" s="124"/>
      <c r="G202" s="124"/>
    </row>
    <row r="203" spans="1:7" ht="20.25" customHeight="1" x14ac:dyDescent="0.15">
      <c r="A203" s="183"/>
      <c r="B203" s="124"/>
      <c r="C203" s="124"/>
      <c r="D203" s="124"/>
      <c r="E203" s="124"/>
      <c r="F203" s="124"/>
      <c r="G203" s="124"/>
    </row>
    <row r="204" spans="1:7" ht="20.25" customHeight="1" x14ac:dyDescent="0.15">
      <c r="A204" s="183"/>
      <c r="B204" s="124"/>
      <c r="C204" s="124"/>
      <c r="D204" s="124"/>
      <c r="E204" s="124"/>
      <c r="F204" s="124"/>
      <c r="G204" s="124"/>
    </row>
    <row r="205" spans="1:7" ht="20.25" customHeight="1" x14ac:dyDescent="0.15">
      <c r="A205" s="183"/>
      <c r="B205" s="124"/>
      <c r="C205" s="124"/>
      <c r="D205" s="124"/>
      <c r="E205" s="124"/>
      <c r="F205" s="124"/>
      <c r="G205" s="124"/>
    </row>
    <row r="206" spans="1:7" ht="20.25" customHeight="1" x14ac:dyDescent="0.15">
      <c r="A206" s="183"/>
      <c r="B206" s="124"/>
      <c r="C206" s="124"/>
      <c r="D206" s="124"/>
      <c r="E206" s="124"/>
      <c r="F206" s="124"/>
      <c r="G206" s="124"/>
    </row>
    <row r="207" spans="1:7" ht="20.25" customHeight="1" x14ac:dyDescent="0.15">
      <c r="A207" s="183"/>
      <c r="B207" s="124"/>
      <c r="C207" s="124"/>
      <c r="D207" s="124"/>
      <c r="E207" s="124"/>
      <c r="F207" s="124"/>
      <c r="G207" s="124"/>
    </row>
    <row r="208" spans="1:7" ht="20.25" customHeight="1" x14ac:dyDescent="0.15">
      <c r="A208" s="183"/>
      <c r="B208" s="124"/>
      <c r="C208" s="124"/>
      <c r="D208" s="124"/>
      <c r="E208" s="124"/>
      <c r="F208" s="124"/>
      <c r="G208" s="124"/>
    </row>
    <row r="209" spans="1:7" ht="20.25" customHeight="1" x14ac:dyDescent="0.15">
      <c r="A209" s="183"/>
      <c r="B209" s="124"/>
      <c r="C209" s="124"/>
      <c r="D209" s="124"/>
      <c r="E209" s="124"/>
      <c r="F209" s="124"/>
      <c r="G209" s="124"/>
    </row>
    <row r="210" spans="1:7" ht="20.25" customHeight="1" x14ac:dyDescent="0.15">
      <c r="A210" s="183"/>
      <c r="B210" s="124"/>
      <c r="C210" s="124"/>
      <c r="D210" s="124"/>
      <c r="E210" s="124"/>
      <c r="F210" s="124"/>
      <c r="G210" s="124"/>
    </row>
    <row r="211" spans="1:7" ht="20.25" customHeight="1" x14ac:dyDescent="0.15">
      <c r="A211" s="183"/>
      <c r="B211" s="124"/>
      <c r="C211" s="124"/>
      <c r="D211" s="124"/>
      <c r="E211" s="124"/>
      <c r="F211" s="124"/>
      <c r="G211" s="124"/>
    </row>
    <row r="212" spans="1:7" ht="20.25" customHeight="1" x14ac:dyDescent="0.15">
      <c r="A212" s="183"/>
      <c r="B212" s="124"/>
      <c r="C212" s="124"/>
      <c r="D212" s="124"/>
      <c r="E212" s="124"/>
      <c r="F212" s="124"/>
      <c r="G212" s="124"/>
    </row>
    <row r="213" spans="1:7" ht="20.25" customHeight="1" x14ac:dyDescent="0.15">
      <c r="A213" s="183"/>
      <c r="B213" s="124"/>
      <c r="C213" s="124"/>
      <c r="D213" s="124"/>
      <c r="E213" s="124"/>
      <c r="F213" s="124"/>
      <c r="G213" s="124"/>
    </row>
    <row r="214" spans="1:7" ht="20.25" customHeight="1" x14ac:dyDescent="0.15">
      <c r="A214" s="183"/>
      <c r="B214" s="124"/>
      <c r="C214" s="124"/>
      <c r="D214" s="124"/>
      <c r="E214" s="124"/>
      <c r="F214" s="124"/>
      <c r="G214" s="124"/>
    </row>
    <row r="215" spans="1:7" ht="20.25" customHeight="1" x14ac:dyDescent="0.15">
      <c r="A215" s="183"/>
      <c r="B215" s="124"/>
      <c r="C215" s="124"/>
      <c r="D215" s="124"/>
      <c r="E215" s="124"/>
      <c r="F215" s="124"/>
      <c r="G215" s="124"/>
    </row>
    <row r="216" spans="1:7" ht="20.25" customHeight="1" x14ac:dyDescent="0.15">
      <c r="A216" s="183"/>
      <c r="B216" s="124"/>
      <c r="C216" s="124"/>
      <c r="D216" s="124"/>
      <c r="E216" s="124"/>
      <c r="F216" s="124"/>
      <c r="G216" s="124"/>
    </row>
    <row r="217" spans="1:7" ht="20.25" customHeight="1" x14ac:dyDescent="0.15">
      <c r="A217" s="183"/>
      <c r="B217" s="124"/>
      <c r="C217" s="124"/>
      <c r="D217" s="124"/>
      <c r="E217" s="124"/>
      <c r="F217" s="124"/>
      <c r="G217" s="124"/>
    </row>
    <row r="218" spans="1:7" ht="20.25" customHeight="1" x14ac:dyDescent="0.15">
      <c r="A218" s="183"/>
      <c r="B218" s="124"/>
      <c r="C218" s="124"/>
      <c r="D218" s="124"/>
      <c r="E218" s="124"/>
      <c r="F218" s="124"/>
      <c r="G218" s="124"/>
    </row>
    <row r="219" spans="1:7" ht="20.25" customHeight="1" x14ac:dyDescent="0.15">
      <c r="A219" s="183"/>
      <c r="B219" s="124"/>
      <c r="C219" s="124"/>
      <c r="D219" s="124"/>
      <c r="E219" s="124"/>
      <c r="F219" s="124"/>
      <c r="G219" s="124"/>
    </row>
    <row r="220" spans="1:7" ht="20.25" customHeight="1" x14ac:dyDescent="0.15">
      <c r="A220" s="183"/>
      <c r="B220" s="124"/>
      <c r="C220" s="124"/>
      <c r="D220" s="124"/>
      <c r="E220" s="124"/>
      <c r="F220" s="124"/>
      <c r="G220" s="124"/>
    </row>
    <row r="221" spans="1:7" ht="20.25" customHeight="1" x14ac:dyDescent="0.15">
      <c r="A221" s="183"/>
      <c r="B221" s="124"/>
      <c r="C221" s="124"/>
      <c r="D221" s="124"/>
      <c r="E221" s="124"/>
      <c r="F221" s="124"/>
      <c r="G221" s="124"/>
    </row>
    <row r="222" spans="1:7" ht="20.25" customHeight="1" x14ac:dyDescent="0.15">
      <c r="A222" s="183"/>
      <c r="B222" s="124"/>
      <c r="C222" s="124"/>
      <c r="D222" s="124"/>
      <c r="E222" s="124"/>
      <c r="F222" s="124"/>
      <c r="G222" s="124"/>
    </row>
    <row r="223" spans="1:7" ht="20.25" customHeight="1" x14ac:dyDescent="0.15">
      <c r="A223" s="183"/>
      <c r="B223" s="124"/>
      <c r="C223" s="124"/>
      <c r="D223" s="124"/>
      <c r="E223" s="124"/>
      <c r="F223" s="124"/>
      <c r="G223" s="124"/>
    </row>
    <row r="224" spans="1:7" ht="20.25" customHeight="1" x14ac:dyDescent="0.15">
      <c r="A224" s="183"/>
      <c r="B224" s="124"/>
      <c r="C224" s="124"/>
      <c r="D224" s="124"/>
      <c r="E224" s="124"/>
      <c r="F224" s="124"/>
      <c r="G224" s="124"/>
    </row>
    <row r="225" spans="1:7" ht="20.25" customHeight="1" x14ac:dyDescent="0.15">
      <c r="A225" s="183"/>
      <c r="B225" s="124"/>
      <c r="C225" s="124"/>
      <c r="D225" s="124"/>
      <c r="E225" s="124"/>
      <c r="F225" s="124"/>
      <c r="G225" s="124"/>
    </row>
    <row r="226" spans="1:7" ht="20.25" customHeight="1" x14ac:dyDescent="0.15">
      <c r="A226" s="183"/>
      <c r="B226" s="124"/>
      <c r="C226" s="124"/>
      <c r="D226" s="124"/>
      <c r="E226" s="124"/>
      <c r="F226" s="124"/>
      <c r="G226" s="124"/>
    </row>
    <row r="227" spans="1:7" ht="20.25" customHeight="1" x14ac:dyDescent="0.15">
      <c r="A227" s="183"/>
      <c r="B227" s="124"/>
      <c r="C227" s="124"/>
      <c r="D227" s="124"/>
      <c r="E227" s="124"/>
      <c r="F227" s="124"/>
      <c r="G227" s="124"/>
    </row>
    <row r="228" spans="1:7" ht="20.25" customHeight="1" x14ac:dyDescent="0.15">
      <c r="A228" s="183"/>
      <c r="B228" s="124"/>
      <c r="C228" s="124"/>
      <c r="D228" s="124"/>
      <c r="E228" s="124"/>
      <c r="F228" s="124"/>
      <c r="G228" s="124"/>
    </row>
    <row r="229" spans="1:7" ht="20.25" customHeight="1" x14ac:dyDescent="0.15">
      <c r="A229" s="183"/>
      <c r="B229" s="124"/>
      <c r="C229" s="124"/>
      <c r="D229" s="124"/>
      <c r="E229" s="124"/>
      <c r="F229" s="124"/>
      <c r="G229" s="124"/>
    </row>
    <row r="230" spans="1:7" ht="20.25" customHeight="1" x14ac:dyDescent="0.15">
      <c r="A230" s="183"/>
      <c r="B230" s="124"/>
      <c r="C230" s="124"/>
      <c r="D230" s="124"/>
      <c r="E230" s="124"/>
      <c r="F230" s="124"/>
      <c r="G230" s="124"/>
    </row>
    <row r="231" spans="1:7" ht="20.25" customHeight="1" x14ac:dyDescent="0.15">
      <c r="A231" s="183"/>
      <c r="B231" s="124"/>
      <c r="C231" s="124"/>
      <c r="D231" s="124"/>
      <c r="E231" s="124"/>
      <c r="F231" s="124"/>
      <c r="G231" s="124"/>
    </row>
    <row r="232" spans="1:7" ht="20.25" customHeight="1" x14ac:dyDescent="0.15">
      <c r="A232" s="183"/>
      <c r="B232" s="124"/>
      <c r="C232" s="124"/>
      <c r="D232" s="124"/>
      <c r="E232" s="124"/>
      <c r="F232" s="124"/>
      <c r="G232" s="124"/>
    </row>
    <row r="233" spans="1:7" ht="20.25" customHeight="1" x14ac:dyDescent="0.15">
      <c r="A233" s="183"/>
      <c r="B233" s="124"/>
      <c r="C233" s="124"/>
      <c r="D233" s="124"/>
      <c r="E233" s="124"/>
      <c r="F233" s="124"/>
      <c r="G233" s="124"/>
    </row>
    <row r="234" spans="1:7" ht="20.25" customHeight="1" x14ac:dyDescent="0.15">
      <c r="A234" s="183"/>
      <c r="B234" s="124"/>
      <c r="C234" s="124"/>
      <c r="D234" s="124"/>
      <c r="E234" s="124"/>
      <c r="F234" s="124"/>
      <c r="G234" s="124"/>
    </row>
    <row r="235" spans="1:7" ht="20.25" customHeight="1" x14ac:dyDescent="0.15">
      <c r="A235" s="183"/>
      <c r="B235" s="124"/>
      <c r="C235" s="124"/>
      <c r="D235" s="124"/>
      <c r="E235" s="124"/>
      <c r="F235" s="124"/>
      <c r="G235" s="124"/>
    </row>
    <row r="236" spans="1:7" ht="20.25" customHeight="1" x14ac:dyDescent="0.15">
      <c r="A236" s="183"/>
      <c r="B236" s="124"/>
      <c r="C236" s="124"/>
      <c r="D236" s="124"/>
      <c r="E236" s="124"/>
      <c r="F236" s="124"/>
      <c r="G236" s="124"/>
    </row>
    <row r="237" spans="1:7" ht="20.25" customHeight="1" x14ac:dyDescent="0.15">
      <c r="A237" s="183"/>
      <c r="B237" s="124"/>
      <c r="C237" s="124"/>
      <c r="D237" s="124"/>
      <c r="E237" s="124"/>
      <c r="F237" s="124"/>
      <c r="G237" s="124"/>
    </row>
    <row r="238" spans="1:7" ht="20.25" customHeight="1" x14ac:dyDescent="0.15">
      <c r="A238" s="183"/>
      <c r="B238" s="124"/>
      <c r="C238" s="124"/>
      <c r="D238" s="124"/>
      <c r="E238" s="124"/>
      <c r="F238" s="124"/>
      <c r="G238" s="124"/>
    </row>
    <row r="239" spans="1:7" ht="20.25" customHeight="1" x14ac:dyDescent="0.15">
      <c r="A239" s="183"/>
      <c r="B239" s="124"/>
      <c r="C239" s="124"/>
      <c r="D239" s="124"/>
      <c r="E239" s="124"/>
      <c r="F239" s="124"/>
      <c r="G239" s="124"/>
    </row>
    <row r="240" spans="1:7" ht="20.25" customHeight="1" x14ac:dyDescent="0.15">
      <c r="A240" s="183"/>
      <c r="B240" s="124"/>
      <c r="C240" s="124"/>
      <c r="D240" s="124"/>
      <c r="E240" s="124"/>
      <c r="F240" s="124"/>
      <c r="G240" s="124"/>
    </row>
    <row r="241" spans="1:7" ht="20.25" customHeight="1" x14ac:dyDescent="0.15">
      <c r="A241" s="183"/>
      <c r="B241" s="124"/>
      <c r="C241" s="124"/>
      <c r="D241" s="124"/>
      <c r="E241" s="124"/>
      <c r="F241" s="124"/>
      <c r="G241" s="124"/>
    </row>
    <row r="242" spans="1:7" ht="20.25" customHeight="1" x14ac:dyDescent="0.15">
      <c r="A242" s="183"/>
      <c r="B242" s="124"/>
      <c r="C242" s="124"/>
      <c r="D242" s="124"/>
      <c r="E242" s="124"/>
      <c r="F242" s="124"/>
      <c r="G242" s="124"/>
    </row>
    <row r="243" spans="1:7" ht="20.25" customHeight="1" x14ac:dyDescent="0.15">
      <c r="A243" s="183"/>
      <c r="B243" s="124"/>
      <c r="C243" s="124"/>
      <c r="D243" s="124"/>
      <c r="E243" s="124"/>
      <c r="F243" s="124"/>
      <c r="G243" s="124"/>
    </row>
    <row r="244" spans="1:7" ht="20.25" customHeight="1" x14ac:dyDescent="0.15">
      <c r="A244" s="183"/>
      <c r="B244" s="124"/>
      <c r="C244" s="124"/>
      <c r="D244" s="124"/>
      <c r="E244" s="124"/>
      <c r="F244" s="124"/>
      <c r="G244" s="124"/>
    </row>
    <row r="245" spans="1:7" ht="20.25" customHeight="1" x14ac:dyDescent="0.15">
      <c r="A245" s="183"/>
      <c r="B245" s="124"/>
      <c r="C245" s="124"/>
      <c r="D245" s="124"/>
      <c r="E245" s="124"/>
      <c r="F245" s="124"/>
      <c r="G245" s="124"/>
    </row>
    <row r="246" spans="1:7" ht="20.25" customHeight="1" x14ac:dyDescent="0.15">
      <c r="A246" s="183"/>
      <c r="B246" s="124"/>
      <c r="C246" s="124"/>
      <c r="D246" s="124"/>
      <c r="E246" s="124"/>
      <c r="F246" s="124"/>
      <c r="G246" s="124"/>
    </row>
    <row r="247" spans="1:7" ht="20.25" customHeight="1" x14ac:dyDescent="0.15">
      <c r="A247" s="183"/>
      <c r="B247" s="124"/>
      <c r="C247" s="124"/>
      <c r="D247" s="124"/>
      <c r="E247" s="124"/>
      <c r="F247" s="124"/>
      <c r="G247" s="124"/>
    </row>
    <row r="248" spans="1:7" ht="20.25" customHeight="1" x14ac:dyDescent="0.15">
      <c r="A248" s="183"/>
      <c r="B248" s="124"/>
      <c r="C248" s="124"/>
      <c r="D248" s="124"/>
      <c r="E248" s="124"/>
      <c r="F248" s="124"/>
      <c r="G248" s="124"/>
    </row>
    <row r="249" spans="1:7" ht="20.25" customHeight="1" x14ac:dyDescent="0.15">
      <c r="A249" s="183"/>
      <c r="B249" s="124"/>
      <c r="C249" s="124"/>
      <c r="D249" s="124"/>
      <c r="E249" s="124"/>
      <c r="F249" s="124"/>
      <c r="G249" s="124"/>
    </row>
    <row r="250" spans="1:7" ht="20.25" customHeight="1" x14ac:dyDescent="0.15">
      <c r="A250" s="183"/>
      <c r="B250" s="124"/>
      <c r="C250" s="124"/>
      <c r="D250" s="124"/>
      <c r="E250" s="124"/>
      <c r="F250" s="124"/>
      <c r="G250" s="124"/>
    </row>
    <row r="251" spans="1:7" ht="20.25" customHeight="1" x14ac:dyDescent="0.15">
      <c r="A251" s="183"/>
      <c r="B251" s="124"/>
      <c r="C251" s="124"/>
      <c r="D251" s="124"/>
      <c r="E251" s="124"/>
      <c r="F251" s="124"/>
      <c r="G251" s="124"/>
    </row>
    <row r="252" spans="1:7" ht="20.25" customHeight="1" x14ac:dyDescent="0.15">
      <c r="A252" s="183"/>
      <c r="B252" s="124"/>
      <c r="C252" s="124"/>
      <c r="D252" s="124"/>
      <c r="E252" s="124"/>
      <c r="F252" s="124"/>
      <c r="G252" s="124"/>
    </row>
    <row r="253" spans="1:7" ht="20.25" customHeight="1" x14ac:dyDescent="0.15">
      <c r="A253" s="183"/>
      <c r="B253" s="124"/>
      <c r="C253" s="124"/>
      <c r="D253" s="124"/>
      <c r="E253" s="124"/>
      <c r="F253" s="124"/>
      <c r="G253" s="124"/>
    </row>
    <row r="254" spans="1:7" ht="20.25" customHeight="1" x14ac:dyDescent="0.15">
      <c r="A254" s="183"/>
      <c r="B254" s="124"/>
      <c r="C254" s="124"/>
      <c r="D254" s="124"/>
      <c r="E254" s="124"/>
      <c r="F254" s="124"/>
      <c r="G254" s="124"/>
    </row>
    <row r="255" spans="1:7" ht="20.25" customHeight="1" x14ac:dyDescent="0.15">
      <c r="A255" s="183"/>
      <c r="B255" s="124"/>
      <c r="C255" s="124"/>
      <c r="D255" s="124"/>
      <c r="E255" s="124"/>
      <c r="F255" s="124"/>
      <c r="G255" s="124"/>
    </row>
    <row r="256" spans="1:7" ht="20.25" customHeight="1" x14ac:dyDescent="0.15">
      <c r="A256" s="183"/>
      <c r="B256" s="124"/>
      <c r="C256" s="124"/>
      <c r="D256" s="124"/>
      <c r="E256" s="124"/>
      <c r="F256" s="124"/>
      <c r="G256" s="124"/>
    </row>
    <row r="257" spans="1:7" ht="20.25" customHeight="1" x14ac:dyDescent="0.15">
      <c r="A257" s="183"/>
      <c r="B257" s="124"/>
      <c r="C257" s="124"/>
      <c r="D257" s="124"/>
      <c r="E257" s="124"/>
      <c r="F257" s="124"/>
      <c r="G257" s="124"/>
    </row>
    <row r="258" spans="1:7" ht="20.25" customHeight="1" x14ac:dyDescent="0.15">
      <c r="A258" s="183"/>
      <c r="B258" s="124"/>
      <c r="C258" s="124"/>
      <c r="D258" s="124"/>
      <c r="E258" s="124"/>
      <c r="F258" s="124"/>
      <c r="G258" s="124"/>
    </row>
    <row r="259" spans="1:7" ht="20.25" customHeight="1" x14ac:dyDescent="0.15">
      <c r="A259" s="183"/>
      <c r="B259" s="124"/>
      <c r="C259" s="124"/>
      <c r="D259" s="124"/>
      <c r="E259" s="124"/>
      <c r="F259" s="124"/>
      <c r="G259" s="124"/>
    </row>
    <row r="260" spans="1:7" ht="20.25" customHeight="1" x14ac:dyDescent="0.15">
      <c r="A260" s="183"/>
      <c r="B260" s="124"/>
      <c r="C260" s="124"/>
      <c r="D260" s="124"/>
      <c r="E260" s="124"/>
      <c r="F260" s="124"/>
      <c r="G260" s="124"/>
    </row>
    <row r="261" spans="1:7" ht="20.25" customHeight="1" x14ac:dyDescent="0.15">
      <c r="A261" s="183"/>
      <c r="B261" s="124"/>
      <c r="C261" s="124"/>
      <c r="D261" s="124"/>
      <c r="E261" s="124"/>
      <c r="F261" s="124"/>
      <c r="G261" s="124"/>
    </row>
    <row r="262" spans="1:7" ht="20.25" customHeight="1" x14ac:dyDescent="0.15">
      <c r="A262" s="183"/>
      <c r="B262" s="124"/>
      <c r="C262" s="124"/>
      <c r="D262" s="124"/>
      <c r="E262" s="124"/>
      <c r="F262" s="124"/>
      <c r="G262" s="124"/>
    </row>
    <row r="263" spans="1:7" ht="20.25" customHeight="1" x14ac:dyDescent="0.15">
      <c r="A263" s="183"/>
      <c r="B263" s="124"/>
      <c r="C263" s="124"/>
      <c r="D263" s="124"/>
      <c r="E263" s="124"/>
      <c r="F263" s="124"/>
      <c r="G263" s="124"/>
    </row>
    <row r="264" spans="1:7" ht="20.25" customHeight="1" x14ac:dyDescent="0.15">
      <c r="A264" s="183"/>
      <c r="B264" s="124"/>
      <c r="C264" s="124"/>
      <c r="D264" s="124"/>
      <c r="E264" s="124"/>
      <c r="F264" s="124"/>
      <c r="G264" s="124"/>
    </row>
    <row r="265" spans="1:7" ht="20.25" customHeight="1" x14ac:dyDescent="0.15">
      <c r="A265" s="183"/>
      <c r="B265" s="124"/>
      <c r="C265" s="124"/>
      <c r="D265" s="124"/>
      <c r="E265" s="124"/>
      <c r="F265" s="124"/>
      <c r="G265" s="124"/>
    </row>
    <row r="266" spans="1:7" ht="20.25" customHeight="1" x14ac:dyDescent="0.15">
      <c r="A266" s="183"/>
      <c r="B266" s="124"/>
      <c r="C266" s="124"/>
      <c r="D266" s="124"/>
      <c r="E266" s="124"/>
      <c r="F266" s="124"/>
      <c r="G266" s="124"/>
    </row>
    <row r="267" spans="1:7" ht="20.25" customHeight="1" x14ac:dyDescent="0.15">
      <c r="A267" s="183"/>
      <c r="B267" s="124"/>
      <c r="C267" s="124"/>
      <c r="D267" s="124"/>
      <c r="E267" s="124"/>
      <c r="F267" s="124"/>
      <c r="G267" s="124"/>
    </row>
    <row r="268" spans="1:7" ht="20.25" customHeight="1" x14ac:dyDescent="0.15">
      <c r="A268" s="183"/>
      <c r="B268" s="124"/>
      <c r="C268" s="124"/>
      <c r="D268" s="124"/>
      <c r="E268" s="124"/>
      <c r="F268" s="124"/>
      <c r="G268" s="124"/>
    </row>
    <row r="269" spans="1:7" ht="20.25" customHeight="1" x14ac:dyDescent="0.15">
      <c r="A269" s="183"/>
      <c r="B269" s="124"/>
      <c r="C269" s="124"/>
      <c r="D269" s="124"/>
      <c r="E269" s="124"/>
      <c r="F269" s="124"/>
      <c r="G269" s="124"/>
    </row>
    <row r="270" spans="1:7" ht="20.25" customHeight="1" x14ac:dyDescent="0.15">
      <c r="A270" s="183"/>
      <c r="B270" s="124"/>
      <c r="C270" s="124"/>
      <c r="D270" s="124"/>
      <c r="E270" s="124"/>
      <c r="F270" s="124"/>
      <c r="G270" s="124"/>
    </row>
    <row r="271" spans="1:7" ht="20.25" customHeight="1" x14ac:dyDescent="0.15">
      <c r="A271" s="183"/>
      <c r="B271" s="124"/>
      <c r="C271" s="124"/>
      <c r="D271" s="124"/>
      <c r="E271" s="124"/>
      <c r="F271" s="124"/>
      <c r="G271" s="124"/>
    </row>
    <row r="272" spans="1:7" ht="20.25" customHeight="1" x14ac:dyDescent="0.15">
      <c r="A272" s="183"/>
      <c r="B272" s="124"/>
      <c r="C272" s="124"/>
      <c r="D272" s="124"/>
      <c r="E272" s="124"/>
      <c r="F272" s="124"/>
      <c r="G272" s="124"/>
    </row>
    <row r="273" spans="1:7" ht="20.25" customHeight="1" x14ac:dyDescent="0.15">
      <c r="A273" s="183"/>
      <c r="B273" s="124"/>
      <c r="C273" s="124"/>
      <c r="D273" s="124"/>
      <c r="E273" s="124"/>
      <c r="F273" s="124"/>
      <c r="G273" s="124"/>
    </row>
    <row r="274" spans="1:7" ht="20.25" customHeight="1" x14ac:dyDescent="0.15">
      <c r="A274" s="183"/>
      <c r="B274" s="124"/>
      <c r="C274" s="124"/>
      <c r="D274" s="124"/>
      <c r="E274" s="124"/>
      <c r="F274" s="124"/>
      <c r="G274" s="124"/>
    </row>
    <row r="275" spans="1:7" ht="20.25" customHeight="1" x14ac:dyDescent="0.15">
      <c r="A275" s="183"/>
      <c r="B275" s="124"/>
      <c r="C275" s="124"/>
      <c r="D275" s="124"/>
      <c r="E275" s="124"/>
      <c r="F275" s="124"/>
      <c r="G275" s="124"/>
    </row>
    <row r="276" spans="1:7" ht="20.25" customHeight="1" x14ac:dyDescent="0.15">
      <c r="A276" s="183"/>
      <c r="B276" s="124"/>
      <c r="C276" s="124"/>
      <c r="D276" s="124"/>
      <c r="E276" s="124"/>
      <c r="F276" s="124"/>
      <c r="G276" s="124"/>
    </row>
    <row r="277" spans="1:7" ht="20.25" customHeight="1" x14ac:dyDescent="0.15">
      <c r="A277" s="183"/>
      <c r="B277" s="124"/>
      <c r="C277" s="124"/>
      <c r="D277" s="124"/>
      <c r="E277" s="124"/>
      <c r="F277" s="124"/>
      <c r="G277" s="124"/>
    </row>
    <row r="278" spans="1:7" ht="20.25" customHeight="1" x14ac:dyDescent="0.15">
      <c r="A278" s="183"/>
      <c r="B278" s="124"/>
      <c r="C278" s="124"/>
      <c r="D278" s="124"/>
      <c r="E278" s="124"/>
      <c r="F278" s="124"/>
      <c r="G278" s="124"/>
    </row>
    <row r="279" spans="1:7" ht="20.25" customHeight="1" x14ac:dyDescent="0.15">
      <c r="A279" s="183"/>
      <c r="B279" s="124"/>
      <c r="C279" s="124"/>
      <c r="D279" s="124"/>
      <c r="E279" s="124"/>
      <c r="F279" s="124"/>
      <c r="G279" s="124"/>
    </row>
    <row r="280" spans="1:7" ht="20.25" customHeight="1" x14ac:dyDescent="0.15">
      <c r="A280" s="183"/>
      <c r="B280" s="124"/>
      <c r="C280" s="124"/>
      <c r="D280" s="124"/>
      <c r="E280" s="124"/>
      <c r="F280" s="124"/>
      <c r="G280" s="124"/>
    </row>
    <row r="281" spans="1:7" ht="20.25" customHeight="1" x14ac:dyDescent="0.15">
      <c r="A281" s="183"/>
      <c r="B281" s="124"/>
      <c r="C281" s="124"/>
      <c r="D281" s="124"/>
      <c r="E281" s="124"/>
      <c r="F281" s="124"/>
      <c r="G281" s="124"/>
    </row>
    <row r="282" spans="1:7" ht="20.25" customHeight="1" x14ac:dyDescent="0.15">
      <c r="A282" s="183"/>
      <c r="B282" s="124"/>
      <c r="C282" s="124"/>
      <c r="D282" s="124"/>
      <c r="E282" s="124"/>
      <c r="F282" s="124"/>
      <c r="G282" s="124"/>
    </row>
    <row r="283" spans="1:7" ht="20.25" customHeight="1" x14ac:dyDescent="0.15">
      <c r="A283" s="183"/>
      <c r="B283" s="124"/>
      <c r="C283" s="124"/>
      <c r="D283" s="124"/>
      <c r="E283" s="124"/>
      <c r="F283" s="124"/>
      <c r="G283" s="124"/>
    </row>
    <row r="284" spans="1:7" ht="20.25" customHeight="1" x14ac:dyDescent="0.15">
      <c r="A284" s="183"/>
      <c r="B284" s="124"/>
      <c r="C284" s="124"/>
      <c r="D284" s="124"/>
      <c r="E284" s="124"/>
      <c r="F284" s="124"/>
      <c r="G284" s="124"/>
    </row>
    <row r="285" spans="1:7" ht="20.25" customHeight="1" x14ac:dyDescent="0.15">
      <c r="A285" s="183"/>
      <c r="B285" s="124"/>
      <c r="C285" s="124"/>
      <c r="D285" s="124"/>
      <c r="E285" s="124"/>
      <c r="F285" s="124"/>
      <c r="G285" s="124"/>
    </row>
    <row r="286" spans="1:7" ht="20.25" customHeight="1" x14ac:dyDescent="0.15">
      <c r="A286" s="183"/>
      <c r="B286" s="124"/>
      <c r="C286" s="124"/>
      <c r="D286" s="124"/>
      <c r="E286" s="124"/>
      <c r="F286" s="124"/>
      <c r="G286" s="124"/>
    </row>
    <row r="287" spans="1:7" ht="20.25" customHeight="1" x14ac:dyDescent="0.15">
      <c r="A287" s="183"/>
      <c r="B287" s="124"/>
      <c r="C287" s="124"/>
      <c r="D287" s="124"/>
      <c r="E287" s="124"/>
      <c r="F287" s="124"/>
      <c r="G287" s="124"/>
    </row>
    <row r="288" spans="1:7" ht="20.25" customHeight="1" x14ac:dyDescent="0.15">
      <c r="A288" s="183"/>
      <c r="B288" s="124"/>
      <c r="C288" s="124"/>
      <c r="D288" s="124"/>
      <c r="E288" s="124"/>
      <c r="F288" s="124"/>
      <c r="G288" s="124"/>
    </row>
    <row r="289" spans="1:7" ht="20.25" customHeight="1" x14ac:dyDescent="0.15">
      <c r="A289" s="183"/>
      <c r="B289" s="124"/>
      <c r="C289" s="124"/>
      <c r="D289" s="124"/>
      <c r="E289" s="124"/>
      <c r="F289" s="124"/>
      <c r="G289" s="124"/>
    </row>
    <row r="290" spans="1:7" ht="20.25" customHeight="1" x14ac:dyDescent="0.15">
      <c r="A290" s="183"/>
      <c r="B290" s="124"/>
      <c r="C290" s="124"/>
      <c r="D290" s="124"/>
      <c r="E290" s="124"/>
      <c r="F290" s="124"/>
      <c r="G290" s="124"/>
    </row>
    <row r="291" spans="1:7" ht="20.25" customHeight="1" x14ac:dyDescent="0.15">
      <c r="A291" s="183"/>
      <c r="B291" s="124"/>
      <c r="C291" s="124"/>
      <c r="D291" s="124"/>
      <c r="E291" s="124"/>
      <c r="F291" s="124"/>
      <c r="G291" s="124"/>
    </row>
    <row r="292" spans="1:7" ht="20.25" customHeight="1" x14ac:dyDescent="0.15">
      <c r="A292" s="183"/>
      <c r="B292" s="124"/>
      <c r="C292" s="124"/>
      <c r="D292" s="124"/>
      <c r="E292" s="124"/>
      <c r="F292" s="124"/>
      <c r="G292" s="124"/>
    </row>
    <row r="293" spans="1:7" ht="20.25" customHeight="1" x14ac:dyDescent="0.15">
      <c r="A293" s="183"/>
      <c r="B293" s="124"/>
      <c r="C293" s="124"/>
      <c r="D293" s="124"/>
      <c r="E293" s="124"/>
      <c r="F293" s="124"/>
      <c r="G293" s="124"/>
    </row>
    <row r="294" spans="1:7" ht="20.25" customHeight="1" x14ac:dyDescent="0.15">
      <c r="A294" s="183"/>
      <c r="B294" s="124"/>
      <c r="C294" s="124"/>
      <c r="D294" s="124"/>
      <c r="E294" s="124"/>
      <c r="F294" s="124"/>
      <c r="G294" s="124"/>
    </row>
    <row r="295" spans="1:7" ht="20.25" customHeight="1" x14ac:dyDescent="0.15">
      <c r="A295" s="183"/>
      <c r="B295" s="124"/>
      <c r="C295" s="124"/>
      <c r="D295" s="124"/>
      <c r="E295" s="124"/>
      <c r="F295" s="124"/>
      <c r="G295" s="124"/>
    </row>
    <row r="296" spans="1:7" ht="20.25" customHeight="1" x14ac:dyDescent="0.15">
      <c r="A296" s="183"/>
      <c r="B296" s="124"/>
      <c r="C296" s="124"/>
      <c r="D296" s="124"/>
      <c r="E296" s="124"/>
      <c r="F296" s="124"/>
      <c r="G296" s="124"/>
    </row>
    <row r="297" spans="1:7" ht="20.25" customHeight="1" x14ac:dyDescent="0.15">
      <c r="A297" s="183"/>
      <c r="B297" s="124"/>
      <c r="C297" s="124"/>
      <c r="D297" s="124"/>
      <c r="E297" s="124"/>
      <c r="F297" s="124"/>
      <c r="G297" s="124"/>
    </row>
    <row r="298" spans="1:7" ht="20.25" customHeight="1" x14ac:dyDescent="0.15">
      <c r="A298" s="183"/>
      <c r="B298" s="124"/>
      <c r="C298" s="124"/>
      <c r="D298" s="124"/>
      <c r="E298" s="124"/>
      <c r="F298" s="124"/>
      <c r="G298" s="124"/>
    </row>
    <row r="299" spans="1:7" ht="20.25" customHeight="1" x14ac:dyDescent="0.15">
      <c r="A299" s="183"/>
      <c r="B299" s="124"/>
      <c r="C299" s="124"/>
      <c r="D299" s="124"/>
      <c r="E299" s="124"/>
      <c r="F299" s="124"/>
      <c r="G299" s="124"/>
    </row>
    <row r="300" spans="1:7" ht="20.25" customHeight="1" x14ac:dyDescent="0.15">
      <c r="A300" s="183"/>
      <c r="B300" s="124"/>
      <c r="C300" s="124"/>
      <c r="D300" s="124"/>
      <c r="E300" s="124"/>
      <c r="F300" s="124"/>
      <c r="G300" s="124"/>
    </row>
    <row r="301" spans="1:7" ht="20.25" customHeight="1" x14ac:dyDescent="0.15">
      <c r="A301" s="183"/>
      <c r="B301" s="124"/>
      <c r="C301" s="124"/>
      <c r="D301" s="124"/>
      <c r="E301" s="124"/>
      <c r="F301" s="124"/>
      <c r="G301" s="124"/>
    </row>
    <row r="302" spans="1:7" ht="20.25" customHeight="1" x14ac:dyDescent="0.15">
      <c r="A302" s="183"/>
      <c r="B302" s="124"/>
      <c r="C302" s="124"/>
      <c r="D302" s="124"/>
      <c r="E302" s="124"/>
      <c r="F302" s="124"/>
      <c r="G302" s="124"/>
    </row>
    <row r="303" spans="1:7" ht="20.25" customHeight="1" x14ac:dyDescent="0.15">
      <c r="A303" s="183"/>
      <c r="B303" s="124"/>
      <c r="C303" s="124"/>
      <c r="D303" s="124"/>
      <c r="E303" s="124"/>
      <c r="F303" s="124"/>
      <c r="G303" s="124"/>
    </row>
    <row r="304" spans="1:7" ht="20.25" customHeight="1" x14ac:dyDescent="0.15">
      <c r="A304" s="183"/>
      <c r="B304" s="124"/>
      <c r="C304" s="124"/>
      <c r="D304" s="124"/>
      <c r="E304" s="124"/>
      <c r="F304" s="124"/>
      <c r="G304" s="124"/>
    </row>
    <row r="305" spans="1:7" ht="20.25" customHeight="1" x14ac:dyDescent="0.15">
      <c r="A305" s="183"/>
      <c r="B305" s="124"/>
      <c r="C305" s="124"/>
      <c r="D305" s="124"/>
      <c r="E305" s="124"/>
      <c r="F305" s="124"/>
      <c r="G305" s="124"/>
    </row>
    <row r="306" spans="1:7" ht="20.25" customHeight="1" x14ac:dyDescent="0.15">
      <c r="A306" s="183"/>
      <c r="B306" s="124"/>
      <c r="C306" s="124"/>
      <c r="D306" s="124"/>
      <c r="E306" s="124"/>
      <c r="F306" s="124"/>
      <c r="G306" s="124"/>
    </row>
    <row r="307" spans="1:7" ht="20.25" customHeight="1" x14ac:dyDescent="0.15">
      <c r="A307" s="183"/>
      <c r="B307" s="124"/>
      <c r="C307" s="124"/>
      <c r="D307" s="124"/>
      <c r="E307" s="124"/>
      <c r="F307" s="124"/>
      <c r="G307" s="124"/>
    </row>
    <row r="308" spans="1:7" ht="20.25" customHeight="1" x14ac:dyDescent="0.15">
      <c r="A308" s="183"/>
      <c r="B308" s="124"/>
      <c r="C308" s="124"/>
      <c r="D308" s="124"/>
      <c r="E308" s="124"/>
      <c r="F308" s="124"/>
      <c r="G308" s="124"/>
    </row>
    <row r="309" spans="1:7" ht="20.25" customHeight="1" x14ac:dyDescent="0.15">
      <c r="A309" s="183"/>
      <c r="B309" s="124"/>
      <c r="C309" s="124"/>
      <c r="D309" s="124"/>
      <c r="E309" s="124"/>
      <c r="F309" s="124"/>
      <c r="G309" s="124"/>
    </row>
    <row r="310" spans="1:7" ht="20.25" customHeight="1" x14ac:dyDescent="0.15">
      <c r="A310" s="183"/>
      <c r="B310" s="124"/>
      <c r="C310" s="124"/>
      <c r="D310" s="124"/>
      <c r="E310" s="124"/>
      <c r="F310" s="124"/>
      <c r="G310" s="124"/>
    </row>
    <row r="311" spans="1:7" ht="20.25" customHeight="1" x14ac:dyDescent="0.15">
      <c r="A311" s="183"/>
      <c r="B311" s="124"/>
      <c r="C311" s="124"/>
      <c r="D311" s="124"/>
      <c r="E311" s="124"/>
      <c r="F311" s="124"/>
      <c r="G311" s="124"/>
    </row>
    <row r="312" spans="1:7" ht="20.25" customHeight="1" x14ac:dyDescent="0.15">
      <c r="A312" s="183"/>
      <c r="B312" s="124"/>
      <c r="C312" s="124"/>
      <c r="D312" s="124"/>
      <c r="E312" s="124"/>
      <c r="F312" s="124"/>
      <c r="G312" s="124"/>
    </row>
    <row r="313" spans="1:7" ht="20.25" customHeight="1" x14ac:dyDescent="0.15">
      <c r="A313" s="183"/>
      <c r="B313" s="124"/>
      <c r="C313" s="124"/>
      <c r="D313" s="124"/>
      <c r="E313" s="124"/>
      <c r="F313" s="124"/>
      <c r="G313" s="124"/>
    </row>
    <row r="314" spans="1:7" ht="20.25" customHeight="1" x14ac:dyDescent="0.15">
      <c r="A314" s="183"/>
      <c r="B314" s="124"/>
      <c r="C314" s="124"/>
      <c r="D314" s="124"/>
      <c r="E314" s="124"/>
      <c r="F314" s="124"/>
      <c r="G314" s="124"/>
    </row>
    <row r="315" spans="1:7" ht="20.25" customHeight="1" x14ac:dyDescent="0.15">
      <c r="A315" s="183"/>
      <c r="B315" s="124"/>
      <c r="C315" s="124"/>
      <c r="D315" s="124"/>
      <c r="E315" s="124"/>
      <c r="F315" s="124"/>
      <c r="G315" s="124"/>
    </row>
    <row r="316" spans="1:7" ht="20.25" customHeight="1" x14ac:dyDescent="0.15">
      <c r="A316" s="183"/>
      <c r="B316" s="124"/>
      <c r="C316" s="124"/>
      <c r="D316" s="124"/>
      <c r="E316" s="124"/>
      <c r="F316" s="124"/>
      <c r="G316" s="124"/>
    </row>
    <row r="317" spans="1:7" ht="20.25" customHeight="1" x14ac:dyDescent="0.15">
      <c r="A317" s="183"/>
      <c r="B317" s="124"/>
      <c r="C317" s="124"/>
      <c r="D317" s="124"/>
      <c r="E317" s="124"/>
      <c r="F317" s="124"/>
      <c r="G317" s="124"/>
    </row>
    <row r="318" spans="1:7" ht="20.25" customHeight="1" x14ac:dyDescent="0.15">
      <c r="A318" s="183"/>
      <c r="B318" s="124"/>
      <c r="C318" s="124"/>
      <c r="D318" s="124"/>
      <c r="E318" s="124"/>
      <c r="F318" s="124"/>
      <c r="G318" s="124"/>
    </row>
    <row r="319" spans="1:7" ht="20.25" customHeight="1" x14ac:dyDescent="0.15">
      <c r="A319" s="183"/>
      <c r="B319" s="124"/>
      <c r="C319" s="124"/>
      <c r="D319" s="124"/>
      <c r="E319" s="124"/>
      <c r="F319" s="124"/>
      <c r="G319" s="124"/>
    </row>
    <row r="320" spans="1:7" ht="20.25" customHeight="1" x14ac:dyDescent="0.15">
      <c r="A320" s="183"/>
      <c r="B320" s="124"/>
      <c r="C320" s="124"/>
      <c r="D320" s="124"/>
      <c r="E320" s="124"/>
      <c r="F320" s="124"/>
      <c r="G320" s="124"/>
    </row>
    <row r="321" spans="1:7" ht="20.25" customHeight="1" x14ac:dyDescent="0.15">
      <c r="A321" s="183"/>
      <c r="B321" s="124"/>
      <c r="C321" s="124"/>
      <c r="D321" s="124"/>
      <c r="E321" s="124"/>
      <c r="F321" s="124"/>
      <c r="G321" s="124"/>
    </row>
    <row r="322" spans="1:7" ht="20.25" customHeight="1" x14ac:dyDescent="0.15">
      <c r="A322" s="183"/>
      <c r="B322" s="124"/>
      <c r="C322" s="124"/>
      <c r="D322" s="124"/>
      <c r="E322" s="124"/>
      <c r="F322" s="124"/>
      <c r="G322" s="124"/>
    </row>
    <row r="323" spans="1:7" ht="20.25" customHeight="1" x14ac:dyDescent="0.15">
      <c r="A323" s="183"/>
      <c r="B323" s="124"/>
      <c r="C323" s="124"/>
      <c r="D323" s="124"/>
      <c r="E323" s="124"/>
      <c r="F323" s="124"/>
      <c r="G323" s="124"/>
    </row>
    <row r="324" spans="1:7" ht="20.25" customHeight="1" x14ac:dyDescent="0.15">
      <c r="A324" s="183"/>
      <c r="B324" s="124"/>
      <c r="C324" s="124"/>
      <c r="D324" s="124"/>
      <c r="E324" s="124"/>
      <c r="F324" s="124"/>
      <c r="G324" s="124"/>
    </row>
    <row r="325" spans="1:7" ht="20.25" customHeight="1" x14ac:dyDescent="0.15">
      <c r="A325" s="183"/>
      <c r="B325" s="124"/>
      <c r="C325" s="124"/>
      <c r="D325" s="124"/>
      <c r="E325" s="124"/>
      <c r="F325" s="124"/>
      <c r="G325" s="124"/>
    </row>
    <row r="326" spans="1:7" ht="20.25" customHeight="1" x14ac:dyDescent="0.15">
      <c r="A326" s="183"/>
      <c r="B326" s="124"/>
      <c r="C326" s="124"/>
      <c r="D326" s="124"/>
      <c r="E326" s="124"/>
      <c r="F326" s="124"/>
      <c r="G326" s="124"/>
    </row>
    <row r="327" spans="1:7" ht="20.25" customHeight="1" x14ac:dyDescent="0.15">
      <c r="A327" s="183"/>
      <c r="B327" s="124"/>
      <c r="C327" s="124"/>
      <c r="D327" s="124"/>
      <c r="E327" s="124"/>
      <c r="F327" s="124"/>
      <c r="G327" s="124"/>
    </row>
    <row r="328" spans="1:7" ht="20.25" customHeight="1" x14ac:dyDescent="0.15">
      <c r="A328" s="183"/>
      <c r="B328" s="124"/>
      <c r="C328" s="124"/>
      <c r="D328" s="124"/>
      <c r="E328" s="124"/>
      <c r="F328" s="124"/>
      <c r="G328" s="124"/>
    </row>
    <row r="329" spans="1:7" ht="20.25" customHeight="1" x14ac:dyDescent="0.15">
      <c r="A329" s="183"/>
      <c r="B329" s="124"/>
      <c r="C329" s="124"/>
      <c r="D329" s="124"/>
      <c r="E329" s="124"/>
      <c r="F329" s="124"/>
      <c r="G329" s="124"/>
    </row>
    <row r="330" spans="1:7" ht="20.25" customHeight="1" x14ac:dyDescent="0.15">
      <c r="A330" s="183"/>
      <c r="B330" s="124"/>
      <c r="C330" s="124"/>
      <c r="D330" s="124"/>
      <c r="E330" s="124"/>
      <c r="F330" s="124"/>
      <c r="G330" s="124"/>
    </row>
    <row r="331" spans="1:7" ht="20.25" customHeight="1" x14ac:dyDescent="0.15">
      <c r="A331" s="183"/>
      <c r="B331" s="124"/>
      <c r="C331" s="124"/>
      <c r="D331" s="124"/>
      <c r="E331" s="124"/>
      <c r="F331" s="124"/>
      <c r="G331" s="124"/>
    </row>
    <row r="332" spans="1:7" ht="20.25" customHeight="1" x14ac:dyDescent="0.15">
      <c r="A332" s="183"/>
      <c r="B332" s="124"/>
      <c r="C332" s="124"/>
      <c r="D332" s="124"/>
      <c r="E332" s="124"/>
      <c r="F332" s="124"/>
      <c r="G332" s="124"/>
    </row>
    <row r="333" spans="1:7" ht="20.25" customHeight="1" x14ac:dyDescent="0.15">
      <c r="A333" s="183"/>
      <c r="B333" s="124"/>
      <c r="C333" s="124"/>
      <c r="D333" s="124"/>
      <c r="E333" s="124"/>
      <c r="F333" s="124"/>
      <c r="G333" s="124"/>
    </row>
    <row r="334" spans="1:7" ht="20.25" customHeight="1" x14ac:dyDescent="0.15">
      <c r="A334" s="183"/>
      <c r="B334" s="124"/>
      <c r="C334" s="124"/>
      <c r="D334" s="124"/>
      <c r="E334" s="124"/>
      <c r="F334" s="124"/>
      <c r="G334" s="124"/>
    </row>
    <row r="335" spans="1:7" ht="20.25" customHeight="1" x14ac:dyDescent="0.15">
      <c r="A335" s="183"/>
      <c r="B335" s="124"/>
      <c r="C335" s="124"/>
      <c r="D335" s="124"/>
      <c r="E335" s="124"/>
      <c r="F335" s="124"/>
      <c r="G335" s="124"/>
    </row>
    <row r="336" spans="1:7" ht="20.25" customHeight="1" x14ac:dyDescent="0.15">
      <c r="A336" s="183"/>
      <c r="B336" s="124"/>
      <c r="C336" s="124"/>
      <c r="D336" s="124"/>
      <c r="E336" s="124"/>
      <c r="F336" s="124"/>
      <c r="G336" s="124"/>
    </row>
    <row r="337" spans="1:7" ht="20.25" customHeight="1" x14ac:dyDescent="0.15">
      <c r="A337" s="183"/>
      <c r="B337" s="124"/>
      <c r="C337" s="124"/>
      <c r="D337" s="124"/>
      <c r="E337" s="124"/>
      <c r="F337" s="124"/>
      <c r="G337" s="124"/>
    </row>
    <row r="338" spans="1:7" ht="20.25" customHeight="1" x14ac:dyDescent="0.15">
      <c r="A338" s="183"/>
      <c r="B338" s="124"/>
      <c r="C338" s="124"/>
      <c r="D338" s="124"/>
      <c r="E338" s="124"/>
      <c r="F338" s="124"/>
      <c r="G338" s="124"/>
    </row>
    <row r="339" spans="1:7" ht="20.25" customHeight="1" x14ac:dyDescent="0.15">
      <c r="A339" s="183"/>
      <c r="B339" s="124"/>
      <c r="C339" s="124"/>
      <c r="D339" s="124"/>
      <c r="E339" s="124"/>
      <c r="F339" s="124"/>
      <c r="G339" s="124"/>
    </row>
    <row r="340" spans="1:7" ht="20.25" customHeight="1" x14ac:dyDescent="0.15">
      <c r="A340" s="183"/>
      <c r="B340" s="124"/>
      <c r="C340" s="124"/>
      <c r="D340" s="124"/>
      <c r="E340" s="124"/>
      <c r="F340" s="124"/>
      <c r="G340" s="124"/>
    </row>
    <row r="341" spans="1:7" ht="20.25" customHeight="1" x14ac:dyDescent="0.15">
      <c r="A341" s="183"/>
      <c r="B341" s="124"/>
      <c r="C341" s="124"/>
      <c r="D341" s="124"/>
      <c r="E341" s="124"/>
      <c r="F341" s="124"/>
      <c r="G341" s="124"/>
    </row>
    <row r="342" spans="1:7" ht="20.25" customHeight="1" x14ac:dyDescent="0.15">
      <c r="A342" s="183"/>
      <c r="B342" s="124"/>
      <c r="C342" s="124"/>
      <c r="D342" s="124"/>
      <c r="E342" s="124"/>
      <c r="F342" s="124"/>
      <c r="G342" s="124"/>
    </row>
    <row r="343" spans="1:7" ht="20.25" customHeight="1" x14ac:dyDescent="0.15">
      <c r="A343" s="183"/>
      <c r="B343" s="124"/>
      <c r="C343" s="124"/>
      <c r="D343" s="124"/>
      <c r="E343" s="124"/>
      <c r="F343" s="124"/>
      <c r="G343" s="124"/>
    </row>
    <row r="344" spans="1:7" ht="20.25" customHeight="1" x14ac:dyDescent="0.15">
      <c r="A344" s="183"/>
      <c r="B344" s="124"/>
      <c r="C344" s="124"/>
      <c r="D344" s="124"/>
      <c r="E344" s="124"/>
      <c r="F344" s="124"/>
      <c r="G344" s="124"/>
    </row>
    <row r="345" spans="1:7" ht="20.25" customHeight="1" x14ac:dyDescent="0.15">
      <c r="A345" s="183"/>
      <c r="B345" s="124"/>
      <c r="C345" s="124"/>
      <c r="D345" s="124"/>
      <c r="E345" s="124"/>
      <c r="F345" s="124"/>
      <c r="G345" s="124"/>
    </row>
    <row r="346" spans="1:7" ht="20.25" customHeight="1" x14ac:dyDescent="0.15">
      <c r="A346" s="183"/>
      <c r="B346" s="124"/>
      <c r="C346" s="124"/>
      <c r="D346" s="124"/>
      <c r="E346" s="124"/>
      <c r="F346" s="124"/>
      <c r="G346" s="124"/>
    </row>
    <row r="347" spans="1:7" ht="20.25" customHeight="1" x14ac:dyDescent="0.15">
      <c r="A347" s="183"/>
      <c r="B347" s="124"/>
      <c r="C347" s="124"/>
      <c r="D347" s="124"/>
      <c r="E347" s="124"/>
      <c r="F347" s="124"/>
      <c r="G347" s="124"/>
    </row>
    <row r="348" spans="1:7" ht="20.25" customHeight="1" x14ac:dyDescent="0.15">
      <c r="A348" s="183"/>
      <c r="B348" s="124"/>
      <c r="C348" s="124"/>
      <c r="D348" s="124"/>
      <c r="E348" s="124"/>
      <c r="F348" s="124"/>
      <c r="G348" s="124"/>
    </row>
    <row r="349" spans="1:7" ht="20.25" customHeight="1" x14ac:dyDescent="0.15">
      <c r="A349" s="183"/>
      <c r="B349" s="124"/>
      <c r="C349" s="124"/>
      <c r="D349" s="124"/>
      <c r="E349" s="124"/>
      <c r="F349" s="124"/>
      <c r="G349" s="124"/>
    </row>
    <row r="350" spans="1:7" ht="20.25" customHeight="1" x14ac:dyDescent="0.15">
      <c r="A350" s="183"/>
      <c r="B350" s="124"/>
      <c r="C350" s="124"/>
      <c r="D350" s="124"/>
      <c r="E350" s="124"/>
      <c r="F350" s="124"/>
      <c r="G350" s="124"/>
    </row>
    <row r="351" spans="1:7" ht="20.25" customHeight="1" x14ac:dyDescent="0.15">
      <c r="A351" s="183"/>
      <c r="B351" s="124"/>
      <c r="C351" s="124"/>
      <c r="D351" s="124"/>
      <c r="E351" s="124"/>
      <c r="F351" s="124"/>
      <c r="G351" s="124"/>
    </row>
    <row r="352" spans="1:7" ht="20.25" customHeight="1" x14ac:dyDescent="0.15">
      <c r="A352" s="183"/>
      <c r="B352" s="124"/>
      <c r="C352" s="124"/>
      <c r="D352" s="124"/>
      <c r="E352" s="124"/>
      <c r="F352" s="124"/>
      <c r="G352" s="124"/>
    </row>
    <row r="353" spans="1:7" ht="20.25" customHeight="1" x14ac:dyDescent="0.15">
      <c r="A353" s="183"/>
      <c r="B353" s="124"/>
      <c r="C353" s="124"/>
      <c r="D353" s="124"/>
      <c r="E353" s="124"/>
      <c r="F353" s="124"/>
      <c r="G353" s="124"/>
    </row>
    <row r="354" spans="1:7" ht="20.25" customHeight="1" x14ac:dyDescent="0.15">
      <c r="A354" s="183"/>
      <c r="B354" s="124"/>
      <c r="C354" s="124"/>
      <c r="D354" s="124"/>
      <c r="E354" s="124"/>
      <c r="F354" s="124"/>
      <c r="G354" s="124"/>
    </row>
    <row r="355" spans="1:7" ht="20.25" customHeight="1" x14ac:dyDescent="0.15">
      <c r="A355" s="183"/>
      <c r="B355" s="124"/>
      <c r="C355" s="124"/>
      <c r="D355" s="124"/>
      <c r="E355" s="124"/>
      <c r="F355" s="124"/>
      <c r="G355" s="124"/>
    </row>
    <row r="356" spans="1:7" ht="20.25" customHeight="1" x14ac:dyDescent="0.15">
      <c r="A356" s="183"/>
      <c r="B356" s="124"/>
      <c r="C356" s="124"/>
      <c r="D356" s="124"/>
      <c r="E356" s="124"/>
      <c r="F356" s="124"/>
      <c r="G356" s="124"/>
    </row>
    <row r="357" spans="1:7" ht="20.25" customHeight="1" x14ac:dyDescent="0.15">
      <c r="A357" s="183"/>
      <c r="B357" s="124"/>
      <c r="C357" s="124"/>
      <c r="D357" s="124"/>
      <c r="E357" s="124"/>
      <c r="F357" s="124"/>
      <c r="G357" s="124"/>
    </row>
    <row r="358" spans="1:7" ht="20.25" customHeight="1" x14ac:dyDescent="0.15">
      <c r="A358" s="183"/>
      <c r="B358" s="124"/>
      <c r="C358" s="124"/>
      <c r="D358" s="124"/>
      <c r="E358" s="124"/>
      <c r="F358" s="124"/>
      <c r="G358" s="124"/>
    </row>
    <row r="359" spans="1:7" ht="20.25" customHeight="1" x14ac:dyDescent="0.15">
      <c r="A359" s="183"/>
      <c r="B359" s="124"/>
      <c r="C359" s="124"/>
      <c r="D359" s="124"/>
      <c r="E359" s="124"/>
      <c r="F359" s="124"/>
      <c r="G359" s="124"/>
    </row>
    <row r="360" spans="1:7" ht="20.25" customHeight="1" x14ac:dyDescent="0.15">
      <c r="A360" s="183"/>
      <c r="B360" s="124"/>
      <c r="C360" s="124"/>
      <c r="D360" s="124"/>
      <c r="E360" s="124"/>
      <c r="F360" s="124"/>
      <c r="G360" s="124"/>
    </row>
    <row r="361" spans="1:7" ht="20.25" customHeight="1" x14ac:dyDescent="0.15">
      <c r="A361" s="183"/>
      <c r="B361" s="124"/>
      <c r="C361" s="124"/>
      <c r="D361" s="124"/>
      <c r="E361" s="124"/>
      <c r="F361" s="124"/>
      <c r="G361" s="124"/>
    </row>
    <row r="362" spans="1:7" ht="20.25" customHeight="1" x14ac:dyDescent="0.15">
      <c r="A362" s="183"/>
      <c r="B362" s="124"/>
      <c r="C362" s="124"/>
      <c r="D362" s="124"/>
      <c r="E362" s="124"/>
      <c r="F362" s="124"/>
      <c r="G362" s="124"/>
    </row>
    <row r="363" spans="1:7" ht="20.25" customHeight="1" x14ac:dyDescent="0.15">
      <c r="A363" s="183"/>
      <c r="B363" s="124"/>
      <c r="C363" s="124"/>
      <c r="D363" s="124"/>
      <c r="E363" s="124"/>
      <c r="F363" s="124"/>
      <c r="G363" s="124"/>
    </row>
    <row r="364" spans="1:7" ht="20.25" customHeight="1" x14ac:dyDescent="0.15">
      <c r="A364" s="183"/>
      <c r="B364" s="124"/>
      <c r="C364" s="124"/>
      <c r="D364" s="124"/>
      <c r="E364" s="124"/>
      <c r="F364" s="124"/>
      <c r="G364" s="124"/>
    </row>
    <row r="365" spans="1:7" ht="20.25" customHeight="1" x14ac:dyDescent="0.15">
      <c r="A365" s="183"/>
      <c r="B365" s="124"/>
      <c r="C365" s="124"/>
      <c r="D365" s="124"/>
      <c r="E365" s="124"/>
      <c r="F365" s="124"/>
      <c r="G365" s="124"/>
    </row>
    <row r="366" spans="1:7" ht="20.25" customHeight="1" x14ac:dyDescent="0.15">
      <c r="A366" s="183"/>
      <c r="B366" s="124"/>
      <c r="C366" s="124"/>
      <c r="D366" s="124"/>
      <c r="E366" s="124"/>
      <c r="F366" s="124"/>
      <c r="G366" s="124"/>
    </row>
    <row r="367" spans="1:7" ht="20.25" customHeight="1" x14ac:dyDescent="0.15">
      <c r="A367" s="183"/>
      <c r="B367" s="124"/>
      <c r="C367" s="124"/>
      <c r="D367" s="124"/>
      <c r="E367" s="124"/>
      <c r="F367" s="124"/>
      <c r="G367" s="124"/>
    </row>
    <row r="368" spans="1:7" ht="20.25" customHeight="1" x14ac:dyDescent="0.15">
      <c r="A368" s="183"/>
      <c r="B368" s="124"/>
      <c r="C368" s="124"/>
      <c r="D368" s="124"/>
      <c r="E368" s="124"/>
      <c r="F368" s="124"/>
      <c r="G368" s="124"/>
    </row>
    <row r="369" spans="1:7" ht="20.25" customHeight="1" x14ac:dyDescent="0.15">
      <c r="A369" s="183"/>
      <c r="B369" s="124"/>
      <c r="C369" s="124"/>
      <c r="D369" s="124"/>
      <c r="E369" s="124"/>
      <c r="F369" s="124"/>
      <c r="G369" s="124"/>
    </row>
    <row r="370" spans="1:7" ht="20.25" customHeight="1" x14ac:dyDescent="0.15">
      <c r="A370" s="183"/>
      <c r="B370" s="124"/>
      <c r="C370" s="124"/>
      <c r="D370" s="124"/>
      <c r="E370" s="124"/>
      <c r="F370" s="124"/>
      <c r="G370" s="124"/>
    </row>
    <row r="371" spans="1:7" ht="20.25" customHeight="1" x14ac:dyDescent="0.15">
      <c r="A371" s="183"/>
      <c r="B371" s="124"/>
      <c r="C371" s="124"/>
      <c r="D371" s="124"/>
      <c r="E371" s="124"/>
      <c r="F371" s="124"/>
      <c r="G371" s="124"/>
    </row>
    <row r="372" spans="1:7" ht="20.25" customHeight="1" x14ac:dyDescent="0.15">
      <c r="A372" s="183"/>
      <c r="B372" s="124"/>
      <c r="C372" s="124"/>
      <c r="D372" s="124"/>
      <c r="E372" s="124"/>
      <c r="F372" s="124"/>
      <c r="G372" s="124"/>
    </row>
    <row r="373" spans="1:7" ht="20.25" customHeight="1" x14ac:dyDescent="0.15">
      <c r="A373" s="183"/>
      <c r="B373" s="124"/>
      <c r="C373" s="124"/>
      <c r="D373" s="124"/>
      <c r="E373" s="124"/>
      <c r="F373" s="124"/>
      <c r="G373" s="124"/>
    </row>
    <row r="374" spans="1:7" ht="20.25" customHeight="1" x14ac:dyDescent="0.15">
      <c r="A374" s="183"/>
      <c r="B374" s="124"/>
      <c r="C374" s="124"/>
      <c r="D374" s="124"/>
      <c r="E374" s="124"/>
      <c r="F374" s="124"/>
      <c r="G374" s="124"/>
    </row>
    <row r="375" spans="1:7" ht="20.25" customHeight="1" x14ac:dyDescent="0.15">
      <c r="A375" s="183"/>
      <c r="B375" s="124"/>
      <c r="C375" s="124"/>
      <c r="D375" s="124"/>
      <c r="E375" s="124"/>
      <c r="F375" s="124"/>
      <c r="G375" s="124"/>
    </row>
    <row r="376" spans="1:7" ht="20.25" customHeight="1" x14ac:dyDescent="0.15">
      <c r="A376" s="183"/>
      <c r="B376" s="124"/>
      <c r="C376" s="124"/>
      <c r="D376" s="124"/>
      <c r="E376" s="124"/>
      <c r="F376" s="124"/>
      <c r="G376" s="124"/>
    </row>
    <row r="377" spans="1:7" ht="20.25" customHeight="1" x14ac:dyDescent="0.15">
      <c r="A377" s="183"/>
      <c r="B377" s="124"/>
      <c r="C377" s="124"/>
      <c r="D377" s="124"/>
      <c r="E377" s="124"/>
      <c r="F377" s="124"/>
      <c r="G377" s="124"/>
    </row>
    <row r="378" spans="1:7" ht="20.25" customHeight="1" x14ac:dyDescent="0.15">
      <c r="A378" s="183"/>
      <c r="B378" s="124"/>
      <c r="C378" s="124"/>
      <c r="D378" s="124"/>
      <c r="E378" s="124"/>
      <c r="F378" s="124"/>
      <c r="G378" s="124"/>
    </row>
    <row r="379" spans="1:7" ht="20.25" customHeight="1" x14ac:dyDescent="0.15">
      <c r="A379" s="183"/>
      <c r="B379" s="124"/>
      <c r="C379" s="124"/>
      <c r="D379" s="124"/>
      <c r="E379" s="124"/>
      <c r="F379" s="124"/>
      <c r="G379" s="124"/>
    </row>
    <row r="380" spans="1:7" ht="20.25" customHeight="1" x14ac:dyDescent="0.15">
      <c r="A380" s="183"/>
      <c r="B380" s="124"/>
      <c r="C380" s="124"/>
      <c r="D380" s="124"/>
      <c r="E380" s="124"/>
      <c r="F380" s="124"/>
      <c r="G380" s="124"/>
    </row>
    <row r="381" spans="1:7" ht="20.25" customHeight="1" x14ac:dyDescent="0.15">
      <c r="A381" s="183"/>
      <c r="B381" s="124"/>
      <c r="C381" s="124"/>
      <c r="D381" s="124"/>
      <c r="E381" s="124"/>
      <c r="F381" s="124"/>
      <c r="G381" s="124"/>
    </row>
    <row r="382" spans="1:7" ht="20.25" customHeight="1" x14ac:dyDescent="0.15">
      <c r="A382" s="183"/>
      <c r="B382" s="124"/>
      <c r="C382" s="124"/>
      <c r="D382" s="124"/>
      <c r="E382" s="124"/>
      <c r="F382" s="124"/>
      <c r="G382" s="124"/>
    </row>
    <row r="383" spans="1:7" ht="20.25" customHeight="1" x14ac:dyDescent="0.15">
      <c r="A383" s="183"/>
      <c r="B383" s="124"/>
      <c r="C383" s="124"/>
      <c r="D383" s="124"/>
      <c r="E383" s="124"/>
      <c r="F383" s="124"/>
      <c r="G383" s="124"/>
    </row>
    <row r="384" spans="1:7" ht="20.25" customHeight="1" x14ac:dyDescent="0.15">
      <c r="A384" s="183"/>
      <c r="B384" s="124"/>
      <c r="C384" s="124"/>
      <c r="D384" s="124"/>
      <c r="E384" s="124"/>
      <c r="F384" s="124"/>
      <c r="G384" s="124"/>
    </row>
    <row r="385" spans="1:7" ht="20.25" customHeight="1" x14ac:dyDescent="0.15">
      <c r="A385" s="183"/>
      <c r="B385" s="124"/>
      <c r="C385" s="124"/>
      <c r="D385" s="124"/>
      <c r="E385" s="124"/>
      <c r="F385" s="124"/>
      <c r="G385" s="124"/>
    </row>
    <row r="386" spans="1:7" ht="20.25" customHeight="1" x14ac:dyDescent="0.15">
      <c r="A386" s="183"/>
      <c r="B386" s="124"/>
      <c r="C386" s="124"/>
      <c r="D386" s="124"/>
      <c r="E386" s="124"/>
      <c r="F386" s="124"/>
      <c r="G386" s="124"/>
    </row>
    <row r="387" spans="1:7" ht="20.25" customHeight="1" x14ac:dyDescent="0.15">
      <c r="A387" s="183"/>
      <c r="B387" s="124"/>
      <c r="C387" s="124"/>
      <c r="D387" s="124"/>
      <c r="E387" s="124"/>
      <c r="F387" s="124"/>
      <c r="G387" s="124"/>
    </row>
    <row r="388" spans="1:7" ht="20.25" customHeight="1" x14ac:dyDescent="0.15">
      <c r="A388" s="183"/>
      <c r="B388" s="124"/>
      <c r="C388" s="124"/>
      <c r="D388" s="124"/>
      <c r="E388" s="124"/>
      <c r="F388" s="124"/>
      <c r="G388" s="124"/>
    </row>
    <row r="389" spans="1:7" ht="20.25" customHeight="1" x14ac:dyDescent="0.15">
      <c r="A389" s="183"/>
      <c r="B389" s="124"/>
      <c r="C389" s="124"/>
      <c r="D389" s="124"/>
      <c r="E389" s="124"/>
      <c r="F389" s="124"/>
      <c r="G389" s="124"/>
    </row>
    <row r="390" spans="1:7" ht="20.25" customHeight="1" x14ac:dyDescent="0.15">
      <c r="A390" s="183"/>
      <c r="B390" s="124"/>
      <c r="C390" s="124"/>
      <c r="D390" s="124"/>
      <c r="E390" s="124"/>
      <c r="F390" s="124"/>
      <c r="G390" s="124"/>
    </row>
    <row r="391" spans="1:7" ht="20.25" customHeight="1" x14ac:dyDescent="0.15">
      <c r="A391" s="183"/>
      <c r="B391" s="124"/>
      <c r="C391" s="124"/>
      <c r="D391" s="124"/>
      <c r="E391" s="124"/>
      <c r="F391" s="124"/>
      <c r="G391" s="124"/>
    </row>
    <row r="392" spans="1:7" ht="20.25" customHeight="1" x14ac:dyDescent="0.15">
      <c r="A392" s="183"/>
      <c r="B392" s="124"/>
      <c r="C392" s="124"/>
      <c r="D392" s="124"/>
      <c r="E392" s="124"/>
      <c r="F392" s="124"/>
      <c r="G392" s="124"/>
    </row>
    <row r="393" spans="1:7" ht="20.25" customHeight="1" x14ac:dyDescent="0.15">
      <c r="A393" s="183"/>
      <c r="B393" s="124"/>
      <c r="C393" s="124"/>
      <c r="D393" s="124"/>
      <c r="E393" s="124"/>
      <c r="F393" s="124"/>
      <c r="G393" s="124"/>
    </row>
    <row r="394" spans="1:7" ht="20.25" customHeight="1" x14ac:dyDescent="0.15">
      <c r="A394" s="183"/>
      <c r="B394" s="124"/>
      <c r="C394" s="124"/>
      <c r="D394" s="124"/>
      <c r="E394" s="124"/>
      <c r="F394" s="124"/>
      <c r="G394" s="124"/>
    </row>
    <row r="395" spans="1:7" ht="20.25" customHeight="1" x14ac:dyDescent="0.15">
      <c r="A395" s="183"/>
      <c r="B395" s="124"/>
      <c r="C395" s="124"/>
      <c r="D395" s="124"/>
      <c r="E395" s="124"/>
      <c r="F395" s="124"/>
      <c r="G395" s="124"/>
    </row>
    <row r="396" spans="1:7" ht="20.25" customHeight="1" x14ac:dyDescent="0.15">
      <c r="A396" s="183"/>
      <c r="B396" s="124"/>
      <c r="C396" s="124"/>
      <c r="D396" s="124"/>
      <c r="E396" s="124"/>
      <c r="F396" s="124"/>
      <c r="G396" s="124"/>
    </row>
    <row r="397" spans="1:7" ht="20.25" customHeight="1" x14ac:dyDescent="0.15">
      <c r="A397" s="183"/>
      <c r="B397" s="124"/>
      <c r="C397" s="124"/>
      <c r="D397" s="124"/>
      <c r="E397" s="124"/>
      <c r="F397" s="124"/>
      <c r="G397" s="124"/>
    </row>
    <row r="398" spans="1:7" ht="20.25" customHeight="1" x14ac:dyDescent="0.15">
      <c r="A398" s="183"/>
      <c r="B398" s="124"/>
      <c r="C398" s="124"/>
      <c r="D398" s="124"/>
      <c r="E398" s="124"/>
      <c r="F398" s="124"/>
      <c r="G398" s="124"/>
    </row>
    <row r="399" spans="1:7" ht="20.25" customHeight="1" x14ac:dyDescent="0.15">
      <c r="A399" s="183"/>
      <c r="B399" s="124"/>
      <c r="C399" s="124"/>
      <c r="D399" s="124"/>
      <c r="E399" s="124"/>
      <c r="F399" s="124"/>
      <c r="G399" s="124"/>
    </row>
    <row r="400" spans="1:7" ht="20.25" customHeight="1" x14ac:dyDescent="0.15">
      <c r="A400" s="183"/>
      <c r="B400" s="124"/>
      <c r="C400" s="124"/>
      <c r="D400" s="124"/>
      <c r="E400" s="124"/>
      <c r="F400" s="124"/>
      <c r="G400" s="124"/>
    </row>
    <row r="401" spans="1:7" ht="20.25" customHeight="1" x14ac:dyDescent="0.15">
      <c r="A401" s="183"/>
      <c r="B401" s="124"/>
      <c r="C401" s="124"/>
      <c r="D401" s="124"/>
      <c r="E401" s="124"/>
      <c r="F401" s="124"/>
      <c r="G401" s="124"/>
    </row>
    <row r="402" spans="1:7" ht="20.25" customHeight="1" x14ac:dyDescent="0.15">
      <c r="A402" s="183"/>
      <c r="B402" s="124"/>
      <c r="C402" s="124"/>
      <c r="D402" s="124"/>
      <c r="E402" s="124"/>
      <c r="F402" s="124"/>
      <c r="G402" s="124"/>
    </row>
    <row r="403" spans="1:7" ht="20.25" customHeight="1" x14ac:dyDescent="0.15">
      <c r="A403" s="183"/>
      <c r="B403" s="124"/>
      <c r="C403" s="124"/>
      <c r="D403" s="124"/>
      <c r="E403" s="124"/>
      <c r="F403" s="124"/>
      <c r="G403" s="124"/>
    </row>
    <row r="404" spans="1:7" ht="20.25" customHeight="1" x14ac:dyDescent="0.15">
      <c r="A404" s="183"/>
      <c r="B404" s="124"/>
      <c r="C404" s="124"/>
      <c r="D404" s="124"/>
      <c r="E404" s="124"/>
      <c r="F404" s="124"/>
      <c r="G404" s="124"/>
    </row>
    <row r="405" spans="1:7" ht="20.25" customHeight="1" x14ac:dyDescent="0.15">
      <c r="A405" s="183"/>
      <c r="B405" s="124"/>
      <c r="C405" s="124"/>
      <c r="D405" s="124"/>
      <c r="E405" s="124"/>
      <c r="F405" s="124"/>
      <c r="G405" s="124"/>
    </row>
    <row r="406" spans="1:7" ht="20.25" customHeight="1" x14ac:dyDescent="0.15">
      <c r="A406" s="183"/>
      <c r="B406" s="124"/>
      <c r="C406" s="124"/>
      <c r="D406" s="124"/>
      <c r="E406" s="124"/>
      <c r="F406" s="124"/>
      <c r="G406" s="124"/>
    </row>
    <row r="407" spans="1:7" ht="20.25" customHeight="1" x14ac:dyDescent="0.15">
      <c r="A407" s="183"/>
      <c r="B407" s="124"/>
      <c r="C407" s="124"/>
      <c r="D407" s="124"/>
      <c r="E407" s="124"/>
      <c r="F407" s="124"/>
      <c r="G407" s="124"/>
    </row>
    <row r="408" spans="1:7" ht="20.25" customHeight="1" x14ac:dyDescent="0.15">
      <c r="A408" s="183"/>
      <c r="B408" s="124"/>
      <c r="C408" s="124"/>
      <c r="D408" s="124"/>
      <c r="E408" s="124"/>
      <c r="F408" s="124"/>
      <c r="G408" s="124"/>
    </row>
    <row r="409" spans="1:7" ht="20.25" customHeight="1" x14ac:dyDescent="0.15">
      <c r="A409" s="183"/>
      <c r="B409" s="124"/>
      <c r="C409" s="124"/>
      <c r="D409" s="124"/>
      <c r="E409" s="124"/>
      <c r="F409" s="124"/>
      <c r="G409" s="124"/>
    </row>
    <row r="410" spans="1:7" ht="20.25" customHeight="1" x14ac:dyDescent="0.15">
      <c r="A410" s="183"/>
      <c r="B410" s="124"/>
      <c r="C410" s="124"/>
      <c r="D410" s="124"/>
      <c r="E410" s="124"/>
      <c r="F410" s="124"/>
      <c r="G410" s="124"/>
    </row>
    <row r="411" spans="1:7" ht="20.25" customHeight="1" x14ac:dyDescent="0.15">
      <c r="A411" s="183"/>
      <c r="B411" s="124"/>
      <c r="C411" s="124"/>
      <c r="D411" s="124"/>
      <c r="E411" s="124"/>
      <c r="F411" s="124"/>
      <c r="G411" s="124"/>
    </row>
    <row r="412" spans="1:7" ht="20.25" customHeight="1" x14ac:dyDescent="0.15">
      <c r="A412" s="183"/>
      <c r="B412" s="124"/>
      <c r="C412" s="124"/>
      <c r="D412" s="124"/>
      <c r="E412" s="124"/>
      <c r="F412" s="124"/>
      <c r="G412" s="124"/>
    </row>
    <row r="413" spans="1:7" ht="20.25" customHeight="1" x14ac:dyDescent="0.15">
      <c r="A413" s="183"/>
      <c r="B413" s="124"/>
      <c r="C413" s="124"/>
      <c r="D413" s="124"/>
      <c r="E413" s="124"/>
      <c r="F413" s="124"/>
      <c r="G413" s="124"/>
    </row>
    <row r="414" spans="1:7" ht="20.25" customHeight="1" x14ac:dyDescent="0.15">
      <c r="A414" s="183"/>
      <c r="B414" s="124"/>
      <c r="C414" s="124"/>
      <c r="D414" s="124"/>
      <c r="E414" s="124"/>
      <c r="F414" s="124"/>
      <c r="G414" s="124"/>
    </row>
    <row r="415" spans="1:7" ht="20.25" customHeight="1" x14ac:dyDescent="0.15">
      <c r="A415" s="183"/>
      <c r="B415" s="124"/>
      <c r="C415" s="124"/>
      <c r="D415" s="124"/>
      <c r="E415" s="124"/>
      <c r="F415" s="124"/>
      <c r="G415" s="124"/>
    </row>
    <row r="416" spans="1:7" ht="20.25" customHeight="1" x14ac:dyDescent="0.15">
      <c r="A416" s="183"/>
      <c r="B416" s="124"/>
      <c r="C416" s="124"/>
      <c r="D416" s="124"/>
      <c r="E416" s="124"/>
      <c r="F416" s="124"/>
      <c r="G416" s="124"/>
    </row>
    <row r="417" spans="1:7" ht="20.25" customHeight="1" x14ac:dyDescent="0.15">
      <c r="A417" s="183"/>
      <c r="B417" s="124"/>
      <c r="C417" s="124"/>
      <c r="D417" s="124"/>
      <c r="E417" s="124"/>
      <c r="F417" s="124"/>
      <c r="G417" s="124"/>
    </row>
    <row r="435" spans="1:7" ht="20.25" customHeight="1" x14ac:dyDescent="0.15">
      <c r="A435" s="127"/>
      <c r="B435" s="8"/>
      <c r="C435" s="8"/>
      <c r="D435" s="8"/>
      <c r="E435" s="8"/>
      <c r="F435" s="8"/>
      <c r="G435" s="129"/>
    </row>
  </sheetData>
  <mergeCells count="9">
    <mergeCell ref="B38:G38"/>
    <mergeCell ref="B3:G3"/>
    <mergeCell ref="B31:G31"/>
    <mergeCell ref="B35:G35"/>
    <mergeCell ref="B36:G36"/>
    <mergeCell ref="B37:G37"/>
    <mergeCell ref="B10:G10"/>
    <mergeCell ref="B19:G19"/>
    <mergeCell ref="B11:G11"/>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57"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1"/>
  <sheetViews>
    <sheetView zoomScale="70" zoomScaleNormal="70" zoomScaleSheetLayoutView="115" workbookViewId="0">
      <selection activeCell="AP19" sqref="AP19"/>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694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708" t="s">
        <v>590</v>
      </c>
      <c r="AC3" s="709"/>
      <c r="AD3" s="709"/>
      <c r="AE3" s="709"/>
      <c r="AF3" s="710"/>
      <c r="AG3" s="711"/>
      <c r="AH3" s="712"/>
      <c r="AI3" s="712"/>
      <c r="AJ3" s="712"/>
      <c r="AK3" s="713"/>
      <c r="AL3" s="92"/>
    </row>
    <row r="4" spans="2:38" s="2" customFormat="1" x14ac:dyDescent="0.15"/>
    <row r="5" spans="2:38" s="2" customFormat="1" x14ac:dyDescent="0.15">
      <c r="B5" s="706" t="s">
        <v>695</v>
      </c>
      <c r="C5" s="706"/>
      <c r="D5" s="706"/>
      <c r="E5" s="706"/>
      <c r="F5" s="706"/>
      <c r="G5" s="706"/>
      <c r="H5" s="706"/>
      <c r="I5" s="706"/>
      <c r="J5" s="706"/>
      <c r="K5" s="706"/>
      <c r="L5" s="706"/>
      <c r="M5" s="706"/>
      <c r="N5" s="706"/>
      <c r="O5" s="706"/>
      <c r="P5" s="706"/>
      <c r="Q5" s="706"/>
      <c r="R5" s="706"/>
      <c r="S5" s="706"/>
      <c r="T5" s="706"/>
      <c r="U5" s="706"/>
      <c r="V5" s="706"/>
      <c r="W5" s="706"/>
      <c r="X5" s="706"/>
      <c r="Y5" s="706"/>
      <c r="Z5" s="706"/>
      <c r="AA5" s="706"/>
      <c r="AB5" s="706"/>
      <c r="AC5" s="706"/>
      <c r="AD5" s="706"/>
      <c r="AE5" s="706"/>
      <c r="AF5" s="706"/>
      <c r="AG5" s="706"/>
      <c r="AH5" s="706"/>
      <c r="AI5" s="706"/>
      <c r="AJ5" s="706"/>
      <c r="AK5" s="706"/>
    </row>
    <row r="6" spans="2:38" s="2" customFormat="1" x14ac:dyDescent="0.15">
      <c r="B6" s="706" t="s">
        <v>696</v>
      </c>
      <c r="C6" s="706"/>
      <c r="D6" s="706"/>
      <c r="E6" s="706"/>
      <c r="F6" s="706"/>
      <c r="G6" s="706"/>
      <c r="H6" s="706"/>
      <c r="I6" s="706"/>
      <c r="J6" s="706"/>
      <c r="K6" s="706"/>
      <c r="L6" s="706"/>
      <c r="M6" s="706"/>
      <c r="N6" s="706"/>
      <c r="O6" s="706"/>
      <c r="P6" s="706"/>
      <c r="Q6" s="706"/>
      <c r="R6" s="706"/>
      <c r="S6" s="706"/>
      <c r="T6" s="706"/>
      <c r="U6" s="706"/>
      <c r="V6" s="706"/>
      <c r="W6" s="706"/>
      <c r="X6" s="706"/>
      <c r="Y6" s="706"/>
      <c r="Z6" s="706"/>
      <c r="AA6" s="706"/>
      <c r="AB6" s="706"/>
      <c r="AC6" s="706"/>
      <c r="AD6" s="706"/>
      <c r="AE6" s="706"/>
      <c r="AF6" s="706"/>
      <c r="AG6" s="706"/>
      <c r="AH6" s="706"/>
      <c r="AI6" s="706"/>
      <c r="AJ6" s="706"/>
      <c r="AK6" s="706"/>
    </row>
    <row r="7" spans="2:38" s="2" customFormat="1" ht="13.5" customHeight="1" x14ac:dyDescent="0.15">
      <c r="AB7" s="45" t="s">
        <v>742</v>
      </c>
      <c r="AC7" s="706"/>
      <c r="AD7" s="706"/>
      <c r="AE7" s="45" t="s">
        <v>141</v>
      </c>
      <c r="AF7" s="706"/>
      <c r="AG7" s="706"/>
      <c r="AH7" s="2" t="s">
        <v>142</v>
      </c>
      <c r="AI7" s="706"/>
      <c r="AJ7" s="706"/>
      <c r="AK7" s="2" t="s">
        <v>741</v>
      </c>
    </row>
    <row r="8" spans="2:38" s="2" customFormat="1" x14ac:dyDescent="0.15">
      <c r="B8" s="706" t="s">
        <v>697</v>
      </c>
      <c r="C8" s="706"/>
      <c r="D8" s="706"/>
      <c r="E8" s="706"/>
      <c r="F8" s="706"/>
      <c r="G8" s="706"/>
      <c r="H8" s="706"/>
      <c r="I8" s="706"/>
      <c r="J8" s="706"/>
      <c r="K8" s="706"/>
      <c r="L8" s="12"/>
      <c r="M8" s="12"/>
      <c r="N8" s="12"/>
      <c r="O8" s="12"/>
      <c r="P8" s="12"/>
      <c r="Q8" s="12"/>
      <c r="R8" s="12"/>
      <c r="S8" s="12"/>
      <c r="T8" s="12"/>
    </row>
    <row r="9" spans="2:38" customFormat="1" x14ac:dyDescent="0.15">
      <c r="U9" s="707" t="s">
        <v>698</v>
      </c>
      <c r="V9" s="707"/>
      <c r="W9" s="707"/>
      <c r="X9" s="707"/>
      <c r="Y9" s="707"/>
      <c r="Z9" s="707"/>
      <c r="AA9" s="707"/>
      <c r="AB9" s="707"/>
      <c r="AC9" s="707"/>
      <c r="AD9" s="707"/>
      <c r="AE9" s="707"/>
      <c r="AF9" s="707"/>
      <c r="AG9" s="707"/>
      <c r="AH9" s="707"/>
      <c r="AI9" s="707"/>
      <c r="AJ9" s="707"/>
    </row>
    <row r="10" spans="2:38" customFormat="1" x14ac:dyDescent="0.15">
      <c r="X10" s="706"/>
      <c r="Y10" s="706"/>
      <c r="Z10" s="706"/>
      <c r="AA10" s="706"/>
      <c r="AB10" s="706"/>
      <c r="AC10" s="706"/>
      <c r="AD10" s="706"/>
      <c r="AE10" s="706"/>
      <c r="AF10" s="706"/>
      <c r="AG10" s="706"/>
      <c r="AH10" s="706"/>
      <c r="AI10" s="706"/>
      <c r="AJ10" s="706"/>
    </row>
    <row r="11" spans="2:38" customFormat="1" x14ac:dyDescent="0.15">
      <c r="U11" s="706" t="s">
        <v>699</v>
      </c>
      <c r="V11" s="706"/>
      <c r="W11" s="706"/>
      <c r="X11" s="706"/>
      <c r="Y11" s="706"/>
      <c r="Z11" s="706"/>
      <c r="AA11" s="706"/>
      <c r="AB11" s="706"/>
      <c r="AC11" s="706"/>
      <c r="AD11" s="706"/>
      <c r="AE11" s="706"/>
      <c r="AF11" s="706"/>
      <c r="AG11" s="706"/>
      <c r="AH11" s="706"/>
      <c r="AI11" s="706"/>
      <c r="AJ11" s="706"/>
    </row>
    <row r="12" spans="2:38" s="2" customFormat="1" x14ac:dyDescent="0.15">
      <c r="AA12" s="45"/>
      <c r="AB12" s="1"/>
      <c r="AC12" s="1"/>
      <c r="AD12" s="1"/>
      <c r="AE12" s="1"/>
      <c r="AF12" s="1"/>
      <c r="AG12" s="1"/>
      <c r="AH12" s="1"/>
      <c r="AI12" s="1"/>
      <c r="AJ12" s="1"/>
      <c r="AK12" s="1"/>
    </row>
    <row r="13" spans="2:38" s="2" customFormat="1" x14ac:dyDescent="0.15">
      <c r="C13" s="1" t="s">
        <v>700</v>
      </c>
      <c r="D13" s="1"/>
    </row>
    <row r="14" spans="2:38" customFormat="1" ht="12.95" customHeight="1" x14ac:dyDescent="0.15">
      <c r="M14" s="714"/>
      <c r="N14" s="714"/>
      <c r="Y14" s="715" t="s">
        <v>701</v>
      </c>
      <c r="Z14" s="715"/>
      <c r="AA14" s="715"/>
      <c r="AB14" s="715"/>
      <c r="AC14" s="715"/>
      <c r="AD14" s="715"/>
      <c r="AE14" s="715"/>
      <c r="AF14" s="715"/>
      <c r="AG14" s="715"/>
      <c r="AH14" s="715"/>
      <c r="AI14" s="715"/>
      <c r="AJ14" s="715"/>
      <c r="AK14" s="715"/>
    </row>
    <row r="15" spans="2:38" s="2" customFormat="1" ht="14.25" customHeight="1" x14ac:dyDescent="0.15">
      <c r="B15" s="716" t="s">
        <v>597</v>
      </c>
      <c r="C15" s="719" t="s">
        <v>598</v>
      </c>
      <c r="D15" s="720"/>
      <c r="E15" s="720"/>
      <c r="F15" s="720"/>
      <c r="G15" s="720"/>
      <c r="H15" s="720"/>
      <c r="I15" s="720"/>
      <c r="J15" s="720"/>
      <c r="K15" s="720"/>
      <c r="L15" s="721"/>
      <c r="M15" s="722"/>
      <c r="N15" s="723"/>
      <c r="O15" s="723"/>
      <c r="P15" s="723"/>
      <c r="Q15" s="723"/>
      <c r="R15" s="723"/>
      <c r="S15" s="723"/>
      <c r="T15" s="723"/>
      <c r="U15" s="723"/>
      <c r="V15" s="723"/>
      <c r="W15" s="723"/>
      <c r="X15" s="723"/>
      <c r="Y15" s="723"/>
      <c r="Z15" s="723"/>
      <c r="AA15" s="723"/>
      <c r="AB15" s="723"/>
      <c r="AC15" s="723"/>
      <c r="AD15" s="723"/>
      <c r="AE15" s="723"/>
      <c r="AF15" s="723"/>
      <c r="AG15" s="723"/>
      <c r="AH15" s="723"/>
      <c r="AI15" s="696"/>
      <c r="AJ15" s="696"/>
      <c r="AK15" s="724"/>
    </row>
    <row r="16" spans="2:38" s="2" customFormat="1" ht="14.25" customHeight="1" x14ac:dyDescent="0.15">
      <c r="B16" s="717"/>
      <c r="C16" s="725" t="s">
        <v>599</v>
      </c>
      <c r="D16" s="726"/>
      <c r="E16" s="726"/>
      <c r="F16" s="726"/>
      <c r="G16" s="726"/>
      <c r="H16" s="726"/>
      <c r="I16" s="726"/>
      <c r="J16" s="726"/>
      <c r="K16" s="726"/>
      <c r="L16" s="727"/>
      <c r="M16" s="728"/>
      <c r="N16" s="728"/>
      <c r="O16" s="728"/>
      <c r="P16" s="728"/>
      <c r="Q16" s="728"/>
      <c r="R16" s="728"/>
      <c r="S16" s="728"/>
      <c r="T16" s="728"/>
      <c r="U16" s="728"/>
      <c r="V16" s="728"/>
      <c r="W16" s="728"/>
      <c r="X16" s="728"/>
      <c r="Y16" s="728"/>
      <c r="Z16" s="728"/>
      <c r="AA16" s="728"/>
      <c r="AB16" s="728"/>
      <c r="AC16" s="728"/>
      <c r="AD16" s="728"/>
      <c r="AE16" s="728"/>
      <c r="AF16" s="728"/>
      <c r="AG16" s="728"/>
      <c r="AH16" s="728"/>
      <c r="AI16" s="728"/>
      <c r="AJ16" s="728"/>
      <c r="AK16" s="729"/>
    </row>
    <row r="17" spans="2:37" s="2" customFormat="1" ht="13.5" customHeight="1" x14ac:dyDescent="0.15">
      <c r="B17" s="717"/>
      <c r="C17" s="719" t="s">
        <v>702</v>
      </c>
      <c r="D17" s="720"/>
      <c r="E17" s="720"/>
      <c r="F17" s="720"/>
      <c r="G17" s="720"/>
      <c r="H17" s="720"/>
      <c r="I17" s="720"/>
      <c r="J17" s="720"/>
      <c r="K17" s="720"/>
      <c r="L17" s="730"/>
      <c r="M17" s="737" t="s">
        <v>703</v>
      </c>
      <c r="N17" s="737"/>
      <c r="O17" s="737"/>
      <c r="P17" s="737"/>
      <c r="Q17" s="737"/>
      <c r="R17" s="737"/>
      <c r="S17" s="737"/>
      <c r="T17" s="496" t="s">
        <v>704</v>
      </c>
      <c r="U17" s="737"/>
      <c r="V17" s="737"/>
      <c r="W17" s="737"/>
      <c r="X17" s="496" t="s">
        <v>705</v>
      </c>
      <c r="Y17" s="737"/>
      <c r="Z17" s="737"/>
      <c r="AA17" s="737"/>
      <c r="AB17" s="737"/>
      <c r="AC17" s="737"/>
      <c r="AD17" s="737"/>
      <c r="AE17" s="737"/>
      <c r="AF17" s="737"/>
      <c r="AG17" s="737"/>
      <c r="AH17" s="737"/>
      <c r="AI17" s="737"/>
      <c r="AJ17" s="737"/>
      <c r="AK17" s="741"/>
    </row>
    <row r="18" spans="2:37" s="2" customFormat="1" ht="13.5" customHeight="1" x14ac:dyDescent="0.15">
      <c r="B18" s="717"/>
      <c r="C18" s="731"/>
      <c r="D18" s="732"/>
      <c r="E18" s="732"/>
      <c r="F18" s="732"/>
      <c r="G18" s="732"/>
      <c r="H18" s="732"/>
      <c r="I18" s="732"/>
      <c r="J18" s="732"/>
      <c r="K18" s="732"/>
      <c r="L18" s="733"/>
      <c r="M18" s="694" t="s">
        <v>706</v>
      </c>
      <c r="N18" s="694"/>
      <c r="O18" s="694"/>
      <c r="P18" s="694"/>
      <c r="Q18" s="207" t="s">
        <v>707</v>
      </c>
      <c r="R18" s="694"/>
      <c r="S18" s="694"/>
      <c r="T18" s="694"/>
      <c r="U18" s="694"/>
      <c r="V18" s="694" t="s">
        <v>708</v>
      </c>
      <c r="W18" s="694"/>
      <c r="X18" s="694"/>
      <c r="Y18" s="694"/>
      <c r="Z18" s="694"/>
      <c r="AA18" s="694"/>
      <c r="AB18" s="694"/>
      <c r="AC18" s="694"/>
      <c r="AD18" s="694"/>
      <c r="AE18" s="694"/>
      <c r="AF18" s="694"/>
      <c r="AG18" s="694"/>
      <c r="AH18" s="694"/>
      <c r="AI18" s="694"/>
      <c r="AJ18" s="694"/>
      <c r="AK18" s="742"/>
    </row>
    <row r="19" spans="2:37" s="2" customFormat="1" ht="13.5" customHeight="1" x14ac:dyDescent="0.15">
      <c r="B19" s="717"/>
      <c r="C19" s="734"/>
      <c r="D19" s="735"/>
      <c r="E19" s="735"/>
      <c r="F19" s="735"/>
      <c r="G19" s="735"/>
      <c r="H19" s="735"/>
      <c r="I19" s="735"/>
      <c r="J19" s="735"/>
      <c r="K19" s="735"/>
      <c r="L19" s="736"/>
      <c r="M19" s="738" t="s">
        <v>709</v>
      </c>
      <c r="N19" s="738"/>
      <c r="O19" s="738"/>
      <c r="P19" s="738"/>
      <c r="Q19" s="738"/>
      <c r="R19" s="738"/>
      <c r="S19" s="738"/>
      <c r="T19" s="738"/>
      <c r="U19" s="738"/>
      <c r="V19" s="738"/>
      <c r="W19" s="738"/>
      <c r="X19" s="738"/>
      <c r="Y19" s="738"/>
      <c r="Z19" s="738"/>
      <c r="AA19" s="738"/>
      <c r="AB19" s="738"/>
      <c r="AC19" s="738"/>
      <c r="AD19" s="738"/>
      <c r="AE19" s="738"/>
      <c r="AF19" s="738"/>
      <c r="AG19" s="738"/>
      <c r="AH19" s="738"/>
      <c r="AI19" s="738"/>
      <c r="AJ19" s="738"/>
      <c r="AK19" s="739"/>
    </row>
    <row r="20" spans="2:37" s="2" customFormat="1" ht="14.25" customHeight="1" x14ac:dyDescent="0.15">
      <c r="B20" s="717"/>
      <c r="C20" s="725" t="s">
        <v>604</v>
      </c>
      <c r="D20" s="726"/>
      <c r="E20" s="726"/>
      <c r="F20" s="726"/>
      <c r="G20" s="726"/>
      <c r="H20" s="726"/>
      <c r="I20" s="726"/>
      <c r="J20" s="726"/>
      <c r="K20" s="726"/>
      <c r="L20" s="727"/>
      <c r="M20" s="709" t="s">
        <v>0</v>
      </c>
      <c r="N20" s="709"/>
      <c r="O20" s="709"/>
      <c r="P20" s="709"/>
      <c r="Q20" s="710"/>
      <c r="R20" s="711"/>
      <c r="S20" s="712"/>
      <c r="T20" s="712"/>
      <c r="U20" s="712"/>
      <c r="V20" s="712"/>
      <c r="W20" s="712"/>
      <c r="X20" s="712"/>
      <c r="Y20" s="712"/>
      <c r="Z20" s="712"/>
      <c r="AA20" s="713"/>
      <c r="AB20" s="740" t="s">
        <v>1</v>
      </c>
      <c r="AC20" s="737"/>
      <c r="AD20" s="737"/>
      <c r="AE20" s="737"/>
      <c r="AF20" s="741"/>
      <c r="AG20" s="711"/>
      <c r="AH20" s="712"/>
      <c r="AI20" s="712"/>
      <c r="AJ20" s="712"/>
      <c r="AK20" s="713"/>
    </row>
    <row r="21" spans="2:37" ht="14.25" customHeight="1" x14ac:dyDescent="0.15">
      <c r="B21" s="717"/>
      <c r="C21" s="743" t="s">
        <v>605</v>
      </c>
      <c r="D21" s="744"/>
      <c r="E21" s="744"/>
      <c r="F21" s="744"/>
      <c r="G21" s="744"/>
      <c r="H21" s="744"/>
      <c r="I21" s="744"/>
      <c r="J21" s="744"/>
      <c r="K21" s="744"/>
      <c r="L21" s="745"/>
      <c r="M21" s="746"/>
      <c r="N21" s="746"/>
      <c r="O21" s="746"/>
      <c r="P21" s="746"/>
      <c r="Q21" s="746"/>
      <c r="R21" s="746"/>
      <c r="S21" s="746"/>
      <c r="T21" s="746"/>
      <c r="U21" s="747"/>
      <c r="V21" s="708" t="s">
        <v>606</v>
      </c>
      <c r="W21" s="709"/>
      <c r="X21" s="709"/>
      <c r="Y21" s="709"/>
      <c r="Z21" s="709"/>
      <c r="AA21" s="710"/>
      <c r="AB21" s="748"/>
      <c r="AC21" s="746"/>
      <c r="AD21" s="746"/>
      <c r="AE21" s="746"/>
      <c r="AF21" s="746"/>
      <c r="AG21" s="746"/>
      <c r="AH21" s="746"/>
      <c r="AI21" s="746"/>
      <c r="AJ21" s="746"/>
      <c r="AK21" s="747"/>
    </row>
    <row r="22" spans="2:37" ht="14.25" customHeight="1" x14ac:dyDescent="0.15">
      <c r="B22" s="717"/>
      <c r="C22" s="749" t="s">
        <v>2</v>
      </c>
      <c r="D22" s="750"/>
      <c r="E22" s="750"/>
      <c r="F22" s="750"/>
      <c r="G22" s="750"/>
      <c r="H22" s="750"/>
      <c r="I22" s="750"/>
      <c r="J22" s="750"/>
      <c r="K22" s="750"/>
      <c r="L22" s="751"/>
      <c r="M22" s="709" t="s">
        <v>3</v>
      </c>
      <c r="N22" s="709"/>
      <c r="O22" s="709"/>
      <c r="P22" s="709"/>
      <c r="Q22" s="710"/>
      <c r="R22" s="752"/>
      <c r="S22" s="753"/>
      <c r="T22" s="753"/>
      <c r="U22" s="753"/>
      <c r="V22" s="753"/>
      <c r="W22" s="753"/>
      <c r="X22" s="753"/>
      <c r="Y22" s="753"/>
      <c r="Z22" s="753"/>
      <c r="AA22" s="754"/>
      <c r="AB22" s="746" t="s">
        <v>4</v>
      </c>
      <c r="AC22" s="746"/>
      <c r="AD22" s="746"/>
      <c r="AE22" s="746"/>
      <c r="AF22" s="747"/>
      <c r="AG22" s="752"/>
      <c r="AH22" s="753"/>
      <c r="AI22" s="753"/>
      <c r="AJ22" s="753"/>
      <c r="AK22" s="754"/>
    </row>
    <row r="23" spans="2:37" ht="13.5" customHeight="1" x14ac:dyDescent="0.15">
      <c r="B23" s="717"/>
      <c r="C23" s="719" t="s">
        <v>5</v>
      </c>
      <c r="D23" s="720"/>
      <c r="E23" s="720"/>
      <c r="F23" s="720"/>
      <c r="G23" s="720"/>
      <c r="H23" s="720"/>
      <c r="I23" s="720"/>
      <c r="J23" s="720"/>
      <c r="K23" s="720"/>
      <c r="L23" s="730"/>
      <c r="M23" s="737" t="s">
        <v>703</v>
      </c>
      <c r="N23" s="737"/>
      <c r="O23" s="737"/>
      <c r="P23" s="737"/>
      <c r="Q23" s="737"/>
      <c r="R23" s="737"/>
      <c r="S23" s="737"/>
      <c r="T23" s="496" t="s">
        <v>704</v>
      </c>
      <c r="U23" s="737"/>
      <c r="V23" s="737"/>
      <c r="W23" s="737"/>
      <c r="X23" s="496" t="s">
        <v>705</v>
      </c>
      <c r="Y23" s="737"/>
      <c r="Z23" s="737"/>
      <c r="AA23" s="737"/>
      <c r="AB23" s="737"/>
      <c r="AC23" s="737"/>
      <c r="AD23" s="737"/>
      <c r="AE23" s="737"/>
      <c r="AF23" s="737"/>
      <c r="AG23" s="737"/>
      <c r="AH23" s="737"/>
      <c r="AI23" s="737"/>
      <c r="AJ23" s="737"/>
      <c r="AK23" s="741"/>
    </row>
    <row r="24" spans="2:37" ht="14.25" customHeight="1" x14ac:dyDescent="0.15">
      <c r="B24" s="717"/>
      <c r="C24" s="731"/>
      <c r="D24" s="732"/>
      <c r="E24" s="732"/>
      <c r="F24" s="732"/>
      <c r="G24" s="732"/>
      <c r="H24" s="732"/>
      <c r="I24" s="732"/>
      <c r="J24" s="732"/>
      <c r="K24" s="732"/>
      <c r="L24" s="733"/>
      <c r="M24" s="694" t="s">
        <v>706</v>
      </c>
      <c r="N24" s="694"/>
      <c r="O24" s="694"/>
      <c r="P24" s="694"/>
      <c r="Q24" s="207" t="s">
        <v>707</v>
      </c>
      <c r="R24" s="694"/>
      <c r="S24" s="694"/>
      <c r="T24" s="694"/>
      <c r="U24" s="694"/>
      <c r="V24" s="694" t="s">
        <v>708</v>
      </c>
      <c r="W24" s="694"/>
      <c r="X24" s="694"/>
      <c r="Y24" s="694"/>
      <c r="Z24" s="694"/>
      <c r="AA24" s="694"/>
      <c r="AB24" s="694"/>
      <c r="AC24" s="694"/>
      <c r="AD24" s="694"/>
      <c r="AE24" s="694"/>
      <c r="AF24" s="694"/>
      <c r="AG24" s="694"/>
      <c r="AH24" s="694"/>
      <c r="AI24" s="694"/>
      <c r="AJ24" s="694"/>
      <c r="AK24" s="742"/>
    </row>
    <row r="25" spans="2:37" x14ac:dyDescent="0.15">
      <c r="B25" s="718"/>
      <c r="C25" s="734"/>
      <c r="D25" s="735"/>
      <c r="E25" s="735"/>
      <c r="F25" s="735"/>
      <c r="G25" s="735"/>
      <c r="H25" s="735"/>
      <c r="I25" s="735"/>
      <c r="J25" s="735"/>
      <c r="K25" s="735"/>
      <c r="L25" s="736"/>
      <c r="M25" s="738"/>
      <c r="N25" s="738"/>
      <c r="O25" s="738"/>
      <c r="P25" s="738"/>
      <c r="Q25" s="738"/>
      <c r="R25" s="738"/>
      <c r="S25" s="738"/>
      <c r="T25" s="738"/>
      <c r="U25" s="738"/>
      <c r="V25" s="738"/>
      <c r="W25" s="738"/>
      <c r="X25" s="738"/>
      <c r="Y25" s="738"/>
      <c r="Z25" s="738"/>
      <c r="AA25" s="738"/>
      <c r="AB25" s="738"/>
      <c r="AC25" s="738"/>
      <c r="AD25" s="738"/>
      <c r="AE25" s="738"/>
      <c r="AF25" s="738"/>
      <c r="AG25" s="738"/>
      <c r="AH25" s="738"/>
      <c r="AI25" s="738"/>
      <c r="AJ25" s="738"/>
      <c r="AK25" s="739"/>
    </row>
    <row r="26" spans="2:37" ht="13.5" customHeight="1" x14ac:dyDescent="0.15">
      <c r="B26" s="755" t="s">
        <v>607</v>
      </c>
      <c r="C26" s="719" t="s">
        <v>710</v>
      </c>
      <c r="D26" s="720"/>
      <c r="E26" s="720"/>
      <c r="F26" s="720"/>
      <c r="G26" s="720"/>
      <c r="H26" s="720"/>
      <c r="I26" s="720"/>
      <c r="J26" s="720"/>
      <c r="K26" s="720"/>
      <c r="L26" s="730"/>
      <c r="M26" s="723"/>
      <c r="N26" s="723"/>
      <c r="O26" s="723"/>
      <c r="P26" s="723"/>
      <c r="Q26" s="723"/>
      <c r="R26" s="723"/>
      <c r="S26" s="723"/>
      <c r="T26" s="723"/>
      <c r="U26" s="723"/>
      <c r="V26" s="723"/>
      <c r="W26" s="723"/>
      <c r="X26" s="723"/>
      <c r="Y26" s="723"/>
      <c r="Z26" s="723"/>
      <c r="AA26" s="723"/>
      <c r="AB26" s="723"/>
      <c r="AC26" s="723"/>
      <c r="AD26" s="723"/>
      <c r="AE26" s="723"/>
      <c r="AF26" s="723"/>
      <c r="AG26" s="723"/>
      <c r="AH26" s="723"/>
      <c r="AI26" s="723"/>
      <c r="AJ26" s="723"/>
      <c r="AK26" s="758"/>
    </row>
    <row r="27" spans="2:37" ht="13.5" customHeight="1" x14ac:dyDescent="0.15">
      <c r="B27" s="756"/>
      <c r="C27" s="734" t="s">
        <v>711</v>
      </c>
      <c r="D27" s="735"/>
      <c r="E27" s="735"/>
      <c r="F27" s="735"/>
      <c r="G27" s="735"/>
      <c r="H27" s="735"/>
      <c r="I27" s="735"/>
      <c r="J27" s="735"/>
      <c r="K27" s="735"/>
      <c r="L27" s="736"/>
      <c r="M27" s="728"/>
      <c r="N27" s="728"/>
      <c r="O27" s="728"/>
      <c r="P27" s="728"/>
      <c r="Q27" s="728"/>
      <c r="R27" s="728"/>
      <c r="S27" s="728"/>
      <c r="T27" s="728"/>
      <c r="U27" s="728"/>
      <c r="V27" s="728"/>
      <c r="W27" s="728"/>
      <c r="X27" s="728"/>
      <c r="Y27" s="728"/>
      <c r="Z27" s="728"/>
      <c r="AA27" s="728"/>
      <c r="AB27" s="728"/>
      <c r="AC27" s="728"/>
      <c r="AD27" s="728"/>
      <c r="AE27" s="728"/>
      <c r="AF27" s="728"/>
      <c r="AG27" s="728"/>
      <c r="AH27" s="728"/>
      <c r="AI27" s="728"/>
      <c r="AJ27" s="728"/>
      <c r="AK27" s="729"/>
    </row>
    <row r="28" spans="2:37" ht="13.5" customHeight="1" x14ac:dyDescent="0.15">
      <c r="B28" s="756"/>
      <c r="C28" s="719" t="s">
        <v>608</v>
      </c>
      <c r="D28" s="720"/>
      <c r="E28" s="720"/>
      <c r="F28" s="720"/>
      <c r="G28" s="720"/>
      <c r="H28" s="720"/>
      <c r="I28" s="720"/>
      <c r="J28" s="720"/>
      <c r="K28" s="720"/>
      <c r="L28" s="730"/>
      <c r="M28" s="737" t="s">
        <v>703</v>
      </c>
      <c r="N28" s="737"/>
      <c r="O28" s="737"/>
      <c r="P28" s="737"/>
      <c r="Q28" s="737"/>
      <c r="R28" s="737"/>
      <c r="S28" s="737"/>
      <c r="T28" s="496" t="s">
        <v>704</v>
      </c>
      <c r="U28" s="737"/>
      <c r="V28" s="737"/>
      <c r="W28" s="737"/>
      <c r="X28" s="496" t="s">
        <v>705</v>
      </c>
      <c r="Y28" s="737"/>
      <c r="Z28" s="737"/>
      <c r="AA28" s="737"/>
      <c r="AB28" s="737"/>
      <c r="AC28" s="737"/>
      <c r="AD28" s="737"/>
      <c r="AE28" s="737"/>
      <c r="AF28" s="737"/>
      <c r="AG28" s="737"/>
      <c r="AH28" s="737"/>
      <c r="AI28" s="737"/>
      <c r="AJ28" s="737"/>
      <c r="AK28" s="741"/>
    </row>
    <row r="29" spans="2:37" ht="14.25" customHeight="1" x14ac:dyDescent="0.15">
      <c r="B29" s="756"/>
      <c r="C29" s="731"/>
      <c r="D29" s="732"/>
      <c r="E29" s="732"/>
      <c r="F29" s="732"/>
      <c r="G29" s="732"/>
      <c r="H29" s="732"/>
      <c r="I29" s="732"/>
      <c r="J29" s="732"/>
      <c r="K29" s="732"/>
      <c r="L29" s="733"/>
      <c r="M29" s="694" t="s">
        <v>706</v>
      </c>
      <c r="N29" s="694"/>
      <c r="O29" s="694"/>
      <c r="P29" s="694"/>
      <c r="Q29" s="207" t="s">
        <v>707</v>
      </c>
      <c r="R29" s="694"/>
      <c r="S29" s="694"/>
      <c r="T29" s="694"/>
      <c r="U29" s="694"/>
      <c r="V29" s="694" t="s">
        <v>708</v>
      </c>
      <c r="W29" s="694"/>
      <c r="X29" s="694"/>
      <c r="Y29" s="694"/>
      <c r="Z29" s="694"/>
      <c r="AA29" s="694"/>
      <c r="AB29" s="694"/>
      <c r="AC29" s="694"/>
      <c r="AD29" s="694"/>
      <c r="AE29" s="694"/>
      <c r="AF29" s="694"/>
      <c r="AG29" s="694"/>
      <c r="AH29" s="694"/>
      <c r="AI29" s="694"/>
      <c r="AJ29" s="694"/>
      <c r="AK29" s="742"/>
    </row>
    <row r="30" spans="2:37" x14ac:dyDescent="0.15">
      <c r="B30" s="756"/>
      <c r="C30" s="734"/>
      <c r="D30" s="735"/>
      <c r="E30" s="735"/>
      <c r="F30" s="735"/>
      <c r="G30" s="735"/>
      <c r="H30" s="735"/>
      <c r="I30" s="735"/>
      <c r="J30" s="735"/>
      <c r="K30" s="735"/>
      <c r="L30" s="736"/>
      <c r="M30" s="738"/>
      <c r="N30" s="738"/>
      <c r="O30" s="738"/>
      <c r="P30" s="738"/>
      <c r="Q30" s="738"/>
      <c r="R30" s="738"/>
      <c r="S30" s="738"/>
      <c r="T30" s="738"/>
      <c r="U30" s="738"/>
      <c r="V30" s="738"/>
      <c r="W30" s="738"/>
      <c r="X30" s="738"/>
      <c r="Y30" s="738"/>
      <c r="Z30" s="738"/>
      <c r="AA30" s="738"/>
      <c r="AB30" s="738"/>
      <c r="AC30" s="738"/>
      <c r="AD30" s="738"/>
      <c r="AE30" s="738"/>
      <c r="AF30" s="738"/>
      <c r="AG30" s="738"/>
      <c r="AH30" s="738"/>
      <c r="AI30" s="738"/>
      <c r="AJ30" s="738"/>
      <c r="AK30" s="739"/>
    </row>
    <row r="31" spans="2:37" ht="14.25" customHeight="1" x14ac:dyDescent="0.15">
      <c r="B31" s="756"/>
      <c r="C31" s="725" t="s">
        <v>604</v>
      </c>
      <c r="D31" s="726"/>
      <c r="E31" s="726"/>
      <c r="F31" s="726"/>
      <c r="G31" s="726"/>
      <c r="H31" s="726"/>
      <c r="I31" s="726"/>
      <c r="J31" s="726"/>
      <c r="K31" s="726"/>
      <c r="L31" s="727"/>
      <c r="M31" s="709" t="s">
        <v>0</v>
      </c>
      <c r="N31" s="709"/>
      <c r="O31" s="709"/>
      <c r="P31" s="709"/>
      <c r="Q31" s="710"/>
      <c r="R31" s="711"/>
      <c r="S31" s="712"/>
      <c r="T31" s="712"/>
      <c r="U31" s="712"/>
      <c r="V31" s="712"/>
      <c r="W31" s="712"/>
      <c r="X31" s="712"/>
      <c r="Y31" s="712"/>
      <c r="Z31" s="712"/>
      <c r="AA31" s="713"/>
      <c r="AB31" s="740" t="s">
        <v>1</v>
      </c>
      <c r="AC31" s="737"/>
      <c r="AD31" s="737"/>
      <c r="AE31" s="737"/>
      <c r="AF31" s="741"/>
      <c r="AG31" s="711"/>
      <c r="AH31" s="712"/>
      <c r="AI31" s="712"/>
      <c r="AJ31" s="712"/>
      <c r="AK31" s="713"/>
    </row>
    <row r="32" spans="2:37" ht="13.5" customHeight="1" x14ac:dyDescent="0.15">
      <c r="B32" s="756"/>
      <c r="C32" s="759" t="s">
        <v>609</v>
      </c>
      <c r="D32" s="760"/>
      <c r="E32" s="760"/>
      <c r="F32" s="760"/>
      <c r="G32" s="760"/>
      <c r="H32" s="760"/>
      <c r="I32" s="760"/>
      <c r="J32" s="760"/>
      <c r="K32" s="760"/>
      <c r="L32" s="761"/>
      <c r="M32" s="737" t="s">
        <v>703</v>
      </c>
      <c r="N32" s="737"/>
      <c r="O32" s="737"/>
      <c r="P32" s="737"/>
      <c r="Q32" s="737"/>
      <c r="R32" s="737"/>
      <c r="S32" s="737"/>
      <c r="T32" s="496" t="s">
        <v>704</v>
      </c>
      <c r="U32" s="737"/>
      <c r="V32" s="737"/>
      <c r="W32" s="737"/>
      <c r="X32" s="496" t="s">
        <v>705</v>
      </c>
      <c r="Y32" s="737"/>
      <c r="Z32" s="737"/>
      <c r="AA32" s="737"/>
      <c r="AB32" s="737"/>
      <c r="AC32" s="737"/>
      <c r="AD32" s="737"/>
      <c r="AE32" s="737"/>
      <c r="AF32" s="737"/>
      <c r="AG32" s="737"/>
      <c r="AH32" s="737"/>
      <c r="AI32" s="737"/>
      <c r="AJ32" s="737"/>
      <c r="AK32" s="741"/>
    </row>
    <row r="33" spans="1:37" ht="14.25" customHeight="1" x14ac:dyDescent="0.15">
      <c r="B33" s="756"/>
      <c r="C33" s="762"/>
      <c r="D33" s="763"/>
      <c r="E33" s="763"/>
      <c r="F33" s="763"/>
      <c r="G33" s="763"/>
      <c r="H33" s="763"/>
      <c r="I33" s="763"/>
      <c r="J33" s="763"/>
      <c r="K33" s="763"/>
      <c r="L33" s="764"/>
      <c r="M33" s="694" t="s">
        <v>706</v>
      </c>
      <c r="N33" s="694"/>
      <c r="O33" s="694"/>
      <c r="P33" s="694"/>
      <c r="Q33" s="207" t="s">
        <v>707</v>
      </c>
      <c r="R33" s="694"/>
      <c r="S33" s="694"/>
      <c r="T33" s="694"/>
      <c r="U33" s="694"/>
      <c r="V33" s="694" t="s">
        <v>708</v>
      </c>
      <c r="W33" s="694"/>
      <c r="X33" s="694"/>
      <c r="Y33" s="694"/>
      <c r="Z33" s="694"/>
      <c r="AA33" s="694"/>
      <c r="AB33" s="694"/>
      <c r="AC33" s="694"/>
      <c r="AD33" s="694"/>
      <c r="AE33" s="694"/>
      <c r="AF33" s="694"/>
      <c r="AG33" s="694"/>
      <c r="AH33" s="694"/>
      <c r="AI33" s="694"/>
      <c r="AJ33" s="694"/>
      <c r="AK33" s="742"/>
    </row>
    <row r="34" spans="1:37" x14ac:dyDescent="0.15">
      <c r="B34" s="756"/>
      <c r="C34" s="765"/>
      <c r="D34" s="766"/>
      <c r="E34" s="766"/>
      <c r="F34" s="766"/>
      <c r="G34" s="766"/>
      <c r="H34" s="766"/>
      <c r="I34" s="766"/>
      <c r="J34" s="766"/>
      <c r="K34" s="766"/>
      <c r="L34" s="767"/>
      <c r="M34" s="738"/>
      <c r="N34" s="738"/>
      <c r="O34" s="738"/>
      <c r="P34" s="738"/>
      <c r="Q34" s="738"/>
      <c r="R34" s="738"/>
      <c r="S34" s="738"/>
      <c r="T34" s="738"/>
      <c r="U34" s="738"/>
      <c r="V34" s="738"/>
      <c r="W34" s="738"/>
      <c r="X34" s="738"/>
      <c r="Y34" s="738"/>
      <c r="Z34" s="738"/>
      <c r="AA34" s="738"/>
      <c r="AB34" s="738"/>
      <c r="AC34" s="738"/>
      <c r="AD34" s="738"/>
      <c r="AE34" s="738"/>
      <c r="AF34" s="738"/>
      <c r="AG34" s="738"/>
      <c r="AH34" s="738"/>
      <c r="AI34" s="738"/>
      <c r="AJ34" s="738"/>
      <c r="AK34" s="739"/>
    </row>
    <row r="35" spans="1:37" ht="14.25" customHeight="1" x14ac:dyDescent="0.15">
      <c r="B35" s="756"/>
      <c r="C35" s="725" t="s">
        <v>604</v>
      </c>
      <c r="D35" s="726"/>
      <c r="E35" s="726"/>
      <c r="F35" s="726"/>
      <c r="G35" s="726"/>
      <c r="H35" s="726"/>
      <c r="I35" s="726"/>
      <c r="J35" s="726"/>
      <c r="K35" s="726"/>
      <c r="L35" s="727"/>
      <c r="M35" s="709" t="s">
        <v>0</v>
      </c>
      <c r="N35" s="709"/>
      <c r="O35" s="709"/>
      <c r="P35" s="709"/>
      <c r="Q35" s="710"/>
      <c r="R35" s="711"/>
      <c r="S35" s="712"/>
      <c r="T35" s="712"/>
      <c r="U35" s="712"/>
      <c r="V35" s="712"/>
      <c r="W35" s="712"/>
      <c r="X35" s="712"/>
      <c r="Y35" s="712"/>
      <c r="Z35" s="712"/>
      <c r="AA35" s="713"/>
      <c r="AB35" s="740" t="s">
        <v>1</v>
      </c>
      <c r="AC35" s="737"/>
      <c r="AD35" s="737"/>
      <c r="AE35" s="737"/>
      <c r="AF35" s="741"/>
      <c r="AG35" s="711"/>
      <c r="AH35" s="712"/>
      <c r="AI35" s="712"/>
      <c r="AJ35" s="712"/>
      <c r="AK35" s="713"/>
    </row>
    <row r="36" spans="1:37" ht="14.25" customHeight="1" x14ac:dyDescent="0.15">
      <c r="B36" s="756"/>
      <c r="C36" s="725" t="s">
        <v>6</v>
      </c>
      <c r="D36" s="726"/>
      <c r="E36" s="726"/>
      <c r="F36" s="726"/>
      <c r="G36" s="726"/>
      <c r="H36" s="726"/>
      <c r="I36" s="726"/>
      <c r="J36" s="726"/>
      <c r="K36" s="726"/>
      <c r="L36" s="727"/>
      <c r="M36" s="750"/>
      <c r="N36" s="750"/>
      <c r="O36" s="750"/>
      <c r="P36" s="750"/>
      <c r="Q36" s="750"/>
      <c r="R36" s="750"/>
      <c r="S36" s="750"/>
      <c r="T36" s="750"/>
      <c r="U36" s="750"/>
      <c r="V36" s="750"/>
      <c r="W36" s="750"/>
      <c r="X36" s="750"/>
      <c r="Y36" s="750"/>
      <c r="Z36" s="750"/>
      <c r="AA36" s="750"/>
      <c r="AB36" s="750"/>
      <c r="AC36" s="750"/>
      <c r="AD36" s="750"/>
      <c r="AE36" s="750"/>
      <c r="AF36" s="750"/>
      <c r="AG36" s="750"/>
      <c r="AH36" s="750"/>
      <c r="AI36" s="750"/>
      <c r="AJ36" s="750"/>
      <c r="AK36" s="751"/>
    </row>
    <row r="37" spans="1:37" ht="13.5" customHeight="1" x14ac:dyDescent="0.15">
      <c r="B37" s="756"/>
      <c r="C37" s="719" t="s">
        <v>7</v>
      </c>
      <c r="D37" s="720"/>
      <c r="E37" s="720"/>
      <c r="F37" s="720"/>
      <c r="G37" s="720"/>
      <c r="H37" s="720"/>
      <c r="I37" s="720"/>
      <c r="J37" s="720"/>
      <c r="K37" s="720"/>
      <c r="L37" s="730"/>
      <c r="M37" s="737" t="s">
        <v>703</v>
      </c>
      <c r="N37" s="737"/>
      <c r="O37" s="737"/>
      <c r="P37" s="737"/>
      <c r="Q37" s="737"/>
      <c r="R37" s="737"/>
      <c r="S37" s="737"/>
      <c r="T37" s="496" t="s">
        <v>704</v>
      </c>
      <c r="U37" s="737"/>
      <c r="V37" s="737"/>
      <c r="W37" s="737"/>
      <c r="X37" s="496" t="s">
        <v>705</v>
      </c>
      <c r="Y37" s="737"/>
      <c r="Z37" s="737"/>
      <c r="AA37" s="737"/>
      <c r="AB37" s="737"/>
      <c r="AC37" s="737"/>
      <c r="AD37" s="737"/>
      <c r="AE37" s="737"/>
      <c r="AF37" s="737"/>
      <c r="AG37" s="737"/>
      <c r="AH37" s="737"/>
      <c r="AI37" s="737"/>
      <c r="AJ37" s="737"/>
      <c r="AK37" s="741"/>
    </row>
    <row r="38" spans="1:37" ht="14.25" customHeight="1" x14ac:dyDescent="0.15">
      <c r="B38" s="756"/>
      <c r="C38" s="731"/>
      <c r="D38" s="732"/>
      <c r="E38" s="732"/>
      <c r="F38" s="732"/>
      <c r="G38" s="732"/>
      <c r="H38" s="732"/>
      <c r="I38" s="732"/>
      <c r="J38" s="732"/>
      <c r="K38" s="732"/>
      <c r="L38" s="733"/>
      <c r="M38" s="694" t="s">
        <v>706</v>
      </c>
      <c r="N38" s="694"/>
      <c r="O38" s="694"/>
      <c r="P38" s="694"/>
      <c r="Q38" s="207" t="s">
        <v>707</v>
      </c>
      <c r="R38" s="694"/>
      <c r="S38" s="694"/>
      <c r="T38" s="694"/>
      <c r="U38" s="694"/>
      <c r="V38" s="694" t="s">
        <v>708</v>
      </c>
      <c r="W38" s="694"/>
      <c r="X38" s="694"/>
      <c r="Y38" s="694"/>
      <c r="Z38" s="694"/>
      <c r="AA38" s="694"/>
      <c r="AB38" s="694"/>
      <c r="AC38" s="694"/>
      <c r="AD38" s="694"/>
      <c r="AE38" s="694"/>
      <c r="AF38" s="694"/>
      <c r="AG38" s="694"/>
      <c r="AH38" s="694"/>
      <c r="AI38" s="694"/>
      <c r="AJ38" s="694"/>
      <c r="AK38" s="742"/>
    </row>
    <row r="39" spans="1:37" x14ac:dyDescent="0.15">
      <c r="B39" s="757"/>
      <c r="C39" s="734"/>
      <c r="D39" s="735"/>
      <c r="E39" s="735"/>
      <c r="F39" s="735"/>
      <c r="G39" s="735"/>
      <c r="H39" s="735"/>
      <c r="I39" s="735"/>
      <c r="J39" s="735"/>
      <c r="K39" s="735"/>
      <c r="L39" s="736"/>
      <c r="M39" s="738"/>
      <c r="N39" s="738"/>
      <c r="O39" s="738"/>
      <c r="P39" s="738"/>
      <c r="Q39" s="738"/>
      <c r="R39" s="738"/>
      <c r="S39" s="738"/>
      <c r="T39" s="738"/>
      <c r="U39" s="738"/>
      <c r="V39" s="738"/>
      <c r="W39" s="738"/>
      <c r="X39" s="738"/>
      <c r="Y39" s="738"/>
      <c r="Z39" s="738"/>
      <c r="AA39" s="738"/>
      <c r="AB39" s="738"/>
      <c r="AC39" s="738"/>
      <c r="AD39" s="738"/>
      <c r="AE39" s="738"/>
      <c r="AF39" s="738"/>
      <c r="AG39" s="738"/>
      <c r="AH39" s="738"/>
      <c r="AI39" s="738"/>
      <c r="AJ39" s="738"/>
      <c r="AK39" s="739"/>
    </row>
    <row r="40" spans="1:37" ht="13.5" customHeight="1" x14ac:dyDescent="0.15">
      <c r="B40" s="768" t="s">
        <v>610</v>
      </c>
      <c r="C40" s="769" t="s">
        <v>611</v>
      </c>
      <c r="D40" s="770"/>
      <c r="E40" s="770"/>
      <c r="F40" s="770"/>
      <c r="G40" s="770"/>
      <c r="H40" s="770"/>
      <c r="I40" s="770"/>
      <c r="J40" s="770"/>
      <c r="K40" s="770"/>
      <c r="L40" s="770"/>
      <c r="M40" s="773" t="s">
        <v>612</v>
      </c>
      <c r="N40" s="747"/>
      <c r="O40" s="776" t="s">
        <v>712</v>
      </c>
      <c r="P40" s="777"/>
      <c r="Q40" s="778"/>
      <c r="R40" s="711" t="s">
        <v>614</v>
      </c>
      <c r="S40" s="712"/>
      <c r="T40" s="712"/>
      <c r="U40" s="712"/>
      <c r="V40" s="712"/>
      <c r="W40" s="712"/>
      <c r="X40" s="712"/>
      <c r="Y40" s="712"/>
      <c r="Z40" s="713"/>
      <c r="AA40" s="776" t="s">
        <v>615</v>
      </c>
      <c r="AB40" s="777"/>
      <c r="AC40" s="777"/>
      <c r="AD40" s="777"/>
      <c r="AE40" s="777"/>
      <c r="AF40" s="778"/>
      <c r="AG40" s="776" t="s">
        <v>616</v>
      </c>
      <c r="AH40" s="777"/>
      <c r="AI40" s="777"/>
      <c r="AJ40" s="777"/>
      <c r="AK40" s="778"/>
    </row>
    <row r="41" spans="1:37" ht="14.25" customHeight="1" x14ac:dyDescent="0.15">
      <c r="A41" s="497"/>
      <c r="B41" s="756"/>
      <c r="C41" s="771"/>
      <c r="D41" s="772"/>
      <c r="E41" s="772"/>
      <c r="F41" s="772"/>
      <c r="G41" s="772"/>
      <c r="H41" s="772"/>
      <c r="I41" s="772"/>
      <c r="J41" s="772"/>
      <c r="K41" s="772"/>
      <c r="L41" s="772"/>
      <c r="M41" s="774"/>
      <c r="N41" s="775"/>
      <c r="O41" s="789" t="s">
        <v>713</v>
      </c>
      <c r="P41" s="790"/>
      <c r="Q41" s="791"/>
      <c r="R41" s="779"/>
      <c r="S41" s="780"/>
      <c r="T41" s="780"/>
      <c r="U41" s="780"/>
      <c r="V41" s="780"/>
      <c r="W41" s="780"/>
      <c r="X41" s="780"/>
      <c r="Y41" s="780"/>
      <c r="Z41" s="781"/>
      <c r="AA41" s="789" t="s">
        <v>619</v>
      </c>
      <c r="AB41" s="790"/>
      <c r="AC41" s="790"/>
      <c r="AD41" s="790"/>
      <c r="AE41" s="790"/>
      <c r="AF41" s="791"/>
      <c r="AG41" s="792" t="s">
        <v>620</v>
      </c>
      <c r="AH41" s="793"/>
      <c r="AI41" s="793"/>
      <c r="AJ41" s="793"/>
      <c r="AK41" s="794"/>
    </row>
    <row r="42" spans="1:37" ht="14.25" customHeight="1" x14ac:dyDescent="0.15">
      <c r="B42" s="756"/>
      <c r="C42" s="717" t="s">
        <v>714</v>
      </c>
      <c r="D42" s="68"/>
      <c r="E42" s="786" t="s">
        <v>668</v>
      </c>
      <c r="F42" s="786"/>
      <c r="G42" s="786"/>
      <c r="H42" s="786"/>
      <c r="I42" s="786"/>
      <c r="J42" s="786"/>
      <c r="K42" s="786"/>
      <c r="L42" s="786"/>
      <c r="M42" s="773"/>
      <c r="N42" s="788"/>
      <c r="O42" s="795"/>
      <c r="P42" s="796"/>
      <c r="Q42" s="797"/>
      <c r="R42" s="498" t="s">
        <v>20</v>
      </c>
      <c r="S42" s="782" t="s">
        <v>715</v>
      </c>
      <c r="T42" s="782"/>
      <c r="U42" s="499" t="s">
        <v>20</v>
      </c>
      <c r="V42" s="782" t="s">
        <v>716</v>
      </c>
      <c r="W42" s="782"/>
      <c r="X42" s="499" t="s">
        <v>20</v>
      </c>
      <c r="Y42" s="782" t="s">
        <v>717</v>
      </c>
      <c r="Z42" s="782"/>
      <c r="AA42" s="783"/>
      <c r="AB42" s="784"/>
      <c r="AC42" s="784"/>
      <c r="AD42" s="784"/>
      <c r="AE42" s="784"/>
      <c r="AF42" s="785"/>
      <c r="AG42" s="784"/>
      <c r="AH42" s="784"/>
      <c r="AI42" s="784"/>
      <c r="AJ42" s="784"/>
      <c r="AK42" s="785"/>
    </row>
    <row r="43" spans="1:37" ht="14.25" customHeight="1" x14ac:dyDescent="0.15">
      <c r="B43" s="756"/>
      <c r="C43" s="717"/>
      <c r="D43" s="68"/>
      <c r="E43" s="786" t="s">
        <v>670</v>
      </c>
      <c r="F43" s="787"/>
      <c r="G43" s="787"/>
      <c r="H43" s="787"/>
      <c r="I43" s="787"/>
      <c r="J43" s="787"/>
      <c r="K43" s="787"/>
      <c r="L43" s="787"/>
      <c r="M43" s="773"/>
      <c r="N43" s="788"/>
      <c r="O43" s="795"/>
      <c r="P43" s="796"/>
      <c r="Q43" s="797"/>
      <c r="R43" s="498" t="s">
        <v>20</v>
      </c>
      <c r="S43" s="782" t="s">
        <v>715</v>
      </c>
      <c r="T43" s="782"/>
      <c r="U43" s="499" t="s">
        <v>20</v>
      </c>
      <c r="V43" s="782" t="s">
        <v>716</v>
      </c>
      <c r="W43" s="782"/>
      <c r="X43" s="499" t="s">
        <v>20</v>
      </c>
      <c r="Y43" s="782" t="s">
        <v>717</v>
      </c>
      <c r="Z43" s="782"/>
      <c r="AA43" s="783"/>
      <c r="AB43" s="784"/>
      <c r="AC43" s="784"/>
      <c r="AD43" s="784"/>
      <c r="AE43" s="784"/>
      <c r="AF43" s="785"/>
      <c r="AG43" s="784"/>
      <c r="AH43" s="784"/>
      <c r="AI43" s="784"/>
      <c r="AJ43" s="784"/>
      <c r="AK43" s="785"/>
    </row>
    <row r="44" spans="1:37" ht="14.25" customHeight="1" x14ac:dyDescent="0.15">
      <c r="B44" s="756"/>
      <c r="C44" s="717"/>
      <c r="D44" s="68"/>
      <c r="E44" s="786" t="s">
        <v>718</v>
      </c>
      <c r="F44" s="787"/>
      <c r="G44" s="787"/>
      <c r="H44" s="787"/>
      <c r="I44" s="787"/>
      <c r="J44" s="787"/>
      <c r="K44" s="787"/>
      <c r="L44" s="787"/>
      <c r="M44" s="773"/>
      <c r="N44" s="788"/>
      <c r="O44" s="795"/>
      <c r="P44" s="796"/>
      <c r="Q44" s="797"/>
      <c r="R44" s="498" t="s">
        <v>20</v>
      </c>
      <c r="S44" s="782" t="s">
        <v>715</v>
      </c>
      <c r="T44" s="782"/>
      <c r="U44" s="499" t="s">
        <v>20</v>
      </c>
      <c r="V44" s="782" t="s">
        <v>716</v>
      </c>
      <c r="W44" s="782"/>
      <c r="X44" s="499" t="s">
        <v>20</v>
      </c>
      <c r="Y44" s="782" t="s">
        <v>717</v>
      </c>
      <c r="Z44" s="782"/>
      <c r="AA44" s="783"/>
      <c r="AB44" s="784"/>
      <c r="AC44" s="784"/>
      <c r="AD44" s="784"/>
      <c r="AE44" s="784"/>
      <c r="AF44" s="785"/>
      <c r="AG44" s="784"/>
      <c r="AH44" s="784"/>
      <c r="AI44" s="784"/>
      <c r="AJ44" s="784"/>
      <c r="AK44" s="785"/>
    </row>
    <row r="45" spans="1:37" ht="14.25" customHeight="1" x14ac:dyDescent="0.15">
      <c r="B45" s="756"/>
      <c r="C45" s="717"/>
      <c r="D45" s="68"/>
      <c r="E45" s="786" t="s">
        <v>135</v>
      </c>
      <c r="F45" s="787"/>
      <c r="G45" s="787"/>
      <c r="H45" s="787"/>
      <c r="I45" s="787"/>
      <c r="J45" s="787"/>
      <c r="K45" s="787"/>
      <c r="L45" s="787"/>
      <c r="M45" s="773"/>
      <c r="N45" s="788"/>
      <c r="O45" s="795"/>
      <c r="P45" s="796"/>
      <c r="Q45" s="797"/>
      <c r="R45" s="498" t="s">
        <v>20</v>
      </c>
      <c r="S45" s="782" t="s">
        <v>715</v>
      </c>
      <c r="T45" s="782"/>
      <c r="U45" s="499" t="s">
        <v>20</v>
      </c>
      <c r="V45" s="782" t="s">
        <v>716</v>
      </c>
      <c r="W45" s="782"/>
      <c r="X45" s="499" t="s">
        <v>20</v>
      </c>
      <c r="Y45" s="782" t="s">
        <v>717</v>
      </c>
      <c r="Z45" s="782"/>
      <c r="AA45" s="783"/>
      <c r="AB45" s="784"/>
      <c r="AC45" s="784"/>
      <c r="AD45" s="784"/>
      <c r="AE45" s="784"/>
      <c r="AF45" s="785"/>
      <c r="AG45" s="784"/>
      <c r="AH45" s="784"/>
      <c r="AI45" s="784"/>
      <c r="AJ45" s="784"/>
      <c r="AK45" s="785"/>
    </row>
    <row r="46" spans="1:37" ht="14.25" customHeight="1" x14ac:dyDescent="0.15">
      <c r="B46" s="756"/>
      <c r="C46" s="717"/>
      <c r="D46" s="68"/>
      <c r="E46" s="786" t="s">
        <v>136</v>
      </c>
      <c r="F46" s="787"/>
      <c r="G46" s="787"/>
      <c r="H46" s="787"/>
      <c r="I46" s="787"/>
      <c r="J46" s="787"/>
      <c r="K46" s="787"/>
      <c r="L46" s="787"/>
      <c r="M46" s="773"/>
      <c r="N46" s="788"/>
      <c r="O46" s="795"/>
      <c r="P46" s="796"/>
      <c r="Q46" s="797"/>
      <c r="R46" s="498" t="s">
        <v>20</v>
      </c>
      <c r="S46" s="782" t="s">
        <v>715</v>
      </c>
      <c r="T46" s="782"/>
      <c r="U46" s="499" t="s">
        <v>20</v>
      </c>
      <c r="V46" s="782" t="s">
        <v>716</v>
      </c>
      <c r="W46" s="782"/>
      <c r="X46" s="499" t="s">
        <v>20</v>
      </c>
      <c r="Y46" s="782" t="s">
        <v>717</v>
      </c>
      <c r="Z46" s="782"/>
      <c r="AA46" s="783"/>
      <c r="AB46" s="784"/>
      <c r="AC46" s="784"/>
      <c r="AD46" s="784"/>
      <c r="AE46" s="784"/>
      <c r="AF46" s="785"/>
      <c r="AG46" s="784"/>
      <c r="AH46" s="784"/>
      <c r="AI46" s="784"/>
      <c r="AJ46" s="784"/>
      <c r="AK46" s="785"/>
    </row>
    <row r="47" spans="1:37" ht="14.25" customHeight="1" x14ac:dyDescent="0.15">
      <c r="B47" s="756"/>
      <c r="C47" s="717"/>
      <c r="D47" s="68"/>
      <c r="E47" s="800" t="s">
        <v>137</v>
      </c>
      <c r="F47" s="801"/>
      <c r="G47" s="801"/>
      <c r="H47" s="801"/>
      <c r="I47" s="801"/>
      <c r="J47" s="801"/>
      <c r="K47" s="801"/>
      <c r="L47" s="801"/>
      <c r="M47" s="773"/>
      <c r="N47" s="788"/>
      <c r="O47" s="795"/>
      <c r="P47" s="796"/>
      <c r="Q47" s="797"/>
      <c r="R47" s="498" t="s">
        <v>20</v>
      </c>
      <c r="S47" s="782" t="s">
        <v>715</v>
      </c>
      <c r="T47" s="782"/>
      <c r="U47" s="499" t="s">
        <v>20</v>
      </c>
      <c r="V47" s="782" t="s">
        <v>716</v>
      </c>
      <c r="W47" s="782"/>
      <c r="X47" s="499" t="s">
        <v>20</v>
      </c>
      <c r="Y47" s="782" t="s">
        <v>717</v>
      </c>
      <c r="Z47" s="782"/>
      <c r="AA47" s="783"/>
      <c r="AB47" s="784"/>
      <c r="AC47" s="784"/>
      <c r="AD47" s="784"/>
      <c r="AE47" s="784"/>
      <c r="AF47" s="785"/>
      <c r="AG47" s="784"/>
      <c r="AH47" s="784"/>
      <c r="AI47" s="784"/>
      <c r="AJ47" s="784"/>
      <c r="AK47" s="785"/>
    </row>
    <row r="48" spans="1:37" ht="14.25" customHeight="1" x14ac:dyDescent="0.15">
      <c r="B48" s="756"/>
      <c r="C48" s="717"/>
      <c r="D48" s="68"/>
      <c r="E48" s="798" t="s">
        <v>719</v>
      </c>
      <c r="F48" s="799"/>
      <c r="G48" s="799"/>
      <c r="H48" s="799"/>
      <c r="I48" s="799"/>
      <c r="J48" s="799"/>
      <c r="K48" s="799"/>
      <c r="L48" s="799"/>
      <c r="M48" s="773"/>
      <c r="N48" s="788"/>
      <c r="O48" s="795"/>
      <c r="P48" s="796"/>
      <c r="Q48" s="797"/>
      <c r="R48" s="498" t="s">
        <v>20</v>
      </c>
      <c r="S48" s="782" t="s">
        <v>715</v>
      </c>
      <c r="T48" s="782"/>
      <c r="U48" s="499" t="s">
        <v>20</v>
      </c>
      <c r="V48" s="782" t="s">
        <v>716</v>
      </c>
      <c r="W48" s="782"/>
      <c r="X48" s="499" t="s">
        <v>20</v>
      </c>
      <c r="Y48" s="782" t="s">
        <v>717</v>
      </c>
      <c r="Z48" s="782"/>
      <c r="AA48" s="783"/>
      <c r="AB48" s="784"/>
      <c r="AC48" s="784"/>
      <c r="AD48" s="784"/>
      <c r="AE48" s="784"/>
      <c r="AF48" s="785"/>
      <c r="AG48" s="784"/>
      <c r="AH48" s="784"/>
      <c r="AI48" s="784"/>
      <c r="AJ48" s="784"/>
      <c r="AK48" s="785"/>
    </row>
    <row r="49" spans="2:37" ht="14.25" customHeight="1" x14ac:dyDescent="0.15">
      <c r="B49" s="756"/>
      <c r="C49" s="717"/>
      <c r="D49" s="69"/>
      <c r="E49" s="798" t="s">
        <v>720</v>
      </c>
      <c r="F49" s="804"/>
      <c r="G49" s="804"/>
      <c r="H49" s="804"/>
      <c r="I49" s="804"/>
      <c r="J49" s="804"/>
      <c r="K49" s="804"/>
      <c r="L49" s="804"/>
      <c r="M49" s="773"/>
      <c r="N49" s="788"/>
      <c r="O49" s="795"/>
      <c r="P49" s="796"/>
      <c r="Q49" s="797"/>
      <c r="R49" s="498" t="s">
        <v>20</v>
      </c>
      <c r="S49" s="782" t="s">
        <v>715</v>
      </c>
      <c r="T49" s="782"/>
      <c r="U49" s="499" t="s">
        <v>20</v>
      </c>
      <c r="V49" s="782" t="s">
        <v>716</v>
      </c>
      <c r="W49" s="782"/>
      <c r="X49" s="499" t="s">
        <v>20</v>
      </c>
      <c r="Y49" s="782" t="s">
        <v>717</v>
      </c>
      <c r="Z49" s="782"/>
      <c r="AA49" s="783"/>
      <c r="AB49" s="784"/>
      <c r="AC49" s="784"/>
      <c r="AD49" s="784"/>
      <c r="AE49" s="784"/>
      <c r="AF49" s="785"/>
      <c r="AG49" s="784"/>
      <c r="AH49" s="784"/>
      <c r="AI49" s="784"/>
      <c r="AJ49" s="784"/>
      <c r="AK49" s="785"/>
    </row>
    <row r="50" spans="2:37" ht="14.25" customHeight="1" x14ac:dyDescent="0.15">
      <c r="B50" s="756"/>
      <c r="C50" s="717"/>
      <c r="D50" s="69"/>
      <c r="E50" s="802" t="s">
        <v>673</v>
      </c>
      <c r="F50" s="803"/>
      <c r="G50" s="803"/>
      <c r="H50" s="803"/>
      <c r="I50" s="803"/>
      <c r="J50" s="803"/>
      <c r="K50" s="803"/>
      <c r="L50" s="803"/>
      <c r="M50" s="773"/>
      <c r="N50" s="788"/>
      <c r="O50" s="795"/>
      <c r="P50" s="796"/>
      <c r="Q50" s="797"/>
      <c r="R50" s="498" t="s">
        <v>20</v>
      </c>
      <c r="S50" s="782" t="s">
        <v>715</v>
      </c>
      <c r="T50" s="782"/>
      <c r="U50" s="499" t="s">
        <v>20</v>
      </c>
      <c r="V50" s="782" t="s">
        <v>716</v>
      </c>
      <c r="W50" s="782"/>
      <c r="X50" s="499" t="s">
        <v>20</v>
      </c>
      <c r="Y50" s="782" t="s">
        <v>717</v>
      </c>
      <c r="Z50" s="782"/>
      <c r="AA50" s="783"/>
      <c r="AB50" s="784"/>
      <c r="AC50" s="784"/>
      <c r="AD50" s="784"/>
      <c r="AE50" s="784"/>
      <c r="AF50" s="785"/>
      <c r="AG50" s="784"/>
      <c r="AH50" s="784"/>
      <c r="AI50" s="784"/>
      <c r="AJ50" s="784"/>
      <c r="AK50" s="785"/>
    </row>
    <row r="51" spans="2:37" ht="14.25" customHeight="1" thickBot="1" x14ac:dyDescent="0.2">
      <c r="B51" s="756"/>
      <c r="C51" s="717"/>
      <c r="D51" s="69"/>
      <c r="E51" s="806" t="s">
        <v>138</v>
      </c>
      <c r="F51" s="807"/>
      <c r="G51" s="807"/>
      <c r="H51" s="807"/>
      <c r="I51" s="807"/>
      <c r="J51" s="807"/>
      <c r="K51" s="807"/>
      <c r="L51" s="807"/>
      <c r="M51" s="773"/>
      <c r="N51" s="788"/>
      <c r="O51" s="795"/>
      <c r="P51" s="796"/>
      <c r="Q51" s="797"/>
      <c r="R51" s="498" t="s">
        <v>20</v>
      </c>
      <c r="S51" s="782" t="s">
        <v>715</v>
      </c>
      <c r="T51" s="782"/>
      <c r="U51" s="499" t="s">
        <v>20</v>
      </c>
      <c r="V51" s="782" t="s">
        <v>716</v>
      </c>
      <c r="W51" s="782"/>
      <c r="X51" s="499" t="s">
        <v>20</v>
      </c>
      <c r="Y51" s="782" t="s">
        <v>717</v>
      </c>
      <c r="Z51" s="782"/>
      <c r="AA51" s="783"/>
      <c r="AB51" s="784"/>
      <c r="AC51" s="784"/>
      <c r="AD51" s="784"/>
      <c r="AE51" s="784"/>
      <c r="AF51" s="785"/>
      <c r="AG51" s="784"/>
      <c r="AH51" s="784"/>
      <c r="AI51" s="784"/>
      <c r="AJ51" s="784"/>
      <c r="AK51" s="785"/>
    </row>
    <row r="52" spans="2:37" ht="14.25" customHeight="1" thickTop="1" x14ac:dyDescent="0.15">
      <c r="B52" s="756"/>
      <c r="C52" s="717"/>
      <c r="D52" s="71"/>
      <c r="E52" s="805" t="s">
        <v>721</v>
      </c>
      <c r="F52" s="805"/>
      <c r="G52" s="805"/>
      <c r="H52" s="805"/>
      <c r="I52" s="805"/>
      <c r="J52" s="805"/>
      <c r="K52" s="805"/>
      <c r="L52" s="805"/>
      <c r="M52" s="773"/>
      <c r="N52" s="788"/>
      <c r="O52" s="795"/>
      <c r="P52" s="796"/>
      <c r="Q52" s="797"/>
      <c r="R52" s="498" t="s">
        <v>20</v>
      </c>
      <c r="S52" s="782" t="s">
        <v>715</v>
      </c>
      <c r="T52" s="782"/>
      <c r="U52" s="499" t="s">
        <v>20</v>
      </c>
      <c r="V52" s="782" t="s">
        <v>716</v>
      </c>
      <c r="W52" s="782"/>
      <c r="X52" s="499" t="s">
        <v>20</v>
      </c>
      <c r="Y52" s="782" t="s">
        <v>717</v>
      </c>
      <c r="Z52" s="782"/>
      <c r="AA52" s="783"/>
      <c r="AB52" s="784"/>
      <c r="AC52" s="784"/>
      <c r="AD52" s="784"/>
      <c r="AE52" s="784"/>
      <c r="AF52" s="785"/>
      <c r="AG52" s="784"/>
      <c r="AH52" s="784"/>
      <c r="AI52" s="784"/>
      <c r="AJ52" s="784"/>
      <c r="AK52" s="785"/>
    </row>
    <row r="53" spans="2:37" ht="14.25" customHeight="1" x14ac:dyDescent="0.15">
      <c r="B53" s="756"/>
      <c r="C53" s="717"/>
      <c r="D53" s="68"/>
      <c r="E53" s="800" t="s">
        <v>722</v>
      </c>
      <c r="F53" s="801"/>
      <c r="G53" s="801"/>
      <c r="H53" s="801"/>
      <c r="I53" s="801"/>
      <c r="J53" s="801"/>
      <c r="K53" s="801"/>
      <c r="L53" s="801"/>
      <c r="M53" s="773"/>
      <c r="N53" s="788"/>
      <c r="O53" s="795"/>
      <c r="P53" s="796"/>
      <c r="Q53" s="797"/>
      <c r="R53" s="498" t="s">
        <v>20</v>
      </c>
      <c r="S53" s="782" t="s">
        <v>715</v>
      </c>
      <c r="T53" s="782"/>
      <c r="U53" s="499" t="s">
        <v>20</v>
      </c>
      <c r="V53" s="782" t="s">
        <v>716</v>
      </c>
      <c r="W53" s="782"/>
      <c r="X53" s="499" t="s">
        <v>20</v>
      </c>
      <c r="Y53" s="782" t="s">
        <v>717</v>
      </c>
      <c r="Z53" s="782"/>
      <c r="AA53" s="783"/>
      <c r="AB53" s="784"/>
      <c r="AC53" s="784"/>
      <c r="AD53" s="784"/>
      <c r="AE53" s="784"/>
      <c r="AF53" s="785"/>
      <c r="AG53" s="784"/>
      <c r="AH53" s="784"/>
      <c r="AI53" s="784"/>
      <c r="AJ53" s="784"/>
      <c r="AK53" s="785"/>
    </row>
    <row r="54" spans="2:37" ht="14.25" customHeight="1" x14ac:dyDescent="0.15">
      <c r="B54" s="756"/>
      <c r="C54" s="718"/>
      <c r="D54" s="68"/>
      <c r="E54" s="800" t="s">
        <v>723</v>
      </c>
      <c r="F54" s="801"/>
      <c r="G54" s="801"/>
      <c r="H54" s="801"/>
      <c r="I54" s="801"/>
      <c r="J54" s="801"/>
      <c r="K54" s="801"/>
      <c r="L54" s="801"/>
      <c r="M54" s="773"/>
      <c r="N54" s="788"/>
      <c r="O54" s="795"/>
      <c r="P54" s="796"/>
      <c r="Q54" s="797"/>
      <c r="R54" s="498" t="s">
        <v>20</v>
      </c>
      <c r="S54" s="782" t="s">
        <v>715</v>
      </c>
      <c r="T54" s="782"/>
      <c r="U54" s="499" t="s">
        <v>20</v>
      </c>
      <c r="V54" s="782" t="s">
        <v>716</v>
      </c>
      <c r="W54" s="782"/>
      <c r="X54" s="499" t="s">
        <v>20</v>
      </c>
      <c r="Y54" s="782" t="s">
        <v>717</v>
      </c>
      <c r="Z54" s="782"/>
      <c r="AA54" s="783"/>
      <c r="AB54" s="784"/>
      <c r="AC54" s="784"/>
      <c r="AD54" s="784"/>
      <c r="AE54" s="784"/>
      <c r="AF54" s="785"/>
      <c r="AG54" s="784"/>
      <c r="AH54" s="784"/>
      <c r="AI54" s="784"/>
      <c r="AJ54" s="784"/>
      <c r="AK54" s="785"/>
    </row>
    <row r="55" spans="2:37" ht="14.25" customHeight="1" x14ac:dyDescent="0.15">
      <c r="B55" s="500"/>
      <c r="C55" s="749" t="s">
        <v>724</v>
      </c>
      <c r="D55" s="750"/>
      <c r="E55" s="750"/>
      <c r="F55" s="750"/>
      <c r="G55" s="750"/>
      <c r="H55" s="750"/>
      <c r="I55" s="750"/>
      <c r="J55" s="750"/>
      <c r="K55" s="750"/>
      <c r="L55" s="750"/>
      <c r="M55" s="773"/>
      <c r="N55" s="788"/>
      <c r="O55" s="795"/>
      <c r="P55" s="796"/>
      <c r="Q55" s="797"/>
      <c r="R55" s="498" t="s">
        <v>20</v>
      </c>
      <c r="S55" s="782" t="s">
        <v>715</v>
      </c>
      <c r="T55" s="782"/>
      <c r="U55" s="499" t="s">
        <v>20</v>
      </c>
      <c r="V55" s="782" t="s">
        <v>716</v>
      </c>
      <c r="W55" s="782"/>
      <c r="X55" s="499" t="s">
        <v>20</v>
      </c>
      <c r="Y55" s="782" t="s">
        <v>717</v>
      </c>
      <c r="Z55" s="782"/>
      <c r="AA55" s="783"/>
      <c r="AB55" s="784"/>
      <c r="AC55" s="784"/>
      <c r="AD55" s="784"/>
      <c r="AE55" s="784"/>
      <c r="AF55" s="785"/>
      <c r="AG55" s="784"/>
      <c r="AH55" s="784"/>
      <c r="AI55" s="784"/>
      <c r="AJ55" s="784"/>
      <c r="AK55" s="785"/>
    </row>
    <row r="56" spans="2:37" ht="14.25" customHeight="1" x14ac:dyDescent="0.15">
      <c r="B56" s="500"/>
      <c r="C56" s="749" t="s">
        <v>725</v>
      </c>
      <c r="D56" s="750"/>
      <c r="E56" s="750"/>
      <c r="F56" s="750"/>
      <c r="G56" s="750"/>
      <c r="H56" s="750"/>
      <c r="I56" s="750"/>
      <c r="J56" s="750"/>
      <c r="K56" s="750"/>
      <c r="L56" s="750"/>
      <c r="M56" s="773"/>
      <c r="N56" s="788"/>
      <c r="O56" s="795"/>
      <c r="P56" s="796"/>
      <c r="Q56" s="797"/>
      <c r="R56" s="498" t="s">
        <v>20</v>
      </c>
      <c r="S56" s="782" t="s">
        <v>715</v>
      </c>
      <c r="T56" s="782"/>
      <c r="U56" s="499" t="s">
        <v>20</v>
      </c>
      <c r="V56" s="782" t="s">
        <v>716</v>
      </c>
      <c r="W56" s="782"/>
      <c r="X56" s="499" t="s">
        <v>20</v>
      </c>
      <c r="Y56" s="782" t="s">
        <v>717</v>
      </c>
      <c r="Z56" s="782"/>
      <c r="AA56" s="783"/>
      <c r="AB56" s="784"/>
      <c r="AC56" s="784"/>
      <c r="AD56" s="784"/>
      <c r="AE56" s="784"/>
      <c r="AF56" s="785"/>
      <c r="AG56" s="784"/>
      <c r="AH56" s="784"/>
      <c r="AI56" s="784"/>
      <c r="AJ56" s="784"/>
      <c r="AK56" s="785"/>
    </row>
    <row r="57" spans="2:37" ht="14.25" customHeight="1" x14ac:dyDescent="0.15">
      <c r="B57" s="749" t="s">
        <v>8</v>
      </c>
      <c r="C57" s="750"/>
      <c r="D57" s="750"/>
      <c r="E57" s="750"/>
      <c r="F57" s="750"/>
      <c r="G57" s="750"/>
      <c r="H57" s="750"/>
      <c r="I57" s="750"/>
      <c r="J57" s="750"/>
      <c r="K57" s="748"/>
      <c r="L57" s="746"/>
      <c r="M57" s="746"/>
      <c r="N57" s="746"/>
      <c r="O57" s="746"/>
      <c r="P57" s="746"/>
      <c r="Q57" s="746"/>
      <c r="R57" s="746"/>
      <c r="S57" s="746"/>
      <c r="T57" s="747"/>
      <c r="U57" s="817"/>
      <c r="V57" s="818"/>
      <c r="W57" s="818"/>
      <c r="X57" s="818"/>
      <c r="Y57" s="818"/>
      <c r="Z57" s="818"/>
      <c r="AA57" s="819"/>
      <c r="AB57" s="819"/>
      <c r="AC57" s="819"/>
      <c r="AD57" s="819"/>
      <c r="AE57" s="819"/>
      <c r="AF57" s="819"/>
      <c r="AG57" s="818"/>
      <c r="AH57" s="818"/>
      <c r="AI57" s="818"/>
      <c r="AJ57" s="818"/>
      <c r="AK57" s="820"/>
    </row>
    <row r="58" spans="2:37" ht="14.25" customHeight="1" x14ac:dyDescent="0.15">
      <c r="B58" s="821" t="s">
        <v>639</v>
      </c>
      <c r="C58" s="822"/>
      <c r="D58" s="822"/>
      <c r="E58" s="822"/>
      <c r="F58" s="822"/>
      <c r="G58" s="822"/>
      <c r="H58" s="822"/>
      <c r="I58" s="822"/>
      <c r="J58" s="822"/>
      <c r="K58" s="752"/>
      <c r="L58" s="753"/>
      <c r="M58" s="753"/>
      <c r="N58" s="753"/>
      <c r="O58" s="753"/>
      <c r="P58" s="753"/>
      <c r="Q58" s="753"/>
      <c r="R58" s="753"/>
      <c r="S58" s="753"/>
      <c r="T58" s="754"/>
      <c r="U58" s="823"/>
      <c r="V58" s="824"/>
      <c r="W58" s="824"/>
      <c r="X58" s="824"/>
      <c r="Y58" s="824"/>
      <c r="Z58" s="824"/>
      <c r="AA58" s="824"/>
      <c r="AB58" s="824"/>
      <c r="AC58" s="824"/>
      <c r="AD58" s="824"/>
      <c r="AE58" s="824"/>
      <c r="AF58" s="824"/>
      <c r="AG58" s="824"/>
      <c r="AH58" s="824"/>
      <c r="AI58" s="824"/>
      <c r="AJ58" s="824"/>
      <c r="AK58" s="825"/>
    </row>
    <row r="59" spans="2:37" ht="14.25" customHeight="1" x14ac:dyDescent="0.15">
      <c r="B59" s="716" t="s">
        <v>640</v>
      </c>
      <c r="C59" s="748" t="s">
        <v>641</v>
      </c>
      <c r="D59" s="746"/>
      <c r="E59" s="746"/>
      <c r="F59" s="746"/>
      <c r="G59" s="746"/>
      <c r="H59" s="746"/>
      <c r="I59" s="746"/>
      <c r="J59" s="746"/>
      <c r="K59" s="746"/>
      <c r="L59" s="746"/>
      <c r="M59" s="746"/>
      <c r="N59" s="746"/>
      <c r="O59" s="746"/>
      <c r="P59" s="746"/>
      <c r="Q59" s="746"/>
      <c r="R59" s="746"/>
      <c r="S59" s="746"/>
      <c r="T59" s="746"/>
      <c r="U59" s="748" t="s">
        <v>642</v>
      </c>
      <c r="V59" s="746"/>
      <c r="W59" s="746"/>
      <c r="X59" s="746"/>
      <c r="Y59" s="746"/>
      <c r="Z59" s="746"/>
      <c r="AA59" s="746"/>
      <c r="AB59" s="746"/>
      <c r="AC59" s="746"/>
      <c r="AD59" s="746"/>
      <c r="AE59" s="746"/>
      <c r="AF59" s="746"/>
      <c r="AG59" s="746"/>
      <c r="AH59" s="746"/>
      <c r="AI59" s="746"/>
      <c r="AJ59" s="746"/>
      <c r="AK59" s="747"/>
    </row>
    <row r="60" spans="2:37" x14ac:dyDescent="0.15">
      <c r="B60" s="717"/>
      <c r="C60" s="771"/>
      <c r="D60" s="808"/>
      <c r="E60" s="808"/>
      <c r="F60" s="808"/>
      <c r="G60" s="808"/>
      <c r="H60" s="808"/>
      <c r="I60" s="808"/>
      <c r="J60" s="808"/>
      <c r="K60" s="808"/>
      <c r="L60" s="808"/>
      <c r="M60" s="808"/>
      <c r="N60" s="808"/>
      <c r="O60" s="808"/>
      <c r="P60" s="808"/>
      <c r="Q60" s="808"/>
      <c r="R60" s="808"/>
      <c r="S60" s="808"/>
      <c r="T60" s="808"/>
      <c r="U60" s="771"/>
      <c r="V60" s="808"/>
      <c r="W60" s="808"/>
      <c r="X60" s="808"/>
      <c r="Y60" s="808"/>
      <c r="Z60" s="808"/>
      <c r="AA60" s="808"/>
      <c r="AB60" s="808"/>
      <c r="AC60" s="808"/>
      <c r="AD60" s="808"/>
      <c r="AE60" s="808"/>
      <c r="AF60" s="808"/>
      <c r="AG60" s="808"/>
      <c r="AH60" s="808"/>
      <c r="AI60" s="808"/>
      <c r="AJ60" s="808"/>
      <c r="AK60" s="812"/>
    </row>
    <row r="61" spans="2:37" x14ac:dyDescent="0.15">
      <c r="B61" s="717"/>
      <c r="C61" s="809"/>
      <c r="D61" s="772"/>
      <c r="E61" s="772"/>
      <c r="F61" s="772"/>
      <c r="G61" s="772"/>
      <c r="H61" s="772"/>
      <c r="I61" s="772"/>
      <c r="J61" s="772"/>
      <c r="K61" s="772"/>
      <c r="L61" s="772"/>
      <c r="M61" s="772"/>
      <c r="N61" s="772"/>
      <c r="O61" s="772"/>
      <c r="P61" s="772"/>
      <c r="Q61" s="772"/>
      <c r="R61" s="772"/>
      <c r="S61" s="772"/>
      <c r="T61" s="772"/>
      <c r="U61" s="809"/>
      <c r="V61" s="772"/>
      <c r="W61" s="772"/>
      <c r="X61" s="772"/>
      <c r="Y61" s="772"/>
      <c r="Z61" s="772"/>
      <c r="AA61" s="772"/>
      <c r="AB61" s="772"/>
      <c r="AC61" s="772"/>
      <c r="AD61" s="772"/>
      <c r="AE61" s="772"/>
      <c r="AF61" s="772"/>
      <c r="AG61" s="772"/>
      <c r="AH61" s="772"/>
      <c r="AI61" s="772"/>
      <c r="AJ61" s="772"/>
      <c r="AK61" s="813"/>
    </row>
    <row r="62" spans="2:37" x14ac:dyDescent="0.15">
      <c r="B62" s="717"/>
      <c r="C62" s="809"/>
      <c r="D62" s="772"/>
      <c r="E62" s="772"/>
      <c r="F62" s="772"/>
      <c r="G62" s="772"/>
      <c r="H62" s="772"/>
      <c r="I62" s="772"/>
      <c r="J62" s="772"/>
      <c r="K62" s="772"/>
      <c r="L62" s="772"/>
      <c r="M62" s="772"/>
      <c r="N62" s="772"/>
      <c r="O62" s="772"/>
      <c r="P62" s="772"/>
      <c r="Q62" s="772"/>
      <c r="R62" s="772"/>
      <c r="S62" s="772"/>
      <c r="T62" s="772"/>
      <c r="U62" s="809"/>
      <c r="V62" s="772"/>
      <c r="W62" s="772"/>
      <c r="X62" s="772"/>
      <c r="Y62" s="772"/>
      <c r="Z62" s="772"/>
      <c r="AA62" s="772"/>
      <c r="AB62" s="772"/>
      <c r="AC62" s="772"/>
      <c r="AD62" s="772"/>
      <c r="AE62" s="772"/>
      <c r="AF62" s="772"/>
      <c r="AG62" s="772"/>
      <c r="AH62" s="772"/>
      <c r="AI62" s="772"/>
      <c r="AJ62" s="772"/>
      <c r="AK62" s="813"/>
    </row>
    <row r="63" spans="2:37" x14ac:dyDescent="0.15">
      <c r="B63" s="718"/>
      <c r="C63" s="810"/>
      <c r="D63" s="811"/>
      <c r="E63" s="811"/>
      <c r="F63" s="811"/>
      <c r="G63" s="811"/>
      <c r="H63" s="811"/>
      <c r="I63" s="811"/>
      <c r="J63" s="811"/>
      <c r="K63" s="811"/>
      <c r="L63" s="811"/>
      <c r="M63" s="811"/>
      <c r="N63" s="811"/>
      <c r="O63" s="811"/>
      <c r="P63" s="811"/>
      <c r="Q63" s="811"/>
      <c r="R63" s="811"/>
      <c r="S63" s="811"/>
      <c r="T63" s="811"/>
      <c r="U63" s="810"/>
      <c r="V63" s="811"/>
      <c r="W63" s="811"/>
      <c r="X63" s="811"/>
      <c r="Y63" s="811"/>
      <c r="Z63" s="811"/>
      <c r="AA63" s="811"/>
      <c r="AB63" s="811"/>
      <c r="AC63" s="811"/>
      <c r="AD63" s="811"/>
      <c r="AE63" s="811"/>
      <c r="AF63" s="811"/>
      <c r="AG63" s="811"/>
      <c r="AH63" s="811"/>
      <c r="AI63" s="811"/>
      <c r="AJ63" s="811"/>
      <c r="AK63" s="814"/>
    </row>
    <row r="64" spans="2:37" ht="14.25" customHeight="1" x14ac:dyDescent="0.15">
      <c r="B64" s="708" t="s">
        <v>643</v>
      </c>
      <c r="C64" s="709"/>
      <c r="D64" s="709"/>
      <c r="E64" s="709"/>
      <c r="F64" s="710"/>
      <c r="G64" s="815" t="s">
        <v>9</v>
      </c>
      <c r="H64" s="815"/>
      <c r="I64" s="815"/>
      <c r="J64" s="815"/>
      <c r="K64" s="815"/>
      <c r="L64" s="815"/>
      <c r="M64" s="815"/>
      <c r="N64" s="815"/>
      <c r="O64" s="815"/>
      <c r="P64" s="815"/>
      <c r="Q64" s="815"/>
      <c r="R64" s="815"/>
      <c r="S64" s="815"/>
      <c r="T64" s="815"/>
      <c r="U64" s="816"/>
      <c r="V64" s="816"/>
      <c r="W64" s="816"/>
      <c r="X64" s="816"/>
      <c r="Y64" s="816"/>
      <c r="Z64" s="816"/>
      <c r="AA64" s="816"/>
      <c r="AB64" s="816"/>
      <c r="AC64" s="816"/>
      <c r="AD64" s="816"/>
      <c r="AE64" s="816"/>
      <c r="AF64" s="816"/>
      <c r="AG64" s="816"/>
      <c r="AH64" s="816"/>
      <c r="AI64" s="816"/>
      <c r="AJ64" s="816"/>
      <c r="AK64" s="816"/>
    </row>
    <row r="66" spans="2:5" x14ac:dyDescent="0.15">
      <c r="B66" s="14" t="s">
        <v>644</v>
      </c>
    </row>
    <row r="67" spans="2:5" x14ac:dyDescent="0.15">
      <c r="B67" s="14" t="s">
        <v>645</v>
      </c>
    </row>
    <row r="68" spans="2:5" x14ac:dyDescent="0.15">
      <c r="B68" s="14" t="s">
        <v>646</v>
      </c>
    </row>
    <row r="69" spans="2:5" x14ac:dyDescent="0.15">
      <c r="B69" s="14" t="s">
        <v>726</v>
      </c>
    </row>
    <row r="70" spans="2:5" x14ac:dyDescent="0.15">
      <c r="B70" s="14" t="s">
        <v>648</v>
      </c>
    </row>
    <row r="71" spans="2:5" x14ac:dyDescent="0.15">
      <c r="B71" s="14" t="s">
        <v>727</v>
      </c>
    </row>
    <row r="72" spans="2:5" x14ac:dyDescent="0.15">
      <c r="B72" s="14" t="s">
        <v>728</v>
      </c>
    </row>
    <row r="73" spans="2:5" x14ac:dyDescent="0.15">
      <c r="B73" s="14"/>
      <c r="E73" s="3" t="s">
        <v>729</v>
      </c>
    </row>
    <row r="74" spans="2:5" x14ac:dyDescent="0.15">
      <c r="B74" s="14" t="s">
        <v>730</v>
      </c>
    </row>
    <row r="75" spans="2:5" x14ac:dyDescent="0.15">
      <c r="B75" s="14" t="s">
        <v>731</v>
      </c>
    </row>
    <row r="76" spans="2:5" x14ac:dyDescent="0.15">
      <c r="E76" s="14" t="s">
        <v>732</v>
      </c>
    </row>
    <row r="87" spans="2:2" ht="12.75" customHeight="1" x14ac:dyDescent="0.15">
      <c r="B87" s="46"/>
    </row>
    <row r="88" spans="2:2" ht="12.75" customHeight="1" x14ac:dyDescent="0.15">
      <c r="B88" s="46" t="s">
        <v>655</v>
      </c>
    </row>
    <row r="89" spans="2:2" ht="12.75" customHeight="1" x14ac:dyDescent="0.15">
      <c r="B89" s="46" t="s">
        <v>656</v>
      </c>
    </row>
    <row r="90" spans="2:2" ht="12.75" customHeight="1" x14ac:dyDescent="0.15">
      <c r="B90" s="46" t="s">
        <v>657</v>
      </c>
    </row>
    <row r="91" spans="2:2" ht="12.75" customHeight="1" x14ac:dyDescent="0.15">
      <c r="B91" s="46" t="s">
        <v>658</v>
      </c>
    </row>
    <row r="92" spans="2:2" ht="12.75" customHeight="1" x14ac:dyDescent="0.15">
      <c r="B92" s="46" t="s">
        <v>659</v>
      </c>
    </row>
    <row r="93" spans="2:2" ht="12.75" customHeight="1" x14ac:dyDescent="0.15">
      <c r="B93" s="46" t="s">
        <v>660</v>
      </c>
    </row>
    <row r="94" spans="2:2" ht="12.75" customHeight="1" x14ac:dyDescent="0.15">
      <c r="B94" s="46" t="s">
        <v>661</v>
      </c>
    </row>
    <row r="95" spans="2:2" ht="12.75" customHeight="1" x14ac:dyDescent="0.15">
      <c r="B95" s="46" t="s">
        <v>662</v>
      </c>
    </row>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43" spans="1:1" x14ac:dyDescent="0.15">
      <c r="A143" s="59"/>
    </row>
    <row r="179" spans="1:1" x14ac:dyDescent="0.15">
      <c r="A179" s="501"/>
    </row>
    <row r="230" spans="1:1" x14ac:dyDescent="0.15">
      <c r="A230" s="501"/>
    </row>
    <row r="279" spans="1:1" x14ac:dyDescent="0.15">
      <c r="A279" s="501"/>
    </row>
    <row r="306" spans="1:1" x14ac:dyDescent="0.15">
      <c r="A306" s="59"/>
    </row>
    <row r="356" spans="1:1" x14ac:dyDescent="0.15">
      <c r="A356" s="501"/>
    </row>
    <row r="380" spans="1:1" x14ac:dyDescent="0.15">
      <c r="A380" s="59"/>
    </row>
    <row r="408" spans="1:1" x14ac:dyDescent="0.15">
      <c r="A408" s="59"/>
    </row>
    <row r="436" spans="1:1" x14ac:dyDescent="0.15">
      <c r="A436" s="59"/>
    </row>
    <row r="460" spans="1:1" x14ac:dyDescent="0.15">
      <c r="A460" s="59"/>
    </row>
    <row r="489" spans="1:1" x14ac:dyDescent="0.15">
      <c r="A489" s="59"/>
    </row>
    <row r="518" spans="1:1" x14ac:dyDescent="0.15">
      <c r="A518" s="59"/>
    </row>
    <row r="567" spans="1:1" x14ac:dyDescent="0.15">
      <c r="A567" s="501"/>
    </row>
    <row r="598" spans="1:1" x14ac:dyDescent="0.15">
      <c r="A598" s="501"/>
    </row>
    <row r="642" spans="1:1" x14ac:dyDescent="0.15">
      <c r="A642" s="501"/>
    </row>
    <row r="678" spans="1:1" x14ac:dyDescent="0.15">
      <c r="A678" s="59"/>
    </row>
    <row r="717" spans="1:1" x14ac:dyDescent="0.15">
      <c r="A717" s="501"/>
    </row>
    <row r="746" spans="1:1" x14ac:dyDescent="0.15">
      <c r="A746" s="501"/>
    </row>
    <row r="785" spans="1:1" x14ac:dyDescent="0.15">
      <c r="A785" s="501"/>
    </row>
    <row r="824" spans="1:1" x14ac:dyDescent="0.15">
      <c r="A824" s="501"/>
    </row>
    <row r="852" spans="1:1" x14ac:dyDescent="0.15">
      <c r="A852" s="501"/>
    </row>
    <row r="892" spans="1:1" x14ac:dyDescent="0.15">
      <c r="A892" s="501"/>
    </row>
    <row r="932" spans="1:1" x14ac:dyDescent="0.15">
      <c r="A932" s="501"/>
    </row>
    <row r="961" spans="1:1" x14ac:dyDescent="0.15">
      <c r="A961" s="501"/>
    </row>
  </sheetData>
  <mergeCells count="246">
    <mergeCell ref="B59:B63"/>
    <mergeCell ref="C59:T59"/>
    <mergeCell ref="U59:AK59"/>
    <mergeCell ref="C60:T63"/>
    <mergeCell ref="U60:AK63"/>
    <mergeCell ref="B64:F64"/>
    <mergeCell ref="G64:AK64"/>
    <mergeCell ref="B57:J57"/>
    <mergeCell ref="K57:T57"/>
    <mergeCell ref="U57:AK57"/>
    <mergeCell ref="B58:J58"/>
    <mergeCell ref="K58:T58"/>
    <mergeCell ref="U58:AK58"/>
    <mergeCell ref="AA55:AF55"/>
    <mergeCell ref="AG55:AK55"/>
    <mergeCell ref="C56:L56"/>
    <mergeCell ref="M56:N56"/>
    <mergeCell ref="O56:Q56"/>
    <mergeCell ref="S56:T56"/>
    <mergeCell ref="V56:W56"/>
    <mergeCell ref="Y56:Z56"/>
    <mergeCell ref="AA56:AF56"/>
    <mergeCell ref="AG56:AK56"/>
    <mergeCell ref="C55:L55"/>
    <mergeCell ref="M55:N55"/>
    <mergeCell ref="O55:Q55"/>
    <mergeCell ref="S55:T55"/>
    <mergeCell ref="V55:W55"/>
    <mergeCell ref="Y55:Z55"/>
    <mergeCell ref="AG53:AK53"/>
    <mergeCell ref="E54:L54"/>
    <mergeCell ref="M54:N54"/>
    <mergeCell ref="O54:Q54"/>
    <mergeCell ref="S54:T54"/>
    <mergeCell ref="V54:W54"/>
    <mergeCell ref="Y54:Z54"/>
    <mergeCell ref="AA54:AF54"/>
    <mergeCell ref="AG54:AK54"/>
    <mergeCell ref="E53:L53"/>
    <mergeCell ref="M53:N53"/>
    <mergeCell ref="O53:Q53"/>
    <mergeCell ref="S53:T53"/>
    <mergeCell ref="V53:W53"/>
    <mergeCell ref="Y53:Z53"/>
    <mergeCell ref="AG51:AK51"/>
    <mergeCell ref="E52:L52"/>
    <mergeCell ref="M52:N52"/>
    <mergeCell ref="O52:Q52"/>
    <mergeCell ref="S52:T52"/>
    <mergeCell ref="V52:W52"/>
    <mergeCell ref="Y52:Z52"/>
    <mergeCell ref="AA52:AF52"/>
    <mergeCell ref="AG52:AK52"/>
    <mergeCell ref="E51:L51"/>
    <mergeCell ref="M51:N51"/>
    <mergeCell ref="O51:Q51"/>
    <mergeCell ref="S51:T51"/>
    <mergeCell ref="V51:W51"/>
    <mergeCell ref="Y51:Z51"/>
    <mergeCell ref="AG49:AK49"/>
    <mergeCell ref="E50:L50"/>
    <mergeCell ref="M50:N50"/>
    <mergeCell ref="O50:Q50"/>
    <mergeCell ref="S50:T50"/>
    <mergeCell ref="V50:W50"/>
    <mergeCell ref="Y50:Z50"/>
    <mergeCell ref="AA50:AF50"/>
    <mergeCell ref="AG50:AK50"/>
    <mergeCell ref="E49:L49"/>
    <mergeCell ref="M49:N49"/>
    <mergeCell ref="O49:Q49"/>
    <mergeCell ref="S49:T49"/>
    <mergeCell ref="V49:W49"/>
    <mergeCell ref="Y49:Z49"/>
    <mergeCell ref="AG47:AK47"/>
    <mergeCell ref="E48:L48"/>
    <mergeCell ref="M48:N48"/>
    <mergeCell ref="O48:Q48"/>
    <mergeCell ref="S48:T48"/>
    <mergeCell ref="V48:W48"/>
    <mergeCell ref="Y48:Z48"/>
    <mergeCell ref="AA48:AF48"/>
    <mergeCell ref="AG48:AK48"/>
    <mergeCell ref="E47:L47"/>
    <mergeCell ref="M47:N47"/>
    <mergeCell ref="O47:Q47"/>
    <mergeCell ref="S47:T47"/>
    <mergeCell ref="V47:W47"/>
    <mergeCell ref="Y47:Z47"/>
    <mergeCell ref="AG43:AK43"/>
    <mergeCell ref="AA45:AF45"/>
    <mergeCell ref="AG45:AK45"/>
    <mergeCell ref="E46:L46"/>
    <mergeCell ref="M46:N46"/>
    <mergeCell ref="O46:Q46"/>
    <mergeCell ref="S46:T46"/>
    <mergeCell ref="V46:W46"/>
    <mergeCell ref="Y46:Z46"/>
    <mergeCell ref="AA46:AF46"/>
    <mergeCell ref="AG46:AK46"/>
    <mergeCell ref="E45:L45"/>
    <mergeCell ref="M45:N45"/>
    <mergeCell ref="O45:Q45"/>
    <mergeCell ref="S45:T45"/>
    <mergeCell ref="V45:W45"/>
    <mergeCell ref="Y45:Z45"/>
    <mergeCell ref="AG40:AK40"/>
    <mergeCell ref="O41:Q41"/>
    <mergeCell ref="AA41:AF41"/>
    <mergeCell ref="AG41:AK41"/>
    <mergeCell ref="C42:C54"/>
    <mergeCell ref="E42:L42"/>
    <mergeCell ref="M42:N42"/>
    <mergeCell ref="O42:Q42"/>
    <mergeCell ref="S42:T42"/>
    <mergeCell ref="V42:W42"/>
    <mergeCell ref="O44:Q44"/>
    <mergeCell ref="S44:T44"/>
    <mergeCell ref="V44:W44"/>
    <mergeCell ref="Y44:Z44"/>
    <mergeCell ref="AA44:AF44"/>
    <mergeCell ref="AG44:AK44"/>
    <mergeCell ref="AG42:AK42"/>
    <mergeCell ref="E43:L43"/>
    <mergeCell ref="M43:N43"/>
    <mergeCell ref="O43:Q43"/>
    <mergeCell ref="S43:T43"/>
    <mergeCell ref="V43:W43"/>
    <mergeCell ref="Y43:Z43"/>
    <mergeCell ref="AA43:AF43"/>
    <mergeCell ref="B40:B54"/>
    <mergeCell ref="C40:L41"/>
    <mergeCell ref="M40:N41"/>
    <mergeCell ref="O40:Q40"/>
    <mergeCell ref="R40:Z41"/>
    <mergeCell ref="AA40:AF40"/>
    <mergeCell ref="Y42:Z42"/>
    <mergeCell ref="AA42:AF42"/>
    <mergeCell ref="E44:L44"/>
    <mergeCell ref="M44:N44"/>
    <mergeCell ref="AA47:AF47"/>
    <mergeCell ref="AA49:AF49"/>
    <mergeCell ref="AA51:AF51"/>
    <mergeCell ref="AA53:AF53"/>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M14:N14"/>
    <mergeCell ref="Y14:AF14"/>
    <mergeCell ref="AG14:AK14"/>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B8:K8"/>
    <mergeCell ref="U9:W9"/>
    <mergeCell ref="X9:AJ9"/>
    <mergeCell ref="X10:AJ10"/>
    <mergeCell ref="U11:W11"/>
    <mergeCell ref="X11:AJ11"/>
    <mergeCell ref="AB3:AF3"/>
    <mergeCell ref="AG3:AK3"/>
    <mergeCell ref="B5:AK5"/>
    <mergeCell ref="B6:AK6"/>
    <mergeCell ref="AF7:AG7"/>
    <mergeCell ref="AI7:AJ7"/>
    <mergeCell ref="AC7:AD7"/>
  </mergeCells>
  <phoneticPr fontId="2"/>
  <dataValidations count="2">
    <dataValidation type="list" allowBlank="1" showInputMessage="1" showErrorMessage="1" sqref="M42:N56">
      <formula1>"○"</formula1>
    </dataValidation>
    <dataValidation type="list" allowBlank="1" showInputMessage="1" showErrorMessage="1" sqref="R42:R56 U42:U56 X42:X56">
      <formula1>"□,■"</formula1>
    </dataValidation>
  </dataValidations>
  <pageMargins left="0.7" right="0.7" top="0.75" bottom="0.75" header="0.3" footer="0.3"/>
  <pageSetup paperSize="9" scale="72"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zoomScaleNormal="100" zoomScaleSheetLayoutView="145" workbookViewId="0">
      <selection activeCell="M14" sqref="M14"/>
    </sheetView>
  </sheetViews>
  <sheetFormatPr defaultColWidth="4" defaultRowHeight="17.25" x14ac:dyDescent="0.15"/>
  <cols>
    <col min="1" max="1" width="1.5" style="468" customWidth="1"/>
    <col min="2" max="12" width="3.25" style="468" customWidth="1"/>
    <col min="13" max="13" width="13" style="468" customWidth="1"/>
    <col min="14" max="14" width="4.125" style="468" bestFit="1" customWidth="1"/>
    <col min="15" max="32" width="3.25" style="468" customWidth="1"/>
    <col min="33" max="33" width="1.5" style="468" customWidth="1"/>
    <col min="34" max="36" width="3.25" style="468" customWidth="1"/>
    <col min="37" max="16384" width="4" style="468"/>
  </cols>
  <sheetData>
    <row r="2" spans="1:32" x14ac:dyDescent="0.15">
      <c r="B2" s="468" t="s">
        <v>664</v>
      </c>
    </row>
    <row r="4" spans="1:32" x14ac:dyDescent="0.15">
      <c r="W4" s="469" t="s">
        <v>140</v>
      </c>
      <c r="X4" s="827"/>
      <c r="Y4" s="827"/>
      <c r="Z4" s="470" t="s">
        <v>141</v>
      </c>
      <c r="AA4" s="827"/>
      <c r="AB4" s="827"/>
      <c r="AC4" s="470" t="s">
        <v>221</v>
      </c>
      <c r="AD4" s="827"/>
      <c r="AE4" s="827"/>
      <c r="AF4" s="470" t="s">
        <v>593</v>
      </c>
    </row>
    <row r="5" spans="1:32" x14ac:dyDescent="0.15">
      <c r="B5" s="826" t="s">
        <v>680</v>
      </c>
      <c r="C5" s="826"/>
      <c r="D5" s="826"/>
      <c r="E5" s="826"/>
      <c r="F5" s="826"/>
      <c r="G5" s="827" t="s">
        <v>681</v>
      </c>
      <c r="H5" s="827"/>
      <c r="I5" s="827"/>
      <c r="J5" s="827"/>
      <c r="K5" s="470"/>
    </row>
    <row r="6" spans="1:32" x14ac:dyDescent="0.15">
      <c r="B6" s="470"/>
      <c r="C6" s="470"/>
      <c r="D6" s="470"/>
      <c r="E6" s="470"/>
      <c r="F6" s="470"/>
      <c r="G6" s="470"/>
      <c r="H6" s="470"/>
      <c r="I6" s="470"/>
      <c r="J6" s="470"/>
      <c r="K6" s="470"/>
    </row>
    <row r="7" spans="1:32" x14ac:dyDescent="0.15">
      <c r="S7" s="469" t="s">
        <v>131</v>
      </c>
      <c r="T7" s="826"/>
      <c r="U7" s="826"/>
      <c r="V7" s="826"/>
      <c r="W7" s="826"/>
      <c r="X7" s="826"/>
      <c r="Y7" s="826"/>
      <c r="Z7" s="826"/>
      <c r="AA7" s="826"/>
      <c r="AB7" s="826"/>
      <c r="AC7" s="826"/>
      <c r="AD7" s="826"/>
      <c r="AE7" s="826"/>
      <c r="AF7" s="826"/>
    </row>
    <row r="9" spans="1:32" ht="20.25" customHeight="1" x14ac:dyDescent="0.15">
      <c r="B9" s="843" t="s">
        <v>665</v>
      </c>
      <c r="C9" s="843"/>
      <c r="D9" s="843"/>
      <c r="E9" s="843"/>
      <c r="F9" s="843"/>
      <c r="G9" s="843"/>
      <c r="H9" s="843"/>
      <c r="I9" s="843"/>
      <c r="J9" s="843"/>
      <c r="K9" s="843"/>
      <c r="L9" s="843"/>
      <c r="M9" s="843"/>
      <c r="N9" s="843"/>
      <c r="O9" s="843"/>
      <c r="P9" s="843"/>
      <c r="Q9" s="843"/>
      <c r="R9" s="843"/>
      <c r="S9" s="843"/>
      <c r="T9" s="843"/>
      <c r="U9" s="843"/>
      <c r="V9" s="843"/>
      <c r="W9" s="843"/>
      <c r="X9" s="843"/>
      <c r="Y9" s="843"/>
      <c r="Z9" s="843"/>
      <c r="AA9" s="843"/>
      <c r="AB9" s="843"/>
      <c r="AC9" s="843"/>
      <c r="AD9" s="843"/>
      <c r="AE9" s="843"/>
      <c r="AF9" s="843"/>
    </row>
    <row r="10" spans="1:32" ht="20.25" customHeight="1" x14ac:dyDescent="0.15">
      <c r="B10" s="843"/>
      <c r="C10" s="843"/>
      <c r="D10" s="843"/>
      <c r="E10" s="843"/>
      <c r="F10" s="843"/>
      <c r="G10" s="843"/>
      <c r="H10" s="843"/>
      <c r="I10" s="843"/>
      <c r="J10" s="843"/>
      <c r="K10" s="843"/>
      <c r="L10" s="843"/>
      <c r="M10" s="843"/>
      <c r="N10" s="843"/>
      <c r="O10" s="843"/>
      <c r="P10" s="843"/>
      <c r="Q10" s="843"/>
      <c r="R10" s="843"/>
      <c r="S10" s="843"/>
      <c r="T10" s="843"/>
      <c r="U10" s="843"/>
      <c r="V10" s="843"/>
      <c r="W10" s="843"/>
      <c r="X10" s="843"/>
      <c r="Y10" s="843"/>
      <c r="Z10" s="843"/>
      <c r="AA10" s="843"/>
      <c r="AB10" s="843"/>
      <c r="AC10" s="843"/>
      <c r="AD10" s="843"/>
      <c r="AE10" s="843"/>
      <c r="AF10" s="843"/>
    </row>
    <row r="11" spans="1:32" x14ac:dyDescent="0.15">
      <c r="B11" s="471"/>
      <c r="C11" s="471"/>
      <c r="D11" s="471"/>
      <c r="E11" s="471"/>
      <c r="F11" s="471"/>
      <c r="G11" s="471"/>
      <c r="H11" s="471"/>
      <c r="I11" s="471"/>
      <c r="J11" s="471"/>
      <c r="K11" s="471"/>
      <c r="L11" s="471"/>
      <c r="M11" s="471"/>
      <c r="N11" s="471"/>
      <c r="O11" s="471"/>
      <c r="P11" s="471"/>
      <c r="Q11" s="471"/>
      <c r="R11" s="471"/>
      <c r="S11" s="471"/>
      <c r="T11" s="471"/>
      <c r="U11" s="471"/>
      <c r="V11" s="471"/>
      <c r="W11" s="471"/>
      <c r="X11" s="471"/>
      <c r="Y11" s="471"/>
      <c r="Z11" s="471"/>
      <c r="AA11" s="471"/>
    </row>
    <row r="12" spans="1:32" x14ac:dyDescent="0.15">
      <c r="A12" s="468" t="s">
        <v>666</v>
      </c>
    </row>
    <row r="14" spans="1:32" ht="36" customHeight="1" x14ac:dyDescent="0.15">
      <c r="R14" s="840" t="s">
        <v>132</v>
      </c>
      <c r="S14" s="841"/>
      <c r="T14" s="841"/>
      <c r="U14" s="841"/>
      <c r="V14" s="842"/>
      <c r="W14" s="840"/>
      <c r="X14" s="841"/>
      <c r="Y14" s="841"/>
      <c r="Z14" s="841"/>
      <c r="AA14" s="841"/>
      <c r="AB14" s="841"/>
      <c r="AC14" s="841"/>
      <c r="AD14" s="841"/>
      <c r="AE14" s="841"/>
      <c r="AF14" s="842"/>
    </row>
    <row r="15" spans="1:32" ht="13.5" customHeight="1" x14ac:dyDescent="0.15"/>
    <row r="16" spans="1:32" s="472" customFormat="1" ht="34.5" customHeight="1" x14ac:dyDescent="0.15">
      <c r="B16" s="840" t="s">
        <v>133</v>
      </c>
      <c r="C16" s="841"/>
      <c r="D16" s="841"/>
      <c r="E16" s="841"/>
      <c r="F16" s="841"/>
      <c r="G16" s="841"/>
      <c r="H16" s="841"/>
      <c r="I16" s="841"/>
      <c r="J16" s="841"/>
      <c r="K16" s="841"/>
      <c r="L16" s="842"/>
      <c r="M16" s="841" t="s">
        <v>667</v>
      </c>
      <c r="N16" s="842"/>
      <c r="O16" s="840" t="s">
        <v>134</v>
      </c>
      <c r="P16" s="841"/>
      <c r="Q16" s="841"/>
      <c r="R16" s="841"/>
      <c r="S16" s="841"/>
      <c r="T16" s="841"/>
      <c r="U16" s="841"/>
      <c r="V16" s="841"/>
      <c r="W16" s="841"/>
      <c r="X16" s="841"/>
      <c r="Y16" s="841"/>
      <c r="Z16" s="841"/>
      <c r="AA16" s="841"/>
      <c r="AB16" s="841"/>
      <c r="AC16" s="841"/>
      <c r="AD16" s="841"/>
      <c r="AE16" s="841"/>
      <c r="AF16" s="842"/>
    </row>
    <row r="17" spans="2:32" s="472" customFormat="1" ht="19.5" customHeight="1" x14ac:dyDescent="0.15">
      <c r="B17" s="828" t="s">
        <v>668</v>
      </c>
      <c r="C17" s="829"/>
      <c r="D17" s="829"/>
      <c r="E17" s="829"/>
      <c r="F17" s="829"/>
      <c r="G17" s="829"/>
      <c r="H17" s="829"/>
      <c r="I17" s="829"/>
      <c r="J17" s="829"/>
      <c r="K17" s="829"/>
      <c r="L17" s="830"/>
      <c r="M17" s="473"/>
      <c r="N17" s="474" t="s">
        <v>669</v>
      </c>
      <c r="O17" s="837"/>
      <c r="P17" s="838"/>
      <c r="Q17" s="838"/>
      <c r="R17" s="838"/>
      <c r="S17" s="838"/>
      <c r="T17" s="838"/>
      <c r="U17" s="838"/>
      <c r="V17" s="838"/>
      <c r="W17" s="838"/>
      <c r="X17" s="838"/>
      <c r="Y17" s="838"/>
      <c r="Z17" s="838"/>
      <c r="AA17" s="838"/>
      <c r="AB17" s="838"/>
      <c r="AC17" s="838"/>
      <c r="AD17" s="838"/>
      <c r="AE17" s="838"/>
      <c r="AF17" s="839"/>
    </row>
    <row r="18" spans="2:32" s="472" customFormat="1" ht="19.5" customHeight="1" x14ac:dyDescent="0.15">
      <c r="B18" s="831"/>
      <c r="C18" s="832"/>
      <c r="D18" s="832"/>
      <c r="E18" s="832"/>
      <c r="F18" s="832"/>
      <c r="G18" s="832"/>
      <c r="H18" s="832"/>
      <c r="I18" s="832"/>
      <c r="J18" s="832"/>
      <c r="K18" s="832"/>
      <c r="L18" s="833"/>
      <c r="M18" s="475"/>
      <c r="N18" s="476" t="s">
        <v>669</v>
      </c>
      <c r="O18" s="837"/>
      <c r="P18" s="838"/>
      <c r="Q18" s="838"/>
      <c r="R18" s="838"/>
      <c r="S18" s="838"/>
      <c r="T18" s="838"/>
      <c r="U18" s="838"/>
      <c r="V18" s="838"/>
      <c r="W18" s="838"/>
      <c r="X18" s="838"/>
      <c r="Y18" s="838"/>
      <c r="Z18" s="838"/>
      <c r="AA18" s="838"/>
      <c r="AB18" s="838"/>
      <c r="AC18" s="838"/>
      <c r="AD18" s="838"/>
      <c r="AE18" s="838"/>
      <c r="AF18" s="839"/>
    </row>
    <row r="19" spans="2:32" s="472" customFormat="1" ht="19.5" customHeight="1" x14ac:dyDescent="0.15">
      <c r="B19" s="834"/>
      <c r="C19" s="835"/>
      <c r="D19" s="835"/>
      <c r="E19" s="835"/>
      <c r="F19" s="835"/>
      <c r="G19" s="835"/>
      <c r="H19" s="835"/>
      <c r="I19" s="835"/>
      <c r="J19" s="835"/>
      <c r="K19" s="835"/>
      <c r="L19" s="836"/>
      <c r="M19" s="475"/>
      <c r="N19" s="476" t="s">
        <v>669</v>
      </c>
      <c r="O19" s="837"/>
      <c r="P19" s="838"/>
      <c r="Q19" s="838"/>
      <c r="R19" s="838"/>
      <c r="S19" s="838"/>
      <c r="T19" s="838"/>
      <c r="U19" s="838"/>
      <c r="V19" s="838"/>
      <c r="W19" s="838"/>
      <c r="X19" s="838"/>
      <c r="Y19" s="838"/>
      <c r="Z19" s="838"/>
      <c r="AA19" s="838"/>
      <c r="AB19" s="838"/>
      <c r="AC19" s="838"/>
      <c r="AD19" s="838"/>
      <c r="AE19" s="838"/>
      <c r="AF19" s="839"/>
    </row>
    <row r="20" spans="2:32" s="472" customFormat="1" ht="19.5" customHeight="1" x14ac:dyDescent="0.15">
      <c r="B20" s="828" t="s">
        <v>670</v>
      </c>
      <c r="C20" s="829"/>
      <c r="D20" s="829"/>
      <c r="E20" s="829"/>
      <c r="F20" s="829"/>
      <c r="G20" s="829"/>
      <c r="H20" s="829"/>
      <c r="I20" s="829"/>
      <c r="J20" s="829"/>
      <c r="K20" s="829"/>
      <c r="L20" s="830"/>
      <c r="M20" s="475"/>
      <c r="N20" s="477" t="s">
        <v>669</v>
      </c>
      <c r="O20" s="837"/>
      <c r="P20" s="838"/>
      <c r="Q20" s="838"/>
      <c r="R20" s="838"/>
      <c r="S20" s="838"/>
      <c r="T20" s="838"/>
      <c r="U20" s="838"/>
      <c r="V20" s="838"/>
      <c r="W20" s="838"/>
      <c r="X20" s="838"/>
      <c r="Y20" s="838"/>
      <c r="Z20" s="838"/>
      <c r="AA20" s="838"/>
      <c r="AB20" s="838"/>
      <c r="AC20" s="838"/>
      <c r="AD20" s="838"/>
      <c r="AE20" s="838"/>
      <c r="AF20" s="839"/>
    </row>
    <row r="21" spans="2:32" s="472" customFormat="1" ht="19.5" customHeight="1" x14ac:dyDescent="0.15">
      <c r="B21" s="831"/>
      <c r="C21" s="832"/>
      <c r="D21" s="832"/>
      <c r="E21" s="832"/>
      <c r="F21" s="832"/>
      <c r="G21" s="832"/>
      <c r="H21" s="832"/>
      <c r="I21" s="832"/>
      <c r="J21" s="832"/>
      <c r="K21" s="832"/>
      <c r="L21" s="833"/>
      <c r="M21" s="475"/>
      <c r="N21" s="477" t="s">
        <v>669</v>
      </c>
      <c r="O21" s="837"/>
      <c r="P21" s="838"/>
      <c r="Q21" s="838"/>
      <c r="R21" s="838"/>
      <c r="S21" s="838"/>
      <c r="T21" s="838"/>
      <c r="U21" s="838"/>
      <c r="V21" s="838"/>
      <c r="W21" s="838"/>
      <c r="X21" s="838"/>
      <c r="Y21" s="838"/>
      <c r="Z21" s="838"/>
      <c r="AA21" s="838"/>
      <c r="AB21" s="838"/>
      <c r="AC21" s="838"/>
      <c r="AD21" s="838"/>
      <c r="AE21" s="838"/>
      <c r="AF21" s="839"/>
    </row>
    <row r="22" spans="2:32" s="472" customFormat="1" ht="19.5" customHeight="1" x14ac:dyDescent="0.15">
      <c r="B22" s="834"/>
      <c r="C22" s="835"/>
      <c r="D22" s="835"/>
      <c r="E22" s="835"/>
      <c r="F22" s="835"/>
      <c r="G22" s="835"/>
      <c r="H22" s="835"/>
      <c r="I22" s="835"/>
      <c r="J22" s="835"/>
      <c r="K22" s="835"/>
      <c r="L22" s="836"/>
      <c r="M22" s="478"/>
      <c r="N22" s="479" t="s">
        <v>669</v>
      </c>
      <c r="O22" s="837"/>
      <c r="P22" s="838"/>
      <c r="Q22" s="838"/>
      <c r="R22" s="838"/>
      <c r="S22" s="838"/>
      <c r="T22" s="838"/>
      <c r="U22" s="838"/>
      <c r="V22" s="838"/>
      <c r="W22" s="838"/>
      <c r="X22" s="838"/>
      <c r="Y22" s="838"/>
      <c r="Z22" s="838"/>
      <c r="AA22" s="838"/>
      <c r="AB22" s="838"/>
      <c r="AC22" s="838"/>
      <c r="AD22" s="838"/>
      <c r="AE22" s="838"/>
      <c r="AF22" s="839"/>
    </row>
    <row r="23" spans="2:32" s="472" customFormat="1" ht="19.5" customHeight="1" x14ac:dyDescent="0.15">
      <c r="B23" s="828" t="s">
        <v>135</v>
      </c>
      <c r="C23" s="829"/>
      <c r="D23" s="829"/>
      <c r="E23" s="829"/>
      <c r="F23" s="829"/>
      <c r="G23" s="829"/>
      <c r="H23" s="829"/>
      <c r="I23" s="829"/>
      <c r="J23" s="829"/>
      <c r="K23" s="829"/>
      <c r="L23" s="830"/>
      <c r="M23" s="475"/>
      <c r="N23" s="477" t="s">
        <v>669</v>
      </c>
      <c r="O23" s="837"/>
      <c r="P23" s="838"/>
      <c r="Q23" s="838"/>
      <c r="R23" s="838"/>
      <c r="S23" s="838"/>
      <c r="T23" s="838"/>
      <c r="U23" s="838"/>
      <c r="V23" s="838"/>
      <c r="W23" s="838"/>
      <c r="X23" s="838"/>
      <c r="Y23" s="838"/>
      <c r="Z23" s="838"/>
      <c r="AA23" s="838"/>
      <c r="AB23" s="838"/>
      <c r="AC23" s="838"/>
      <c r="AD23" s="838"/>
      <c r="AE23" s="838"/>
      <c r="AF23" s="839"/>
    </row>
    <row r="24" spans="2:32" s="472" customFormat="1" ht="19.5" customHeight="1" x14ac:dyDescent="0.15">
      <c r="B24" s="831"/>
      <c r="C24" s="832"/>
      <c r="D24" s="832"/>
      <c r="E24" s="832"/>
      <c r="F24" s="832"/>
      <c r="G24" s="832"/>
      <c r="H24" s="832"/>
      <c r="I24" s="832"/>
      <c r="J24" s="832"/>
      <c r="K24" s="832"/>
      <c r="L24" s="833"/>
      <c r="M24" s="475"/>
      <c r="N24" s="477" t="s">
        <v>669</v>
      </c>
      <c r="O24" s="837"/>
      <c r="P24" s="838"/>
      <c r="Q24" s="838"/>
      <c r="R24" s="838"/>
      <c r="S24" s="838"/>
      <c r="T24" s="838"/>
      <c r="U24" s="838"/>
      <c r="V24" s="838"/>
      <c r="W24" s="838"/>
      <c r="X24" s="838"/>
      <c r="Y24" s="838"/>
      <c r="Z24" s="838"/>
      <c r="AA24" s="838"/>
      <c r="AB24" s="838"/>
      <c r="AC24" s="838"/>
      <c r="AD24" s="838"/>
      <c r="AE24" s="838"/>
      <c r="AF24" s="839"/>
    </row>
    <row r="25" spans="2:32" s="472" customFormat="1" ht="19.5" customHeight="1" x14ac:dyDescent="0.15">
      <c r="B25" s="834"/>
      <c r="C25" s="835"/>
      <c r="D25" s="835"/>
      <c r="E25" s="835"/>
      <c r="F25" s="835"/>
      <c r="G25" s="835"/>
      <c r="H25" s="835"/>
      <c r="I25" s="835"/>
      <c r="J25" s="835"/>
      <c r="K25" s="835"/>
      <c r="L25" s="836"/>
      <c r="M25" s="478"/>
      <c r="N25" s="479" t="s">
        <v>669</v>
      </c>
      <c r="O25" s="837"/>
      <c r="P25" s="838"/>
      <c r="Q25" s="838"/>
      <c r="R25" s="838"/>
      <c r="S25" s="838"/>
      <c r="T25" s="838"/>
      <c r="U25" s="838"/>
      <c r="V25" s="838"/>
      <c r="W25" s="838"/>
      <c r="X25" s="838"/>
      <c r="Y25" s="838"/>
      <c r="Z25" s="838"/>
      <c r="AA25" s="838"/>
      <c r="AB25" s="838"/>
      <c r="AC25" s="838"/>
      <c r="AD25" s="838"/>
      <c r="AE25" s="838"/>
      <c r="AF25" s="839"/>
    </row>
    <row r="26" spans="2:32" s="472" customFormat="1" ht="19.5" customHeight="1" x14ac:dyDescent="0.15">
      <c r="B26" s="828" t="s">
        <v>136</v>
      </c>
      <c r="C26" s="829"/>
      <c r="D26" s="829"/>
      <c r="E26" s="829"/>
      <c r="F26" s="829"/>
      <c r="G26" s="829"/>
      <c r="H26" s="829"/>
      <c r="I26" s="829"/>
      <c r="J26" s="829"/>
      <c r="K26" s="829"/>
      <c r="L26" s="830"/>
      <c r="M26" s="475"/>
      <c r="N26" s="477" t="s">
        <v>669</v>
      </c>
      <c r="O26" s="837"/>
      <c r="P26" s="838"/>
      <c r="Q26" s="838"/>
      <c r="R26" s="838"/>
      <c r="S26" s="838"/>
      <c r="T26" s="838"/>
      <c r="U26" s="838"/>
      <c r="V26" s="838"/>
      <c r="W26" s="838"/>
      <c r="X26" s="838"/>
      <c r="Y26" s="838"/>
      <c r="Z26" s="838"/>
      <c r="AA26" s="838"/>
      <c r="AB26" s="838"/>
      <c r="AC26" s="838"/>
      <c r="AD26" s="838"/>
      <c r="AE26" s="838"/>
      <c r="AF26" s="839"/>
    </row>
    <row r="27" spans="2:32" s="472" customFormat="1" ht="19.5" customHeight="1" x14ac:dyDescent="0.15">
      <c r="B27" s="844"/>
      <c r="C27" s="843"/>
      <c r="D27" s="843"/>
      <c r="E27" s="843"/>
      <c r="F27" s="843"/>
      <c r="G27" s="843"/>
      <c r="H27" s="843"/>
      <c r="I27" s="843"/>
      <c r="J27" s="843"/>
      <c r="K27" s="843"/>
      <c r="L27" s="845"/>
      <c r="M27" s="475"/>
      <c r="N27" s="477" t="s">
        <v>669</v>
      </c>
      <c r="O27" s="837"/>
      <c r="P27" s="838"/>
      <c r="Q27" s="838"/>
      <c r="R27" s="838"/>
      <c r="S27" s="838"/>
      <c r="T27" s="838"/>
      <c r="U27" s="838"/>
      <c r="V27" s="838"/>
      <c r="W27" s="838"/>
      <c r="X27" s="838"/>
      <c r="Y27" s="838"/>
      <c r="Z27" s="838"/>
      <c r="AA27" s="838"/>
      <c r="AB27" s="838"/>
      <c r="AC27" s="838"/>
      <c r="AD27" s="838"/>
      <c r="AE27" s="838"/>
      <c r="AF27" s="839"/>
    </row>
    <row r="28" spans="2:32" s="472" customFormat="1" ht="19.5" customHeight="1" x14ac:dyDescent="0.15">
      <c r="B28" s="846"/>
      <c r="C28" s="847"/>
      <c r="D28" s="847"/>
      <c r="E28" s="847"/>
      <c r="F28" s="847"/>
      <c r="G28" s="847"/>
      <c r="H28" s="847"/>
      <c r="I28" s="847"/>
      <c r="J28" s="847"/>
      <c r="K28" s="847"/>
      <c r="L28" s="848"/>
      <c r="M28" s="478"/>
      <c r="N28" s="479" t="s">
        <v>669</v>
      </c>
      <c r="O28" s="837"/>
      <c r="P28" s="838"/>
      <c r="Q28" s="838"/>
      <c r="R28" s="838"/>
      <c r="S28" s="838"/>
      <c r="T28" s="838"/>
      <c r="U28" s="838"/>
      <c r="V28" s="838"/>
      <c r="W28" s="838"/>
      <c r="X28" s="838"/>
      <c r="Y28" s="838"/>
      <c r="Z28" s="838"/>
      <c r="AA28" s="838"/>
      <c r="AB28" s="838"/>
      <c r="AC28" s="838"/>
      <c r="AD28" s="838"/>
      <c r="AE28" s="838"/>
      <c r="AF28" s="839"/>
    </row>
    <row r="29" spans="2:32" s="472" customFormat="1" ht="19.5" customHeight="1" x14ac:dyDescent="0.15">
      <c r="B29" s="828" t="s">
        <v>137</v>
      </c>
      <c r="C29" s="829"/>
      <c r="D29" s="829"/>
      <c r="E29" s="829"/>
      <c r="F29" s="829"/>
      <c r="G29" s="829"/>
      <c r="H29" s="829"/>
      <c r="I29" s="829"/>
      <c r="J29" s="829"/>
      <c r="K29" s="829"/>
      <c r="L29" s="830"/>
      <c r="M29" s="475"/>
      <c r="N29" s="477" t="s">
        <v>669</v>
      </c>
      <c r="O29" s="837"/>
      <c r="P29" s="838"/>
      <c r="Q29" s="838"/>
      <c r="R29" s="838"/>
      <c r="S29" s="838"/>
      <c r="T29" s="838"/>
      <c r="U29" s="838"/>
      <c r="V29" s="838"/>
      <c r="W29" s="838"/>
      <c r="X29" s="838"/>
      <c r="Y29" s="838"/>
      <c r="Z29" s="838"/>
      <c r="AA29" s="838"/>
      <c r="AB29" s="838"/>
      <c r="AC29" s="838"/>
      <c r="AD29" s="838"/>
      <c r="AE29" s="838"/>
      <c r="AF29" s="839"/>
    </row>
    <row r="30" spans="2:32" s="472" customFormat="1" ht="19.5" customHeight="1" x14ac:dyDescent="0.15">
      <c r="B30" s="831"/>
      <c r="C30" s="832"/>
      <c r="D30" s="832"/>
      <c r="E30" s="832"/>
      <c r="F30" s="832"/>
      <c r="G30" s="832"/>
      <c r="H30" s="832"/>
      <c r="I30" s="832"/>
      <c r="J30" s="832"/>
      <c r="K30" s="832"/>
      <c r="L30" s="833"/>
      <c r="M30" s="475"/>
      <c r="N30" s="477" t="s">
        <v>669</v>
      </c>
      <c r="O30" s="837"/>
      <c r="P30" s="838"/>
      <c r="Q30" s="838"/>
      <c r="R30" s="838"/>
      <c r="S30" s="838"/>
      <c r="T30" s="838"/>
      <c r="U30" s="838"/>
      <c r="V30" s="838"/>
      <c r="W30" s="838"/>
      <c r="X30" s="838"/>
      <c r="Y30" s="838"/>
      <c r="Z30" s="838"/>
      <c r="AA30" s="838"/>
      <c r="AB30" s="838"/>
      <c r="AC30" s="838"/>
      <c r="AD30" s="838"/>
      <c r="AE30" s="838"/>
      <c r="AF30" s="839"/>
    </row>
    <row r="31" spans="2:32" s="472" customFormat="1" ht="19.5" customHeight="1" x14ac:dyDescent="0.15">
      <c r="B31" s="834"/>
      <c r="C31" s="835"/>
      <c r="D31" s="835"/>
      <c r="E31" s="835"/>
      <c r="F31" s="835"/>
      <c r="G31" s="835"/>
      <c r="H31" s="835"/>
      <c r="I31" s="835"/>
      <c r="J31" s="835"/>
      <c r="K31" s="835"/>
      <c r="L31" s="836"/>
      <c r="M31" s="478"/>
      <c r="N31" s="479" t="s">
        <v>669</v>
      </c>
      <c r="O31" s="837"/>
      <c r="P31" s="838"/>
      <c r="Q31" s="838"/>
      <c r="R31" s="838"/>
      <c r="S31" s="838"/>
      <c r="T31" s="838"/>
      <c r="U31" s="838"/>
      <c r="V31" s="838"/>
      <c r="W31" s="838"/>
      <c r="X31" s="838"/>
      <c r="Y31" s="838"/>
      <c r="Z31" s="838"/>
      <c r="AA31" s="838"/>
      <c r="AB31" s="838"/>
      <c r="AC31" s="838"/>
      <c r="AD31" s="838"/>
      <c r="AE31" s="838"/>
      <c r="AF31" s="839"/>
    </row>
    <row r="32" spans="2:32" s="472" customFormat="1" ht="19.5" customHeight="1" x14ac:dyDescent="0.15">
      <c r="B32" s="828" t="s">
        <v>671</v>
      </c>
      <c r="C32" s="829"/>
      <c r="D32" s="829"/>
      <c r="E32" s="829"/>
      <c r="F32" s="829"/>
      <c r="G32" s="829"/>
      <c r="H32" s="829"/>
      <c r="I32" s="829"/>
      <c r="J32" s="829"/>
      <c r="K32" s="829"/>
      <c r="L32" s="830"/>
      <c r="M32" s="475"/>
      <c r="N32" s="477" t="s">
        <v>669</v>
      </c>
      <c r="O32" s="837"/>
      <c r="P32" s="838"/>
      <c r="Q32" s="838"/>
      <c r="R32" s="838"/>
      <c r="S32" s="838"/>
      <c r="T32" s="838"/>
      <c r="U32" s="838"/>
      <c r="V32" s="838"/>
      <c r="W32" s="838"/>
      <c r="X32" s="838"/>
      <c r="Y32" s="838"/>
      <c r="Z32" s="838"/>
      <c r="AA32" s="838"/>
      <c r="AB32" s="838"/>
      <c r="AC32" s="838"/>
      <c r="AD32" s="838"/>
      <c r="AE32" s="838"/>
      <c r="AF32" s="839"/>
    </row>
    <row r="33" spans="1:32" s="472" customFormat="1" ht="19.5" customHeight="1" x14ac:dyDescent="0.15">
      <c r="B33" s="844"/>
      <c r="C33" s="843"/>
      <c r="D33" s="843"/>
      <c r="E33" s="843"/>
      <c r="F33" s="843"/>
      <c r="G33" s="843"/>
      <c r="H33" s="843"/>
      <c r="I33" s="843"/>
      <c r="J33" s="843"/>
      <c r="K33" s="843"/>
      <c r="L33" s="845"/>
      <c r="M33" s="475"/>
      <c r="N33" s="477" t="s">
        <v>669</v>
      </c>
      <c r="O33" s="837"/>
      <c r="P33" s="838"/>
      <c r="Q33" s="838"/>
      <c r="R33" s="838"/>
      <c r="S33" s="838"/>
      <c r="T33" s="838"/>
      <c r="U33" s="838"/>
      <c r="V33" s="838"/>
      <c r="W33" s="838"/>
      <c r="X33" s="838"/>
      <c r="Y33" s="838"/>
      <c r="Z33" s="838"/>
      <c r="AA33" s="838"/>
      <c r="AB33" s="838"/>
      <c r="AC33" s="838"/>
      <c r="AD33" s="838"/>
      <c r="AE33" s="838"/>
      <c r="AF33" s="839"/>
    </row>
    <row r="34" spans="1:32" s="472" customFormat="1" ht="19.5" customHeight="1" x14ac:dyDescent="0.15">
      <c r="B34" s="846"/>
      <c r="C34" s="847"/>
      <c r="D34" s="847"/>
      <c r="E34" s="847"/>
      <c r="F34" s="847"/>
      <c r="G34" s="847"/>
      <c r="H34" s="847"/>
      <c r="I34" s="847"/>
      <c r="J34" s="847"/>
      <c r="K34" s="847"/>
      <c r="L34" s="848"/>
      <c r="M34" s="478"/>
      <c r="N34" s="479" t="s">
        <v>669</v>
      </c>
      <c r="O34" s="837"/>
      <c r="P34" s="838"/>
      <c r="Q34" s="838"/>
      <c r="R34" s="838"/>
      <c r="S34" s="838"/>
      <c r="T34" s="838"/>
      <c r="U34" s="838"/>
      <c r="V34" s="838"/>
      <c r="W34" s="838"/>
      <c r="X34" s="838"/>
      <c r="Y34" s="838"/>
      <c r="Z34" s="838"/>
      <c r="AA34" s="838"/>
      <c r="AB34" s="838"/>
      <c r="AC34" s="838"/>
      <c r="AD34" s="838"/>
      <c r="AE34" s="838"/>
      <c r="AF34" s="839"/>
    </row>
    <row r="35" spans="1:32" s="472" customFormat="1" ht="19.5" customHeight="1" x14ac:dyDescent="0.15">
      <c r="B35" s="828" t="s">
        <v>672</v>
      </c>
      <c r="C35" s="829"/>
      <c r="D35" s="829"/>
      <c r="E35" s="829"/>
      <c r="F35" s="829"/>
      <c r="G35" s="829"/>
      <c r="H35" s="829"/>
      <c r="I35" s="829"/>
      <c r="J35" s="829"/>
      <c r="K35" s="829"/>
      <c r="L35" s="830"/>
      <c r="M35" s="475"/>
      <c r="N35" s="477" t="s">
        <v>669</v>
      </c>
      <c r="O35" s="837"/>
      <c r="P35" s="838"/>
      <c r="Q35" s="838"/>
      <c r="R35" s="838"/>
      <c r="S35" s="838"/>
      <c r="T35" s="838"/>
      <c r="U35" s="838"/>
      <c r="V35" s="838"/>
      <c r="W35" s="838"/>
      <c r="X35" s="838"/>
      <c r="Y35" s="838"/>
      <c r="Z35" s="838"/>
      <c r="AA35" s="838"/>
      <c r="AB35" s="838"/>
      <c r="AC35" s="838"/>
      <c r="AD35" s="838"/>
      <c r="AE35" s="838"/>
      <c r="AF35" s="839"/>
    </row>
    <row r="36" spans="1:32" s="472" customFormat="1" ht="19.5" customHeight="1" x14ac:dyDescent="0.15">
      <c r="B36" s="844"/>
      <c r="C36" s="843"/>
      <c r="D36" s="843"/>
      <c r="E36" s="843"/>
      <c r="F36" s="843"/>
      <c r="G36" s="843"/>
      <c r="H36" s="843"/>
      <c r="I36" s="843"/>
      <c r="J36" s="843"/>
      <c r="K36" s="843"/>
      <c r="L36" s="845"/>
      <c r="M36" s="475"/>
      <c r="N36" s="477" t="s">
        <v>669</v>
      </c>
      <c r="O36" s="837"/>
      <c r="P36" s="838"/>
      <c r="Q36" s="838"/>
      <c r="R36" s="838"/>
      <c r="S36" s="838"/>
      <c r="T36" s="838"/>
      <c r="U36" s="838"/>
      <c r="V36" s="838"/>
      <c r="W36" s="838"/>
      <c r="X36" s="838"/>
      <c r="Y36" s="838"/>
      <c r="Z36" s="838"/>
      <c r="AA36" s="838"/>
      <c r="AB36" s="838"/>
      <c r="AC36" s="838"/>
      <c r="AD36" s="838"/>
      <c r="AE36" s="838"/>
      <c r="AF36" s="839"/>
    </row>
    <row r="37" spans="1:32" s="472" customFormat="1" ht="19.5" customHeight="1" x14ac:dyDescent="0.15">
      <c r="B37" s="846"/>
      <c r="C37" s="847"/>
      <c r="D37" s="847"/>
      <c r="E37" s="847"/>
      <c r="F37" s="847"/>
      <c r="G37" s="847"/>
      <c r="H37" s="847"/>
      <c r="I37" s="847"/>
      <c r="J37" s="847"/>
      <c r="K37" s="847"/>
      <c r="L37" s="848"/>
      <c r="M37" s="478"/>
      <c r="N37" s="479" t="s">
        <v>669</v>
      </c>
      <c r="O37" s="837"/>
      <c r="P37" s="838"/>
      <c r="Q37" s="838"/>
      <c r="R37" s="838"/>
      <c r="S37" s="838"/>
      <c r="T37" s="838"/>
      <c r="U37" s="838"/>
      <c r="V37" s="838"/>
      <c r="W37" s="838"/>
      <c r="X37" s="838"/>
      <c r="Y37" s="838"/>
      <c r="Z37" s="838"/>
      <c r="AA37" s="838"/>
      <c r="AB37" s="838"/>
      <c r="AC37" s="838"/>
      <c r="AD37" s="838"/>
      <c r="AE37" s="838"/>
      <c r="AF37" s="839"/>
    </row>
    <row r="38" spans="1:32" s="472" customFormat="1" ht="19.5" customHeight="1" x14ac:dyDescent="0.15">
      <c r="B38" s="849" t="s">
        <v>673</v>
      </c>
      <c r="C38" s="850"/>
      <c r="D38" s="850"/>
      <c r="E38" s="850"/>
      <c r="F38" s="850"/>
      <c r="G38" s="850"/>
      <c r="H38" s="850"/>
      <c r="I38" s="850"/>
      <c r="J38" s="850"/>
      <c r="K38" s="850"/>
      <c r="L38" s="851"/>
      <c r="M38" s="475"/>
      <c r="N38" s="477" t="s">
        <v>669</v>
      </c>
      <c r="O38" s="852"/>
      <c r="P38" s="853"/>
      <c r="Q38" s="853"/>
      <c r="R38" s="853"/>
      <c r="S38" s="853"/>
      <c r="T38" s="853"/>
      <c r="U38" s="853"/>
      <c r="V38" s="853"/>
      <c r="W38" s="853"/>
      <c r="X38" s="853"/>
      <c r="Y38" s="853"/>
      <c r="Z38" s="853"/>
      <c r="AA38" s="853"/>
      <c r="AB38" s="853"/>
      <c r="AC38" s="853"/>
      <c r="AD38" s="853"/>
      <c r="AE38" s="853"/>
      <c r="AF38" s="854"/>
    </row>
    <row r="39" spans="1:32" s="472" customFormat="1" ht="19.5" customHeight="1" x14ac:dyDescent="0.15">
      <c r="A39" s="480"/>
      <c r="B39" s="844"/>
      <c r="C39" s="829"/>
      <c r="D39" s="843"/>
      <c r="E39" s="843"/>
      <c r="F39" s="843"/>
      <c r="G39" s="843"/>
      <c r="H39" s="843"/>
      <c r="I39" s="843"/>
      <c r="J39" s="843"/>
      <c r="K39" s="843"/>
      <c r="L39" s="845"/>
      <c r="M39" s="481"/>
      <c r="N39" s="482" t="s">
        <v>669</v>
      </c>
      <c r="O39" s="855"/>
      <c r="P39" s="856"/>
      <c r="Q39" s="856"/>
      <c r="R39" s="856"/>
      <c r="S39" s="856"/>
      <c r="T39" s="856"/>
      <c r="U39" s="856"/>
      <c r="V39" s="856"/>
      <c r="W39" s="856"/>
      <c r="X39" s="856"/>
      <c r="Y39" s="856"/>
      <c r="Z39" s="856"/>
      <c r="AA39" s="856"/>
      <c r="AB39" s="856"/>
      <c r="AC39" s="856"/>
      <c r="AD39" s="856"/>
      <c r="AE39" s="856"/>
      <c r="AF39" s="857"/>
    </row>
    <row r="40" spans="1:32" s="472" customFormat="1" ht="19.5" customHeight="1" x14ac:dyDescent="0.15">
      <c r="B40" s="846"/>
      <c r="C40" s="847"/>
      <c r="D40" s="847"/>
      <c r="E40" s="847"/>
      <c r="F40" s="847"/>
      <c r="G40" s="847"/>
      <c r="H40" s="847"/>
      <c r="I40" s="847"/>
      <c r="J40" s="847"/>
      <c r="K40" s="847"/>
      <c r="L40" s="848"/>
      <c r="M40" s="478"/>
      <c r="N40" s="479" t="s">
        <v>669</v>
      </c>
      <c r="O40" s="837"/>
      <c r="P40" s="838"/>
      <c r="Q40" s="838"/>
      <c r="R40" s="838"/>
      <c r="S40" s="838"/>
      <c r="T40" s="838"/>
      <c r="U40" s="838"/>
      <c r="V40" s="838"/>
      <c r="W40" s="838"/>
      <c r="X40" s="838"/>
      <c r="Y40" s="838"/>
      <c r="Z40" s="838"/>
      <c r="AA40" s="838"/>
      <c r="AB40" s="838"/>
      <c r="AC40" s="838"/>
      <c r="AD40" s="838"/>
      <c r="AE40" s="838"/>
      <c r="AF40" s="839"/>
    </row>
    <row r="41" spans="1:32" s="472" customFormat="1" ht="19.5" customHeight="1" x14ac:dyDescent="0.15">
      <c r="B41" s="828" t="s">
        <v>138</v>
      </c>
      <c r="C41" s="829"/>
      <c r="D41" s="829"/>
      <c r="E41" s="829"/>
      <c r="F41" s="829"/>
      <c r="G41" s="829"/>
      <c r="H41" s="829"/>
      <c r="I41" s="829"/>
      <c r="J41" s="829"/>
      <c r="K41" s="829"/>
      <c r="L41" s="830"/>
      <c r="M41" s="475"/>
      <c r="N41" s="477" t="s">
        <v>669</v>
      </c>
      <c r="O41" s="837"/>
      <c r="P41" s="838"/>
      <c r="Q41" s="838"/>
      <c r="R41" s="838"/>
      <c r="S41" s="838"/>
      <c r="T41" s="838"/>
      <c r="U41" s="838"/>
      <c r="V41" s="838"/>
      <c r="W41" s="838"/>
      <c r="X41" s="838"/>
      <c r="Y41" s="838"/>
      <c r="Z41" s="838"/>
      <c r="AA41" s="838"/>
      <c r="AB41" s="838"/>
      <c r="AC41" s="838"/>
      <c r="AD41" s="838"/>
      <c r="AE41" s="838"/>
      <c r="AF41" s="839"/>
    </row>
    <row r="42" spans="1:32" s="472" customFormat="1" ht="19.5" customHeight="1" x14ac:dyDescent="0.15">
      <c r="B42" s="844"/>
      <c r="C42" s="843"/>
      <c r="D42" s="843"/>
      <c r="E42" s="843"/>
      <c r="F42" s="843"/>
      <c r="G42" s="843"/>
      <c r="H42" s="843"/>
      <c r="I42" s="843"/>
      <c r="J42" s="843"/>
      <c r="K42" s="843"/>
      <c r="L42" s="845"/>
      <c r="M42" s="475"/>
      <c r="N42" s="477" t="s">
        <v>669</v>
      </c>
      <c r="O42" s="837"/>
      <c r="P42" s="838"/>
      <c r="Q42" s="838"/>
      <c r="R42" s="838"/>
      <c r="S42" s="838"/>
      <c r="T42" s="838"/>
      <c r="U42" s="838"/>
      <c r="V42" s="838"/>
      <c r="W42" s="838"/>
      <c r="X42" s="838"/>
      <c r="Y42" s="838"/>
      <c r="Z42" s="838"/>
      <c r="AA42" s="838"/>
      <c r="AB42" s="838"/>
      <c r="AC42" s="838"/>
      <c r="AD42" s="838"/>
      <c r="AE42" s="838"/>
      <c r="AF42" s="839"/>
    </row>
    <row r="43" spans="1:32" s="472" customFormat="1" ht="19.5" customHeight="1" thickBot="1" x14ac:dyDescent="0.2">
      <c r="B43" s="846"/>
      <c r="C43" s="847"/>
      <c r="D43" s="847"/>
      <c r="E43" s="847"/>
      <c r="F43" s="847"/>
      <c r="G43" s="847"/>
      <c r="H43" s="847"/>
      <c r="I43" s="847"/>
      <c r="J43" s="847"/>
      <c r="K43" s="847"/>
      <c r="L43" s="848"/>
      <c r="M43" s="483"/>
      <c r="N43" s="484" t="s">
        <v>669</v>
      </c>
      <c r="O43" s="858"/>
      <c r="P43" s="859"/>
      <c r="Q43" s="859"/>
      <c r="R43" s="859"/>
      <c r="S43" s="859"/>
      <c r="T43" s="859"/>
      <c r="U43" s="859"/>
      <c r="V43" s="859"/>
      <c r="W43" s="859"/>
      <c r="X43" s="859"/>
      <c r="Y43" s="859"/>
      <c r="Z43" s="859"/>
      <c r="AA43" s="859"/>
      <c r="AB43" s="859"/>
      <c r="AC43" s="859"/>
      <c r="AD43" s="859"/>
      <c r="AE43" s="859"/>
      <c r="AF43" s="860"/>
    </row>
    <row r="44" spans="1:32" s="472" customFormat="1" ht="19.5" customHeight="1" thickTop="1" x14ac:dyDescent="0.15">
      <c r="B44" s="861" t="s">
        <v>674</v>
      </c>
      <c r="C44" s="862"/>
      <c r="D44" s="862"/>
      <c r="E44" s="862"/>
      <c r="F44" s="862"/>
      <c r="G44" s="862"/>
      <c r="H44" s="862"/>
      <c r="I44" s="862"/>
      <c r="J44" s="862"/>
      <c r="K44" s="862"/>
      <c r="L44" s="863"/>
      <c r="M44" s="485"/>
      <c r="N44" s="486" t="s">
        <v>669</v>
      </c>
      <c r="O44" s="864"/>
      <c r="P44" s="865"/>
      <c r="Q44" s="865"/>
      <c r="R44" s="865"/>
      <c r="S44" s="865"/>
      <c r="T44" s="865"/>
      <c r="U44" s="865"/>
      <c r="V44" s="865"/>
      <c r="W44" s="865"/>
      <c r="X44" s="865"/>
      <c r="Y44" s="865"/>
      <c r="Z44" s="865"/>
      <c r="AA44" s="865"/>
      <c r="AB44" s="865"/>
      <c r="AC44" s="865"/>
      <c r="AD44" s="865"/>
      <c r="AE44" s="865"/>
      <c r="AF44" s="866"/>
    </row>
    <row r="45" spans="1:32" s="472" customFormat="1" ht="19.5" customHeight="1" x14ac:dyDescent="0.15">
      <c r="B45" s="844"/>
      <c r="C45" s="843"/>
      <c r="D45" s="843"/>
      <c r="E45" s="843"/>
      <c r="F45" s="843"/>
      <c r="G45" s="843"/>
      <c r="H45" s="843"/>
      <c r="I45" s="843"/>
      <c r="J45" s="843"/>
      <c r="K45" s="843"/>
      <c r="L45" s="845"/>
      <c r="M45" s="475"/>
      <c r="N45" s="477" t="s">
        <v>669</v>
      </c>
      <c r="O45" s="837"/>
      <c r="P45" s="838"/>
      <c r="Q45" s="838"/>
      <c r="R45" s="838"/>
      <c r="S45" s="838"/>
      <c r="T45" s="838"/>
      <c r="U45" s="838"/>
      <c r="V45" s="838"/>
      <c r="W45" s="838"/>
      <c r="X45" s="838"/>
      <c r="Y45" s="838"/>
      <c r="Z45" s="838"/>
      <c r="AA45" s="838"/>
      <c r="AB45" s="838"/>
      <c r="AC45" s="838"/>
      <c r="AD45" s="838"/>
      <c r="AE45" s="838"/>
      <c r="AF45" s="839"/>
    </row>
    <row r="46" spans="1:32" s="472" customFormat="1" ht="19.5" customHeight="1" x14ac:dyDescent="0.15">
      <c r="B46" s="846"/>
      <c r="C46" s="847"/>
      <c r="D46" s="847"/>
      <c r="E46" s="847"/>
      <c r="F46" s="847"/>
      <c r="G46" s="847"/>
      <c r="H46" s="847"/>
      <c r="I46" s="847"/>
      <c r="J46" s="847"/>
      <c r="K46" s="847"/>
      <c r="L46" s="848"/>
      <c r="M46" s="478"/>
      <c r="N46" s="479" t="s">
        <v>669</v>
      </c>
      <c r="O46" s="837"/>
      <c r="P46" s="838"/>
      <c r="Q46" s="838"/>
      <c r="R46" s="838"/>
      <c r="S46" s="838"/>
      <c r="T46" s="838"/>
      <c r="U46" s="838"/>
      <c r="V46" s="838"/>
      <c r="W46" s="838"/>
      <c r="X46" s="838"/>
      <c r="Y46" s="838"/>
      <c r="Z46" s="838"/>
      <c r="AA46" s="838"/>
      <c r="AB46" s="838"/>
      <c r="AC46" s="838"/>
      <c r="AD46" s="838"/>
      <c r="AE46" s="838"/>
      <c r="AF46" s="839"/>
    </row>
    <row r="47" spans="1:32" s="472" customFormat="1" ht="19.5" customHeight="1" x14ac:dyDescent="0.15">
      <c r="B47" s="828" t="s">
        <v>675</v>
      </c>
      <c r="C47" s="829"/>
      <c r="D47" s="829"/>
      <c r="E47" s="829"/>
      <c r="F47" s="829"/>
      <c r="G47" s="829"/>
      <c r="H47" s="829"/>
      <c r="I47" s="829"/>
      <c r="J47" s="829"/>
      <c r="K47" s="829"/>
      <c r="L47" s="830"/>
      <c r="M47" s="475"/>
      <c r="N47" s="477" t="s">
        <v>669</v>
      </c>
      <c r="O47" s="837"/>
      <c r="P47" s="838"/>
      <c r="Q47" s="838"/>
      <c r="R47" s="838"/>
      <c r="S47" s="838"/>
      <c r="T47" s="838"/>
      <c r="U47" s="838"/>
      <c r="V47" s="838"/>
      <c r="W47" s="838"/>
      <c r="X47" s="838"/>
      <c r="Y47" s="838"/>
      <c r="Z47" s="838"/>
      <c r="AA47" s="838"/>
      <c r="AB47" s="838"/>
      <c r="AC47" s="838"/>
      <c r="AD47" s="838"/>
      <c r="AE47" s="838"/>
      <c r="AF47" s="839"/>
    </row>
    <row r="48" spans="1:32" s="472" customFormat="1" ht="19.5" customHeight="1" x14ac:dyDescent="0.15">
      <c r="B48" s="844"/>
      <c r="C48" s="843"/>
      <c r="D48" s="843"/>
      <c r="E48" s="843"/>
      <c r="F48" s="843"/>
      <c r="G48" s="843"/>
      <c r="H48" s="843"/>
      <c r="I48" s="843"/>
      <c r="J48" s="843"/>
      <c r="K48" s="843"/>
      <c r="L48" s="845"/>
      <c r="M48" s="475"/>
      <c r="N48" s="477" t="s">
        <v>669</v>
      </c>
      <c r="O48" s="837"/>
      <c r="P48" s="838"/>
      <c r="Q48" s="838"/>
      <c r="R48" s="838"/>
      <c r="S48" s="838"/>
      <c r="T48" s="838"/>
      <c r="U48" s="838"/>
      <c r="V48" s="838"/>
      <c r="W48" s="838"/>
      <c r="X48" s="838"/>
      <c r="Y48" s="838"/>
      <c r="Z48" s="838"/>
      <c r="AA48" s="838"/>
      <c r="AB48" s="838"/>
      <c r="AC48" s="838"/>
      <c r="AD48" s="838"/>
      <c r="AE48" s="838"/>
      <c r="AF48" s="839"/>
    </row>
    <row r="49" spans="1:32" s="472" customFormat="1" ht="19.5" customHeight="1" x14ac:dyDescent="0.15">
      <c r="B49" s="846"/>
      <c r="C49" s="847"/>
      <c r="D49" s="847"/>
      <c r="E49" s="847"/>
      <c r="F49" s="847"/>
      <c r="G49" s="847"/>
      <c r="H49" s="847"/>
      <c r="I49" s="847"/>
      <c r="J49" s="847"/>
      <c r="K49" s="847"/>
      <c r="L49" s="848"/>
      <c r="M49" s="478"/>
      <c r="N49" s="479" t="s">
        <v>669</v>
      </c>
      <c r="O49" s="837"/>
      <c r="P49" s="838"/>
      <c r="Q49" s="838"/>
      <c r="R49" s="838"/>
      <c r="S49" s="838"/>
      <c r="T49" s="838"/>
      <c r="U49" s="838"/>
      <c r="V49" s="838"/>
      <c r="W49" s="838"/>
      <c r="X49" s="838"/>
      <c r="Y49" s="838"/>
      <c r="Z49" s="838"/>
      <c r="AA49" s="838"/>
      <c r="AB49" s="838"/>
      <c r="AC49" s="838"/>
      <c r="AD49" s="838"/>
      <c r="AE49" s="838"/>
      <c r="AF49" s="839"/>
    </row>
    <row r="50" spans="1:32" s="472" customFormat="1" ht="19.5" customHeight="1" x14ac:dyDescent="0.15">
      <c r="B50" s="828" t="s">
        <v>676</v>
      </c>
      <c r="C50" s="829"/>
      <c r="D50" s="829"/>
      <c r="E50" s="829"/>
      <c r="F50" s="829"/>
      <c r="G50" s="829"/>
      <c r="H50" s="829"/>
      <c r="I50" s="829"/>
      <c r="J50" s="829"/>
      <c r="K50" s="829"/>
      <c r="L50" s="830"/>
      <c r="M50" s="475"/>
      <c r="N50" s="477" t="s">
        <v>669</v>
      </c>
      <c r="O50" s="837"/>
      <c r="P50" s="838"/>
      <c r="Q50" s="838"/>
      <c r="R50" s="838"/>
      <c r="S50" s="838"/>
      <c r="T50" s="838"/>
      <c r="U50" s="838"/>
      <c r="V50" s="838"/>
      <c r="W50" s="838"/>
      <c r="X50" s="838"/>
      <c r="Y50" s="838"/>
      <c r="Z50" s="838"/>
      <c r="AA50" s="838"/>
      <c r="AB50" s="838"/>
      <c r="AC50" s="838"/>
      <c r="AD50" s="838"/>
      <c r="AE50" s="838"/>
      <c r="AF50" s="839"/>
    </row>
    <row r="51" spans="1:32" s="472" customFormat="1" ht="19.5" customHeight="1" x14ac:dyDescent="0.15">
      <c r="B51" s="831"/>
      <c r="C51" s="832"/>
      <c r="D51" s="832"/>
      <c r="E51" s="832"/>
      <c r="F51" s="832"/>
      <c r="G51" s="832"/>
      <c r="H51" s="832"/>
      <c r="I51" s="832"/>
      <c r="J51" s="832"/>
      <c r="K51" s="832"/>
      <c r="L51" s="833"/>
      <c r="M51" s="475"/>
      <c r="N51" s="477" t="s">
        <v>669</v>
      </c>
      <c r="O51" s="837"/>
      <c r="P51" s="838"/>
      <c r="Q51" s="838"/>
      <c r="R51" s="838"/>
      <c r="S51" s="838"/>
      <c r="T51" s="838"/>
      <c r="U51" s="838"/>
      <c r="V51" s="838"/>
      <c r="W51" s="838"/>
      <c r="X51" s="838"/>
      <c r="Y51" s="838"/>
      <c r="Z51" s="838"/>
      <c r="AA51" s="838"/>
      <c r="AB51" s="838"/>
      <c r="AC51" s="838"/>
      <c r="AD51" s="838"/>
      <c r="AE51" s="838"/>
      <c r="AF51" s="839"/>
    </row>
    <row r="52" spans="1:32" s="472" customFormat="1" ht="19.5" customHeight="1" x14ac:dyDescent="0.15">
      <c r="B52" s="834"/>
      <c r="C52" s="835"/>
      <c r="D52" s="835"/>
      <c r="E52" s="835"/>
      <c r="F52" s="835"/>
      <c r="G52" s="835"/>
      <c r="H52" s="835"/>
      <c r="I52" s="835"/>
      <c r="J52" s="835"/>
      <c r="K52" s="835"/>
      <c r="L52" s="836"/>
      <c r="M52" s="475"/>
      <c r="N52" s="477" t="s">
        <v>669</v>
      </c>
      <c r="O52" s="852"/>
      <c r="P52" s="853"/>
      <c r="Q52" s="853"/>
      <c r="R52" s="853"/>
      <c r="S52" s="853"/>
      <c r="T52" s="853"/>
      <c r="U52" s="853"/>
      <c r="V52" s="853"/>
      <c r="W52" s="853"/>
      <c r="X52" s="853"/>
      <c r="Y52" s="853"/>
      <c r="Z52" s="853"/>
      <c r="AA52" s="853"/>
      <c r="AB52" s="853"/>
      <c r="AC52" s="853"/>
      <c r="AD52" s="853"/>
      <c r="AE52" s="853"/>
      <c r="AF52" s="854"/>
    </row>
    <row r="54" spans="1:32" x14ac:dyDescent="0.15">
      <c r="B54" s="468" t="s">
        <v>677</v>
      </c>
    </row>
    <row r="55" spans="1:32" x14ac:dyDescent="0.15">
      <c r="B55" s="468" t="s">
        <v>678</v>
      </c>
    </row>
    <row r="57" spans="1:32" x14ac:dyDescent="0.15">
      <c r="A57" s="468" t="s">
        <v>679</v>
      </c>
      <c r="M57" s="487"/>
      <c r="N57" s="468" t="s">
        <v>141</v>
      </c>
      <c r="O57" s="867"/>
      <c r="P57" s="867"/>
      <c r="Q57" s="468" t="s">
        <v>142</v>
      </c>
      <c r="R57" s="867"/>
      <c r="S57" s="867"/>
      <c r="T57" s="468" t="s">
        <v>143</v>
      </c>
    </row>
    <row r="82" spans="12:12" x14ac:dyDescent="0.15">
      <c r="L82" s="488"/>
    </row>
    <row r="122" spans="1:7" x14ac:dyDescent="0.15">
      <c r="A122" s="489"/>
      <c r="C122" s="489"/>
      <c r="D122" s="489"/>
      <c r="E122" s="489"/>
      <c r="F122" s="489"/>
      <c r="G122" s="489"/>
    </row>
    <row r="123" spans="1:7" x14ac:dyDescent="0.15">
      <c r="C123" s="490"/>
    </row>
    <row r="151" spans="1:1" x14ac:dyDescent="0.15">
      <c r="A151" s="489"/>
    </row>
    <row r="187" spans="1:1" x14ac:dyDescent="0.15">
      <c r="A187" s="491"/>
    </row>
    <row r="238" spans="1:1" x14ac:dyDescent="0.15">
      <c r="A238" s="491"/>
    </row>
    <row r="287" spans="1:1" x14ac:dyDescent="0.15">
      <c r="A287" s="491"/>
    </row>
    <row r="314" spans="1:1" x14ac:dyDescent="0.15">
      <c r="A314" s="489"/>
    </row>
    <row r="364" spans="1:1" x14ac:dyDescent="0.15">
      <c r="A364" s="491"/>
    </row>
    <row r="388" spans="1:1" x14ac:dyDescent="0.15">
      <c r="A388" s="489"/>
    </row>
    <row r="416" spans="1:1" x14ac:dyDescent="0.15">
      <c r="A416" s="489"/>
    </row>
    <row r="444" spans="1:1" x14ac:dyDescent="0.15">
      <c r="A444" s="489"/>
    </row>
    <row r="468" spans="1:1" x14ac:dyDescent="0.15">
      <c r="A468" s="489"/>
    </row>
    <row r="497" spans="1:1" x14ac:dyDescent="0.15">
      <c r="A497" s="489"/>
    </row>
    <row r="526" spans="1:1" x14ac:dyDescent="0.15">
      <c r="A526" s="489"/>
    </row>
    <row r="575" spans="1:1" x14ac:dyDescent="0.15">
      <c r="A575" s="491"/>
    </row>
    <row r="606" spans="1:1" x14ac:dyDescent="0.15">
      <c r="A606" s="491"/>
    </row>
    <row r="650" spans="1:1" x14ac:dyDescent="0.15">
      <c r="A650" s="491"/>
    </row>
    <row r="686" spans="1:1" x14ac:dyDescent="0.15">
      <c r="A686" s="489"/>
    </row>
    <row r="725" spans="1:1" x14ac:dyDescent="0.15">
      <c r="A725" s="491"/>
    </row>
    <row r="754" spans="1:1" x14ac:dyDescent="0.15">
      <c r="A754" s="491"/>
    </row>
    <row r="793" spans="1:1" x14ac:dyDescent="0.15">
      <c r="A793" s="491"/>
    </row>
    <row r="832" spans="1:1" x14ac:dyDescent="0.15">
      <c r="A832" s="491"/>
    </row>
    <row r="860" spans="1:1" x14ac:dyDescent="0.15">
      <c r="A860" s="491"/>
    </row>
    <row r="900" spans="1:1" x14ac:dyDescent="0.15">
      <c r="A900" s="491"/>
    </row>
    <row r="940" spans="1:1" x14ac:dyDescent="0.15">
      <c r="A940" s="491"/>
    </row>
    <row r="969" spans="1:1" x14ac:dyDescent="0.15">
      <c r="A969" s="491"/>
    </row>
  </sheetData>
  <mergeCells count="62">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W14:AF14"/>
    <mergeCell ref="T7:AF7"/>
    <mergeCell ref="X4:Y4"/>
    <mergeCell ref="AA4:AB4"/>
    <mergeCell ref="AD4:AE4"/>
    <mergeCell ref="B5:F5"/>
    <mergeCell ref="G5:J5"/>
  </mergeCells>
  <phoneticPr fontId="2"/>
  <printOptions horizontalCentered="1"/>
  <pageMargins left="0.70866141732283472" right="0.70866141732283472" top="0.74803149606299213" bottom="0.74803149606299213" header="0.31496062992125984" footer="0.31496062992125984"/>
  <pageSetup paperSize="9" scale="7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970"/>
  <sheetViews>
    <sheetView view="pageBreakPreview" zoomScale="110" zoomScaleNormal="100" zoomScaleSheetLayoutView="110" workbookViewId="0">
      <selection activeCell="H23" sqref="H23"/>
    </sheetView>
  </sheetViews>
  <sheetFormatPr defaultColWidth="4" defaultRowHeight="13.5" x14ac:dyDescent="0.15"/>
  <cols>
    <col min="1" max="1" width="2.875" style="521" customWidth="1"/>
    <col min="2" max="2" width="2.375" style="521" customWidth="1"/>
    <col min="3" max="3" width="3.5" style="521" customWidth="1"/>
    <col min="4" max="13" width="3.625" style="521" customWidth="1"/>
    <col min="14" max="14" width="4.875" style="521" customWidth="1"/>
    <col min="15" max="15" width="3.625" style="521" customWidth="1"/>
    <col min="16" max="16" width="1.5" style="521" customWidth="1"/>
    <col min="17" max="18" width="3.625" style="521" customWidth="1"/>
    <col min="19" max="19" width="2.75" style="521" customWidth="1"/>
    <col min="20" max="31" width="3.625" style="521" customWidth="1"/>
    <col min="32" max="16384" width="4" style="521"/>
  </cols>
  <sheetData>
    <row r="2" spans="2:31" x14ac:dyDescent="0.15">
      <c r="B2" s="521" t="s">
        <v>139</v>
      </c>
    </row>
    <row r="3" spans="2:31" x14ac:dyDescent="0.15">
      <c r="U3" s="2"/>
      <c r="X3" s="45" t="s">
        <v>140</v>
      </c>
      <c r="Y3" s="706"/>
      <c r="Z3" s="706"/>
      <c r="AA3" s="45" t="s">
        <v>141</v>
      </c>
      <c r="AB3" s="513"/>
      <c r="AC3" s="45" t="s">
        <v>142</v>
      </c>
      <c r="AD3" s="513"/>
      <c r="AE3" s="45" t="s">
        <v>143</v>
      </c>
    </row>
    <row r="4" spans="2:31" x14ac:dyDescent="0.15">
      <c r="T4" s="86"/>
      <c r="U4" s="86"/>
      <c r="V4" s="86"/>
    </row>
    <row r="5" spans="2:31" x14ac:dyDescent="0.15">
      <c r="B5" s="706" t="s">
        <v>144</v>
      </c>
      <c r="C5" s="706"/>
      <c r="D5" s="706"/>
      <c r="E5" s="706"/>
      <c r="F5" s="706"/>
      <c r="G5" s="706"/>
      <c r="H5" s="706"/>
      <c r="I5" s="706"/>
      <c r="J5" s="706"/>
      <c r="K5" s="706"/>
      <c r="L5" s="706"/>
      <c r="M5" s="706"/>
      <c r="N5" s="706"/>
      <c r="O5" s="706"/>
      <c r="P5" s="706"/>
      <c r="Q5" s="706"/>
      <c r="R5" s="706"/>
      <c r="S5" s="706"/>
      <c r="T5" s="706"/>
      <c r="U5" s="706"/>
      <c r="V5" s="706"/>
      <c r="W5" s="706"/>
      <c r="X5" s="706"/>
      <c r="Y5" s="706"/>
      <c r="Z5" s="706"/>
      <c r="AA5" s="706"/>
      <c r="AB5" s="706"/>
      <c r="AC5" s="706"/>
      <c r="AD5" s="706"/>
      <c r="AE5" s="706"/>
    </row>
    <row r="6" spans="2:31" x14ac:dyDescent="0.15">
      <c r="B6" s="706" t="s">
        <v>145</v>
      </c>
      <c r="C6" s="706"/>
      <c r="D6" s="706"/>
      <c r="E6" s="706"/>
      <c r="F6" s="706"/>
      <c r="G6" s="706"/>
      <c r="H6" s="706"/>
      <c r="I6" s="706"/>
      <c r="J6" s="706"/>
      <c r="K6" s="706"/>
      <c r="L6" s="706"/>
      <c r="M6" s="706"/>
      <c r="N6" s="706"/>
      <c r="O6" s="706"/>
      <c r="P6" s="706"/>
      <c r="Q6" s="706"/>
      <c r="R6" s="706"/>
      <c r="S6" s="706"/>
      <c r="T6" s="706"/>
      <c r="U6" s="706"/>
      <c r="V6" s="706"/>
      <c r="W6" s="706"/>
      <c r="X6" s="706"/>
      <c r="Y6" s="706"/>
      <c r="Z6" s="706"/>
      <c r="AA6" s="706"/>
      <c r="AB6" s="706"/>
      <c r="AC6" s="706"/>
      <c r="AD6" s="706"/>
      <c r="AE6" s="513"/>
    </row>
    <row r="7" spans="2:31" ht="23.25" customHeight="1" x14ac:dyDescent="0.15"/>
    <row r="8" spans="2:31" ht="23.25" customHeight="1" x14ac:dyDescent="0.15">
      <c r="B8" s="119" t="s">
        <v>146</v>
      </c>
      <c r="C8" s="119"/>
      <c r="D8" s="119"/>
      <c r="E8" s="119"/>
      <c r="F8" s="711"/>
      <c r="G8" s="712"/>
      <c r="H8" s="712"/>
      <c r="I8" s="712"/>
      <c r="J8" s="712"/>
      <c r="K8" s="712"/>
      <c r="L8" s="712"/>
      <c r="M8" s="712"/>
      <c r="N8" s="712"/>
      <c r="O8" s="712"/>
      <c r="P8" s="712"/>
      <c r="Q8" s="712"/>
      <c r="R8" s="712"/>
      <c r="S8" s="712"/>
      <c r="T8" s="712"/>
      <c r="U8" s="712"/>
      <c r="V8" s="712"/>
      <c r="W8" s="712"/>
      <c r="X8" s="712"/>
      <c r="Y8" s="712"/>
      <c r="Z8" s="712"/>
      <c r="AA8" s="712"/>
      <c r="AB8" s="712"/>
      <c r="AC8" s="712"/>
      <c r="AD8" s="712"/>
      <c r="AE8" s="713"/>
    </row>
    <row r="9" spans="2:31" ht="24.95" customHeight="1" x14ac:dyDescent="0.15">
      <c r="B9" s="119" t="s">
        <v>147</v>
      </c>
      <c r="C9" s="119"/>
      <c r="D9" s="119"/>
      <c r="E9" s="119"/>
      <c r="F9" s="514" t="s">
        <v>20</v>
      </c>
      <c r="G9" s="220" t="s">
        <v>148</v>
      </c>
      <c r="H9" s="220"/>
      <c r="I9" s="220"/>
      <c r="J9" s="220"/>
      <c r="K9" s="515" t="s">
        <v>20</v>
      </c>
      <c r="L9" s="220" t="s">
        <v>149</v>
      </c>
      <c r="M9" s="220"/>
      <c r="N9" s="220"/>
      <c r="O9" s="220"/>
      <c r="P9" s="220"/>
      <c r="Q9" s="515" t="s">
        <v>20</v>
      </c>
      <c r="R9" s="220" t="s">
        <v>150</v>
      </c>
      <c r="S9" s="220"/>
      <c r="T9" s="220"/>
      <c r="U9" s="220"/>
      <c r="V9" s="220"/>
      <c r="W9" s="220"/>
      <c r="X9" s="220"/>
      <c r="Y9" s="220"/>
      <c r="Z9" s="220"/>
      <c r="AA9" s="220"/>
      <c r="AB9" s="220"/>
      <c r="AC9" s="220"/>
      <c r="AD9" s="532"/>
      <c r="AE9" s="533"/>
    </row>
    <row r="10" spans="2:31" ht="24.95" customHeight="1" x14ac:dyDescent="0.15">
      <c r="B10" s="874" t="s">
        <v>151</v>
      </c>
      <c r="C10" s="875"/>
      <c r="D10" s="875"/>
      <c r="E10" s="876"/>
      <c r="F10" s="513" t="s">
        <v>20</v>
      </c>
      <c r="G10" s="2" t="s">
        <v>152</v>
      </c>
      <c r="H10" s="2"/>
      <c r="I10" s="2"/>
      <c r="J10" s="2"/>
      <c r="K10" s="2"/>
      <c r="L10" s="2"/>
      <c r="M10" s="2"/>
      <c r="N10" s="2"/>
      <c r="O10" s="2"/>
      <c r="Q10" s="520"/>
      <c r="R10" s="528" t="s">
        <v>20</v>
      </c>
      <c r="S10" s="2" t="s">
        <v>153</v>
      </c>
      <c r="T10" s="2"/>
      <c r="U10" s="2"/>
      <c r="V10" s="2"/>
      <c r="W10" s="22"/>
      <c r="X10" s="22"/>
      <c r="Y10" s="22"/>
      <c r="Z10" s="22"/>
      <c r="AA10" s="22"/>
      <c r="AB10" s="22"/>
      <c r="AC10" s="22"/>
      <c r="AD10" s="520"/>
      <c r="AE10" s="522"/>
    </row>
    <row r="11" spans="2:31" ht="24.95" customHeight="1" x14ac:dyDescent="0.15">
      <c r="B11" s="877"/>
      <c r="C11" s="706"/>
      <c r="D11" s="706"/>
      <c r="E11" s="878"/>
      <c r="F11" s="513" t="s">
        <v>20</v>
      </c>
      <c r="G11" s="2" t="s">
        <v>154</v>
      </c>
      <c r="H11" s="2"/>
      <c r="I11" s="2"/>
      <c r="J11" s="2"/>
      <c r="K11" s="2"/>
      <c r="L11" s="2"/>
      <c r="M11" s="2"/>
      <c r="N11" s="2"/>
      <c r="O11" s="2"/>
      <c r="R11" s="513" t="s">
        <v>20</v>
      </c>
      <c r="S11" s="2" t="s">
        <v>155</v>
      </c>
      <c r="T11" s="2"/>
      <c r="U11" s="2"/>
      <c r="V11" s="2"/>
      <c r="W11" s="2"/>
      <c r="X11" s="2"/>
      <c r="Y11" s="2"/>
      <c r="Z11" s="2"/>
      <c r="AA11" s="2"/>
      <c r="AB11" s="2"/>
      <c r="AC11" s="2"/>
      <c r="AE11" s="534"/>
    </row>
    <row r="12" spans="2:31" ht="24.95" customHeight="1" x14ac:dyDescent="0.15">
      <c r="B12" s="119" t="s">
        <v>156</v>
      </c>
      <c r="C12" s="119"/>
      <c r="D12" s="119"/>
      <c r="E12" s="119"/>
      <c r="F12" s="514" t="s">
        <v>20</v>
      </c>
      <c r="G12" s="220" t="s">
        <v>157</v>
      </c>
      <c r="H12" s="120"/>
      <c r="I12" s="120"/>
      <c r="J12" s="120"/>
      <c r="K12" s="120"/>
      <c r="L12" s="120"/>
      <c r="M12" s="120"/>
      <c r="N12" s="120"/>
      <c r="O12" s="120"/>
      <c r="P12" s="120"/>
      <c r="Q12" s="532"/>
      <c r="R12" s="515" t="s">
        <v>20</v>
      </c>
      <c r="S12" s="220" t="s">
        <v>158</v>
      </c>
      <c r="T12" s="120"/>
      <c r="U12" s="120"/>
      <c r="V12" s="120"/>
      <c r="W12" s="120"/>
      <c r="X12" s="120"/>
      <c r="Y12" s="120"/>
      <c r="Z12" s="120"/>
      <c r="AA12" s="120"/>
      <c r="AB12" s="120"/>
      <c r="AC12" s="120"/>
      <c r="AD12" s="532"/>
      <c r="AE12" s="533"/>
    </row>
    <row r="13" spans="2:31" ht="24.95" customHeight="1" x14ac:dyDescent="0.15"/>
    <row r="14" spans="2:31" ht="24.95" customHeight="1" x14ac:dyDescent="0.15">
      <c r="B14" s="531"/>
      <c r="C14" s="532"/>
      <c r="D14" s="532"/>
      <c r="E14" s="532"/>
      <c r="F14" s="532"/>
      <c r="G14" s="532"/>
      <c r="H14" s="532"/>
      <c r="I14" s="532"/>
      <c r="J14" s="532"/>
      <c r="K14" s="532"/>
      <c r="L14" s="532"/>
      <c r="M14" s="532"/>
      <c r="N14" s="532"/>
      <c r="O14" s="532"/>
      <c r="P14" s="532"/>
      <c r="Q14" s="532"/>
      <c r="R14" s="532"/>
      <c r="S14" s="532"/>
      <c r="T14" s="532"/>
      <c r="U14" s="532"/>
      <c r="V14" s="532"/>
      <c r="W14" s="532"/>
      <c r="X14" s="532"/>
      <c r="Y14" s="532"/>
      <c r="Z14" s="533"/>
      <c r="AA14" s="514"/>
      <c r="AB14" s="515" t="s">
        <v>159</v>
      </c>
      <c r="AC14" s="515" t="s">
        <v>110</v>
      </c>
      <c r="AD14" s="515" t="s">
        <v>160</v>
      </c>
      <c r="AE14" s="533"/>
    </row>
    <row r="15" spans="2:31" ht="24.95" customHeight="1" x14ac:dyDescent="0.15">
      <c r="B15" s="519" t="s">
        <v>161</v>
      </c>
      <c r="C15" s="520"/>
      <c r="D15" s="520"/>
      <c r="E15" s="520"/>
      <c r="F15" s="520"/>
      <c r="G15" s="520"/>
      <c r="H15" s="520"/>
      <c r="I15" s="520"/>
      <c r="J15" s="520"/>
      <c r="K15" s="520"/>
      <c r="L15" s="520"/>
      <c r="M15" s="520"/>
      <c r="N15" s="520"/>
      <c r="O15" s="520"/>
      <c r="P15" s="520"/>
      <c r="Q15" s="520"/>
      <c r="R15" s="520"/>
      <c r="S15" s="520"/>
      <c r="T15" s="520"/>
      <c r="U15" s="520"/>
      <c r="V15" s="520"/>
      <c r="W15" s="520"/>
      <c r="X15" s="520"/>
      <c r="Y15" s="520"/>
      <c r="Z15" s="23"/>
      <c r="AA15" s="527"/>
      <c r="AB15" s="528"/>
      <c r="AC15" s="528"/>
      <c r="AD15" s="520"/>
      <c r="AE15" s="522"/>
    </row>
    <row r="16" spans="2:31" ht="30.75" customHeight="1" x14ac:dyDescent="0.15">
      <c r="B16" s="212"/>
      <c r="C16" s="121" t="s">
        <v>162</v>
      </c>
      <c r="D16" s="521" t="s">
        <v>163</v>
      </c>
      <c r="Z16" s="117"/>
      <c r="AA16" s="226"/>
      <c r="AB16" s="513" t="s">
        <v>20</v>
      </c>
      <c r="AC16" s="513" t="s">
        <v>110</v>
      </c>
      <c r="AD16" s="513" t="s">
        <v>20</v>
      </c>
      <c r="AE16" s="534"/>
    </row>
    <row r="17" spans="2:31" x14ac:dyDescent="0.15">
      <c r="B17" s="212"/>
      <c r="D17" s="521" t="s">
        <v>164</v>
      </c>
      <c r="Z17" s="88"/>
      <c r="AA17" s="529"/>
      <c r="AB17" s="513"/>
      <c r="AC17" s="513"/>
      <c r="AE17" s="534"/>
    </row>
    <row r="18" spans="2:31" x14ac:dyDescent="0.15">
      <c r="B18" s="212"/>
      <c r="Z18" s="88"/>
      <c r="AA18" s="529"/>
      <c r="AB18" s="513"/>
      <c r="AC18" s="513"/>
      <c r="AE18" s="534"/>
    </row>
    <row r="19" spans="2:31" x14ac:dyDescent="0.15">
      <c r="B19" s="212"/>
      <c r="D19" s="219" t="s">
        <v>165</v>
      </c>
      <c r="E19" s="220"/>
      <c r="F19" s="220"/>
      <c r="G19" s="220"/>
      <c r="H19" s="220"/>
      <c r="I19" s="220"/>
      <c r="J19" s="220"/>
      <c r="K19" s="220"/>
      <c r="L19" s="220"/>
      <c r="M19" s="220"/>
      <c r="N19" s="220"/>
      <c r="O19" s="532"/>
      <c r="P19" s="532"/>
      <c r="Q19" s="532"/>
      <c r="R19" s="532"/>
      <c r="S19" s="220"/>
      <c r="T19" s="220"/>
      <c r="U19" s="711"/>
      <c r="V19" s="712"/>
      <c r="W19" s="712"/>
      <c r="X19" s="532" t="s">
        <v>166</v>
      </c>
      <c r="Y19" s="212"/>
      <c r="Z19" s="88"/>
      <c r="AA19" s="529"/>
      <c r="AB19" s="513"/>
      <c r="AC19" s="513"/>
      <c r="AE19" s="534"/>
    </row>
    <row r="20" spans="2:31" x14ac:dyDescent="0.15">
      <c r="B20" s="212"/>
      <c r="D20" s="219" t="s">
        <v>167</v>
      </c>
      <c r="E20" s="220"/>
      <c r="F20" s="220"/>
      <c r="G20" s="220"/>
      <c r="H20" s="220"/>
      <c r="I20" s="220"/>
      <c r="J20" s="220"/>
      <c r="K20" s="220"/>
      <c r="L20" s="220"/>
      <c r="M20" s="220"/>
      <c r="N20" s="220"/>
      <c r="O20" s="532"/>
      <c r="P20" s="532"/>
      <c r="Q20" s="532"/>
      <c r="R20" s="532"/>
      <c r="S20" s="220"/>
      <c r="T20" s="220"/>
      <c r="U20" s="711"/>
      <c r="V20" s="712"/>
      <c r="W20" s="712"/>
      <c r="X20" s="532" t="s">
        <v>166</v>
      </c>
      <c r="Y20" s="212"/>
      <c r="Z20" s="534"/>
      <c r="AA20" s="529"/>
      <c r="AB20" s="513"/>
      <c r="AC20" s="513"/>
      <c r="AE20" s="534"/>
    </row>
    <row r="21" spans="2:31" x14ac:dyDescent="0.15">
      <c r="B21" s="212"/>
      <c r="D21" s="219" t="s">
        <v>168</v>
      </c>
      <c r="E21" s="220"/>
      <c r="F21" s="220"/>
      <c r="G21" s="220"/>
      <c r="H21" s="220"/>
      <c r="I21" s="220"/>
      <c r="J21" s="220"/>
      <c r="K21" s="220"/>
      <c r="L21" s="220"/>
      <c r="M21" s="220"/>
      <c r="N21" s="220"/>
      <c r="O21" s="532"/>
      <c r="P21" s="532"/>
      <c r="Q21" s="532"/>
      <c r="R21" s="532"/>
      <c r="S21" s="220"/>
      <c r="T21" s="122" t="str">
        <f>(IFERROR(ROUNDDOWN(T20/T19*100,0),""))</f>
        <v/>
      </c>
      <c r="U21" s="868" t="str">
        <f>(IFERROR(ROUNDDOWN(U20/U19*100,0),""))</f>
        <v/>
      </c>
      <c r="V21" s="869"/>
      <c r="W21" s="869"/>
      <c r="X21" s="532" t="s">
        <v>169</v>
      </c>
      <c r="Y21" s="212"/>
      <c r="Z21" s="530"/>
      <c r="AA21" s="529"/>
      <c r="AB21" s="513"/>
      <c r="AC21" s="513"/>
      <c r="AE21" s="534"/>
    </row>
    <row r="22" spans="2:31" ht="13.5" customHeight="1" x14ac:dyDescent="0.15">
      <c r="B22" s="212"/>
      <c r="D22" s="521" t="s">
        <v>743</v>
      </c>
      <c r="Z22" s="530"/>
      <c r="AA22" s="529"/>
      <c r="AB22" s="513"/>
      <c r="AC22" s="513"/>
      <c r="AE22" s="534"/>
    </row>
    <row r="23" spans="2:31" x14ac:dyDescent="0.15">
      <c r="B23" s="212"/>
      <c r="D23" s="521" t="s">
        <v>744</v>
      </c>
      <c r="Z23" s="530"/>
      <c r="AA23" s="529"/>
      <c r="AB23" s="513"/>
      <c r="AC23" s="513"/>
      <c r="AE23" s="534"/>
    </row>
    <row r="24" spans="2:31" x14ac:dyDescent="0.15">
      <c r="B24" s="212"/>
      <c r="Z24" s="530"/>
      <c r="AA24" s="529"/>
      <c r="AB24" s="513"/>
      <c r="AC24" s="513"/>
      <c r="AE24" s="534"/>
    </row>
    <row r="25" spans="2:31" x14ac:dyDescent="0.15">
      <c r="B25" s="212"/>
      <c r="C25" s="121" t="s">
        <v>170</v>
      </c>
      <c r="D25" s="521" t="s">
        <v>171</v>
      </c>
      <c r="Z25" s="117"/>
      <c r="AA25" s="529"/>
      <c r="AB25" s="513" t="s">
        <v>20</v>
      </c>
      <c r="AC25" s="513" t="s">
        <v>110</v>
      </c>
      <c r="AD25" s="513" t="s">
        <v>20</v>
      </c>
      <c r="AE25" s="534"/>
    </row>
    <row r="26" spans="2:31" x14ac:dyDescent="0.15">
      <c r="B26" s="212"/>
      <c r="C26" s="121"/>
      <c r="D26" s="521" t="s">
        <v>172</v>
      </c>
      <c r="Z26" s="117"/>
      <c r="AA26" s="529"/>
      <c r="AB26" s="513"/>
      <c r="AC26" s="513"/>
      <c r="AD26" s="513"/>
      <c r="AE26" s="534"/>
    </row>
    <row r="27" spans="2:31" x14ac:dyDescent="0.15">
      <c r="B27" s="212"/>
      <c r="C27" s="121"/>
      <c r="D27" s="521" t="s">
        <v>173</v>
      </c>
      <c r="Z27" s="117"/>
      <c r="AA27" s="226"/>
      <c r="AB27" s="513"/>
      <c r="AC27" s="225"/>
      <c r="AE27" s="534"/>
    </row>
    <row r="28" spans="2:31" x14ac:dyDescent="0.15">
      <c r="B28" s="212"/>
      <c r="Z28" s="530"/>
      <c r="AA28" s="529"/>
      <c r="AB28" s="513"/>
      <c r="AC28" s="513"/>
      <c r="AE28" s="534"/>
    </row>
    <row r="29" spans="2:31" x14ac:dyDescent="0.15">
      <c r="B29" s="212"/>
      <c r="C29" s="121"/>
      <c r="D29" s="219" t="s">
        <v>174</v>
      </c>
      <c r="E29" s="220"/>
      <c r="F29" s="220"/>
      <c r="G29" s="220"/>
      <c r="H29" s="220"/>
      <c r="I29" s="220"/>
      <c r="J29" s="220"/>
      <c r="K29" s="220"/>
      <c r="L29" s="220"/>
      <c r="M29" s="220"/>
      <c r="N29" s="220"/>
      <c r="O29" s="532"/>
      <c r="P29" s="532"/>
      <c r="Q29" s="532"/>
      <c r="R29" s="532"/>
      <c r="S29" s="532"/>
      <c r="T29" s="533"/>
      <c r="U29" s="711"/>
      <c r="V29" s="712"/>
      <c r="W29" s="712"/>
      <c r="X29" s="533" t="s">
        <v>166</v>
      </c>
      <c r="Y29" s="212"/>
      <c r="Z29" s="530"/>
      <c r="AA29" s="529"/>
      <c r="AB29" s="513"/>
      <c r="AC29" s="513"/>
      <c r="AE29" s="534"/>
    </row>
    <row r="30" spans="2:31" x14ac:dyDescent="0.15">
      <c r="B30" s="212"/>
      <c r="C30" s="121"/>
      <c r="D30" s="2"/>
      <c r="E30" s="2"/>
      <c r="F30" s="2"/>
      <c r="G30" s="2"/>
      <c r="H30" s="2"/>
      <c r="I30" s="2"/>
      <c r="J30" s="2"/>
      <c r="K30" s="2"/>
      <c r="L30" s="2"/>
      <c r="M30" s="2"/>
      <c r="N30" s="2"/>
      <c r="U30" s="513"/>
      <c r="V30" s="513"/>
      <c r="W30" s="513"/>
      <c r="Z30" s="530"/>
      <c r="AA30" s="529"/>
      <c r="AB30" s="513"/>
      <c r="AC30" s="513"/>
      <c r="AE30" s="534"/>
    </row>
    <row r="31" spans="2:31" x14ac:dyDescent="0.15">
      <c r="B31" s="212"/>
      <c r="C31" s="121"/>
      <c r="D31" s="114" t="s">
        <v>175</v>
      </c>
      <c r="Z31" s="530"/>
      <c r="AA31" s="529"/>
      <c r="AB31" s="513"/>
      <c r="AC31" s="513"/>
      <c r="AE31" s="534"/>
    </row>
    <row r="32" spans="2:31" ht="13.5" customHeight="1" x14ac:dyDescent="0.15">
      <c r="B32" s="212"/>
      <c r="C32" s="121"/>
      <c r="D32" s="871" t="s">
        <v>176</v>
      </c>
      <c r="E32" s="871"/>
      <c r="F32" s="871"/>
      <c r="G32" s="871"/>
      <c r="H32" s="871"/>
      <c r="I32" s="871"/>
      <c r="J32" s="871"/>
      <c r="K32" s="871"/>
      <c r="L32" s="871"/>
      <c r="M32" s="871"/>
      <c r="N32" s="871"/>
      <c r="O32" s="871" t="s">
        <v>177</v>
      </c>
      <c r="P32" s="871"/>
      <c r="Q32" s="871"/>
      <c r="R32" s="871"/>
      <c r="S32" s="871"/>
      <c r="Z32" s="530"/>
      <c r="AA32" s="529"/>
      <c r="AB32" s="513"/>
      <c r="AC32" s="513"/>
      <c r="AE32" s="534"/>
    </row>
    <row r="33" spans="2:36" x14ac:dyDescent="0.15">
      <c r="B33" s="212"/>
      <c r="C33" s="121"/>
      <c r="D33" s="871" t="s">
        <v>178</v>
      </c>
      <c r="E33" s="871"/>
      <c r="F33" s="871"/>
      <c r="G33" s="871"/>
      <c r="H33" s="871"/>
      <c r="I33" s="871"/>
      <c r="J33" s="871"/>
      <c r="K33" s="871"/>
      <c r="L33" s="871"/>
      <c r="M33" s="871"/>
      <c r="N33" s="871"/>
      <c r="O33" s="871" t="s">
        <v>179</v>
      </c>
      <c r="P33" s="871"/>
      <c r="Q33" s="871"/>
      <c r="R33" s="871"/>
      <c r="S33" s="871"/>
      <c r="Z33" s="530"/>
      <c r="AA33" s="529"/>
      <c r="AB33" s="513"/>
      <c r="AC33" s="513"/>
      <c r="AE33" s="534"/>
    </row>
    <row r="34" spans="2:36" ht="13.5" customHeight="1" x14ac:dyDescent="0.15">
      <c r="B34" s="212"/>
      <c r="C34" s="121"/>
      <c r="D34" s="871" t="s">
        <v>180</v>
      </c>
      <c r="E34" s="871"/>
      <c r="F34" s="871"/>
      <c r="G34" s="871"/>
      <c r="H34" s="871"/>
      <c r="I34" s="871"/>
      <c r="J34" s="871"/>
      <c r="K34" s="871"/>
      <c r="L34" s="871"/>
      <c r="M34" s="871"/>
      <c r="N34" s="871"/>
      <c r="O34" s="871" t="s">
        <v>181</v>
      </c>
      <c r="P34" s="871"/>
      <c r="Q34" s="871"/>
      <c r="R34" s="871"/>
      <c r="S34" s="871"/>
      <c r="Z34" s="530"/>
      <c r="AA34" s="529"/>
      <c r="AB34" s="513"/>
      <c r="AC34" s="513"/>
      <c r="AE34" s="534"/>
    </row>
    <row r="35" spans="2:36" x14ac:dyDescent="0.15">
      <c r="B35" s="212"/>
      <c r="C35" s="121"/>
      <c r="D35" s="871" t="s">
        <v>182</v>
      </c>
      <c r="E35" s="871"/>
      <c r="F35" s="871"/>
      <c r="G35" s="871"/>
      <c r="H35" s="871"/>
      <c r="I35" s="871"/>
      <c r="J35" s="871"/>
      <c r="K35" s="871"/>
      <c r="L35" s="871"/>
      <c r="M35" s="871"/>
      <c r="N35" s="871"/>
      <c r="O35" s="871" t="s">
        <v>183</v>
      </c>
      <c r="P35" s="871"/>
      <c r="Q35" s="871"/>
      <c r="R35" s="871"/>
      <c r="S35" s="871"/>
      <c r="Z35" s="530"/>
      <c r="AA35" s="529"/>
      <c r="AB35" s="513"/>
      <c r="AC35" s="513"/>
      <c r="AE35" s="534"/>
    </row>
    <row r="36" spans="2:36" x14ac:dyDescent="0.15">
      <c r="B36" s="212"/>
      <c r="C36" s="121"/>
      <c r="D36" s="871" t="s">
        <v>184</v>
      </c>
      <c r="E36" s="871"/>
      <c r="F36" s="871"/>
      <c r="G36" s="871"/>
      <c r="H36" s="871"/>
      <c r="I36" s="871"/>
      <c r="J36" s="871"/>
      <c r="K36" s="871"/>
      <c r="L36" s="871"/>
      <c r="M36" s="871"/>
      <c r="N36" s="871"/>
      <c r="O36" s="871" t="s">
        <v>185</v>
      </c>
      <c r="P36" s="871"/>
      <c r="Q36" s="871"/>
      <c r="R36" s="871"/>
      <c r="S36" s="871"/>
      <c r="Z36" s="530"/>
      <c r="AA36" s="529"/>
      <c r="AB36" s="513"/>
      <c r="AC36" s="513"/>
      <c r="AE36" s="534"/>
    </row>
    <row r="37" spans="2:36" x14ac:dyDescent="0.15">
      <c r="B37" s="212"/>
      <c r="C37" s="121"/>
      <c r="D37" s="871" t="s">
        <v>186</v>
      </c>
      <c r="E37" s="871"/>
      <c r="F37" s="871"/>
      <c r="G37" s="871"/>
      <c r="H37" s="871"/>
      <c r="I37" s="871"/>
      <c r="J37" s="871"/>
      <c r="K37" s="871"/>
      <c r="L37" s="871"/>
      <c r="M37" s="871"/>
      <c r="N37" s="871"/>
      <c r="O37" s="871" t="s">
        <v>187</v>
      </c>
      <c r="P37" s="871"/>
      <c r="Q37" s="871"/>
      <c r="R37" s="871"/>
      <c r="S37" s="871"/>
      <c r="Z37" s="530"/>
      <c r="AA37" s="529"/>
      <c r="AB37" s="513"/>
      <c r="AC37" s="513"/>
      <c r="AE37" s="534"/>
    </row>
    <row r="38" spans="2:36" x14ac:dyDescent="0.15">
      <c r="B38" s="212"/>
      <c r="C38" s="121"/>
      <c r="D38" s="871" t="s">
        <v>188</v>
      </c>
      <c r="E38" s="871"/>
      <c r="F38" s="871"/>
      <c r="G38" s="871"/>
      <c r="H38" s="871"/>
      <c r="I38" s="871"/>
      <c r="J38" s="871"/>
      <c r="K38" s="871"/>
      <c r="L38" s="871"/>
      <c r="M38" s="871"/>
      <c r="N38" s="871"/>
      <c r="O38" s="871" t="s">
        <v>189</v>
      </c>
      <c r="P38" s="871"/>
      <c r="Q38" s="871"/>
      <c r="R38" s="871"/>
      <c r="S38" s="872"/>
      <c r="T38" s="212"/>
      <c r="Z38" s="530"/>
      <c r="AA38" s="529"/>
      <c r="AB38" s="513"/>
      <c r="AC38" s="513"/>
      <c r="AE38" s="534"/>
    </row>
    <row r="39" spans="2:36" x14ac:dyDescent="0.15">
      <c r="B39" s="212"/>
      <c r="C39" s="121"/>
      <c r="D39" s="871" t="s">
        <v>190</v>
      </c>
      <c r="E39" s="871"/>
      <c r="F39" s="871"/>
      <c r="G39" s="871"/>
      <c r="H39" s="871"/>
      <c r="I39" s="871"/>
      <c r="J39" s="871"/>
      <c r="K39" s="871"/>
      <c r="L39" s="871"/>
      <c r="M39" s="871"/>
      <c r="N39" s="871"/>
      <c r="O39" s="873" t="s">
        <v>190</v>
      </c>
      <c r="P39" s="873"/>
      <c r="Q39" s="873"/>
      <c r="R39" s="873"/>
      <c r="S39" s="873"/>
      <c r="Z39" s="88"/>
      <c r="AA39" s="529"/>
      <c r="AB39" s="513"/>
      <c r="AC39" s="513"/>
      <c r="AE39" s="534"/>
    </row>
    <row r="40" spans="2:36" x14ac:dyDescent="0.15">
      <c r="B40" s="212"/>
      <c r="C40" s="121"/>
      <c r="J40" s="706"/>
      <c r="K40" s="706"/>
      <c r="L40" s="706"/>
      <c r="M40" s="706"/>
      <c r="N40" s="706"/>
      <c r="O40" s="706"/>
      <c r="P40" s="706"/>
      <c r="Q40" s="706"/>
      <c r="R40" s="706"/>
      <c r="S40" s="706"/>
      <c r="T40" s="706"/>
      <c r="U40" s="706"/>
      <c r="V40" s="706"/>
      <c r="Z40" s="88"/>
      <c r="AA40" s="529"/>
      <c r="AB40" s="513"/>
      <c r="AC40" s="513"/>
      <c r="AE40" s="534"/>
    </row>
    <row r="41" spans="2:36" x14ac:dyDescent="0.15">
      <c r="B41" s="212"/>
      <c r="C41" s="121" t="s">
        <v>191</v>
      </c>
      <c r="D41" s="521" t="s">
        <v>192</v>
      </c>
      <c r="Z41" s="117"/>
      <c r="AA41" s="226"/>
      <c r="AB41" s="513" t="s">
        <v>20</v>
      </c>
      <c r="AC41" s="513" t="s">
        <v>110</v>
      </c>
      <c r="AD41" s="513" t="s">
        <v>20</v>
      </c>
      <c r="AE41" s="534"/>
    </row>
    <row r="42" spans="2:36" x14ac:dyDescent="0.15">
      <c r="B42" s="212"/>
      <c r="D42" s="521" t="s">
        <v>193</v>
      </c>
      <c r="Z42" s="530"/>
      <c r="AA42" s="529"/>
      <c r="AB42" s="513"/>
      <c r="AC42" s="513"/>
      <c r="AE42" s="534"/>
    </row>
    <row r="43" spans="2:36" x14ac:dyDescent="0.15">
      <c r="B43" s="212"/>
      <c r="Z43" s="88"/>
      <c r="AA43" s="529"/>
      <c r="AB43" s="513"/>
      <c r="AC43" s="513"/>
      <c r="AE43" s="534"/>
    </row>
    <row r="44" spans="2:36" x14ac:dyDescent="0.15">
      <c r="B44" s="212" t="s">
        <v>194</v>
      </c>
      <c r="Z44" s="530"/>
      <c r="AA44" s="529"/>
      <c r="AB44" s="513"/>
      <c r="AC44" s="513"/>
      <c r="AE44" s="534"/>
    </row>
    <row r="45" spans="2:36" ht="14.25" customHeight="1" x14ac:dyDescent="0.15">
      <c r="B45" s="212"/>
      <c r="C45" s="121" t="s">
        <v>162</v>
      </c>
      <c r="D45" s="521" t="s">
        <v>195</v>
      </c>
      <c r="Z45" s="117"/>
      <c r="AA45" s="226"/>
      <c r="AB45" s="513" t="s">
        <v>20</v>
      </c>
      <c r="AC45" s="513" t="s">
        <v>110</v>
      </c>
      <c r="AD45" s="513" t="s">
        <v>20</v>
      </c>
      <c r="AE45" s="534"/>
    </row>
    <row r="46" spans="2:36" x14ac:dyDescent="0.15">
      <c r="B46" s="212"/>
      <c r="D46" s="521" t="s">
        <v>196</v>
      </c>
      <c r="Z46" s="530"/>
      <c r="AA46" s="529"/>
      <c r="AB46" s="513"/>
      <c r="AC46" s="513"/>
      <c r="AE46" s="534"/>
    </row>
    <row r="47" spans="2:36" x14ac:dyDescent="0.15">
      <c r="B47" s="212"/>
      <c r="W47" s="516"/>
      <c r="Z47" s="534"/>
      <c r="AA47" s="529"/>
      <c r="AB47" s="513"/>
      <c r="AC47" s="513"/>
      <c r="AE47" s="534"/>
      <c r="AJ47" s="526"/>
    </row>
    <row r="48" spans="2:36" x14ac:dyDescent="0.15">
      <c r="B48" s="212"/>
      <c r="C48" s="121" t="s">
        <v>170</v>
      </c>
      <c r="D48" s="521" t="s">
        <v>197</v>
      </c>
      <c r="Z48" s="534"/>
      <c r="AA48" s="529"/>
      <c r="AB48" s="513"/>
      <c r="AC48" s="513"/>
      <c r="AE48" s="534"/>
      <c r="AJ48" s="526"/>
    </row>
    <row r="49" spans="2:36" ht="17.25" customHeight="1" x14ac:dyDescent="0.15">
      <c r="B49" s="212"/>
      <c r="D49" s="521" t="s">
        <v>198</v>
      </c>
      <c r="Z49" s="534"/>
      <c r="AA49" s="529"/>
      <c r="AB49" s="513"/>
      <c r="AC49" s="513"/>
      <c r="AE49" s="534"/>
      <c r="AJ49" s="526"/>
    </row>
    <row r="50" spans="2:36" ht="18.75" customHeight="1" x14ac:dyDescent="0.15">
      <c r="B50" s="212"/>
      <c r="Z50" s="534"/>
      <c r="AA50" s="529"/>
      <c r="AB50" s="513"/>
      <c r="AC50" s="513"/>
      <c r="AE50" s="534"/>
      <c r="AJ50" s="526"/>
    </row>
    <row r="51" spans="2:36" ht="13.5" customHeight="1" x14ac:dyDescent="0.15">
      <c r="B51" s="212"/>
      <c r="D51" s="219" t="s">
        <v>165</v>
      </c>
      <c r="E51" s="220"/>
      <c r="F51" s="220"/>
      <c r="G51" s="220"/>
      <c r="H51" s="220"/>
      <c r="I51" s="220"/>
      <c r="J51" s="220"/>
      <c r="K51" s="220"/>
      <c r="L51" s="220"/>
      <c r="M51" s="220"/>
      <c r="N51" s="220"/>
      <c r="O51" s="532"/>
      <c r="P51" s="532"/>
      <c r="Q51" s="532"/>
      <c r="R51" s="532"/>
      <c r="S51" s="220"/>
      <c r="T51" s="220"/>
      <c r="U51" s="711"/>
      <c r="V51" s="712"/>
      <c r="W51" s="712"/>
      <c r="X51" s="532" t="s">
        <v>166</v>
      </c>
      <c r="Y51" s="212"/>
      <c r="Z51" s="534"/>
      <c r="AA51" s="529"/>
      <c r="AB51" s="513"/>
      <c r="AC51" s="513"/>
      <c r="AE51" s="534"/>
      <c r="AJ51" s="526"/>
    </row>
    <row r="52" spans="2:36" x14ac:dyDescent="0.15">
      <c r="B52" s="212"/>
      <c r="D52" s="219" t="s">
        <v>199</v>
      </c>
      <c r="E52" s="220"/>
      <c r="F52" s="220"/>
      <c r="G52" s="220"/>
      <c r="H52" s="220"/>
      <c r="I52" s="220"/>
      <c r="J52" s="220"/>
      <c r="K52" s="220"/>
      <c r="L52" s="220"/>
      <c r="M52" s="220"/>
      <c r="N52" s="220"/>
      <c r="O52" s="532"/>
      <c r="P52" s="532"/>
      <c r="Q52" s="532"/>
      <c r="R52" s="532"/>
      <c r="S52" s="220"/>
      <c r="T52" s="220"/>
      <c r="U52" s="711"/>
      <c r="V52" s="712"/>
      <c r="W52" s="712"/>
      <c r="X52" s="532" t="s">
        <v>166</v>
      </c>
      <c r="Y52" s="212"/>
      <c r="Z52" s="534"/>
      <c r="AA52" s="529"/>
      <c r="AB52" s="513"/>
      <c r="AC52" s="513"/>
      <c r="AE52" s="534"/>
      <c r="AJ52" s="526"/>
    </row>
    <row r="53" spans="2:36" x14ac:dyDescent="0.15">
      <c r="B53" s="212"/>
      <c r="D53" s="219" t="s">
        <v>168</v>
      </c>
      <c r="E53" s="220"/>
      <c r="F53" s="220"/>
      <c r="G53" s="220"/>
      <c r="H53" s="220"/>
      <c r="I53" s="220"/>
      <c r="J53" s="220"/>
      <c r="K53" s="220"/>
      <c r="L53" s="220"/>
      <c r="M53" s="220"/>
      <c r="N53" s="220"/>
      <c r="O53" s="532"/>
      <c r="P53" s="532"/>
      <c r="Q53" s="532"/>
      <c r="R53" s="532"/>
      <c r="S53" s="220"/>
      <c r="T53" s="122" t="str">
        <f>(IFERROR(ROUNDDOWN(T52/T51*100,0),""))</f>
        <v/>
      </c>
      <c r="U53" s="868" t="str">
        <f>(IFERROR(ROUNDDOWN(U52/U51*100,0),""))</f>
        <v/>
      </c>
      <c r="V53" s="869"/>
      <c r="W53" s="869"/>
      <c r="X53" s="532" t="s">
        <v>169</v>
      </c>
      <c r="Y53" s="212"/>
      <c r="Z53" s="534"/>
      <c r="AA53" s="529"/>
      <c r="AB53" s="513"/>
      <c r="AC53" s="513"/>
      <c r="AE53" s="534"/>
      <c r="AJ53" s="526"/>
    </row>
    <row r="54" spans="2:36" x14ac:dyDescent="0.15">
      <c r="B54" s="212"/>
      <c r="D54" s="521" t="s">
        <v>743</v>
      </c>
      <c r="Z54" s="534"/>
      <c r="AA54" s="529"/>
      <c r="AB54" s="513"/>
      <c r="AC54" s="513"/>
      <c r="AE54" s="534"/>
      <c r="AJ54" s="526"/>
    </row>
    <row r="55" spans="2:36" x14ac:dyDescent="0.15">
      <c r="B55" s="212"/>
      <c r="D55" s="521" t="s">
        <v>744</v>
      </c>
      <c r="Z55" s="534"/>
      <c r="AA55" s="529"/>
      <c r="AB55" s="513"/>
      <c r="AC55" s="513"/>
      <c r="AE55" s="534"/>
      <c r="AJ55" s="526"/>
    </row>
    <row r="56" spans="2:36" x14ac:dyDescent="0.15">
      <c r="B56" s="212"/>
      <c r="W56" s="516"/>
      <c r="Z56" s="534"/>
      <c r="AA56" s="529"/>
      <c r="AB56" s="513"/>
      <c r="AC56" s="513"/>
      <c r="AE56" s="534"/>
      <c r="AJ56" s="526"/>
    </row>
    <row r="57" spans="2:36" x14ac:dyDescent="0.15">
      <c r="B57" s="212"/>
      <c r="C57" s="121" t="s">
        <v>191</v>
      </c>
      <c r="D57" s="521" t="s">
        <v>200</v>
      </c>
      <c r="Z57" s="117"/>
      <c r="AA57" s="226"/>
      <c r="AB57" s="513" t="s">
        <v>20</v>
      </c>
      <c r="AC57" s="513" t="s">
        <v>110</v>
      </c>
      <c r="AD57" s="513" t="s">
        <v>20</v>
      </c>
      <c r="AE57" s="534"/>
    </row>
    <row r="58" spans="2:36" x14ac:dyDescent="0.15">
      <c r="B58" s="212"/>
      <c r="D58" s="521" t="s">
        <v>201</v>
      </c>
      <c r="E58" s="2"/>
      <c r="F58" s="2"/>
      <c r="G58" s="2"/>
      <c r="H58" s="2"/>
      <c r="I58" s="2"/>
      <c r="J58" s="2"/>
      <c r="K58" s="2"/>
      <c r="L58" s="2"/>
      <c r="M58" s="2"/>
      <c r="N58" s="2"/>
      <c r="O58" s="526"/>
      <c r="P58" s="526"/>
      <c r="Q58" s="526"/>
      <c r="Z58" s="530"/>
      <c r="AA58" s="529"/>
      <c r="AB58" s="513"/>
      <c r="AC58" s="513"/>
      <c r="AE58" s="534"/>
    </row>
    <row r="59" spans="2:36" x14ac:dyDescent="0.15">
      <c r="B59" s="212"/>
      <c r="D59" s="513"/>
      <c r="E59" s="870"/>
      <c r="F59" s="870"/>
      <c r="G59" s="870"/>
      <c r="H59" s="870"/>
      <c r="I59" s="870"/>
      <c r="J59" s="870"/>
      <c r="K59" s="870"/>
      <c r="L59" s="870"/>
      <c r="M59" s="870"/>
      <c r="N59" s="870"/>
      <c r="Q59" s="513"/>
      <c r="S59" s="516"/>
      <c r="T59" s="516"/>
      <c r="U59" s="516"/>
      <c r="V59" s="516"/>
      <c r="Z59" s="88"/>
      <c r="AA59" s="529"/>
      <c r="AB59" s="513"/>
      <c r="AC59" s="513"/>
      <c r="AE59" s="534"/>
    </row>
    <row r="60" spans="2:36" x14ac:dyDescent="0.15">
      <c r="B60" s="212"/>
      <c r="C60" s="121" t="s">
        <v>202</v>
      </c>
      <c r="D60" s="521" t="s">
        <v>203</v>
      </c>
      <c r="Z60" s="117"/>
      <c r="AA60" s="226"/>
      <c r="AB60" s="513" t="s">
        <v>20</v>
      </c>
      <c r="AC60" s="513" t="s">
        <v>110</v>
      </c>
      <c r="AD60" s="513" t="s">
        <v>20</v>
      </c>
      <c r="AE60" s="534"/>
    </row>
    <row r="61" spans="2:36" x14ac:dyDescent="0.15">
      <c r="B61" s="523"/>
      <c r="C61" s="123"/>
      <c r="D61" s="524" t="s">
        <v>204</v>
      </c>
      <c r="E61" s="524"/>
      <c r="F61" s="524"/>
      <c r="G61" s="524"/>
      <c r="H61" s="524"/>
      <c r="I61" s="524"/>
      <c r="J61" s="524"/>
      <c r="K61" s="524"/>
      <c r="L61" s="524"/>
      <c r="M61" s="524"/>
      <c r="N61" s="524"/>
      <c r="O61" s="524"/>
      <c r="P61" s="524"/>
      <c r="Q61" s="524"/>
      <c r="R61" s="524"/>
      <c r="S61" s="524"/>
      <c r="T61" s="524"/>
      <c r="U61" s="524"/>
      <c r="V61" s="524"/>
      <c r="W61" s="524"/>
      <c r="X61" s="524"/>
      <c r="Y61" s="524"/>
      <c r="Z61" s="525"/>
      <c r="AA61" s="517"/>
      <c r="AB61" s="518"/>
      <c r="AC61" s="518"/>
      <c r="AD61" s="524"/>
      <c r="AE61" s="525"/>
    </row>
    <row r="62" spans="2:36" x14ac:dyDescent="0.15">
      <c r="B62" s="521" t="s">
        <v>205</v>
      </c>
    </row>
    <row r="63" spans="2:36" x14ac:dyDescent="0.15">
      <c r="C63" s="521" t="s">
        <v>206</v>
      </c>
    </row>
    <row r="64" spans="2:36" x14ac:dyDescent="0.15">
      <c r="B64" s="521" t="s">
        <v>207</v>
      </c>
    </row>
    <row r="65" spans="2:11" x14ac:dyDescent="0.15">
      <c r="C65" s="521" t="s">
        <v>208</v>
      </c>
    </row>
    <row r="66" spans="2:11" x14ac:dyDescent="0.15">
      <c r="C66" s="521" t="s">
        <v>209</v>
      </c>
    </row>
    <row r="67" spans="2:11" x14ac:dyDescent="0.15">
      <c r="C67" s="521" t="s">
        <v>210</v>
      </c>
      <c r="K67" s="521" t="s">
        <v>211</v>
      </c>
    </row>
    <row r="68" spans="2:11" x14ac:dyDescent="0.15">
      <c r="K68" s="521" t="s">
        <v>212</v>
      </c>
    </row>
    <row r="69" spans="2:11" x14ac:dyDescent="0.15">
      <c r="K69" s="521" t="s">
        <v>213</v>
      </c>
    </row>
    <row r="70" spans="2:11" x14ac:dyDescent="0.15">
      <c r="K70" s="521" t="s">
        <v>214</v>
      </c>
    </row>
    <row r="71" spans="2:11" x14ac:dyDescent="0.15">
      <c r="K71" s="521" t="s">
        <v>215</v>
      </c>
    </row>
    <row r="72" spans="2:11" x14ac:dyDescent="0.15">
      <c r="B72" s="521" t="s">
        <v>216</v>
      </c>
    </row>
    <row r="73" spans="2:11" x14ac:dyDescent="0.15">
      <c r="C73" s="521" t="s">
        <v>217</v>
      </c>
    </row>
    <row r="74" spans="2:11" x14ac:dyDescent="0.15">
      <c r="C74" s="521" t="s">
        <v>218</v>
      </c>
    </row>
    <row r="75" spans="2:11" x14ac:dyDescent="0.15">
      <c r="C75" s="521" t="s">
        <v>219</v>
      </c>
    </row>
    <row r="123" spans="1:7" x14ac:dyDescent="0.15">
      <c r="A123" s="524"/>
      <c r="C123" s="524"/>
      <c r="D123" s="524"/>
      <c r="E123" s="524"/>
      <c r="F123" s="524"/>
      <c r="G123" s="524"/>
    </row>
    <row r="124" spans="1:7" x14ac:dyDescent="0.15">
      <c r="C124" s="520"/>
    </row>
    <row r="152" spans="1:1" x14ac:dyDescent="0.15">
      <c r="A152" s="524"/>
    </row>
    <row r="188" spans="1:1" x14ac:dyDescent="0.15">
      <c r="A188" s="523"/>
    </row>
    <row r="239" spans="1:1" x14ac:dyDescent="0.15">
      <c r="A239" s="523"/>
    </row>
    <row r="288" spans="1:1" x14ac:dyDescent="0.15">
      <c r="A288" s="523"/>
    </row>
    <row r="315" spans="1:1" x14ac:dyDescent="0.15">
      <c r="A315" s="524"/>
    </row>
    <row r="365" spans="1:1" x14ac:dyDescent="0.15">
      <c r="A365" s="523"/>
    </row>
    <row r="389" spans="1:1" x14ac:dyDescent="0.15">
      <c r="A389" s="524"/>
    </row>
    <row r="417" spans="1:1" x14ac:dyDescent="0.15">
      <c r="A417" s="524"/>
    </row>
    <row r="445" spans="1:1" x14ac:dyDescent="0.15">
      <c r="A445" s="524"/>
    </row>
    <row r="469" spans="1:1" x14ac:dyDescent="0.15">
      <c r="A469" s="524"/>
    </row>
    <row r="498" spans="1:1" x14ac:dyDescent="0.15">
      <c r="A498" s="524"/>
    </row>
    <row r="527" spans="1:1" x14ac:dyDescent="0.15">
      <c r="A527" s="524"/>
    </row>
    <row r="576" spans="1:1" x14ac:dyDescent="0.15">
      <c r="A576" s="523"/>
    </row>
    <row r="607" spans="1:1" x14ac:dyDescent="0.15">
      <c r="A607" s="523"/>
    </row>
    <row r="651" spans="1:1" x14ac:dyDescent="0.15">
      <c r="A651" s="523"/>
    </row>
    <row r="687" spans="1:1" x14ac:dyDescent="0.15">
      <c r="A687" s="524"/>
    </row>
    <row r="726" spans="1:1" x14ac:dyDescent="0.15">
      <c r="A726" s="523"/>
    </row>
    <row r="755" spans="1:1" x14ac:dyDescent="0.15">
      <c r="A755" s="523"/>
    </row>
    <row r="794" spans="1:1" x14ac:dyDescent="0.15">
      <c r="A794" s="523"/>
    </row>
    <row r="833" spans="1:1" x14ac:dyDescent="0.15">
      <c r="A833" s="523"/>
    </row>
    <row r="861" spans="1:1" x14ac:dyDescent="0.15">
      <c r="A861" s="523"/>
    </row>
    <row r="901" spans="1:1" x14ac:dyDescent="0.15">
      <c r="A901" s="523"/>
    </row>
    <row r="941" spans="1:1" x14ac:dyDescent="0.15">
      <c r="A941" s="523"/>
    </row>
    <row r="970" spans="1:1" x14ac:dyDescent="0.15">
      <c r="A970" s="523"/>
    </row>
  </sheetData>
  <mergeCells count="31">
    <mergeCell ref="D33:N33"/>
    <mergeCell ref="O33:S33"/>
    <mergeCell ref="Y3:Z3"/>
    <mergeCell ref="B5:AE5"/>
    <mergeCell ref="B6:AD6"/>
    <mergeCell ref="F8:AE8"/>
    <mergeCell ref="B10:E11"/>
    <mergeCell ref="U19:W19"/>
    <mergeCell ref="U20:W20"/>
    <mergeCell ref="U21:W21"/>
    <mergeCell ref="U29:W29"/>
    <mergeCell ref="D32:N32"/>
    <mergeCell ref="O32:S32"/>
    <mergeCell ref="D34:N34"/>
    <mergeCell ref="O34:S34"/>
    <mergeCell ref="D35:N35"/>
    <mergeCell ref="O35:S35"/>
    <mergeCell ref="D36:N36"/>
    <mergeCell ref="O36:S36"/>
    <mergeCell ref="D37:N37"/>
    <mergeCell ref="O37:S37"/>
    <mergeCell ref="D38:N38"/>
    <mergeCell ref="O38:S38"/>
    <mergeCell ref="D39:N39"/>
    <mergeCell ref="O39:S39"/>
    <mergeCell ref="T40:V40"/>
    <mergeCell ref="U51:W51"/>
    <mergeCell ref="U52:W52"/>
    <mergeCell ref="U53:W53"/>
    <mergeCell ref="E59:N59"/>
    <mergeCell ref="J40:S40"/>
  </mergeCells>
  <phoneticPr fontId="2"/>
  <dataValidations count="1">
    <dataValidation type="list" allowBlank="1" showInputMessage="1" showErrorMessage="1" sqref="K9 Q9 AB16 AD16 AB25:AB26 AD25:AD26 AB41 AD41 AB45 AD45 AB57 AD57 AB60 AD60 R10:R12 F9:F12">
      <formula1>"□,■"</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view="pageBreakPreview" zoomScaleNormal="100" zoomScaleSheetLayoutView="100" workbookViewId="0">
      <selection activeCell="G16" sqref="G16:Y16"/>
    </sheetView>
  </sheetViews>
  <sheetFormatPr defaultColWidth="3.5" defaultRowHeight="13.5" x14ac:dyDescent="0.15"/>
  <cols>
    <col min="1" max="1" width="1.25" style="3" customWidth="1"/>
    <col min="2" max="2" width="3.125" style="89" customWidth="1"/>
    <col min="3" max="26" width="3.125" style="3" customWidth="1"/>
    <col min="27" max="29" width="3.25" style="3" customWidth="1"/>
    <col min="30" max="30" width="3.125" style="3" customWidth="1"/>
    <col min="31" max="31" width="1.25" style="3" customWidth="1"/>
    <col min="32" max="16384" width="3.5" style="3"/>
  </cols>
  <sheetData>
    <row r="1" spans="2:30" s="1" customFormat="1" ht="6.6" customHeight="1" x14ac:dyDescent="0.15"/>
    <row r="2" spans="2:30" s="1" customFormat="1" x14ac:dyDescent="0.15">
      <c r="B2" s="1" t="s">
        <v>220</v>
      </c>
    </row>
    <row r="3" spans="2:30" s="1" customFormat="1" x14ac:dyDescent="0.15">
      <c r="U3" s="45" t="s">
        <v>140</v>
      </c>
      <c r="V3" s="706"/>
      <c r="W3" s="706"/>
      <c r="X3" s="45" t="s">
        <v>141</v>
      </c>
      <c r="Y3" s="706"/>
      <c r="Z3" s="706"/>
      <c r="AA3" s="45" t="s">
        <v>221</v>
      </c>
      <c r="AB3" s="706"/>
      <c r="AC3" s="706"/>
      <c r="AD3" s="45" t="s">
        <v>143</v>
      </c>
    </row>
    <row r="4" spans="2:30" s="1" customFormat="1" x14ac:dyDescent="0.15">
      <c r="AD4" s="45"/>
    </row>
    <row r="5" spans="2:30" s="1" customFormat="1" x14ac:dyDescent="0.15">
      <c r="B5" s="706" t="s">
        <v>222</v>
      </c>
      <c r="C5" s="706"/>
      <c r="D5" s="706"/>
      <c r="E5" s="706"/>
      <c r="F5" s="706"/>
      <c r="G5" s="706"/>
      <c r="H5" s="706"/>
      <c r="I5" s="706"/>
      <c r="J5" s="706"/>
      <c r="K5" s="706"/>
      <c r="L5" s="706"/>
      <c r="M5" s="706"/>
      <c r="N5" s="706"/>
      <c r="O5" s="706"/>
      <c r="P5" s="706"/>
      <c r="Q5" s="706"/>
      <c r="R5" s="706"/>
      <c r="S5" s="706"/>
      <c r="T5" s="706"/>
      <c r="U5" s="706"/>
      <c r="V5" s="706"/>
      <c r="W5" s="706"/>
      <c r="X5" s="706"/>
      <c r="Y5" s="706"/>
      <c r="Z5" s="706"/>
      <c r="AA5" s="706"/>
      <c r="AB5" s="706"/>
      <c r="AC5" s="706"/>
      <c r="AD5" s="706"/>
    </row>
    <row r="6" spans="2:30" s="1" customFormat="1" x14ac:dyDescent="0.15">
      <c r="B6" s="706" t="s">
        <v>223</v>
      </c>
      <c r="C6" s="706"/>
      <c r="D6" s="706"/>
      <c r="E6" s="706"/>
      <c r="F6" s="706"/>
      <c r="G6" s="706"/>
      <c r="H6" s="706"/>
      <c r="I6" s="706"/>
      <c r="J6" s="706"/>
      <c r="K6" s="706"/>
      <c r="L6" s="706"/>
      <c r="M6" s="706"/>
      <c r="N6" s="706"/>
      <c r="O6" s="706"/>
      <c r="P6" s="706"/>
      <c r="Q6" s="706"/>
      <c r="R6" s="706"/>
      <c r="S6" s="706"/>
      <c r="T6" s="706"/>
      <c r="U6" s="706"/>
      <c r="V6" s="706"/>
      <c r="W6" s="706"/>
      <c r="X6" s="706"/>
      <c r="Y6" s="706"/>
      <c r="Z6" s="706"/>
      <c r="AA6" s="706"/>
      <c r="AB6" s="706"/>
      <c r="AC6" s="706"/>
      <c r="AD6" s="706"/>
    </row>
    <row r="7" spans="2:30" s="1" customFormat="1" x14ac:dyDescent="0.15"/>
    <row r="8" spans="2:30" s="1" customFormat="1" ht="21" customHeight="1" x14ac:dyDescent="0.15">
      <c r="B8" s="906" t="s">
        <v>224</v>
      </c>
      <c r="C8" s="906"/>
      <c r="D8" s="906"/>
      <c r="E8" s="906"/>
      <c r="F8" s="891"/>
      <c r="G8" s="907"/>
      <c r="H8" s="908"/>
      <c r="I8" s="908"/>
      <c r="J8" s="908"/>
      <c r="K8" s="908"/>
      <c r="L8" s="908"/>
      <c r="M8" s="908"/>
      <c r="N8" s="908"/>
      <c r="O8" s="908"/>
      <c r="P8" s="908"/>
      <c r="Q8" s="908"/>
      <c r="R8" s="908"/>
      <c r="S8" s="908"/>
      <c r="T8" s="908"/>
      <c r="U8" s="908"/>
      <c r="V8" s="908"/>
      <c r="W8" s="908"/>
      <c r="X8" s="908"/>
      <c r="Y8" s="908"/>
      <c r="Z8" s="908"/>
      <c r="AA8" s="908"/>
      <c r="AB8" s="908"/>
      <c r="AC8" s="908"/>
      <c r="AD8" s="909"/>
    </row>
    <row r="9" spans="2:30" ht="21" customHeight="1" x14ac:dyDescent="0.15">
      <c r="B9" s="891" t="s">
        <v>225</v>
      </c>
      <c r="C9" s="892"/>
      <c r="D9" s="892"/>
      <c r="E9" s="892"/>
      <c r="F9" s="893"/>
      <c r="G9" s="94" t="s">
        <v>20</v>
      </c>
      <c r="H9" s="220" t="s">
        <v>226</v>
      </c>
      <c r="I9" s="220"/>
      <c r="J9" s="220"/>
      <c r="K9" s="220"/>
      <c r="L9" s="95" t="s">
        <v>20</v>
      </c>
      <c r="M9" s="220" t="s">
        <v>227</v>
      </c>
      <c r="N9" s="220"/>
      <c r="O9" s="220"/>
      <c r="P9" s="220"/>
      <c r="Q9" s="95" t="s">
        <v>20</v>
      </c>
      <c r="R9" s="220" t="s">
        <v>228</v>
      </c>
      <c r="S9" s="218"/>
      <c r="T9" s="218"/>
      <c r="U9" s="218"/>
      <c r="V9" s="218"/>
      <c r="W9" s="218"/>
      <c r="X9" s="218"/>
      <c r="Y9" s="218"/>
      <c r="Z9" s="218"/>
      <c r="AA9" s="218"/>
      <c r="AB9" s="218"/>
      <c r="AC9" s="218"/>
      <c r="AD9" s="101"/>
    </row>
    <row r="10" spans="2:30" ht="21" customHeight="1" x14ac:dyDescent="0.15">
      <c r="B10" s="817" t="s">
        <v>229</v>
      </c>
      <c r="C10" s="818"/>
      <c r="D10" s="818"/>
      <c r="E10" s="818"/>
      <c r="F10" s="820"/>
      <c r="G10" s="102" t="s">
        <v>20</v>
      </c>
      <c r="H10" s="7" t="s">
        <v>230</v>
      </c>
      <c r="I10" s="22"/>
      <c r="J10" s="22"/>
      <c r="K10" s="22"/>
      <c r="L10" s="22"/>
      <c r="M10" s="22"/>
      <c r="N10" s="22"/>
      <c r="O10" s="22"/>
      <c r="P10" s="22"/>
      <c r="Q10" s="22"/>
      <c r="R10" s="100" t="s">
        <v>20</v>
      </c>
      <c r="S10" s="7" t="s">
        <v>231</v>
      </c>
      <c r="T10" s="103"/>
      <c r="U10" s="103"/>
      <c r="V10" s="103"/>
      <c r="W10" s="103"/>
      <c r="X10" s="103"/>
      <c r="Y10" s="103"/>
      <c r="Z10" s="103"/>
      <c r="AA10" s="103"/>
      <c r="AB10" s="103"/>
      <c r="AC10" s="103"/>
      <c r="AD10" s="104"/>
    </row>
    <row r="11" spans="2:30" ht="21" customHeight="1" x14ac:dyDescent="0.15">
      <c r="B11" s="823"/>
      <c r="C11" s="824"/>
      <c r="D11" s="824"/>
      <c r="E11" s="824"/>
      <c r="F11" s="825"/>
      <c r="G11" s="97" t="s">
        <v>20</v>
      </c>
      <c r="H11" s="8" t="s">
        <v>232</v>
      </c>
      <c r="I11" s="221"/>
      <c r="J11" s="221"/>
      <c r="K11" s="221"/>
      <c r="L11" s="221"/>
      <c r="M11" s="221"/>
      <c r="N11" s="221"/>
      <c r="O11" s="221"/>
      <c r="P11" s="221"/>
      <c r="Q11" s="221"/>
      <c r="R11" s="221"/>
      <c r="S11" s="105"/>
      <c r="T11" s="105"/>
      <c r="U11" s="105"/>
      <c r="V11" s="105"/>
      <c r="W11" s="105"/>
      <c r="X11" s="105"/>
      <c r="Y11" s="105"/>
      <c r="Z11" s="105"/>
      <c r="AA11" s="105"/>
      <c r="AB11" s="105"/>
      <c r="AC11" s="105"/>
      <c r="AD11" s="106"/>
    </row>
    <row r="12" spans="2:30" ht="21" customHeight="1" x14ac:dyDescent="0.15">
      <c r="B12" s="817" t="s">
        <v>233</v>
      </c>
      <c r="C12" s="818"/>
      <c r="D12" s="818"/>
      <c r="E12" s="818"/>
      <c r="F12" s="820"/>
      <c r="G12" s="102" t="s">
        <v>20</v>
      </c>
      <c r="H12" s="7" t="s">
        <v>234</v>
      </c>
      <c r="I12" s="22"/>
      <c r="J12" s="22"/>
      <c r="K12" s="22"/>
      <c r="L12" s="22"/>
      <c r="M12" s="22"/>
      <c r="N12" s="22"/>
      <c r="O12" s="22"/>
      <c r="P12" s="22"/>
      <c r="Q12" s="22"/>
      <c r="R12" s="22"/>
      <c r="S12" s="100" t="s">
        <v>20</v>
      </c>
      <c r="T12" s="7" t="s">
        <v>235</v>
      </c>
      <c r="U12" s="103"/>
      <c r="V12" s="103"/>
      <c r="W12" s="103"/>
      <c r="X12" s="103"/>
      <c r="Y12" s="103"/>
      <c r="Z12" s="103"/>
      <c r="AA12" s="103"/>
      <c r="AB12" s="103"/>
      <c r="AC12" s="103"/>
      <c r="AD12" s="104"/>
    </row>
    <row r="13" spans="2:30" ht="21" customHeight="1" x14ac:dyDescent="0.15">
      <c r="B13" s="823"/>
      <c r="C13" s="824"/>
      <c r="D13" s="824"/>
      <c r="E13" s="824"/>
      <c r="F13" s="825"/>
      <c r="G13" s="97" t="s">
        <v>20</v>
      </c>
      <c r="H13" s="8" t="s">
        <v>236</v>
      </c>
      <c r="I13" s="221"/>
      <c r="J13" s="221"/>
      <c r="K13" s="221"/>
      <c r="L13" s="221"/>
      <c r="M13" s="221"/>
      <c r="N13" s="221"/>
      <c r="O13" s="221"/>
      <c r="P13" s="221"/>
      <c r="Q13" s="221"/>
      <c r="R13" s="221"/>
      <c r="S13" s="105"/>
      <c r="T13" s="105"/>
      <c r="U13" s="105"/>
      <c r="V13" s="105"/>
      <c r="W13" s="105"/>
      <c r="X13" s="105"/>
      <c r="Y13" s="105"/>
      <c r="Z13" s="105"/>
      <c r="AA13" s="105"/>
      <c r="AB13" s="105"/>
      <c r="AC13" s="105"/>
      <c r="AD13" s="106"/>
    </row>
    <row r="14" spans="2:30" s="1" customFormat="1" ht="6" customHeight="1" x14ac:dyDescent="0.15"/>
    <row r="15" spans="2:30" s="1" customFormat="1" x14ac:dyDescent="0.15">
      <c r="B15" s="719" t="s">
        <v>237</v>
      </c>
      <c r="C15" s="720"/>
      <c r="D15" s="720"/>
      <c r="E15" s="720"/>
      <c r="F15" s="730"/>
      <c r="G15" s="894"/>
      <c r="H15" s="895"/>
      <c r="I15" s="895"/>
      <c r="J15" s="895"/>
      <c r="K15" s="895"/>
      <c r="L15" s="895"/>
      <c r="M15" s="895"/>
      <c r="N15" s="895"/>
      <c r="O15" s="895"/>
      <c r="P15" s="895"/>
      <c r="Q15" s="895"/>
      <c r="R15" s="895"/>
      <c r="S15" s="895"/>
      <c r="T15" s="895"/>
      <c r="U15" s="895"/>
      <c r="V15" s="895"/>
      <c r="W15" s="895"/>
      <c r="X15" s="895"/>
      <c r="Y15" s="896"/>
      <c r="Z15" s="41"/>
      <c r="AA15" s="99" t="s">
        <v>159</v>
      </c>
      <c r="AB15" s="99" t="s">
        <v>110</v>
      </c>
      <c r="AC15" s="99" t="s">
        <v>160</v>
      </c>
      <c r="AD15" s="23"/>
    </row>
    <row r="16" spans="2:30" s="1" customFormat="1" ht="27" customHeight="1" x14ac:dyDescent="0.15">
      <c r="B16" s="731"/>
      <c r="C16" s="732"/>
      <c r="D16" s="732"/>
      <c r="E16" s="732"/>
      <c r="F16" s="733"/>
      <c r="G16" s="897" t="s">
        <v>238</v>
      </c>
      <c r="H16" s="898"/>
      <c r="I16" s="898"/>
      <c r="J16" s="898"/>
      <c r="K16" s="898"/>
      <c r="L16" s="898"/>
      <c r="M16" s="898"/>
      <c r="N16" s="898"/>
      <c r="O16" s="898"/>
      <c r="P16" s="898"/>
      <c r="Q16" s="898"/>
      <c r="R16" s="898"/>
      <c r="S16" s="898"/>
      <c r="T16" s="898"/>
      <c r="U16" s="898"/>
      <c r="V16" s="898"/>
      <c r="W16" s="898"/>
      <c r="X16" s="898"/>
      <c r="Y16" s="899"/>
      <c r="Z16" s="92"/>
      <c r="AA16" s="96" t="s">
        <v>20</v>
      </c>
      <c r="AB16" s="96" t="s">
        <v>110</v>
      </c>
      <c r="AC16" s="96" t="s">
        <v>20</v>
      </c>
      <c r="AD16" s="88"/>
    </row>
    <row r="17" spans="2:30" s="1" customFormat="1" ht="27" customHeight="1" x14ac:dyDescent="0.15">
      <c r="B17" s="731"/>
      <c r="C17" s="732"/>
      <c r="D17" s="732"/>
      <c r="E17" s="732"/>
      <c r="F17" s="733"/>
      <c r="G17" s="900" t="s">
        <v>239</v>
      </c>
      <c r="H17" s="901"/>
      <c r="I17" s="901"/>
      <c r="J17" s="901"/>
      <c r="K17" s="901"/>
      <c r="L17" s="901"/>
      <c r="M17" s="901"/>
      <c r="N17" s="901"/>
      <c r="O17" s="901"/>
      <c r="P17" s="901"/>
      <c r="Q17" s="901"/>
      <c r="R17" s="901"/>
      <c r="S17" s="901"/>
      <c r="T17" s="901"/>
      <c r="U17" s="901"/>
      <c r="V17" s="901"/>
      <c r="W17" s="901"/>
      <c r="X17" s="901"/>
      <c r="Y17" s="902"/>
      <c r="Z17" s="92"/>
      <c r="AA17" s="96" t="s">
        <v>20</v>
      </c>
      <c r="AB17" s="96" t="s">
        <v>110</v>
      </c>
      <c r="AC17" s="96" t="s">
        <v>20</v>
      </c>
      <c r="AD17" s="88"/>
    </row>
    <row r="18" spans="2:30" s="1" customFormat="1" ht="27" customHeight="1" x14ac:dyDescent="0.15">
      <c r="B18" s="734"/>
      <c r="C18" s="735"/>
      <c r="D18" s="735"/>
      <c r="E18" s="735"/>
      <c r="F18" s="736"/>
      <c r="G18" s="903" t="s">
        <v>240</v>
      </c>
      <c r="H18" s="904"/>
      <c r="I18" s="904"/>
      <c r="J18" s="904"/>
      <c r="K18" s="904"/>
      <c r="L18" s="904"/>
      <c r="M18" s="904"/>
      <c r="N18" s="904"/>
      <c r="O18" s="904"/>
      <c r="P18" s="904"/>
      <c r="Q18" s="904"/>
      <c r="R18" s="904"/>
      <c r="S18" s="904"/>
      <c r="T18" s="904"/>
      <c r="U18" s="904"/>
      <c r="V18" s="904"/>
      <c r="W18" s="904"/>
      <c r="X18" s="904"/>
      <c r="Y18" s="905"/>
      <c r="Z18" s="90"/>
      <c r="AA18" s="98" t="s">
        <v>20</v>
      </c>
      <c r="AB18" s="98" t="s">
        <v>110</v>
      </c>
      <c r="AC18" s="98" t="s">
        <v>20</v>
      </c>
      <c r="AD18" s="91"/>
    </row>
    <row r="19" spans="2:30" s="1" customFormat="1" ht="6" customHeight="1" x14ac:dyDescent="0.15">
      <c r="B19" s="21"/>
      <c r="C19" s="21"/>
      <c r="D19" s="21"/>
      <c r="E19" s="21"/>
      <c r="F19" s="21"/>
      <c r="G19" s="224"/>
      <c r="H19" s="224"/>
      <c r="I19" s="224"/>
      <c r="J19" s="224"/>
      <c r="K19" s="224"/>
      <c r="L19" s="224"/>
      <c r="M19" s="224"/>
      <c r="N19" s="224"/>
      <c r="O19" s="224"/>
      <c r="P19" s="224"/>
      <c r="Q19" s="224"/>
      <c r="R19" s="224"/>
      <c r="S19" s="224"/>
      <c r="T19" s="224"/>
      <c r="U19" s="224"/>
      <c r="V19" s="224"/>
      <c r="W19" s="224"/>
      <c r="X19" s="224"/>
      <c r="Y19" s="224"/>
      <c r="Z19" s="208"/>
      <c r="AA19" s="208"/>
      <c r="AB19" s="208"/>
      <c r="AC19" s="208"/>
      <c r="AD19" s="208"/>
    </row>
    <row r="20" spans="2:30" s="1" customFormat="1" x14ac:dyDescent="0.15">
      <c r="B20" s="1" t="s">
        <v>241</v>
      </c>
      <c r="C20" s="21"/>
      <c r="D20" s="21"/>
      <c r="E20" s="21"/>
      <c r="F20" s="21"/>
      <c r="G20" s="224"/>
      <c r="H20" s="224"/>
      <c r="I20" s="224"/>
      <c r="J20" s="224"/>
      <c r="K20" s="224"/>
      <c r="L20" s="224"/>
      <c r="M20" s="224"/>
      <c r="N20" s="224"/>
      <c r="O20" s="224"/>
      <c r="P20" s="224"/>
      <c r="Q20" s="224"/>
      <c r="R20" s="224"/>
      <c r="S20" s="224"/>
      <c r="T20" s="224"/>
      <c r="U20" s="224"/>
      <c r="V20" s="224"/>
      <c r="W20" s="224"/>
      <c r="X20" s="224"/>
      <c r="Y20" s="224"/>
      <c r="Z20" s="208"/>
      <c r="AA20" s="208"/>
      <c r="AB20" s="208"/>
      <c r="AC20" s="208"/>
      <c r="AD20" s="208"/>
    </row>
    <row r="21" spans="2:30" s="1" customFormat="1" x14ac:dyDescent="0.15">
      <c r="B21" s="1" t="s">
        <v>242</v>
      </c>
      <c r="AC21" s="2"/>
      <c r="AD21" s="2"/>
    </row>
    <row r="22" spans="2:30" s="1" customFormat="1" ht="3.75" customHeight="1" x14ac:dyDescent="0.15"/>
    <row r="23" spans="2:30" s="1" customFormat="1" ht="2.25" customHeight="1" x14ac:dyDescent="0.15">
      <c r="B23" s="740" t="s">
        <v>243</v>
      </c>
      <c r="C23" s="737"/>
      <c r="D23" s="737"/>
      <c r="E23" s="737"/>
      <c r="F23" s="741"/>
      <c r="G23" s="6"/>
      <c r="H23" s="7"/>
      <c r="I23" s="7"/>
      <c r="J23" s="7"/>
      <c r="K23" s="7"/>
      <c r="L23" s="7"/>
      <c r="M23" s="7"/>
      <c r="N23" s="7"/>
      <c r="O23" s="7"/>
      <c r="P23" s="7"/>
      <c r="Q23" s="7"/>
      <c r="R23" s="7"/>
      <c r="S23" s="7"/>
      <c r="T23" s="7"/>
      <c r="U23" s="7"/>
      <c r="V23" s="7"/>
      <c r="W23" s="7"/>
      <c r="X23" s="7"/>
      <c r="Y23" s="7"/>
      <c r="Z23" s="6"/>
      <c r="AA23" s="7"/>
      <c r="AB23" s="7"/>
      <c r="AC23" s="22"/>
      <c r="AD23" s="23"/>
    </row>
    <row r="24" spans="2:30" s="1" customFormat="1" ht="13.5" customHeight="1" x14ac:dyDescent="0.15">
      <c r="B24" s="881"/>
      <c r="C24" s="882"/>
      <c r="D24" s="882"/>
      <c r="E24" s="882"/>
      <c r="F24" s="883"/>
      <c r="G24" s="212"/>
      <c r="H24" s="1" t="s">
        <v>244</v>
      </c>
      <c r="Z24" s="212"/>
      <c r="AA24" s="93" t="s">
        <v>159</v>
      </c>
      <c r="AB24" s="93" t="s">
        <v>110</v>
      </c>
      <c r="AC24" s="93" t="s">
        <v>160</v>
      </c>
      <c r="AD24" s="107"/>
    </row>
    <row r="25" spans="2:30" s="1" customFormat="1" ht="15.75" customHeight="1" x14ac:dyDescent="0.15">
      <c r="B25" s="881"/>
      <c r="C25" s="882"/>
      <c r="D25" s="882"/>
      <c r="E25" s="882"/>
      <c r="F25" s="883"/>
      <c r="G25" s="212"/>
      <c r="I25" s="209" t="s">
        <v>245</v>
      </c>
      <c r="J25" s="215" t="s">
        <v>246</v>
      </c>
      <c r="K25" s="10"/>
      <c r="L25" s="10"/>
      <c r="M25" s="10"/>
      <c r="N25" s="10"/>
      <c r="O25" s="10"/>
      <c r="P25" s="10"/>
      <c r="Q25" s="10"/>
      <c r="R25" s="10"/>
      <c r="S25" s="10"/>
      <c r="T25" s="10"/>
      <c r="U25" s="711"/>
      <c r="V25" s="712"/>
      <c r="W25" s="11" t="s">
        <v>247</v>
      </c>
      <c r="Z25" s="108"/>
      <c r="AC25" s="2"/>
      <c r="AD25" s="88"/>
    </row>
    <row r="26" spans="2:30" s="1" customFormat="1" ht="15.75" customHeight="1" x14ac:dyDescent="0.15">
      <c r="B26" s="881"/>
      <c r="C26" s="882"/>
      <c r="D26" s="882"/>
      <c r="E26" s="882"/>
      <c r="F26" s="883"/>
      <c r="G26" s="212"/>
      <c r="I26" s="222" t="s">
        <v>248</v>
      </c>
      <c r="J26" s="215" t="s">
        <v>249</v>
      </c>
      <c r="K26" s="10"/>
      <c r="L26" s="10"/>
      <c r="M26" s="10"/>
      <c r="N26" s="10"/>
      <c r="O26" s="10"/>
      <c r="P26" s="10"/>
      <c r="Q26" s="10"/>
      <c r="R26" s="10"/>
      <c r="S26" s="10"/>
      <c r="T26" s="10"/>
      <c r="U26" s="711"/>
      <c r="V26" s="712"/>
      <c r="W26" s="11" t="s">
        <v>247</v>
      </c>
      <c r="Y26" s="109"/>
      <c r="Z26" s="92"/>
      <c r="AA26" s="96" t="s">
        <v>20</v>
      </c>
      <c r="AB26" s="96" t="s">
        <v>110</v>
      </c>
      <c r="AC26" s="96" t="s">
        <v>20</v>
      </c>
      <c r="AD26" s="88"/>
    </row>
    <row r="27" spans="2:30" s="1" customFormat="1" x14ac:dyDescent="0.15">
      <c r="B27" s="881"/>
      <c r="C27" s="882"/>
      <c r="D27" s="882"/>
      <c r="E27" s="882"/>
      <c r="F27" s="883"/>
      <c r="G27" s="212"/>
      <c r="H27" s="1" t="s">
        <v>250</v>
      </c>
      <c r="U27" s="12"/>
      <c r="V27" s="12"/>
      <c r="Z27" s="212"/>
      <c r="AC27" s="2"/>
      <c r="AD27" s="88"/>
    </row>
    <row r="28" spans="2:30" s="1" customFormat="1" x14ac:dyDescent="0.15">
      <c r="B28" s="881"/>
      <c r="C28" s="882"/>
      <c r="D28" s="882"/>
      <c r="E28" s="882"/>
      <c r="F28" s="883"/>
      <c r="G28" s="212"/>
      <c r="H28" s="1" t="s">
        <v>251</v>
      </c>
      <c r="T28" s="110"/>
      <c r="U28" s="109"/>
      <c r="V28" s="12"/>
      <c r="Z28" s="212"/>
      <c r="AC28" s="2"/>
      <c r="AD28" s="88"/>
    </row>
    <row r="29" spans="2:30" s="1" customFormat="1" ht="29.25" customHeight="1" x14ac:dyDescent="0.15">
      <c r="B29" s="881"/>
      <c r="C29" s="882"/>
      <c r="D29" s="882"/>
      <c r="E29" s="882"/>
      <c r="F29" s="883"/>
      <c r="G29" s="212"/>
      <c r="I29" s="209" t="s">
        <v>252</v>
      </c>
      <c r="J29" s="890" t="s">
        <v>253</v>
      </c>
      <c r="K29" s="890"/>
      <c r="L29" s="890"/>
      <c r="M29" s="890"/>
      <c r="N29" s="890"/>
      <c r="O29" s="890"/>
      <c r="P29" s="890"/>
      <c r="Q29" s="890"/>
      <c r="R29" s="890"/>
      <c r="S29" s="890"/>
      <c r="T29" s="890"/>
      <c r="U29" s="711"/>
      <c r="V29" s="712"/>
      <c r="W29" s="11" t="s">
        <v>247</v>
      </c>
      <c r="Y29" s="109"/>
      <c r="Z29" s="92"/>
      <c r="AA29" s="96" t="s">
        <v>20</v>
      </c>
      <c r="AB29" s="96" t="s">
        <v>110</v>
      </c>
      <c r="AC29" s="96" t="s">
        <v>20</v>
      </c>
      <c r="AD29" s="88"/>
    </row>
    <row r="30" spans="2:30" s="1" customFormat="1" ht="2.25" customHeight="1" x14ac:dyDescent="0.15">
      <c r="B30" s="884"/>
      <c r="C30" s="885"/>
      <c r="D30" s="885"/>
      <c r="E30" s="885"/>
      <c r="F30" s="886"/>
      <c r="G30" s="213"/>
      <c r="H30" s="8"/>
      <c r="I30" s="8"/>
      <c r="J30" s="8"/>
      <c r="K30" s="8"/>
      <c r="L30" s="8"/>
      <c r="M30" s="8"/>
      <c r="N30" s="8"/>
      <c r="O30" s="8"/>
      <c r="P30" s="8"/>
      <c r="Q30" s="8"/>
      <c r="R30" s="8"/>
      <c r="S30" s="8"/>
      <c r="T30" s="111"/>
      <c r="U30" s="112"/>
      <c r="V30" s="128"/>
      <c r="W30" s="8"/>
      <c r="X30" s="8"/>
      <c r="Y30" s="8"/>
      <c r="Z30" s="213"/>
      <c r="AA30" s="8"/>
      <c r="AB30" s="8"/>
      <c r="AC30" s="221"/>
      <c r="AD30" s="223"/>
    </row>
    <row r="31" spans="2:30" s="1" customFormat="1" ht="6" customHeight="1" x14ac:dyDescent="0.15">
      <c r="B31" s="210"/>
      <c r="C31" s="210"/>
      <c r="D31" s="210"/>
      <c r="E31" s="210"/>
      <c r="F31" s="210"/>
      <c r="T31" s="110"/>
      <c r="U31" s="109"/>
      <c r="V31" s="12"/>
    </row>
    <row r="32" spans="2:30" s="1" customFormat="1" x14ac:dyDescent="0.15">
      <c r="B32" s="1" t="s">
        <v>254</v>
      </c>
      <c r="C32" s="210"/>
      <c r="D32" s="210"/>
      <c r="E32" s="210"/>
      <c r="F32" s="210"/>
      <c r="T32" s="110"/>
      <c r="U32" s="109"/>
      <c r="V32" s="12"/>
    </row>
    <row r="33" spans="2:31" s="1" customFormat="1" ht="4.5" customHeight="1" x14ac:dyDescent="0.15">
      <c r="B33" s="210"/>
      <c r="C33" s="210"/>
      <c r="D33" s="210"/>
      <c r="E33" s="210"/>
      <c r="F33" s="210"/>
      <c r="T33" s="110"/>
      <c r="U33" s="109"/>
      <c r="V33" s="12"/>
    </row>
    <row r="34" spans="2:31" s="1" customFormat="1" ht="2.25" customHeight="1" x14ac:dyDescent="0.15">
      <c r="B34" s="740" t="s">
        <v>243</v>
      </c>
      <c r="C34" s="737"/>
      <c r="D34" s="737"/>
      <c r="E34" s="737"/>
      <c r="F34" s="741"/>
      <c r="G34" s="6"/>
      <c r="H34" s="7"/>
      <c r="I34" s="7"/>
      <c r="J34" s="7"/>
      <c r="K34" s="7"/>
      <c r="L34" s="7"/>
      <c r="M34" s="7"/>
      <c r="N34" s="7"/>
      <c r="O34" s="7"/>
      <c r="P34" s="7"/>
      <c r="Q34" s="7"/>
      <c r="R34" s="7"/>
      <c r="S34" s="7"/>
      <c r="T34" s="7"/>
      <c r="U34" s="206"/>
      <c r="V34" s="206"/>
      <c r="W34" s="7"/>
      <c r="X34" s="7"/>
      <c r="Y34" s="7"/>
      <c r="Z34" s="6"/>
      <c r="AA34" s="7"/>
      <c r="AB34" s="7"/>
      <c r="AC34" s="22"/>
      <c r="AD34" s="23"/>
    </row>
    <row r="35" spans="2:31" s="1" customFormat="1" ht="13.5" customHeight="1" x14ac:dyDescent="0.15">
      <c r="B35" s="881"/>
      <c r="C35" s="882"/>
      <c r="D35" s="882"/>
      <c r="E35" s="882"/>
      <c r="F35" s="883"/>
      <c r="G35" s="212"/>
      <c r="H35" s="1" t="s">
        <v>255</v>
      </c>
      <c r="U35" s="12"/>
      <c r="V35" s="12"/>
      <c r="Z35" s="212"/>
      <c r="AA35" s="93" t="s">
        <v>159</v>
      </c>
      <c r="AB35" s="93" t="s">
        <v>110</v>
      </c>
      <c r="AC35" s="93" t="s">
        <v>160</v>
      </c>
      <c r="AD35" s="107"/>
    </row>
    <row r="36" spans="2:31" s="1" customFormat="1" ht="15.75" customHeight="1" x14ac:dyDescent="0.15">
      <c r="B36" s="881"/>
      <c r="C36" s="882"/>
      <c r="D36" s="882"/>
      <c r="E36" s="882"/>
      <c r="F36" s="883"/>
      <c r="G36" s="212"/>
      <c r="I36" s="209" t="s">
        <v>245</v>
      </c>
      <c r="J36" s="216" t="s">
        <v>246</v>
      </c>
      <c r="K36" s="10"/>
      <c r="L36" s="10"/>
      <c r="M36" s="10"/>
      <c r="N36" s="10"/>
      <c r="O36" s="10"/>
      <c r="P36" s="10"/>
      <c r="Q36" s="10"/>
      <c r="R36" s="10"/>
      <c r="S36" s="10"/>
      <c r="T36" s="10"/>
      <c r="U36" s="711"/>
      <c r="V36" s="712"/>
      <c r="W36" s="11" t="s">
        <v>247</v>
      </c>
      <c r="Z36" s="108"/>
      <c r="AC36" s="2"/>
      <c r="AD36" s="88"/>
    </row>
    <row r="37" spans="2:31" s="1" customFormat="1" ht="15.75" customHeight="1" x14ac:dyDescent="0.15">
      <c r="B37" s="881"/>
      <c r="C37" s="882"/>
      <c r="D37" s="882"/>
      <c r="E37" s="882"/>
      <c r="F37" s="883"/>
      <c r="G37" s="212"/>
      <c r="I37" s="222" t="s">
        <v>248</v>
      </c>
      <c r="J37" s="113" t="s">
        <v>249</v>
      </c>
      <c r="K37" s="8"/>
      <c r="L37" s="8"/>
      <c r="M37" s="8"/>
      <c r="N37" s="8"/>
      <c r="O37" s="8"/>
      <c r="P37" s="8"/>
      <c r="Q37" s="8"/>
      <c r="R37" s="8"/>
      <c r="S37" s="8"/>
      <c r="T37" s="8"/>
      <c r="U37" s="711"/>
      <c r="V37" s="712"/>
      <c r="W37" s="11" t="s">
        <v>247</v>
      </c>
      <c r="Y37" s="109"/>
      <c r="Z37" s="92"/>
      <c r="AA37" s="96" t="s">
        <v>20</v>
      </c>
      <c r="AB37" s="96" t="s">
        <v>110</v>
      </c>
      <c r="AC37" s="96" t="s">
        <v>20</v>
      </c>
      <c r="AD37" s="88"/>
    </row>
    <row r="38" spans="2:31" s="1" customFormat="1" ht="13.5" customHeight="1" x14ac:dyDescent="0.15">
      <c r="B38" s="884"/>
      <c r="C38" s="885"/>
      <c r="D38" s="885"/>
      <c r="E38" s="885"/>
      <c r="F38" s="886"/>
      <c r="G38" s="212"/>
      <c r="H38" s="1" t="s">
        <v>250</v>
      </c>
      <c r="U38" s="12"/>
      <c r="V38" s="12"/>
      <c r="Z38" s="212"/>
      <c r="AC38" s="2"/>
      <c r="AD38" s="88"/>
    </row>
    <row r="39" spans="2:31" s="1" customFormat="1" ht="13.5" customHeight="1" x14ac:dyDescent="0.15">
      <c r="B39" s="881"/>
      <c r="C39" s="737"/>
      <c r="D39" s="882"/>
      <c r="E39" s="882"/>
      <c r="F39" s="883"/>
      <c r="G39" s="212"/>
      <c r="H39" s="1" t="s">
        <v>256</v>
      </c>
      <c r="T39" s="110"/>
      <c r="U39" s="109"/>
      <c r="V39" s="12"/>
      <c r="Z39" s="212"/>
      <c r="AC39" s="2"/>
      <c r="AD39" s="88"/>
      <c r="AE39" s="212"/>
    </row>
    <row r="40" spans="2:31" s="1" customFormat="1" ht="30" customHeight="1" x14ac:dyDescent="0.15">
      <c r="B40" s="881"/>
      <c r="C40" s="882"/>
      <c r="D40" s="882"/>
      <c r="E40" s="882"/>
      <c r="F40" s="883"/>
      <c r="G40" s="212"/>
      <c r="I40" s="209" t="s">
        <v>252</v>
      </c>
      <c r="J40" s="890" t="s">
        <v>257</v>
      </c>
      <c r="K40" s="890"/>
      <c r="L40" s="890"/>
      <c r="M40" s="890"/>
      <c r="N40" s="890"/>
      <c r="O40" s="890"/>
      <c r="P40" s="890"/>
      <c r="Q40" s="890"/>
      <c r="R40" s="890"/>
      <c r="S40" s="890"/>
      <c r="T40" s="890"/>
      <c r="U40" s="711"/>
      <c r="V40" s="712"/>
      <c r="W40" s="11" t="s">
        <v>247</v>
      </c>
      <c r="Y40" s="109"/>
      <c r="Z40" s="92"/>
      <c r="AA40" s="96" t="s">
        <v>20</v>
      </c>
      <c r="AB40" s="96" t="s">
        <v>110</v>
      </c>
      <c r="AC40" s="96" t="s">
        <v>20</v>
      </c>
      <c r="AD40" s="88"/>
    </row>
    <row r="41" spans="2:31" s="1" customFormat="1" ht="2.25" customHeight="1" x14ac:dyDescent="0.15">
      <c r="B41" s="884"/>
      <c r="C41" s="885"/>
      <c r="D41" s="885"/>
      <c r="E41" s="885"/>
      <c r="F41" s="886"/>
      <c r="G41" s="213"/>
      <c r="H41" s="8"/>
      <c r="I41" s="8"/>
      <c r="J41" s="8"/>
      <c r="K41" s="8"/>
      <c r="L41" s="8"/>
      <c r="M41" s="8"/>
      <c r="N41" s="8"/>
      <c r="O41" s="8"/>
      <c r="P41" s="8"/>
      <c r="Q41" s="8"/>
      <c r="R41" s="8"/>
      <c r="S41" s="8"/>
      <c r="T41" s="111"/>
      <c r="U41" s="112"/>
      <c r="V41" s="128"/>
      <c r="W41" s="8"/>
      <c r="X41" s="8"/>
      <c r="Y41" s="8"/>
      <c r="Z41" s="213"/>
      <c r="AA41" s="8"/>
      <c r="AB41" s="8"/>
      <c r="AC41" s="221"/>
      <c r="AD41" s="223"/>
    </row>
    <row r="42" spans="2:31" s="1" customFormat="1" ht="6" customHeight="1" x14ac:dyDescent="0.15">
      <c r="B42" s="210"/>
      <c r="C42" s="210"/>
      <c r="D42" s="210"/>
      <c r="E42" s="210"/>
      <c r="F42" s="210"/>
      <c r="T42" s="110"/>
      <c r="U42" s="109"/>
      <c r="V42" s="12"/>
    </row>
    <row r="43" spans="2:31" s="1" customFormat="1" ht="13.5" customHeight="1" x14ac:dyDescent="0.15">
      <c r="B43" s="1" t="s">
        <v>258</v>
      </c>
      <c r="C43" s="210"/>
      <c r="D43" s="210"/>
      <c r="E43" s="210"/>
      <c r="F43" s="210"/>
      <c r="T43" s="110"/>
      <c r="U43" s="109"/>
      <c r="V43" s="12"/>
    </row>
    <row r="44" spans="2:31" s="1" customFormat="1" ht="13.5" customHeight="1" x14ac:dyDescent="0.15">
      <c r="B44" s="114" t="s">
        <v>259</v>
      </c>
      <c r="D44" s="210"/>
      <c r="E44" s="210"/>
      <c r="F44" s="210"/>
      <c r="T44" s="110"/>
      <c r="U44" s="109"/>
      <c r="V44" s="12"/>
    </row>
    <row r="45" spans="2:31" s="1" customFormat="1" ht="3" customHeight="1" x14ac:dyDescent="0.15">
      <c r="C45" s="210"/>
      <c r="D45" s="210"/>
      <c r="E45" s="210"/>
      <c r="F45" s="210"/>
      <c r="T45" s="110"/>
      <c r="U45" s="109"/>
      <c r="V45" s="12"/>
    </row>
    <row r="46" spans="2:31" s="1" customFormat="1" ht="3" customHeight="1" x14ac:dyDescent="0.15">
      <c r="B46" s="740" t="s">
        <v>243</v>
      </c>
      <c r="C46" s="737"/>
      <c r="D46" s="737"/>
      <c r="E46" s="737"/>
      <c r="F46" s="741"/>
      <c r="G46" s="6"/>
      <c r="H46" s="7"/>
      <c r="I46" s="7"/>
      <c r="J46" s="7"/>
      <c r="K46" s="7"/>
      <c r="L46" s="7"/>
      <c r="M46" s="7"/>
      <c r="N46" s="7"/>
      <c r="O46" s="7"/>
      <c r="P46" s="7"/>
      <c r="Q46" s="7"/>
      <c r="R46" s="7"/>
      <c r="S46" s="7"/>
      <c r="T46" s="7"/>
      <c r="U46" s="206"/>
      <c r="V46" s="206"/>
      <c r="W46" s="7"/>
      <c r="X46" s="7"/>
      <c r="Y46" s="7"/>
      <c r="Z46" s="6"/>
      <c r="AA46" s="7"/>
      <c r="AB46" s="7"/>
      <c r="AC46" s="22"/>
      <c r="AD46" s="23"/>
    </row>
    <row r="47" spans="2:31" s="1" customFormat="1" ht="13.5" customHeight="1" x14ac:dyDescent="0.15">
      <c r="B47" s="881"/>
      <c r="C47" s="882"/>
      <c r="D47" s="882"/>
      <c r="E47" s="882"/>
      <c r="F47" s="883"/>
      <c r="G47" s="212"/>
      <c r="H47" s="1" t="s">
        <v>260</v>
      </c>
      <c r="U47" s="12"/>
      <c r="V47" s="12"/>
      <c r="Z47" s="212"/>
      <c r="AA47" s="93" t="s">
        <v>159</v>
      </c>
      <c r="AB47" s="93" t="s">
        <v>110</v>
      </c>
      <c r="AC47" s="93" t="s">
        <v>160</v>
      </c>
      <c r="AD47" s="107"/>
    </row>
    <row r="48" spans="2:31" s="1" customFormat="1" ht="15.75" customHeight="1" x14ac:dyDescent="0.15">
      <c r="B48" s="881"/>
      <c r="C48" s="882"/>
      <c r="D48" s="882"/>
      <c r="E48" s="882"/>
      <c r="F48" s="883"/>
      <c r="G48" s="212"/>
      <c r="I48" s="209" t="s">
        <v>245</v>
      </c>
      <c r="J48" s="216" t="s">
        <v>246</v>
      </c>
      <c r="K48" s="10"/>
      <c r="L48" s="10"/>
      <c r="M48" s="10"/>
      <c r="N48" s="10"/>
      <c r="O48" s="10"/>
      <c r="P48" s="10"/>
      <c r="Q48" s="10"/>
      <c r="R48" s="10"/>
      <c r="S48" s="10"/>
      <c r="T48" s="10"/>
      <c r="U48" s="711"/>
      <c r="V48" s="712"/>
      <c r="W48" s="11" t="s">
        <v>247</v>
      </c>
      <c r="Z48" s="108"/>
      <c r="AC48" s="2"/>
      <c r="AD48" s="88"/>
    </row>
    <row r="49" spans="2:30" s="1" customFormat="1" ht="15.75" customHeight="1" x14ac:dyDescent="0.15">
      <c r="B49" s="881"/>
      <c r="C49" s="882"/>
      <c r="D49" s="882"/>
      <c r="E49" s="882"/>
      <c r="F49" s="883"/>
      <c r="G49" s="212"/>
      <c r="I49" s="222" t="s">
        <v>248</v>
      </c>
      <c r="J49" s="113" t="s">
        <v>249</v>
      </c>
      <c r="K49" s="8"/>
      <c r="L49" s="8"/>
      <c r="M49" s="8"/>
      <c r="N49" s="8"/>
      <c r="O49" s="8"/>
      <c r="P49" s="8"/>
      <c r="Q49" s="8"/>
      <c r="R49" s="8"/>
      <c r="S49" s="8"/>
      <c r="T49" s="8"/>
      <c r="U49" s="711"/>
      <c r="V49" s="712"/>
      <c r="W49" s="11" t="s">
        <v>247</v>
      </c>
      <c r="Y49" s="109"/>
      <c r="Z49" s="92"/>
      <c r="AA49" s="96" t="s">
        <v>20</v>
      </c>
      <c r="AB49" s="96" t="s">
        <v>110</v>
      </c>
      <c r="AC49" s="96" t="s">
        <v>20</v>
      </c>
      <c r="AD49" s="88"/>
    </row>
    <row r="50" spans="2:30" s="1" customFormat="1" ht="13.5" customHeight="1" x14ac:dyDescent="0.15">
      <c r="B50" s="881"/>
      <c r="C50" s="882"/>
      <c r="D50" s="882"/>
      <c r="E50" s="882"/>
      <c r="F50" s="883"/>
      <c r="G50" s="212"/>
      <c r="H50" s="1" t="s">
        <v>250</v>
      </c>
      <c r="U50" s="12"/>
      <c r="V50" s="12"/>
      <c r="Z50" s="212"/>
      <c r="AC50" s="2"/>
      <c r="AD50" s="88"/>
    </row>
    <row r="51" spans="2:30" s="1" customFormat="1" ht="13.5" customHeight="1" x14ac:dyDescent="0.15">
      <c r="B51" s="881"/>
      <c r="C51" s="882"/>
      <c r="D51" s="882"/>
      <c r="E51" s="882"/>
      <c r="F51" s="883"/>
      <c r="G51" s="212"/>
      <c r="H51" s="1" t="s">
        <v>261</v>
      </c>
      <c r="T51" s="110"/>
      <c r="U51" s="109"/>
      <c r="V51" s="12"/>
      <c r="Z51" s="212"/>
      <c r="AC51" s="2"/>
      <c r="AD51" s="88"/>
    </row>
    <row r="52" spans="2:30" s="1" customFormat="1" ht="30" customHeight="1" x14ac:dyDescent="0.15">
      <c r="B52" s="881"/>
      <c r="C52" s="882"/>
      <c r="D52" s="882"/>
      <c r="E52" s="882"/>
      <c r="F52" s="883"/>
      <c r="G52" s="212"/>
      <c r="I52" s="209" t="s">
        <v>252</v>
      </c>
      <c r="J52" s="890" t="s">
        <v>257</v>
      </c>
      <c r="K52" s="890"/>
      <c r="L52" s="890"/>
      <c r="M52" s="890"/>
      <c r="N52" s="890"/>
      <c r="O52" s="890"/>
      <c r="P52" s="890"/>
      <c r="Q52" s="890"/>
      <c r="R52" s="890"/>
      <c r="S52" s="890"/>
      <c r="T52" s="890"/>
      <c r="U52" s="711"/>
      <c r="V52" s="712"/>
      <c r="W52" s="11" t="s">
        <v>247</v>
      </c>
      <c r="Y52" s="109"/>
      <c r="Z52" s="92"/>
      <c r="AA52" s="96" t="s">
        <v>20</v>
      </c>
      <c r="AB52" s="96" t="s">
        <v>110</v>
      </c>
      <c r="AC52" s="96" t="s">
        <v>20</v>
      </c>
      <c r="AD52" s="88"/>
    </row>
    <row r="53" spans="2:30" s="1" customFormat="1" ht="3" customHeight="1" x14ac:dyDescent="0.15">
      <c r="B53" s="884"/>
      <c r="C53" s="885"/>
      <c r="D53" s="885"/>
      <c r="E53" s="885"/>
      <c r="F53" s="886"/>
      <c r="G53" s="213"/>
      <c r="H53" s="8"/>
      <c r="I53" s="8"/>
      <c r="J53" s="8"/>
      <c r="K53" s="8"/>
      <c r="L53" s="8"/>
      <c r="M53" s="8"/>
      <c r="N53" s="8"/>
      <c r="O53" s="8"/>
      <c r="P53" s="8"/>
      <c r="Q53" s="8"/>
      <c r="R53" s="8"/>
      <c r="S53" s="8"/>
      <c r="T53" s="111"/>
      <c r="U53" s="112"/>
      <c r="V53" s="128"/>
      <c r="W53" s="8"/>
      <c r="X53" s="8"/>
      <c r="Y53" s="8"/>
      <c r="Z53" s="213"/>
      <c r="AA53" s="8"/>
      <c r="AB53" s="8"/>
      <c r="AC53" s="221"/>
      <c r="AD53" s="223"/>
    </row>
    <row r="54" spans="2:30" s="1" customFormat="1" ht="3" customHeight="1" x14ac:dyDescent="0.15">
      <c r="B54" s="740" t="s">
        <v>262</v>
      </c>
      <c r="C54" s="737"/>
      <c r="D54" s="737"/>
      <c r="E54" s="737"/>
      <c r="F54" s="741"/>
      <c r="G54" s="6"/>
      <c r="H54" s="7"/>
      <c r="I54" s="7"/>
      <c r="J54" s="7"/>
      <c r="K54" s="7"/>
      <c r="L54" s="7"/>
      <c r="M54" s="7"/>
      <c r="N54" s="7"/>
      <c r="O54" s="7"/>
      <c r="P54" s="7"/>
      <c r="Q54" s="7"/>
      <c r="R54" s="7"/>
      <c r="S54" s="7"/>
      <c r="T54" s="7"/>
      <c r="U54" s="206"/>
      <c r="V54" s="206"/>
      <c r="W54" s="7"/>
      <c r="X54" s="7"/>
      <c r="Y54" s="7"/>
      <c r="Z54" s="6"/>
      <c r="AA54" s="7"/>
      <c r="AB54" s="7"/>
      <c r="AC54" s="22"/>
      <c r="AD54" s="23"/>
    </row>
    <row r="55" spans="2:30" s="1" customFormat="1" x14ac:dyDescent="0.15">
      <c r="B55" s="881"/>
      <c r="C55" s="882"/>
      <c r="D55" s="882"/>
      <c r="E55" s="882"/>
      <c r="F55" s="883"/>
      <c r="G55" s="212"/>
      <c r="H55" s="1" t="s">
        <v>244</v>
      </c>
      <c r="U55" s="12"/>
      <c r="V55" s="12"/>
      <c r="Z55" s="212"/>
      <c r="AA55" s="93" t="s">
        <v>159</v>
      </c>
      <c r="AB55" s="93" t="s">
        <v>110</v>
      </c>
      <c r="AC55" s="93" t="s">
        <v>160</v>
      </c>
      <c r="AD55" s="107"/>
    </row>
    <row r="56" spans="2:30" s="1" customFormat="1" ht="15.75" customHeight="1" x14ac:dyDescent="0.15">
      <c r="B56" s="881"/>
      <c r="C56" s="882"/>
      <c r="D56" s="882"/>
      <c r="E56" s="882"/>
      <c r="F56" s="883"/>
      <c r="G56" s="212"/>
      <c r="I56" s="209" t="s">
        <v>245</v>
      </c>
      <c r="J56" s="887" t="s">
        <v>263</v>
      </c>
      <c r="K56" s="888"/>
      <c r="L56" s="888"/>
      <c r="M56" s="888"/>
      <c r="N56" s="888"/>
      <c r="O56" s="888"/>
      <c r="P56" s="888"/>
      <c r="Q56" s="888"/>
      <c r="R56" s="888"/>
      <c r="S56" s="888"/>
      <c r="T56" s="888"/>
      <c r="U56" s="711"/>
      <c r="V56" s="712"/>
      <c r="W56" s="11" t="s">
        <v>247</v>
      </c>
      <c r="Z56" s="212"/>
      <c r="AC56" s="2"/>
      <c r="AD56" s="88"/>
    </row>
    <row r="57" spans="2:30" s="1" customFormat="1" ht="15.75" customHeight="1" x14ac:dyDescent="0.15">
      <c r="B57" s="881"/>
      <c r="C57" s="882"/>
      <c r="D57" s="882"/>
      <c r="E57" s="882"/>
      <c r="F57" s="883"/>
      <c r="G57" s="212"/>
      <c r="I57" s="222" t="s">
        <v>248</v>
      </c>
      <c r="J57" s="889" t="s">
        <v>264</v>
      </c>
      <c r="K57" s="890"/>
      <c r="L57" s="890"/>
      <c r="M57" s="890"/>
      <c r="N57" s="890"/>
      <c r="O57" s="890"/>
      <c r="P57" s="890"/>
      <c r="Q57" s="890"/>
      <c r="R57" s="890"/>
      <c r="S57" s="890"/>
      <c r="T57" s="890"/>
      <c r="U57" s="779"/>
      <c r="V57" s="780"/>
      <c r="W57" s="129" t="s">
        <v>247</v>
      </c>
      <c r="Y57" s="109"/>
      <c r="Z57" s="92"/>
      <c r="AA57" s="96" t="s">
        <v>20</v>
      </c>
      <c r="AB57" s="96" t="s">
        <v>110</v>
      </c>
      <c r="AC57" s="96" t="s">
        <v>20</v>
      </c>
      <c r="AD57" s="88"/>
    </row>
    <row r="58" spans="2:30" s="1" customFormat="1" ht="3" customHeight="1" x14ac:dyDescent="0.15">
      <c r="B58" s="884"/>
      <c r="C58" s="885"/>
      <c r="D58" s="885"/>
      <c r="E58" s="885"/>
      <c r="F58" s="886"/>
      <c r="G58" s="213"/>
      <c r="H58" s="8"/>
      <c r="I58" s="8"/>
      <c r="J58" s="8"/>
      <c r="K58" s="8"/>
      <c r="L58" s="8"/>
      <c r="M58" s="8"/>
      <c r="N58" s="8"/>
      <c r="O58" s="8"/>
      <c r="P58" s="8"/>
      <c r="Q58" s="8"/>
      <c r="R58" s="8"/>
      <c r="S58" s="8"/>
      <c r="T58" s="111"/>
      <c r="U58" s="112"/>
      <c r="V58" s="128"/>
      <c r="W58" s="8"/>
      <c r="X58" s="8"/>
      <c r="Y58" s="8"/>
      <c r="Z58" s="213"/>
      <c r="AA58" s="8"/>
      <c r="AB58" s="8"/>
      <c r="AC58" s="221"/>
      <c r="AD58" s="223"/>
    </row>
    <row r="59" spans="2:30" s="1" customFormat="1" ht="3" customHeight="1" x14ac:dyDescent="0.15">
      <c r="B59" s="740" t="s">
        <v>265</v>
      </c>
      <c r="C59" s="737"/>
      <c r="D59" s="737"/>
      <c r="E59" s="737"/>
      <c r="F59" s="741"/>
      <c r="G59" s="6"/>
      <c r="H59" s="7"/>
      <c r="I59" s="7"/>
      <c r="J59" s="7"/>
      <c r="K59" s="7"/>
      <c r="L59" s="7"/>
      <c r="M59" s="7"/>
      <c r="N59" s="7"/>
      <c r="O59" s="7"/>
      <c r="P59" s="7"/>
      <c r="Q59" s="7"/>
      <c r="R59" s="7"/>
      <c r="S59" s="7"/>
      <c r="T59" s="7"/>
      <c r="U59" s="206"/>
      <c r="V59" s="206"/>
      <c r="W59" s="7"/>
      <c r="X59" s="7"/>
      <c r="Y59" s="7"/>
      <c r="Z59" s="6"/>
      <c r="AA59" s="7"/>
      <c r="AB59" s="7"/>
      <c r="AC59" s="22"/>
      <c r="AD59" s="23"/>
    </row>
    <row r="60" spans="2:30" s="1" customFormat="1" ht="13.5" customHeight="1" x14ac:dyDescent="0.15">
      <c r="B60" s="881"/>
      <c r="C60" s="882"/>
      <c r="D60" s="882"/>
      <c r="E60" s="882"/>
      <c r="F60" s="883"/>
      <c r="G60" s="212"/>
      <c r="H60" s="1" t="s">
        <v>260</v>
      </c>
      <c r="U60" s="12"/>
      <c r="V60" s="12"/>
      <c r="Z60" s="212"/>
      <c r="AA60" s="93" t="s">
        <v>159</v>
      </c>
      <c r="AB60" s="93" t="s">
        <v>110</v>
      </c>
      <c r="AC60" s="93" t="s">
        <v>160</v>
      </c>
      <c r="AD60" s="107"/>
    </row>
    <row r="61" spans="2:30" s="1" customFormat="1" ht="15.75" customHeight="1" x14ac:dyDescent="0.15">
      <c r="B61" s="881"/>
      <c r="C61" s="882"/>
      <c r="D61" s="882"/>
      <c r="E61" s="882"/>
      <c r="F61" s="883"/>
      <c r="G61" s="212"/>
      <c r="I61" s="209" t="s">
        <v>245</v>
      </c>
      <c r="J61" s="887" t="s">
        <v>263</v>
      </c>
      <c r="K61" s="888"/>
      <c r="L61" s="888"/>
      <c r="M61" s="888"/>
      <c r="N61" s="888"/>
      <c r="O61" s="888"/>
      <c r="P61" s="888"/>
      <c r="Q61" s="888"/>
      <c r="R61" s="888"/>
      <c r="S61" s="888"/>
      <c r="T61" s="888"/>
      <c r="U61" s="711"/>
      <c r="V61" s="712"/>
      <c r="W61" s="11" t="s">
        <v>247</v>
      </c>
      <c r="Z61" s="212"/>
      <c r="AC61" s="2"/>
      <c r="AD61" s="88"/>
    </row>
    <row r="62" spans="2:30" s="1" customFormat="1" ht="30" customHeight="1" x14ac:dyDescent="0.15">
      <c r="B62" s="881"/>
      <c r="C62" s="882"/>
      <c r="D62" s="882"/>
      <c r="E62" s="882"/>
      <c r="F62" s="883"/>
      <c r="G62" s="212"/>
      <c r="I62" s="222" t="s">
        <v>248</v>
      </c>
      <c r="J62" s="889" t="s">
        <v>266</v>
      </c>
      <c r="K62" s="890"/>
      <c r="L62" s="890"/>
      <c r="M62" s="890"/>
      <c r="N62" s="890"/>
      <c r="O62" s="890"/>
      <c r="P62" s="890"/>
      <c r="Q62" s="890"/>
      <c r="R62" s="890"/>
      <c r="S62" s="890"/>
      <c r="T62" s="890"/>
      <c r="U62" s="711"/>
      <c r="V62" s="712"/>
      <c r="W62" s="129" t="s">
        <v>247</v>
      </c>
      <c r="Y62" s="109" t="str">
        <f>IFERROR(U62/U61,"")</f>
        <v/>
      </c>
      <c r="Z62" s="92"/>
      <c r="AA62" s="96" t="s">
        <v>20</v>
      </c>
      <c r="AB62" s="96" t="s">
        <v>110</v>
      </c>
      <c r="AC62" s="96" t="s">
        <v>20</v>
      </c>
      <c r="AD62" s="88"/>
    </row>
    <row r="63" spans="2:30" s="1" customFormat="1" ht="3" customHeight="1" x14ac:dyDescent="0.15">
      <c r="B63" s="884"/>
      <c r="C63" s="885"/>
      <c r="D63" s="885"/>
      <c r="E63" s="885"/>
      <c r="F63" s="886"/>
      <c r="G63" s="213"/>
      <c r="H63" s="8"/>
      <c r="I63" s="8"/>
      <c r="J63" s="8"/>
      <c r="K63" s="8"/>
      <c r="L63" s="8"/>
      <c r="M63" s="8"/>
      <c r="N63" s="8"/>
      <c r="O63" s="8"/>
      <c r="P63" s="8"/>
      <c r="Q63" s="8"/>
      <c r="R63" s="8"/>
      <c r="S63" s="8"/>
      <c r="T63" s="111"/>
      <c r="U63" s="111"/>
      <c r="V63" s="8"/>
      <c r="W63" s="8"/>
      <c r="X63" s="8"/>
      <c r="Y63" s="8"/>
      <c r="Z63" s="213"/>
      <c r="AA63" s="8"/>
      <c r="AB63" s="8"/>
      <c r="AC63" s="221"/>
      <c r="AD63" s="223"/>
    </row>
    <row r="64" spans="2:30" s="1" customFormat="1" ht="6" customHeight="1" x14ac:dyDescent="0.15">
      <c r="B64" s="210"/>
      <c r="C64" s="210"/>
      <c r="D64" s="210"/>
      <c r="E64" s="210"/>
      <c r="F64" s="210"/>
      <c r="T64" s="110"/>
      <c r="U64" s="110"/>
    </row>
    <row r="65" spans="2:30" s="1" customFormat="1" x14ac:dyDescent="0.15">
      <c r="B65" s="879" t="s">
        <v>267</v>
      </c>
      <c r="C65" s="879"/>
      <c r="D65" s="115" t="s">
        <v>268</v>
      </c>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row>
    <row r="66" spans="2:30" s="1" customFormat="1" ht="13.5" customHeight="1" x14ac:dyDescent="0.15">
      <c r="B66" s="879" t="s">
        <v>269</v>
      </c>
      <c r="C66" s="879"/>
      <c r="D66" s="116" t="s">
        <v>270</v>
      </c>
      <c r="E66" s="217"/>
      <c r="F66" s="217"/>
      <c r="G66" s="217"/>
      <c r="H66" s="217"/>
      <c r="I66" s="217"/>
      <c r="J66" s="217"/>
      <c r="K66" s="217"/>
      <c r="L66" s="217"/>
      <c r="M66" s="217"/>
      <c r="N66" s="217"/>
      <c r="O66" s="217"/>
      <c r="P66" s="217"/>
      <c r="Q66" s="217"/>
      <c r="R66" s="217"/>
      <c r="S66" s="217"/>
      <c r="T66" s="217"/>
      <c r="U66" s="217"/>
      <c r="V66" s="217"/>
      <c r="W66" s="217"/>
      <c r="X66" s="217"/>
      <c r="Y66" s="217"/>
      <c r="Z66" s="217"/>
      <c r="AA66" s="217"/>
      <c r="AB66" s="217"/>
      <c r="AC66" s="217"/>
      <c r="AD66" s="217"/>
    </row>
    <row r="67" spans="2:30" s="1" customFormat="1" ht="27" customHeight="1" x14ac:dyDescent="0.15">
      <c r="B67" s="879" t="s">
        <v>271</v>
      </c>
      <c r="C67" s="879"/>
      <c r="D67" s="880" t="s">
        <v>272</v>
      </c>
      <c r="E67" s="880"/>
      <c r="F67" s="880"/>
      <c r="G67" s="880"/>
      <c r="H67" s="880"/>
      <c r="I67" s="880"/>
      <c r="J67" s="880"/>
      <c r="K67" s="880"/>
      <c r="L67" s="880"/>
      <c r="M67" s="880"/>
      <c r="N67" s="880"/>
      <c r="O67" s="880"/>
      <c r="P67" s="880"/>
      <c r="Q67" s="880"/>
      <c r="R67" s="880"/>
      <c r="S67" s="880"/>
      <c r="T67" s="880"/>
      <c r="U67" s="880"/>
      <c r="V67" s="880"/>
      <c r="W67" s="880"/>
      <c r="X67" s="880"/>
      <c r="Y67" s="880"/>
      <c r="Z67" s="880"/>
      <c r="AA67" s="880"/>
      <c r="AB67" s="880"/>
      <c r="AC67" s="880"/>
      <c r="AD67" s="880"/>
    </row>
    <row r="68" spans="2:30" s="1"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89"/>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15">
      <c r="B73" s="89"/>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15">
      <c r="B74" s="89"/>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15">
      <c r="B75" s="89"/>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15">
      <c r="B76" s="89"/>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15">
      <c r="B77" s="89"/>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2"/>
  <dataValidations count="1">
    <dataValidation type="list" allowBlank="1" showInputMessage="1" showErrorMessage="1" sqref="G9:G13 L9 Q9 S12 R10 AA16:AA18 AC16:AC18 AA26 AC26 AA29 AC29 AA37 AC37 AA40 AC40 AA49 AC49 AA52 AC52 AA57 AC57 AA62 AC62">
      <formula1>"□,■"</formula1>
    </dataValidation>
  </dataValidations>
  <pageMargins left="0.7" right="0.7" top="0.75" bottom="0.75" header="0.3" footer="0.3"/>
  <pageSetup paperSize="9" scale="87" orientation="portrait" r:id="rId1"/>
  <rowBreaks count="1" manualBreakCount="1">
    <brk id="6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122"/>
  <sheetViews>
    <sheetView view="pageBreakPreview" zoomScaleNormal="100" zoomScaleSheetLayoutView="100" workbookViewId="0">
      <selection activeCell="B4" sqref="B4:Y4"/>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1" spans="2:28" ht="6" customHeight="1" x14ac:dyDescent="0.15"/>
    <row r="2" spans="2:28" x14ac:dyDescent="0.15">
      <c r="B2" s="1" t="s">
        <v>273</v>
      </c>
      <c r="C2"/>
      <c r="D2"/>
      <c r="E2"/>
      <c r="F2"/>
      <c r="G2"/>
      <c r="H2"/>
      <c r="I2"/>
      <c r="J2"/>
      <c r="K2"/>
      <c r="L2"/>
      <c r="M2"/>
      <c r="N2"/>
      <c r="O2"/>
      <c r="P2"/>
      <c r="Q2"/>
      <c r="R2"/>
      <c r="S2"/>
      <c r="T2"/>
      <c r="U2"/>
      <c r="V2"/>
      <c r="W2"/>
      <c r="X2"/>
      <c r="Y2"/>
    </row>
    <row r="4" spans="2:28" x14ac:dyDescent="0.15">
      <c r="B4" s="706" t="s">
        <v>274</v>
      </c>
      <c r="C4" s="706"/>
      <c r="D4" s="706"/>
      <c r="E4" s="706"/>
      <c r="F4" s="706"/>
      <c r="G4" s="706"/>
      <c r="H4" s="706"/>
      <c r="I4" s="706"/>
      <c r="J4" s="706"/>
      <c r="K4" s="706"/>
      <c r="L4" s="706"/>
      <c r="M4" s="706"/>
      <c r="N4" s="706"/>
      <c r="O4" s="706"/>
      <c r="P4" s="706"/>
      <c r="Q4" s="706"/>
      <c r="R4" s="706"/>
      <c r="S4" s="706"/>
      <c r="T4" s="706"/>
      <c r="U4" s="706"/>
      <c r="V4" s="706"/>
      <c r="W4" s="706"/>
      <c r="X4" s="706"/>
      <c r="Y4" s="706"/>
    </row>
    <row r="5" spans="2:28" ht="9" customHeight="1" x14ac:dyDescent="0.15"/>
    <row r="6" spans="2:28" ht="23.25" customHeight="1" x14ac:dyDescent="0.15">
      <c r="B6" s="913" t="s">
        <v>275</v>
      </c>
      <c r="C6" s="913"/>
      <c r="D6" s="913"/>
      <c r="E6" s="913"/>
      <c r="F6" s="913"/>
      <c r="G6" s="891"/>
      <c r="H6" s="892"/>
      <c r="I6" s="892"/>
      <c r="J6" s="892"/>
      <c r="K6" s="892"/>
      <c r="L6" s="892"/>
      <c r="M6" s="892"/>
      <c r="N6" s="892"/>
      <c r="O6" s="892"/>
      <c r="P6" s="892"/>
      <c r="Q6" s="892"/>
      <c r="R6" s="892"/>
      <c r="S6" s="892"/>
      <c r="T6" s="892"/>
      <c r="U6" s="892"/>
      <c r="V6" s="892"/>
      <c r="W6" s="892"/>
      <c r="X6" s="892"/>
      <c r="Y6" s="893"/>
    </row>
    <row r="7" spans="2:28" ht="23.25" customHeight="1" x14ac:dyDescent="0.15">
      <c r="B7" s="913" t="s">
        <v>147</v>
      </c>
      <c r="C7" s="913"/>
      <c r="D7" s="913"/>
      <c r="E7" s="913"/>
      <c r="F7" s="913"/>
      <c r="G7" s="204" t="s">
        <v>20</v>
      </c>
      <c r="H7" s="220" t="s">
        <v>226</v>
      </c>
      <c r="I7" s="220"/>
      <c r="J7" s="220"/>
      <c r="K7" s="220"/>
      <c r="L7" s="205" t="s">
        <v>20</v>
      </c>
      <c r="M7" s="220" t="s">
        <v>227</v>
      </c>
      <c r="N7" s="220"/>
      <c r="O7" s="220"/>
      <c r="P7" s="220"/>
      <c r="Q7" s="205" t="s">
        <v>20</v>
      </c>
      <c r="R7" s="220" t="s">
        <v>228</v>
      </c>
      <c r="S7" s="220"/>
      <c r="T7" s="220"/>
      <c r="U7" s="220"/>
      <c r="V7" s="220"/>
      <c r="W7" s="10"/>
      <c r="X7" s="10"/>
      <c r="Y7" s="11"/>
    </row>
    <row r="9" spans="2:28" x14ac:dyDescent="0.15">
      <c r="B9" s="6"/>
      <c r="C9" s="7"/>
      <c r="D9" s="7"/>
      <c r="E9" s="7"/>
      <c r="F9" s="7"/>
      <c r="G9" s="7"/>
      <c r="H9" s="7"/>
      <c r="I9" s="7"/>
      <c r="J9" s="7"/>
      <c r="K9" s="7"/>
      <c r="L9" s="7"/>
      <c r="M9" s="7"/>
      <c r="N9" s="7"/>
      <c r="O9" s="7"/>
      <c r="P9" s="7"/>
      <c r="Q9" s="7"/>
      <c r="R9" s="7"/>
      <c r="S9" s="7"/>
      <c r="T9" s="4"/>
      <c r="U9" s="7"/>
      <c r="V9" s="7"/>
      <c r="W9" s="7"/>
      <c r="X9" s="7"/>
      <c r="Y9" s="4"/>
      <c r="Z9"/>
      <c r="AA9"/>
      <c r="AB9"/>
    </row>
    <row r="10" spans="2:28" x14ac:dyDescent="0.15">
      <c r="B10" s="212" t="s">
        <v>276</v>
      </c>
      <c r="T10" s="211"/>
      <c r="V10" s="93" t="s">
        <v>159</v>
      </c>
      <c r="W10" s="93" t="s">
        <v>110</v>
      </c>
      <c r="X10" s="93" t="s">
        <v>160</v>
      </c>
      <c r="Y10" s="211"/>
      <c r="Z10"/>
      <c r="AA10"/>
      <c r="AB10"/>
    </row>
    <row r="11" spans="2:28" x14ac:dyDescent="0.15">
      <c r="B11" s="212"/>
      <c r="T11" s="211"/>
      <c r="Y11" s="211"/>
      <c r="Z11"/>
      <c r="AA11"/>
      <c r="AB11"/>
    </row>
    <row r="12" spans="2:28" ht="17.25" customHeight="1" x14ac:dyDescent="0.15">
      <c r="B12" s="212"/>
      <c r="D12" s="12" t="s">
        <v>245</v>
      </c>
      <c r="E12" s="819" t="s">
        <v>277</v>
      </c>
      <c r="F12" s="819"/>
      <c r="G12" s="819"/>
      <c r="H12" s="819"/>
      <c r="I12" s="819"/>
      <c r="J12" s="819"/>
      <c r="K12" s="819"/>
      <c r="L12" s="819"/>
      <c r="M12" s="819"/>
      <c r="N12" s="819"/>
      <c r="O12" s="819"/>
      <c r="P12" s="819"/>
      <c r="Q12" s="819"/>
      <c r="R12" s="819"/>
      <c r="S12" s="819"/>
      <c r="T12" s="914"/>
      <c r="V12" s="12" t="s">
        <v>20</v>
      </c>
      <c r="W12" s="12" t="s">
        <v>110</v>
      </c>
      <c r="X12" s="12" t="s">
        <v>20</v>
      </c>
      <c r="Y12" s="88"/>
    </row>
    <row r="13" spans="2:28" x14ac:dyDescent="0.15">
      <c r="B13" s="212"/>
      <c r="T13" s="211"/>
      <c r="V13" s="12"/>
      <c r="W13" s="12"/>
      <c r="X13" s="12"/>
      <c r="Y13" s="203"/>
    </row>
    <row r="14" spans="2:28" ht="33" customHeight="1" x14ac:dyDescent="0.15">
      <c r="B14" s="212"/>
      <c r="D14" s="12" t="s">
        <v>248</v>
      </c>
      <c r="E14" s="732" t="s">
        <v>278</v>
      </c>
      <c r="F14" s="732"/>
      <c r="G14" s="732"/>
      <c r="H14" s="732"/>
      <c r="I14" s="732"/>
      <c r="J14" s="732"/>
      <c r="K14" s="732"/>
      <c r="L14" s="732"/>
      <c r="M14" s="732"/>
      <c r="N14" s="732"/>
      <c r="O14" s="732"/>
      <c r="P14" s="732"/>
      <c r="Q14" s="732"/>
      <c r="R14" s="732"/>
      <c r="S14" s="732"/>
      <c r="T14" s="733"/>
      <c r="V14" s="12" t="s">
        <v>20</v>
      </c>
      <c r="W14" s="12" t="s">
        <v>110</v>
      </c>
      <c r="X14" s="12" t="s">
        <v>20</v>
      </c>
      <c r="Y14" s="88"/>
    </row>
    <row r="15" spans="2:28" x14ac:dyDescent="0.15">
      <c r="B15" s="212"/>
      <c r="T15" s="211"/>
      <c r="V15" s="12"/>
      <c r="W15" s="12"/>
      <c r="X15" s="12"/>
      <c r="Y15" s="203"/>
    </row>
    <row r="16" spans="2:28" ht="35.25" customHeight="1" x14ac:dyDescent="0.15">
      <c r="B16" s="212"/>
      <c r="C16" s="1" t="s">
        <v>279</v>
      </c>
      <c r="D16" s="12"/>
      <c r="E16" s="732" t="s">
        <v>280</v>
      </c>
      <c r="F16" s="732"/>
      <c r="G16" s="732"/>
      <c r="H16" s="732"/>
      <c r="I16" s="732"/>
      <c r="J16" s="732"/>
      <c r="K16" s="732"/>
      <c r="L16" s="732"/>
      <c r="M16" s="732"/>
      <c r="N16" s="732"/>
      <c r="O16" s="732"/>
      <c r="P16" s="732"/>
      <c r="Q16" s="732"/>
      <c r="R16" s="732"/>
      <c r="S16" s="732"/>
      <c r="T16" s="733"/>
      <c r="V16" s="12" t="s">
        <v>20</v>
      </c>
      <c r="W16" s="12" t="s">
        <v>110</v>
      </c>
      <c r="X16" s="12" t="s">
        <v>20</v>
      </c>
      <c r="Y16" s="88"/>
    </row>
    <row r="17" spans="2:37" ht="17.25" customHeight="1" x14ac:dyDescent="0.15">
      <c r="B17" s="212"/>
      <c r="T17" s="211"/>
      <c r="V17" s="2"/>
      <c r="W17" s="2"/>
      <c r="X17" s="2"/>
      <c r="Y17" s="88"/>
    </row>
    <row r="18" spans="2:37" ht="35.25" customHeight="1" x14ac:dyDescent="0.15">
      <c r="B18" s="212"/>
      <c r="C18" s="1" t="s">
        <v>279</v>
      </c>
      <c r="D18" s="12" t="s">
        <v>281</v>
      </c>
      <c r="E18" s="732" t="s">
        <v>282</v>
      </c>
      <c r="F18" s="732"/>
      <c r="G18" s="732"/>
      <c r="H18" s="732"/>
      <c r="I18" s="732"/>
      <c r="J18" s="732"/>
      <c r="K18" s="732"/>
      <c r="L18" s="732"/>
      <c r="M18" s="732"/>
      <c r="N18" s="732"/>
      <c r="O18" s="732"/>
      <c r="P18" s="732"/>
      <c r="Q18" s="732"/>
      <c r="R18" s="732"/>
      <c r="S18" s="732"/>
      <c r="T18" s="733"/>
      <c r="V18" s="12" t="s">
        <v>20</v>
      </c>
      <c r="W18" s="12" t="s">
        <v>110</v>
      </c>
      <c r="X18" s="12" t="s">
        <v>20</v>
      </c>
      <c r="Y18" s="88"/>
    </row>
    <row r="19" spans="2:37" ht="17.25" customHeight="1" x14ac:dyDescent="0.15">
      <c r="B19" s="212"/>
      <c r="T19" s="211"/>
      <c r="V19" s="2"/>
      <c r="W19" s="2"/>
      <c r="X19" s="2"/>
      <c r="Y19" s="88"/>
    </row>
    <row r="20" spans="2:37" ht="30.6" customHeight="1" x14ac:dyDescent="0.15">
      <c r="B20" s="212"/>
      <c r="D20" s="12" t="s">
        <v>283</v>
      </c>
      <c r="E20" s="732" t="s">
        <v>284</v>
      </c>
      <c r="F20" s="732"/>
      <c r="G20" s="732"/>
      <c r="H20" s="732"/>
      <c r="I20" s="732"/>
      <c r="J20" s="732"/>
      <c r="K20" s="732"/>
      <c r="L20" s="732"/>
      <c r="M20" s="732"/>
      <c r="N20" s="732"/>
      <c r="O20" s="732"/>
      <c r="P20" s="732"/>
      <c r="Q20" s="732"/>
      <c r="R20" s="732"/>
      <c r="S20" s="732"/>
      <c r="T20" s="733"/>
      <c r="V20" s="12" t="s">
        <v>20</v>
      </c>
      <c r="W20" s="12" t="s">
        <v>110</v>
      </c>
      <c r="X20" s="12" t="s">
        <v>20</v>
      </c>
      <c r="Y20" s="88"/>
    </row>
    <row r="21" spans="2:37" ht="17.25" customHeight="1" x14ac:dyDescent="0.15">
      <c r="B21" s="212"/>
      <c r="T21" s="211"/>
      <c r="V21" s="2"/>
      <c r="W21" s="2"/>
      <c r="X21" s="2"/>
      <c r="Y21" s="88"/>
    </row>
    <row r="22" spans="2:37" ht="31.5" customHeight="1" x14ac:dyDescent="0.15">
      <c r="B22" s="212"/>
      <c r="D22" s="12" t="s">
        <v>285</v>
      </c>
      <c r="E22" s="732" t="s">
        <v>286</v>
      </c>
      <c r="F22" s="732"/>
      <c r="G22" s="732"/>
      <c r="H22" s="732"/>
      <c r="I22" s="732"/>
      <c r="J22" s="732"/>
      <c r="K22" s="732"/>
      <c r="L22" s="732"/>
      <c r="M22" s="732"/>
      <c r="N22" s="732"/>
      <c r="O22" s="732"/>
      <c r="P22" s="732"/>
      <c r="Q22" s="732"/>
      <c r="R22" s="732"/>
      <c r="S22" s="732"/>
      <c r="T22" s="733"/>
      <c r="V22" s="12" t="s">
        <v>20</v>
      </c>
      <c r="W22" s="12" t="s">
        <v>110</v>
      </c>
      <c r="X22" s="12" t="s">
        <v>20</v>
      </c>
      <c r="Y22" s="88"/>
    </row>
    <row r="23" spans="2:37" x14ac:dyDescent="0.15">
      <c r="B23" s="213"/>
      <c r="C23" s="8"/>
      <c r="D23" s="8"/>
      <c r="E23" s="8"/>
      <c r="F23" s="8"/>
      <c r="G23" s="8"/>
      <c r="H23" s="8"/>
      <c r="I23" s="8"/>
      <c r="J23" s="8"/>
      <c r="K23" s="8"/>
      <c r="L23" s="8"/>
      <c r="M23" s="8"/>
      <c r="N23" s="8"/>
      <c r="O23" s="8"/>
      <c r="P23" s="8"/>
      <c r="Q23" s="8"/>
      <c r="R23" s="8"/>
      <c r="S23" s="8"/>
      <c r="T23" s="129"/>
      <c r="U23" s="8"/>
      <c r="V23" s="8"/>
      <c r="W23" s="8"/>
      <c r="X23" s="8"/>
      <c r="Y23" s="129"/>
    </row>
    <row r="25" spans="2:37" x14ac:dyDescent="0.15">
      <c r="B25" s="118" t="s">
        <v>287</v>
      </c>
      <c r="C25" s="118"/>
      <c r="D25" s="118"/>
      <c r="E25" s="118"/>
      <c r="F25" s="118"/>
      <c r="G25" s="118"/>
      <c r="H25" s="118"/>
      <c r="I25" s="118"/>
      <c r="J25" s="118"/>
      <c r="K25" s="118"/>
      <c r="L25" s="118"/>
      <c r="M25" s="118"/>
      <c r="N25" s="118"/>
      <c r="O25" s="118"/>
      <c r="P25" s="118"/>
      <c r="Q25" s="118"/>
      <c r="R25" s="118"/>
      <c r="S25" s="118"/>
      <c r="T25" s="118"/>
      <c r="Z25"/>
      <c r="AA25"/>
      <c r="AB25"/>
      <c r="AE25" s="912"/>
      <c r="AF25" s="879"/>
      <c r="AG25" s="115"/>
      <c r="AH25" s="115"/>
      <c r="AI25" s="115"/>
      <c r="AJ25" s="115"/>
      <c r="AK25" s="115"/>
    </row>
    <row r="26" spans="2:37" ht="6" customHeight="1" x14ac:dyDescent="0.15">
      <c r="B26" s="118"/>
      <c r="C26" s="118"/>
      <c r="D26" s="118"/>
      <c r="E26" s="118"/>
      <c r="F26" s="118"/>
      <c r="G26" s="118"/>
      <c r="H26" s="118"/>
      <c r="I26" s="118"/>
      <c r="J26" s="118"/>
      <c r="K26" s="118"/>
      <c r="L26" s="118"/>
      <c r="M26" s="118"/>
      <c r="N26" s="118"/>
      <c r="O26" s="118"/>
      <c r="P26" s="118"/>
      <c r="Q26" s="118"/>
      <c r="R26" s="118"/>
      <c r="S26" s="118"/>
      <c r="T26" s="118"/>
      <c r="V26" s="93"/>
      <c r="W26" s="93"/>
      <c r="X26" s="93"/>
      <c r="Z26"/>
      <c r="AA26"/>
      <c r="AB26"/>
    </row>
    <row r="27" spans="2:37" ht="24.95" customHeight="1" x14ac:dyDescent="0.15">
      <c r="B27" s="910" t="s">
        <v>288</v>
      </c>
      <c r="C27" s="910"/>
      <c r="D27" s="910"/>
      <c r="E27" s="910"/>
      <c r="F27" s="911"/>
      <c r="G27" s="911"/>
      <c r="H27" s="911"/>
      <c r="I27" s="911"/>
      <c r="J27" s="911"/>
      <c r="K27" s="911"/>
      <c r="L27" s="911"/>
      <c r="M27" s="911"/>
      <c r="N27" s="911"/>
      <c r="O27" s="911"/>
      <c r="P27" s="911"/>
      <c r="Q27" s="911"/>
      <c r="R27" s="911"/>
      <c r="S27" s="911"/>
      <c r="T27" s="911"/>
      <c r="U27" s="911"/>
      <c r="V27" s="911"/>
      <c r="W27" s="911"/>
      <c r="X27" s="911"/>
      <c r="Y27" s="911"/>
      <c r="Z27"/>
      <c r="AA27"/>
      <c r="AB27"/>
    </row>
    <row r="28" spans="2:37" ht="24.95" customHeight="1" x14ac:dyDescent="0.15">
      <c r="B28" s="910" t="s">
        <v>288</v>
      </c>
      <c r="C28" s="910"/>
      <c r="D28" s="910"/>
      <c r="E28" s="910"/>
      <c r="F28" s="911"/>
      <c r="G28" s="911"/>
      <c r="H28" s="911"/>
      <c r="I28" s="911"/>
      <c r="J28" s="911"/>
      <c r="K28" s="911"/>
      <c r="L28" s="911"/>
      <c r="M28" s="911"/>
      <c r="N28" s="911"/>
      <c r="O28" s="911"/>
      <c r="P28" s="911"/>
      <c r="Q28" s="911"/>
      <c r="R28" s="911"/>
      <c r="S28" s="911"/>
      <c r="T28" s="911"/>
      <c r="U28" s="911"/>
      <c r="V28" s="911"/>
      <c r="W28" s="911"/>
      <c r="X28" s="911"/>
      <c r="Y28" s="911"/>
    </row>
    <row r="29" spans="2:37" ht="24.95" customHeight="1" x14ac:dyDescent="0.15">
      <c r="B29" s="910" t="s">
        <v>288</v>
      </c>
      <c r="C29" s="910"/>
      <c r="D29" s="910"/>
      <c r="E29" s="910"/>
      <c r="F29" s="911"/>
      <c r="G29" s="911"/>
      <c r="H29" s="911"/>
      <c r="I29" s="911"/>
      <c r="J29" s="911"/>
      <c r="K29" s="911"/>
      <c r="L29" s="911"/>
      <c r="M29" s="911"/>
      <c r="N29" s="911"/>
      <c r="O29" s="911"/>
      <c r="P29" s="911"/>
      <c r="Q29" s="911"/>
      <c r="R29" s="911"/>
      <c r="S29" s="911"/>
      <c r="T29" s="911"/>
      <c r="U29" s="911"/>
      <c r="V29" s="911"/>
      <c r="W29" s="911"/>
      <c r="X29" s="911"/>
      <c r="Y29" s="911"/>
    </row>
    <row r="30" spans="2:37" ht="24.95" customHeight="1" x14ac:dyDescent="0.15">
      <c r="B30" s="910" t="s">
        <v>288</v>
      </c>
      <c r="C30" s="910"/>
      <c r="D30" s="910"/>
      <c r="E30" s="910"/>
      <c r="F30" s="911"/>
      <c r="G30" s="911"/>
      <c r="H30" s="911"/>
      <c r="I30" s="911"/>
      <c r="J30" s="911"/>
      <c r="K30" s="911"/>
      <c r="L30" s="911"/>
      <c r="M30" s="911"/>
      <c r="N30" s="911"/>
      <c r="O30" s="911"/>
      <c r="P30" s="911"/>
      <c r="Q30" s="911"/>
      <c r="R30" s="911"/>
      <c r="S30" s="911"/>
      <c r="T30" s="911"/>
      <c r="U30" s="911"/>
      <c r="V30" s="911"/>
      <c r="W30" s="911"/>
      <c r="X30" s="911"/>
      <c r="Y30" s="911"/>
    </row>
    <row r="31" spans="2:37" ht="7.5" customHeight="1" x14ac:dyDescent="0.15">
      <c r="V31" s="2"/>
      <c r="W31" s="2"/>
      <c r="X31" s="2"/>
      <c r="Y31" s="2"/>
    </row>
    <row r="32" spans="2:37" ht="9.6" customHeight="1" x14ac:dyDescent="0.15"/>
    <row r="33" spans="2:28" x14ac:dyDescent="0.15">
      <c r="B33" s="1" t="s">
        <v>289</v>
      </c>
    </row>
    <row r="34" spans="2:28" x14ac:dyDescent="0.15">
      <c r="B34" s="1" t="s">
        <v>290</v>
      </c>
      <c r="K34"/>
      <c r="L34"/>
      <c r="M34"/>
      <c r="N34"/>
      <c r="O34"/>
      <c r="P34"/>
      <c r="Q34"/>
      <c r="R34"/>
      <c r="S34"/>
      <c r="T34"/>
      <c r="U34"/>
      <c r="V34"/>
      <c r="W34"/>
      <c r="X34"/>
      <c r="Y34"/>
      <c r="Z34"/>
      <c r="AA34"/>
      <c r="AB34"/>
    </row>
    <row r="35" spans="2:28" ht="6.6" customHeight="1" x14ac:dyDescent="0.15"/>
    <row r="121" spans="3:7" x14ac:dyDescent="0.15">
      <c r="C121" s="8"/>
      <c r="D121" s="8"/>
      <c r="E121" s="8"/>
      <c r="F121" s="8"/>
      <c r="G121" s="8"/>
    </row>
    <row r="122" spans="3:7" x14ac:dyDescent="0.15">
      <c r="C122" s="7"/>
    </row>
  </sheetData>
  <mergeCells count="19">
    <mergeCell ref="E14:T14"/>
    <mergeCell ref="E16:T16"/>
    <mergeCell ref="E18:T18"/>
    <mergeCell ref="E20:T20"/>
    <mergeCell ref="E22:T22"/>
    <mergeCell ref="B4:Y4"/>
    <mergeCell ref="B6:F6"/>
    <mergeCell ref="G6:Y6"/>
    <mergeCell ref="B7:F7"/>
    <mergeCell ref="E12:T12"/>
    <mergeCell ref="B30:E30"/>
    <mergeCell ref="F30:Y30"/>
    <mergeCell ref="AE25:AF25"/>
    <mergeCell ref="B28:E28"/>
    <mergeCell ref="F28:Y28"/>
    <mergeCell ref="B29:E29"/>
    <mergeCell ref="F29:Y29"/>
    <mergeCell ref="B27:E27"/>
    <mergeCell ref="F27:Y27"/>
  </mergeCells>
  <phoneticPr fontId="2"/>
  <dataValidations count="1">
    <dataValidation type="list" allowBlank="1" showInputMessage="1" showErrorMessage="1" sqref="L7 G7 Q7 V12 X12 V14 X14 V16 X16 V18 X18 V20 X20 V22 X22">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75"/>
  <sheetViews>
    <sheetView view="pageBreakPreview" zoomScaleNormal="100" zoomScaleSheetLayoutView="100" workbookViewId="0">
      <selection activeCell="B59" sqref="B59:D60"/>
    </sheetView>
  </sheetViews>
  <sheetFormatPr defaultColWidth="9.375" defaultRowHeight="13.5" x14ac:dyDescent="0.15"/>
  <cols>
    <col min="1" max="1" width="2.125" style="404" customWidth="1"/>
    <col min="2" max="2" width="5.75" style="404" customWidth="1"/>
    <col min="3" max="4" width="5.625" style="404" customWidth="1"/>
    <col min="5" max="6" width="6" style="404" customWidth="1"/>
    <col min="7" max="7" width="5.625" style="404" customWidth="1"/>
    <col min="8" max="9" width="6" style="404" customWidth="1"/>
    <col min="10" max="10" width="5.625" style="404" customWidth="1"/>
    <col min="11" max="12" width="6" style="404" customWidth="1"/>
    <col min="13" max="13" width="5.625" style="404" customWidth="1"/>
    <col min="14" max="15" width="8.75" style="404" customWidth="1"/>
    <col min="16" max="16" width="1.625" style="404" customWidth="1"/>
    <col min="17" max="16384" width="9.375" style="404"/>
  </cols>
  <sheetData>
    <row r="1" spans="2:16" ht="7.5" customHeight="1" x14ac:dyDescent="0.15"/>
    <row r="2" spans="2:16" ht="15.4" customHeight="1" x14ac:dyDescent="0.15">
      <c r="B2" s="928" t="s">
        <v>291</v>
      </c>
      <c r="C2" s="928"/>
      <c r="D2" s="928"/>
      <c r="E2" s="928"/>
      <c r="F2" s="928"/>
      <c r="G2" s="928"/>
      <c r="H2" s="928"/>
      <c r="I2" s="928"/>
      <c r="J2" s="928"/>
      <c r="K2" s="928"/>
      <c r="L2" s="928"/>
      <c r="M2" s="928"/>
      <c r="N2" s="928"/>
      <c r="O2" s="928"/>
    </row>
    <row r="3" spans="2:16" ht="15.4" customHeight="1" x14ac:dyDescent="0.15">
      <c r="B3" s="928" t="s">
        <v>292</v>
      </c>
      <c r="C3" s="928"/>
      <c r="D3" s="928"/>
      <c r="E3" s="928"/>
      <c r="F3" s="928"/>
      <c r="G3" s="928"/>
      <c r="H3" s="928"/>
      <c r="I3" s="928"/>
      <c r="J3" s="928"/>
      <c r="K3" s="928"/>
      <c r="L3" s="928"/>
      <c r="M3" s="928"/>
      <c r="N3" s="928"/>
      <c r="O3" s="928"/>
    </row>
    <row r="4" spans="2:16" ht="7.5" customHeight="1" x14ac:dyDescent="0.15">
      <c r="P4" s="408"/>
    </row>
    <row r="5" spans="2:16" ht="22.5" customHeight="1" x14ac:dyDescent="0.15">
      <c r="B5" s="929" t="s">
        <v>132</v>
      </c>
      <c r="C5" s="929"/>
      <c r="D5" s="930"/>
      <c r="E5" s="930"/>
      <c r="F5" s="930"/>
      <c r="G5" s="930"/>
      <c r="H5" s="930"/>
      <c r="I5" s="408"/>
      <c r="J5" s="931" t="s">
        <v>293</v>
      </c>
      <c r="K5" s="932"/>
      <c r="L5" s="931"/>
      <c r="M5" s="947"/>
      <c r="N5" s="947"/>
      <c r="O5" s="932"/>
      <c r="P5" s="408"/>
    </row>
    <row r="6" spans="2:16" s="407" customFormat="1" x14ac:dyDescent="0.15"/>
    <row r="7" spans="2:16" ht="15.4" customHeight="1" thickBot="1" x14ac:dyDescent="0.2">
      <c r="B7" s="915" t="s">
        <v>294</v>
      </c>
      <c r="C7" s="915"/>
      <c r="D7" s="915"/>
      <c r="E7" s="915"/>
      <c r="F7" s="915"/>
      <c r="G7" s="915"/>
      <c r="H7" s="915"/>
      <c r="I7" s="915"/>
      <c r="J7" s="915"/>
      <c r="K7" s="915"/>
      <c r="L7" s="915"/>
      <c r="M7" s="915"/>
      <c r="N7" s="915"/>
      <c r="O7" s="915"/>
    </row>
    <row r="8" spans="2:16" ht="22.5" customHeight="1" thickBot="1" x14ac:dyDescent="0.2">
      <c r="B8" s="916" t="s">
        <v>295</v>
      </c>
      <c r="C8" s="917"/>
      <c r="D8" s="918"/>
      <c r="E8" s="919"/>
      <c r="F8" s="920"/>
      <c r="G8" s="416" t="s">
        <v>296</v>
      </c>
      <c r="H8" s="921"/>
      <c r="I8" s="920"/>
      <c r="J8" s="416" t="s">
        <v>296</v>
      </c>
      <c r="K8" s="921"/>
      <c r="L8" s="920"/>
      <c r="M8" s="415" t="s">
        <v>296</v>
      </c>
      <c r="N8" s="922" t="s">
        <v>297</v>
      </c>
      <c r="O8" s="923"/>
    </row>
    <row r="9" spans="2:16" ht="22.5" customHeight="1" thickTop="1" thickBot="1" x14ac:dyDescent="0.2">
      <c r="B9" s="934" t="s">
        <v>298</v>
      </c>
      <c r="C9" s="935"/>
      <c r="D9" s="936"/>
      <c r="E9" s="934"/>
      <c r="F9" s="935"/>
      <c r="G9" s="935"/>
      <c r="H9" s="935"/>
      <c r="I9" s="935"/>
      <c r="J9" s="935"/>
      <c r="K9" s="935"/>
      <c r="L9" s="935"/>
      <c r="M9" s="936"/>
      <c r="N9" s="937"/>
      <c r="O9" s="938"/>
    </row>
    <row r="11" spans="2:16" ht="15.4" customHeight="1" x14ac:dyDescent="0.15">
      <c r="B11" s="939" t="s">
        <v>299</v>
      </c>
      <c r="C11" s="939"/>
      <c r="D11" s="939"/>
      <c r="E11" s="939"/>
      <c r="F11" s="939"/>
      <c r="G11" s="939"/>
      <c r="H11" s="939"/>
      <c r="I11" s="939"/>
      <c r="J11" s="939"/>
      <c r="K11" s="939"/>
      <c r="L11" s="939"/>
      <c r="M11" s="939"/>
      <c r="N11" s="939"/>
      <c r="O11" s="939"/>
    </row>
    <row r="12" spans="2:16" ht="15.4" customHeight="1" x14ac:dyDescent="0.15">
      <c r="B12" s="915" t="s">
        <v>300</v>
      </c>
      <c r="C12" s="915"/>
      <c r="D12" s="915"/>
      <c r="E12" s="915"/>
      <c r="F12" s="915"/>
      <c r="G12" s="915"/>
      <c r="H12" s="915"/>
      <c r="I12" s="915"/>
      <c r="J12" s="915"/>
      <c r="K12" s="915"/>
      <c r="L12" s="915"/>
      <c r="M12" s="915"/>
      <c r="N12" s="915"/>
      <c r="O12" s="915"/>
    </row>
    <row r="13" spans="2:16" ht="12.6" customHeight="1" thickBot="1" x14ac:dyDescent="0.2">
      <c r="B13" s="414" t="s">
        <v>295</v>
      </c>
      <c r="C13" s="924" t="s">
        <v>301</v>
      </c>
      <c r="D13" s="925"/>
      <c r="E13" s="925"/>
      <c r="F13" s="926"/>
      <c r="G13" s="925" t="s">
        <v>302</v>
      </c>
      <c r="H13" s="925"/>
      <c r="I13" s="926"/>
      <c r="J13" s="927" t="s">
        <v>303</v>
      </c>
      <c r="K13" s="927"/>
      <c r="L13" s="927"/>
      <c r="M13" s="927" t="s">
        <v>304</v>
      </c>
      <c r="N13" s="927"/>
      <c r="O13" s="927"/>
    </row>
    <row r="14" spans="2:16" ht="12.6" customHeight="1" thickTop="1" x14ac:dyDescent="0.15">
      <c r="B14" s="413"/>
      <c r="C14" s="940"/>
      <c r="D14" s="941"/>
      <c r="E14" s="941"/>
      <c r="F14" s="942"/>
      <c r="G14" s="943"/>
      <c r="H14" s="943"/>
      <c r="I14" s="944"/>
      <c r="J14" s="945"/>
      <c r="K14" s="945"/>
      <c r="L14" s="945"/>
      <c r="M14" s="945"/>
      <c r="N14" s="945"/>
      <c r="O14" s="946"/>
    </row>
    <row r="15" spans="2:16" ht="12.6" customHeight="1" x14ac:dyDescent="0.15">
      <c r="B15" s="411"/>
      <c r="C15" s="929"/>
      <c r="D15" s="929"/>
      <c r="E15" s="929"/>
      <c r="F15" s="929"/>
      <c r="G15" s="930"/>
      <c r="H15" s="930"/>
      <c r="I15" s="930"/>
      <c r="J15" s="930"/>
      <c r="K15" s="930"/>
      <c r="L15" s="930"/>
      <c r="M15" s="930"/>
      <c r="N15" s="930"/>
      <c r="O15" s="933"/>
    </row>
    <row r="16" spans="2:16" ht="12.6" customHeight="1" x14ac:dyDescent="0.15">
      <c r="B16" s="411"/>
      <c r="C16" s="929"/>
      <c r="D16" s="929"/>
      <c r="E16" s="929"/>
      <c r="F16" s="929"/>
      <c r="G16" s="930"/>
      <c r="H16" s="930"/>
      <c r="I16" s="930"/>
      <c r="J16" s="930"/>
      <c r="K16" s="930"/>
      <c r="L16" s="930"/>
      <c r="M16" s="930"/>
      <c r="N16" s="930"/>
      <c r="O16" s="933"/>
    </row>
    <row r="17" spans="2:20" ht="12.6" customHeight="1" x14ac:dyDescent="0.15">
      <c r="B17" s="411"/>
      <c r="C17" s="929"/>
      <c r="D17" s="929"/>
      <c r="E17" s="929"/>
      <c r="F17" s="929"/>
      <c r="G17" s="930"/>
      <c r="H17" s="930"/>
      <c r="I17" s="930"/>
      <c r="J17" s="930"/>
      <c r="K17" s="930"/>
      <c r="L17" s="930"/>
      <c r="M17" s="930"/>
      <c r="N17" s="930"/>
      <c r="O17" s="933"/>
    </row>
    <row r="18" spans="2:20" ht="12.6" customHeight="1" x14ac:dyDescent="0.15">
      <c r="B18" s="948"/>
      <c r="C18" s="931"/>
      <c r="D18" s="947"/>
      <c r="E18" s="947"/>
      <c r="F18" s="932"/>
      <c r="G18" s="949"/>
      <c r="H18" s="950"/>
      <c r="I18" s="951"/>
      <c r="J18" s="949"/>
      <c r="K18" s="950"/>
      <c r="L18" s="951"/>
      <c r="M18" s="949"/>
      <c r="N18" s="950"/>
      <c r="O18" s="952"/>
    </row>
    <row r="19" spans="2:20" ht="12.6" customHeight="1" x14ac:dyDescent="0.15">
      <c r="B19" s="948"/>
      <c r="C19" s="929"/>
      <c r="D19" s="929"/>
      <c r="E19" s="929"/>
      <c r="F19" s="929"/>
      <c r="G19" s="930"/>
      <c r="H19" s="930"/>
      <c r="I19" s="930"/>
      <c r="J19" s="930"/>
      <c r="K19" s="930"/>
      <c r="L19" s="930"/>
      <c r="M19" s="930"/>
      <c r="N19" s="930"/>
      <c r="O19" s="933"/>
    </row>
    <row r="20" spans="2:20" ht="12.6" customHeight="1" x14ac:dyDescent="0.15">
      <c r="B20" s="412" t="s">
        <v>296</v>
      </c>
      <c r="C20" s="929"/>
      <c r="D20" s="929"/>
      <c r="E20" s="929"/>
      <c r="F20" s="929"/>
      <c r="G20" s="930"/>
      <c r="H20" s="930"/>
      <c r="I20" s="930"/>
      <c r="J20" s="930"/>
      <c r="K20" s="930"/>
      <c r="L20" s="930"/>
      <c r="M20" s="930"/>
      <c r="N20" s="930"/>
      <c r="O20" s="933"/>
    </row>
    <row r="21" spans="2:20" ht="12.6" customHeight="1" x14ac:dyDescent="0.15">
      <c r="B21" s="411"/>
      <c r="C21" s="931"/>
      <c r="D21" s="947"/>
      <c r="E21" s="947"/>
      <c r="F21" s="932"/>
      <c r="G21" s="949"/>
      <c r="H21" s="950"/>
      <c r="I21" s="951"/>
      <c r="J21" s="949"/>
      <c r="K21" s="950"/>
      <c r="L21" s="951"/>
      <c r="M21" s="949"/>
      <c r="N21" s="950"/>
      <c r="O21" s="952"/>
    </row>
    <row r="22" spans="2:20" ht="12.6" customHeight="1" x14ac:dyDescent="0.15">
      <c r="B22" s="411"/>
      <c r="C22" s="929"/>
      <c r="D22" s="929"/>
      <c r="E22" s="929"/>
      <c r="F22" s="929"/>
      <c r="G22" s="930"/>
      <c r="H22" s="930"/>
      <c r="I22" s="930"/>
      <c r="J22" s="930"/>
      <c r="K22" s="930"/>
      <c r="L22" s="930"/>
      <c r="M22" s="930"/>
      <c r="N22" s="930"/>
      <c r="O22" s="933"/>
    </row>
    <row r="23" spans="2:20" ht="12.6" customHeight="1" thickBot="1" x14ac:dyDescent="0.2">
      <c r="B23" s="410"/>
      <c r="C23" s="953"/>
      <c r="D23" s="954"/>
      <c r="E23" s="954"/>
      <c r="F23" s="954"/>
      <c r="G23" s="954"/>
      <c r="H23" s="954"/>
      <c r="I23" s="955"/>
      <c r="J23" s="956"/>
      <c r="K23" s="957"/>
      <c r="L23" s="958" t="s">
        <v>305</v>
      </c>
      <c r="M23" s="958"/>
      <c r="N23" s="958"/>
      <c r="O23" s="959"/>
    </row>
    <row r="24" spans="2:20" ht="12.6" customHeight="1" thickTop="1" x14ac:dyDescent="0.15">
      <c r="B24" s="413"/>
      <c r="C24" s="940"/>
      <c r="D24" s="941"/>
      <c r="E24" s="941"/>
      <c r="F24" s="942"/>
      <c r="G24" s="943"/>
      <c r="H24" s="943"/>
      <c r="I24" s="944"/>
      <c r="J24" s="945"/>
      <c r="K24" s="945"/>
      <c r="L24" s="945"/>
      <c r="M24" s="945"/>
      <c r="N24" s="945"/>
      <c r="O24" s="946"/>
    </row>
    <row r="25" spans="2:20" ht="12.6" customHeight="1" x14ac:dyDescent="0.15">
      <c r="B25" s="411"/>
      <c r="C25" s="929"/>
      <c r="D25" s="929"/>
      <c r="E25" s="929"/>
      <c r="F25" s="929"/>
      <c r="G25" s="930"/>
      <c r="H25" s="930"/>
      <c r="I25" s="930"/>
      <c r="J25" s="930"/>
      <c r="K25" s="930"/>
      <c r="L25" s="930"/>
      <c r="M25" s="930"/>
      <c r="N25" s="930"/>
      <c r="O25" s="933"/>
    </row>
    <row r="26" spans="2:20" ht="12.6" customHeight="1" x14ac:dyDescent="0.15">
      <c r="B26" s="411"/>
      <c r="C26" s="931"/>
      <c r="D26" s="947"/>
      <c r="E26" s="947"/>
      <c r="F26" s="932"/>
      <c r="G26" s="949"/>
      <c r="H26" s="950"/>
      <c r="I26" s="951"/>
      <c r="J26" s="949"/>
      <c r="K26" s="950"/>
      <c r="L26" s="951"/>
      <c r="M26" s="949"/>
      <c r="N26" s="950"/>
      <c r="O26" s="952"/>
      <c r="T26" s="407"/>
    </row>
    <row r="27" spans="2:20" ht="12.6" customHeight="1" x14ac:dyDescent="0.15">
      <c r="B27" s="948"/>
      <c r="C27" s="929"/>
      <c r="D27" s="929"/>
      <c r="E27" s="929"/>
      <c r="F27" s="929"/>
      <c r="G27" s="930"/>
      <c r="H27" s="930"/>
      <c r="I27" s="930"/>
      <c r="J27" s="930"/>
      <c r="K27" s="930"/>
      <c r="L27" s="930"/>
      <c r="M27" s="930"/>
      <c r="N27" s="930"/>
      <c r="O27" s="933"/>
    </row>
    <row r="28" spans="2:20" ht="12.6" customHeight="1" x14ac:dyDescent="0.15">
      <c r="B28" s="948"/>
      <c r="C28" s="929"/>
      <c r="D28" s="929"/>
      <c r="E28" s="929"/>
      <c r="F28" s="929"/>
      <c r="G28" s="930"/>
      <c r="H28" s="930"/>
      <c r="I28" s="930"/>
      <c r="J28" s="930"/>
      <c r="K28" s="930"/>
      <c r="L28" s="930"/>
      <c r="M28" s="930"/>
      <c r="N28" s="930"/>
      <c r="O28" s="933"/>
    </row>
    <row r="29" spans="2:20" ht="12.6" customHeight="1" x14ac:dyDescent="0.15">
      <c r="B29" s="948"/>
      <c r="C29" s="929"/>
      <c r="D29" s="929"/>
      <c r="E29" s="929"/>
      <c r="F29" s="929"/>
      <c r="G29" s="930"/>
      <c r="H29" s="930"/>
      <c r="I29" s="930"/>
      <c r="J29" s="930"/>
      <c r="K29" s="930"/>
      <c r="L29" s="930"/>
      <c r="M29" s="930"/>
      <c r="N29" s="930"/>
      <c r="O29" s="933"/>
    </row>
    <row r="30" spans="2:20" ht="12.6" customHeight="1" x14ac:dyDescent="0.15">
      <c r="B30" s="412" t="s">
        <v>296</v>
      </c>
      <c r="C30" s="929"/>
      <c r="D30" s="929"/>
      <c r="E30" s="929"/>
      <c r="F30" s="929"/>
      <c r="G30" s="930"/>
      <c r="H30" s="930"/>
      <c r="I30" s="930"/>
      <c r="J30" s="930"/>
      <c r="K30" s="930"/>
      <c r="L30" s="930"/>
      <c r="M30" s="930"/>
      <c r="N30" s="930"/>
      <c r="O30" s="933"/>
    </row>
    <row r="31" spans="2:20" ht="12.6" customHeight="1" x14ac:dyDescent="0.15">
      <c r="B31" s="411"/>
      <c r="C31" s="929"/>
      <c r="D31" s="929"/>
      <c r="E31" s="929"/>
      <c r="F31" s="929"/>
      <c r="G31" s="930"/>
      <c r="H31" s="930"/>
      <c r="I31" s="930"/>
      <c r="J31" s="930"/>
      <c r="K31" s="930"/>
      <c r="L31" s="930"/>
      <c r="M31" s="930"/>
      <c r="N31" s="930"/>
      <c r="O31" s="933"/>
    </row>
    <row r="32" spans="2:20" ht="12.6" customHeight="1" x14ac:dyDescent="0.15">
      <c r="B32" s="411"/>
      <c r="C32" s="929"/>
      <c r="D32" s="929"/>
      <c r="E32" s="929"/>
      <c r="F32" s="929"/>
      <c r="G32" s="930"/>
      <c r="H32" s="930"/>
      <c r="I32" s="930"/>
      <c r="J32" s="930"/>
      <c r="K32" s="930"/>
      <c r="L32" s="930"/>
      <c r="M32" s="930"/>
      <c r="N32" s="930"/>
      <c r="O32" s="933"/>
    </row>
    <row r="33" spans="2:15" ht="12.6" customHeight="1" thickBot="1" x14ac:dyDescent="0.2">
      <c r="B33" s="410"/>
      <c r="C33" s="953"/>
      <c r="D33" s="954"/>
      <c r="E33" s="954"/>
      <c r="F33" s="954"/>
      <c r="G33" s="954"/>
      <c r="H33" s="954"/>
      <c r="I33" s="955"/>
      <c r="J33" s="956"/>
      <c r="K33" s="957"/>
      <c r="L33" s="958" t="s">
        <v>305</v>
      </c>
      <c r="M33" s="958"/>
      <c r="N33" s="958"/>
      <c r="O33" s="959"/>
    </row>
    <row r="34" spans="2:15" ht="12.6" customHeight="1" thickTop="1" x14ac:dyDescent="0.15">
      <c r="B34" s="413"/>
      <c r="C34" s="940"/>
      <c r="D34" s="941"/>
      <c r="E34" s="941"/>
      <c r="F34" s="942"/>
      <c r="G34" s="943"/>
      <c r="H34" s="943"/>
      <c r="I34" s="944"/>
      <c r="J34" s="945"/>
      <c r="K34" s="945"/>
      <c r="L34" s="945"/>
      <c r="M34" s="945"/>
      <c r="N34" s="945"/>
      <c r="O34" s="946"/>
    </row>
    <row r="35" spans="2:15" ht="12.6" customHeight="1" x14ac:dyDescent="0.15">
      <c r="B35" s="411"/>
      <c r="C35" s="929"/>
      <c r="D35" s="929"/>
      <c r="E35" s="929"/>
      <c r="F35" s="929"/>
      <c r="G35" s="930"/>
      <c r="H35" s="930"/>
      <c r="I35" s="930"/>
      <c r="J35" s="930"/>
      <c r="K35" s="930"/>
      <c r="L35" s="930"/>
      <c r="M35" s="930"/>
      <c r="N35" s="930"/>
      <c r="O35" s="933"/>
    </row>
    <row r="36" spans="2:15" ht="12.6" customHeight="1" x14ac:dyDescent="0.15">
      <c r="B36" s="411"/>
      <c r="C36" s="931"/>
      <c r="D36" s="947"/>
      <c r="E36" s="947"/>
      <c r="F36" s="932"/>
      <c r="G36" s="949"/>
      <c r="H36" s="950"/>
      <c r="I36" s="951"/>
      <c r="J36" s="949"/>
      <c r="K36" s="950"/>
      <c r="L36" s="951"/>
      <c r="M36" s="949"/>
      <c r="N36" s="950"/>
      <c r="O36" s="952"/>
    </row>
    <row r="37" spans="2:15" ht="12.6" customHeight="1" x14ac:dyDescent="0.15">
      <c r="B37" s="948"/>
      <c r="C37" s="929"/>
      <c r="D37" s="929"/>
      <c r="E37" s="929"/>
      <c r="F37" s="929"/>
      <c r="G37" s="930"/>
      <c r="H37" s="930"/>
      <c r="I37" s="930"/>
      <c r="J37" s="930"/>
      <c r="K37" s="930"/>
      <c r="L37" s="930"/>
      <c r="M37" s="930"/>
      <c r="N37" s="930"/>
      <c r="O37" s="933"/>
    </row>
    <row r="38" spans="2:15" ht="12.6" customHeight="1" x14ac:dyDescent="0.15">
      <c r="B38" s="948"/>
      <c r="C38" s="929"/>
      <c r="D38" s="929"/>
      <c r="E38" s="929"/>
      <c r="F38" s="929"/>
      <c r="G38" s="930"/>
      <c r="H38" s="930"/>
      <c r="I38" s="930"/>
      <c r="J38" s="930"/>
      <c r="K38" s="930"/>
      <c r="L38" s="930"/>
      <c r="M38" s="930"/>
      <c r="N38" s="930"/>
      <c r="O38" s="933"/>
    </row>
    <row r="39" spans="2:15" ht="12.6" customHeight="1" x14ac:dyDescent="0.15">
      <c r="B39" s="948"/>
      <c r="C39" s="929"/>
      <c r="D39" s="929"/>
      <c r="E39" s="929"/>
      <c r="F39" s="929"/>
      <c r="G39" s="930"/>
      <c r="H39" s="930"/>
      <c r="I39" s="930"/>
      <c r="J39" s="930"/>
      <c r="K39" s="930"/>
      <c r="L39" s="930"/>
      <c r="M39" s="930"/>
      <c r="N39" s="930"/>
      <c r="O39" s="933"/>
    </row>
    <row r="40" spans="2:15" ht="12.6" customHeight="1" x14ac:dyDescent="0.15">
      <c r="B40" s="412" t="s">
        <v>296</v>
      </c>
      <c r="C40" s="929"/>
      <c r="D40" s="929"/>
      <c r="E40" s="929"/>
      <c r="F40" s="929"/>
      <c r="G40" s="930"/>
      <c r="H40" s="930"/>
      <c r="I40" s="930"/>
      <c r="J40" s="930"/>
      <c r="K40" s="930"/>
      <c r="L40" s="930"/>
      <c r="M40" s="930"/>
      <c r="N40" s="930"/>
      <c r="O40" s="933"/>
    </row>
    <row r="41" spans="2:15" ht="12.6" customHeight="1" x14ac:dyDescent="0.15">
      <c r="B41" s="411"/>
      <c r="C41" s="929"/>
      <c r="D41" s="929"/>
      <c r="E41" s="929"/>
      <c r="F41" s="929"/>
      <c r="G41" s="930"/>
      <c r="H41" s="930"/>
      <c r="I41" s="930"/>
      <c r="J41" s="930"/>
      <c r="K41" s="930"/>
      <c r="L41" s="930"/>
      <c r="M41" s="930"/>
      <c r="N41" s="930"/>
      <c r="O41" s="933"/>
    </row>
    <row r="42" spans="2:15" ht="12.6" customHeight="1" x14ac:dyDescent="0.15">
      <c r="B42" s="411"/>
      <c r="C42" s="929"/>
      <c r="D42" s="929"/>
      <c r="E42" s="929"/>
      <c r="F42" s="929"/>
      <c r="G42" s="930"/>
      <c r="H42" s="930"/>
      <c r="I42" s="930"/>
      <c r="J42" s="930"/>
      <c r="K42" s="930"/>
      <c r="L42" s="930"/>
      <c r="M42" s="930"/>
      <c r="N42" s="930"/>
      <c r="O42" s="933"/>
    </row>
    <row r="43" spans="2:15" ht="12.6" customHeight="1" thickBot="1" x14ac:dyDescent="0.2">
      <c r="B43" s="410"/>
      <c r="C43" s="953"/>
      <c r="D43" s="954"/>
      <c r="E43" s="954"/>
      <c r="F43" s="954"/>
      <c r="G43" s="954"/>
      <c r="H43" s="954"/>
      <c r="I43" s="955"/>
      <c r="J43" s="956"/>
      <c r="K43" s="957"/>
      <c r="L43" s="958" t="s">
        <v>305</v>
      </c>
      <c r="M43" s="958"/>
      <c r="N43" s="958"/>
      <c r="O43" s="959"/>
    </row>
    <row r="44" spans="2:15" ht="12.6" customHeight="1" thickTop="1" x14ac:dyDescent="0.15">
      <c r="J44" s="960" t="s">
        <v>306</v>
      </c>
      <c r="K44" s="961"/>
      <c r="L44" s="961"/>
      <c r="M44" s="961"/>
      <c r="N44" s="961"/>
      <c r="O44" s="962"/>
    </row>
    <row r="45" spans="2:15" ht="12.6" customHeight="1" x14ac:dyDescent="0.15">
      <c r="J45" s="963"/>
      <c r="K45" s="964"/>
      <c r="L45" s="964"/>
      <c r="M45" s="964"/>
      <c r="N45" s="964"/>
      <c r="O45" s="965"/>
    </row>
    <row r="46" spans="2:15" s="405" customFormat="1" ht="12" customHeight="1" x14ac:dyDescent="0.15">
      <c r="B46" s="406" t="s">
        <v>114</v>
      </c>
      <c r="C46" s="966" t="s">
        <v>307</v>
      </c>
      <c r="D46" s="966"/>
      <c r="E46" s="966"/>
      <c r="F46" s="966"/>
      <c r="G46" s="966"/>
      <c r="H46" s="966"/>
      <c r="I46" s="966"/>
      <c r="J46" s="966"/>
      <c r="K46" s="966"/>
      <c r="L46" s="966"/>
      <c r="M46" s="966"/>
      <c r="N46" s="966"/>
      <c r="O46" s="966"/>
    </row>
    <row r="47" spans="2:15" s="405" customFormat="1" ht="12" customHeight="1" x14ac:dyDescent="0.15">
      <c r="B47" s="406" t="s">
        <v>114</v>
      </c>
      <c r="C47" s="967" t="s">
        <v>308</v>
      </c>
      <c r="D47" s="967"/>
      <c r="E47" s="967"/>
      <c r="F47" s="967"/>
      <c r="G47" s="967"/>
      <c r="H47" s="967"/>
      <c r="I47" s="967"/>
      <c r="J47" s="967"/>
      <c r="K47" s="967"/>
      <c r="L47" s="967"/>
      <c r="M47" s="967"/>
      <c r="N47" s="967"/>
      <c r="O47" s="967"/>
    </row>
    <row r="48" spans="2:15" s="405" customFormat="1" ht="12" customHeight="1" x14ac:dyDescent="0.15">
      <c r="B48" s="406" t="s">
        <v>114</v>
      </c>
      <c r="C48" s="967" t="s">
        <v>309</v>
      </c>
      <c r="D48" s="967"/>
      <c r="E48" s="967"/>
      <c r="F48" s="967"/>
      <c r="G48" s="967"/>
      <c r="H48" s="967"/>
      <c r="I48" s="967"/>
      <c r="J48" s="967"/>
      <c r="K48" s="967"/>
      <c r="L48" s="967"/>
      <c r="M48" s="967"/>
      <c r="N48" s="967"/>
      <c r="O48" s="967"/>
    </row>
    <row r="49" spans="2:15" ht="9" customHeight="1" x14ac:dyDescent="0.15"/>
    <row r="50" spans="2:15" ht="15.4" customHeight="1" thickBot="1" x14ac:dyDescent="0.2">
      <c r="B50" s="404" t="s">
        <v>310</v>
      </c>
    </row>
    <row r="51" spans="2:15" ht="13.5" customHeight="1" x14ac:dyDescent="0.15">
      <c r="B51" s="969" t="s">
        <v>311</v>
      </c>
      <c r="C51" s="970"/>
      <c r="D51" s="970"/>
      <c r="E51" s="971"/>
    </row>
    <row r="52" spans="2:15" ht="13.5" customHeight="1" thickBot="1" x14ac:dyDescent="0.2">
      <c r="B52" s="937"/>
      <c r="C52" s="972"/>
      <c r="D52" s="972"/>
      <c r="E52" s="938"/>
    </row>
    <row r="53" spans="2:15" ht="13.5" customHeight="1" x14ac:dyDescent="0.15">
      <c r="B53" s="973"/>
      <c r="C53" s="928"/>
      <c r="D53" s="928"/>
      <c r="E53" s="974" t="s">
        <v>169</v>
      </c>
      <c r="F53" s="969" t="s">
        <v>312</v>
      </c>
      <c r="G53" s="970"/>
      <c r="H53" s="971"/>
      <c r="I53" s="973" t="s">
        <v>313</v>
      </c>
      <c r="J53" s="976" t="s">
        <v>314</v>
      </c>
      <c r="K53" s="975"/>
      <c r="L53" s="975"/>
      <c r="M53" s="975"/>
      <c r="N53" s="975"/>
      <c r="O53" s="975"/>
    </row>
    <row r="54" spans="2:15" ht="13.5" customHeight="1" thickBot="1" x14ac:dyDescent="0.2">
      <c r="B54" s="937"/>
      <c r="C54" s="972"/>
      <c r="D54" s="972"/>
      <c r="E54" s="938"/>
      <c r="F54" s="937"/>
      <c r="G54" s="972"/>
      <c r="H54" s="938"/>
      <c r="I54" s="973"/>
      <c r="J54" s="975"/>
      <c r="K54" s="975"/>
      <c r="L54" s="975"/>
      <c r="M54" s="975"/>
      <c r="N54" s="975"/>
      <c r="O54" s="975"/>
    </row>
    <row r="55" spans="2:15" s="409" customFormat="1" ht="7.5" customHeight="1" x14ac:dyDescent="0.15"/>
    <row r="56" spans="2:15" ht="15.4" customHeight="1" thickBot="1" x14ac:dyDescent="0.2">
      <c r="B56" s="404" t="s">
        <v>315</v>
      </c>
    </row>
    <row r="57" spans="2:15" ht="13.5" customHeight="1" x14ac:dyDescent="0.15">
      <c r="B57" s="969" t="s">
        <v>311</v>
      </c>
      <c r="C57" s="970"/>
      <c r="D57" s="970"/>
      <c r="E57" s="971"/>
    </row>
    <row r="58" spans="2:15" ht="13.5" customHeight="1" thickBot="1" x14ac:dyDescent="0.2">
      <c r="B58" s="937"/>
      <c r="C58" s="972"/>
      <c r="D58" s="972"/>
      <c r="E58" s="938"/>
    </row>
    <row r="59" spans="2:15" ht="13.5" customHeight="1" x14ac:dyDescent="0.15">
      <c r="B59" s="973"/>
      <c r="C59" s="928"/>
      <c r="D59" s="928"/>
      <c r="E59" s="974" t="s">
        <v>169</v>
      </c>
      <c r="F59" s="969" t="s">
        <v>312</v>
      </c>
      <c r="G59" s="970"/>
      <c r="H59" s="971"/>
      <c r="I59" s="973" t="s">
        <v>313</v>
      </c>
      <c r="J59" s="975" t="s">
        <v>316</v>
      </c>
      <c r="K59" s="975"/>
      <c r="L59" s="975"/>
      <c r="M59" s="975"/>
      <c r="N59" s="975"/>
      <c r="O59" s="975"/>
    </row>
    <row r="60" spans="2:15" ht="13.5" customHeight="1" thickBot="1" x14ac:dyDescent="0.2">
      <c r="B60" s="937"/>
      <c r="C60" s="972"/>
      <c r="D60" s="972"/>
      <c r="E60" s="938"/>
      <c r="F60" s="937"/>
      <c r="G60" s="972"/>
      <c r="H60" s="938"/>
      <c r="I60" s="973"/>
      <c r="J60" s="975"/>
      <c r="K60" s="975"/>
      <c r="L60" s="975"/>
      <c r="M60" s="975"/>
      <c r="N60" s="975"/>
      <c r="O60" s="975"/>
    </row>
    <row r="61" spans="2:15" ht="7.9" customHeight="1" x14ac:dyDescent="0.15">
      <c r="B61" s="408"/>
      <c r="C61" s="408"/>
      <c r="D61" s="408"/>
      <c r="E61" s="408"/>
      <c r="F61" s="408"/>
      <c r="G61" s="408"/>
      <c r="H61" s="408"/>
      <c r="I61" s="408"/>
      <c r="J61" s="407"/>
      <c r="K61" s="407"/>
      <c r="L61" s="407"/>
    </row>
    <row r="62" spans="2:15" s="405" customFormat="1" ht="12" customHeight="1" x14ac:dyDescent="0.15">
      <c r="B62" s="405" t="s">
        <v>317</v>
      </c>
    </row>
    <row r="63" spans="2:15" s="405" customFormat="1" ht="12" customHeight="1" x14ac:dyDescent="0.15">
      <c r="B63" s="406">
        <v>1</v>
      </c>
      <c r="C63" s="968" t="s">
        <v>318</v>
      </c>
      <c r="D63" s="968"/>
      <c r="E63" s="968"/>
      <c r="F63" s="968"/>
      <c r="G63" s="968"/>
      <c r="H63" s="968"/>
      <c r="I63" s="968"/>
      <c r="J63" s="968"/>
      <c r="K63" s="968"/>
      <c r="L63" s="968"/>
      <c r="M63" s="968"/>
      <c r="N63" s="968"/>
      <c r="O63" s="968"/>
    </row>
    <row r="64" spans="2:15" s="405" customFormat="1" ht="12" customHeight="1" x14ac:dyDescent="0.15">
      <c r="B64" s="406"/>
      <c r="C64" s="968"/>
      <c r="D64" s="968"/>
      <c r="E64" s="968"/>
      <c r="F64" s="968"/>
      <c r="G64" s="968"/>
      <c r="H64" s="968"/>
      <c r="I64" s="968"/>
      <c r="J64" s="968"/>
      <c r="K64" s="968"/>
      <c r="L64" s="968"/>
      <c r="M64" s="968"/>
      <c r="N64" s="968"/>
      <c r="O64" s="968"/>
    </row>
    <row r="65" spans="2:15" s="405" customFormat="1" ht="12" customHeight="1" x14ac:dyDescent="0.15">
      <c r="B65" s="406">
        <v>2</v>
      </c>
      <c r="C65" s="968" t="s">
        <v>319</v>
      </c>
      <c r="D65" s="968"/>
      <c r="E65" s="968"/>
      <c r="F65" s="968"/>
      <c r="G65" s="968"/>
      <c r="H65" s="968"/>
      <c r="I65" s="968"/>
      <c r="J65" s="968"/>
      <c r="K65" s="968"/>
      <c r="L65" s="968"/>
      <c r="M65" s="968"/>
      <c r="N65" s="968"/>
      <c r="O65" s="968"/>
    </row>
    <row r="66" spans="2:15" s="405" customFormat="1" ht="12" customHeight="1" x14ac:dyDescent="0.15">
      <c r="B66" s="406"/>
      <c r="C66" s="968"/>
      <c r="D66" s="968"/>
      <c r="E66" s="968"/>
      <c r="F66" s="968"/>
      <c r="G66" s="968"/>
      <c r="H66" s="968"/>
      <c r="I66" s="968"/>
      <c r="J66" s="968"/>
      <c r="K66" s="968"/>
      <c r="L66" s="968"/>
      <c r="M66" s="968"/>
      <c r="N66" s="968"/>
      <c r="O66" s="968"/>
    </row>
    <row r="67" spans="2:15" s="405" customFormat="1" ht="12" customHeight="1" x14ac:dyDescent="0.15">
      <c r="C67" s="968"/>
      <c r="D67" s="968"/>
      <c r="E67" s="968"/>
      <c r="F67" s="968"/>
      <c r="G67" s="968"/>
      <c r="H67" s="968"/>
      <c r="I67" s="968"/>
      <c r="J67" s="968"/>
      <c r="K67" s="968"/>
      <c r="L67" s="968"/>
      <c r="M67" s="968"/>
      <c r="N67" s="968"/>
      <c r="O67" s="968"/>
    </row>
    <row r="68" spans="2:15" ht="15.4" customHeight="1" x14ac:dyDescent="0.15"/>
    <row r="69" spans="2:15" ht="15.4" customHeight="1" x14ac:dyDescent="0.15"/>
    <row r="70" spans="2:15" ht="15.4" customHeight="1" x14ac:dyDescent="0.15"/>
    <row r="71" spans="2:15" ht="15.4" customHeight="1" x14ac:dyDescent="0.15"/>
    <row r="72" spans="2:15" ht="15.4" customHeight="1" x14ac:dyDescent="0.15"/>
    <row r="73" spans="2:15" ht="15.4" customHeight="1" x14ac:dyDescent="0.15"/>
    <row r="74" spans="2:15" ht="15.4" customHeight="1" x14ac:dyDescent="0.15"/>
    <row r="75" spans="2:15" ht="15.4" customHeight="1" x14ac:dyDescent="0.15"/>
  </sheetData>
  <mergeCells count="161">
    <mergeCell ref="C63:O64"/>
    <mergeCell ref="C65:O67"/>
    <mergeCell ref="B57:E58"/>
    <mergeCell ref="B59:D60"/>
    <mergeCell ref="E59:E60"/>
    <mergeCell ref="F59:H60"/>
    <mergeCell ref="I59:I60"/>
    <mergeCell ref="J59:O60"/>
    <mergeCell ref="C48:O48"/>
    <mergeCell ref="B51:E52"/>
    <mergeCell ref="B53:D54"/>
    <mergeCell ref="E53:E54"/>
    <mergeCell ref="F53:H54"/>
    <mergeCell ref="I53:I54"/>
    <mergeCell ref="J53:O54"/>
    <mergeCell ref="C43:I43"/>
    <mergeCell ref="J43:K43"/>
    <mergeCell ref="L43:O43"/>
    <mergeCell ref="J44:O45"/>
    <mergeCell ref="C46:O46"/>
    <mergeCell ref="C47:O47"/>
    <mergeCell ref="C42:F42"/>
    <mergeCell ref="G42:I42"/>
    <mergeCell ref="J42:L42"/>
    <mergeCell ref="M42:O42"/>
    <mergeCell ref="C36:F36"/>
    <mergeCell ref="G36:I36"/>
    <mergeCell ref="J36:L36"/>
    <mergeCell ref="M36:O36"/>
    <mergeCell ref="G39:I39"/>
    <mergeCell ref="J39:L39"/>
    <mergeCell ref="C40:F40"/>
    <mergeCell ref="G40:I40"/>
    <mergeCell ref="J40:L40"/>
    <mergeCell ref="M40:O40"/>
    <mergeCell ref="C41:F41"/>
    <mergeCell ref="G41:I41"/>
    <mergeCell ref="J41:L41"/>
    <mergeCell ref="M41:O41"/>
    <mergeCell ref="B37:B39"/>
    <mergeCell ref="C37:F37"/>
    <mergeCell ref="G37:I37"/>
    <mergeCell ref="J37:L37"/>
    <mergeCell ref="M37:O37"/>
    <mergeCell ref="C38:F38"/>
    <mergeCell ref="G38:I38"/>
    <mergeCell ref="J38:L38"/>
    <mergeCell ref="M38:O38"/>
    <mergeCell ref="C39:F39"/>
    <mergeCell ref="M39:O39"/>
    <mergeCell ref="C33:I33"/>
    <mergeCell ref="J33:K33"/>
    <mergeCell ref="L33:O33"/>
    <mergeCell ref="C34:F34"/>
    <mergeCell ref="G34:I34"/>
    <mergeCell ref="J34:L34"/>
    <mergeCell ref="M34:O34"/>
    <mergeCell ref="C35:F35"/>
    <mergeCell ref="G35:I35"/>
    <mergeCell ref="J35:L35"/>
    <mergeCell ref="M35:O35"/>
    <mergeCell ref="C30:F30"/>
    <mergeCell ref="G30:I30"/>
    <mergeCell ref="J30:L30"/>
    <mergeCell ref="M30:O30"/>
    <mergeCell ref="C31:F31"/>
    <mergeCell ref="G31:I31"/>
    <mergeCell ref="J31:L31"/>
    <mergeCell ref="M31:O31"/>
    <mergeCell ref="C32:F32"/>
    <mergeCell ref="G32:I32"/>
    <mergeCell ref="J32:L32"/>
    <mergeCell ref="M32:O32"/>
    <mergeCell ref="B27:B29"/>
    <mergeCell ref="C27:F27"/>
    <mergeCell ref="G27:I27"/>
    <mergeCell ref="J27:L27"/>
    <mergeCell ref="M27:O27"/>
    <mergeCell ref="C28:F28"/>
    <mergeCell ref="G28:I28"/>
    <mergeCell ref="J28:L28"/>
    <mergeCell ref="M28:O28"/>
    <mergeCell ref="C29:F29"/>
    <mergeCell ref="M29:O29"/>
    <mergeCell ref="M24:O24"/>
    <mergeCell ref="C25:F25"/>
    <mergeCell ref="G25:I25"/>
    <mergeCell ref="C26:F26"/>
    <mergeCell ref="G26:I26"/>
    <mergeCell ref="J26:L26"/>
    <mergeCell ref="M26:O26"/>
    <mergeCell ref="G29:I29"/>
    <mergeCell ref="J29:L29"/>
    <mergeCell ref="C22:F22"/>
    <mergeCell ref="G22:I22"/>
    <mergeCell ref="J22:L22"/>
    <mergeCell ref="M22:O22"/>
    <mergeCell ref="C17:F17"/>
    <mergeCell ref="G17:I17"/>
    <mergeCell ref="J17:L17"/>
    <mergeCell ref="M17:O17"/>
    <mergeCell ref="J25:L25"/>
    <mergeCell ref="M25:O25"/>
    <mergeCell ref="C20:F20"/>
    <mergeCell ref="G20:I20"/>
    <mergeCell ref="J20:L20"/>
    <mergeCell ref="M20:O20"/>
    <mergeCell ref="C21:F21"/>
    <mergeCell ref="G21:I21"/>
    <mergeCell ref="J21:L21"/>
    <mergeCell ref="M21:O21"/>
    <mergeCell ref="C23:I23"/>
    <mergeCell ref="J23:K23"/>
    <mergeCell ref="L23:O23"/>
    <mergeCell ref="C24:F24"/>
    <mergeCell ref="G24:I24"/>
    <mergeCell ref="J24:L24"/>
    <mergeCell ref="B18:B19"/>
    <mergeCell ref="C18:F18"/>
    <mergeCell ref="G18:I18"/>
    <mergeCell ref="J18:L18"/>
    <mergeCell ref="M18:O18"/>
    <mergeCell ref="C19:F19"/>
    <mergeCell ref="G19:I19"/>
    <mergeCell ref="J19:L19"/>
    <mergeCell ref="M19:O19"/>
    <mergeCell ref="B2:O2"/>
    <mergeCell ref="B3:O3"/>
    <mergeCell ref="B5:C5"/>
    <mergeCell ref="D5:H5"/>
    <mergeCell ref="J5:K5"/>
    <mergeCell ref="C16:F16"/>
    <mergeCell ref="G16:I16"/>
    <mergeCell ref="J16:L16"/>
    <mergeCell ref="M16:O16"/>
    <mergeCell ref="B9:D9"/>
    <mergeCell ref="E9:G9"/>
    <mergeCell ref="H9:J9"/>
    <mergeCell ref="K9:M9"/>
    <mergeCell ref="N9:O9"/>
    <mergeCell ref="B11:O11"/>
    <mergeCell ref="C14:F14"/>
    <mergeCell ref="G14:I14"/>
    <mergeCell ref="J14:L14"/>
    <mergeCell ref="M14:O14"/>
    <mergeCell ref="C15:F15"/>
    <mergeCell ref="G15:I15"/>
    <mergeCell ref="J15:L15"/>
    <mergeCell ref="M15:O15"/>
    <mergeCell ref="L5:O5"/>
    <mergeCell ref="B7:O7"/>
    <mergeCell ref="B8:D8"/>
    <mergeCell ref="E8:F8"/>
    <mergeCell ref="H8:I8"/>
    <mergeCell ref="K8:L8"/>
    <mergeCell ref="N8:O8"/>
    <mergeCell ref="B12:O12"/>
    <mergeCell ref="C13:F13"/>
    <mergeCell ref="G13:I13"/>
    <mergeCell ref="J13:L13"/>
    <mergeCell ref="M13:O13"/>
  </mergeCells>
  <phoneticPr fontId="2"/>
  <printOptions horizontalCentered="1"/>
  <pageMargins left="0.39370078740157483" right="0.39370078740157483" top="0.59055118110236227" bottom="0.39370078740157483" header="0.27559055118110237" footer="0.43307086614173229"/>
  <pageSetup paperSize="9" scale="87" orientation="portrait" blackAndWhite="1" r:id="rId1"/>
  <headerFooter alignWithMargins="0">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31</vt:i4>
      </vt:variant>
    </vt:vector>
  </HeadingPairs>
  <TitlesOfParts>
    <vt:vector size="52" baseType="lpstr">
      <vt:lpstr>チェック表</vt:lpstr>
      <vt:lpstr>別紙1-3</vt:lpstr>
      <vt:lpstr>備考（1－3）</vt:lpstr>
      <vt:lpstr>別紙3－2</vt:lpstr>
      <vt:lpstr>別紙5－2</vt:lpstr>
      <vt:lpstr>別紙12</vt:lpstr>
      <vt:lpstr>別紙14</vt:lpstr>
      <vt:lpstr>別紙43</vt:lpstr>
      <vt:lpstr>参考様式1-1</vt:lpstr>
      <vt:lpstr>参考様式1-2</vt:lpstr>
      <vt:lpstr>参考様式1-5</vt:lpstr>
      <vt:lpstr>参考様式1-6</vt:lpstr>
      <vt:lpstr>参考様式1-7</vt:lpstr>
      <vt:lpstr>参考様式1-8</vt:lpstr>
      <vt:lpstr>標準様式１</vt:lpstr>
      <vt:lpstr>標準様式１シフト記号表</vt:lpstr>
      <vt:lpstr>標準様式１【記載例】夜間対応型訪問介護</vt:lpstr>
      <vt:lpstr>標準様式１【記載例】シフト記号表（勤務時間帯）</vt:lpstr>
      <vt:lpstr>標準様式１記入方法</vt:lpstr>
      <vt:lpstr>標準様式１プルダウン・リスト</vt:lpstr>
      <vt:lpstr>別紙●24</vt:lpstr>
      <vt:lpstr>標準様式１シフト記号表!【記載例】シフト記号</vt:lpstr>
      <vt:lpstr>【記載例】シフト記号</vt:lpstr>
      <vt:lpstr>標準様式１シフト記号表!【記載例】シフト記号表</vt:lpstr>
      <vt:lpstr>【記載例】シフト記号表</vt:lpstr>
      <vt:lpstr>チェック表!Print_Area</vt:lpstr>
      <vt:lpstr>'参考様式1-1'!Print_Area</vt:lpstr>
      <vt:lpstr>'参考様式1-2'!Print_Area</vt:lpstr>
      <vt:lpstr>'参考様式1-5'!Print_Area</vt:lpstr>
      <vt:lpstr>'参考様式1-6'!Print_Area</vt:lpstr>
      <vt:lpstr>'参考様式1-7'!Print_Area</vt:lpstr>
      <vt:lpstr>'参考様式1-8'!Print_Area</vt:lpstr>
      <vt:lpstr>'備考（1－3）'!Print_Area</vt:lpstr>
      <vt:lpstr>標準様式１!Print_Area</vt:lpstr>
      <vt:lpstr>'標準様式１【記載例】シフト記号表（勤務時間帯）'!Print_Area</vt:lpstr>
      <vt:lpstr>標準様式１【記載例】夜間対応型訪問介護!Print_Area</vt:lpstr>
      <vt:lpstr>標準様式１シフト記号表!Print_Area</vt:lpstr>
      <vt:lpstr>標準様式１記入方法!Print_Area</vt:lpstr>
      <vt:lpstr>別紙12!Print_Area</vt:lpstr>
      <vt:lpstr>'別紙1-3'!Print_Area</vt:lpstr>
      <vt:lpstr>別紙14!Print_Area</vt:lpstr>
      <vt:lpstr>'別紙3－2'!Print_Area</vt:lpstr>
      <vt:lpstr>別紙43!Print_Area</vt:lpstr>
      <vt:lpstr>'別紙5－2'!Print_Area</vt:lpstr>
      <vt:lpstr>標準様式１!Print_Titles</vt:lpstr>
      <vt:lpstr>標準様式１【記載例】夜間対応型訪問介護!Print_Titles</vt:lpstr>
      <vt:lpstr>オペレーター</vt:lpstr>
      <vt:lpstr>シフト記号表</vt:lpstr>
      <vt:lpstr>管理者</vt:lpstr>
      <vt:lpstr>職種</vt:lpstr>
      <vt:lpstr>訪問介護員</vt:lpstr>
      <vt:lpstr>面接相談員</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FINE_User</cp:lastModifiedBy>
  <cp:revision/>
  <cp:lastPrinted>2025-03-24T03:15:40Z</cp:lastPrinted>
  <dcterms:created xsi:type="dcterms:W3CDTF">2023-01-16T02:34:32Z</dcterms:created>
  <dcterms:modified xsi:type="dcterms:W3CDTF">2025-03-26T06:59:47Z</dcterms:modified>
  <cp:category/>
  <cp:contentStatus/>
</cp:coreProperties>
</file>