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条例・規則・要綱・要領等\000＿体系\120_介護給付費事務取扱要領\001_最新の様式（改正後は常に最新のに入れ替えること）\01_チェック表\R7.4改定（R6報酬改定経過措置終了）\"/>
    </mc:Choice>
  </mc:AlternateContent>
  <bookViews>
    <workbookView xWindow="-105" yWindow="-105" windowWidth="19425" windowHeight="10305" tabRatio="927"/>
  </bookViews>
  <sheets>
    <sheet name="チェック表" sheetId="592" r:id="rId1"/>
    <sheet name="別紙1-1（訪問介護） 、 別紙1-4予防・生活支援）" sheetId="503" r:id="rId2"/>
    <sheet name="備考（1）" sheetId="504" r:id="rId3"/>
    <sheet name="別紙２" sheetId="612" r:id="rId4"/>
    <sheet name="（市）別紙50" sheetId="613" r:id="rId5"/>
    <sheet name="別紙５" sheetId="607" r:id="rId6"/>
    <sheet name="別紙８" sheetId="521" r:id="rId7"/>
    <sheet name="別紙９" sheetId="522" r:id="rId8"/>
    <sheet name="別紙9－2" sheetId="523" r:id="rId9"/>
    <sheet name="別紙9－3" sheetId="524" r:id="rId10"/>
    <sheet name="別紙10" sheetId="525" r:id="rId11"/>
    <sheet name="別紙11" sheetId="526" r:id="rId12"/>
    <sheet name="別紙12" sheetId="614" r:id="rId13"/>
    <sheet name="参考様式１-1" sheetId="597" r:id="rId14"/>
    <sheet name="参考様式１-２" sheetId="598" r:id="rId15"/>
    <sheet name="参考様式１ー３" sheetId="599" r:id="rId16"/>
    <sheet name="参考様式１ー４" sheetId="600" r:id="rId17"/>
    <sheet name="参考様式３" sheetId="602" r:id="rId18"/>
    <sheet name="参考様式４" sheetId="603" r:id="rId19"/>
    <sheet name="参考様式５" sheetId="604" r:id="rId20"/>
    <sheet name="参考様式６" sheetId="608" r:id="rId21"/>
    <sheet name="標準様式１（１枚版）" sheetId="588" r:id="rId22"/>
    <sheet name="標準様式１（100名）" sheetId="587" r:id="rId23"/>
    <sheet name="標準様式１【記載例】訪問介護" sheetId="589" r:id="rId24"/>
    <sheet name="標準様式１記入方法" sheetId="590" r:id="rId25"/>
    <sheet name="標準様式１プルダウン・リスト" sheetId="591" r:id="rId26"/>
    <sheet name="別紙●24" sheetId="66" state="hidden" r:id="rId27"/>
  </sheets>
  <externalReferences>
    <externalReference r:id="rId28"/>
  </externalReferences>
  <definedNames>
    <definedName name="ｋ">#N/A</definedName>
    <definedName name="_xlnm.Print_Area" localSheetId="4">'（市）別紙50'!$A$1:$AK$63</definedName>
    <definedName name="_xlnm.Print_Area" localSheetId="0">チェック表!$A$1:$G$57</definedName>
    <definedName name="_xlnm.Print_Area" localSheetId="13">'参考様式１-1'!$A$1:$O$81</definedName>
    <definedName name="_xlnm.Print_Area" localSheetId="15">参考様式１ー３!$A$1:$O$71</definedName>
    <definedName name="_xlnm.Print_Area" localSheetId="14">'参考様式１-２'!$A$1:$O$128</definedName>
    <definedName name="_xlnm.Print_Area" localSheetId="17">参考様式３!$A$1:$U$24</definedName>
    <definedName name="_xlnm.Print_Area" localSheetId="18">参考様式４!$A$1:$Z$64</definedName>
    <definedName name="_xlnm.Print_Area" localSheetId="19">参考様式５!$A$1:$D$33</definedName>
    <definedName name="_xlnm.Print_Area" localSheetId="20">参考様式６!$B$1:$U$34</definedName>
    <definedName name="_xlnm.Print_Area" localSheetId="2">'備考（1）'!$A$1:$S$125</definedName>
    <definedName name="_xlnm.Print_Area" localSheetId="22">'標準様式１（100名）'!$A$1:$BD$132</definedName>
    <definedName name="_xlnm.Print_Area" localSheetId="21">'標準様式１（１枚版）'!$A$1:$BD$50</definedName>
    <definedName name="_xlnm.Print_Area" localSheetId="23">標準様式１【記載例】訪問介護!$A$1:$BD$50</definedName>
    <definedName name="_xlnm.Print_Area" localSheetId="24">標準様式１記入方法!$A$1:$O$80</definedName>
    <definedName name="_xlnm.Print_Area" localSheetId="26">#N/A</definedName>
    <definedName name="_xlnm.Print_Area" localSheetId="10">別紙10!$A$1:$Z$53</definedName>
    <definedName name="_xlnm.Print_Area" localSheetId="11">別紙11!$A$1:$Z$61</definedName>
    <definedName name="_xlnm.Print_Area" localSheetId="1">'別紙1-1（訪問介護） 、 別紙1-4予防・生活支援）'!$A$1:$AF$136</definedName>
    <definedName name="_xlnm.Print_Area" localSheetId="12">別紙12!$A$1:$AE$76</definedName>
    <definedName name="_xlnm.Print_Area" localSheetId="3">別紙２!$A$1:$AJ$84</definedName>
    <definedName name="_xlnm.Print_Area" localSheetId="5">別紙５!$A$1:$AF$50</definedName>
    <definedName name="_xlnm.Print_Area" localSheetId="6">別紙８!$A$1:$AB$37</definedName>
    <definedName name="_xlnm.Print_Area" localSheetId="7">別紙９!$A$1:$AC$73</definedName>
    <definedName name="_xlnm.Print_Area" localSheetId="8">'別紙9－2'!$A$1:$AB$33</definedName>
    <definedName name="_xlnm.Print_Area" localSheetId="9">'別紙9－3'!$A$1:$AJ$57</definedName>
    <definedName name="_xlnm.Print_Titles" localSheetId="0">チェック表!$5:$5</definedName>
    <definedName name="_xlnm.Print_Titles" localSheetId="22">'標準様式１（100名）'!$1:$12</definedName>
    <definedName name="_xlnm.Print_Titles" localSheetId="21">'標準様式１（１枚版）'!$1:$12</definedName>
    <definedName name="_xlnm.Print_Titles" localSheetId="23">標準様式１【記載例】訪問介護!$1:$12</definedName>
    <definedName name="サービス提供責任者">標準様式１プルダウン・リスト!$D$13:$D$25</definedName>
    <definedName name="サービス名">#N/A</definedName>
    <definedName name="サービス名称">#N/A</definedName>
    <definedName name="だだ">#N/A</definedName>
    <definedName name="っっｋ">#N/A</definedName>
    <definedName name="っっっっｌ">#N/A</definedName>
    <definedName name="確認">#N/A</definedName>
    <definedName name="管理者">標準様式１プルダウン・リスト!$C$13:$C$25</definedName>
    <definedName name="職種">[1]標準様式１プルダウン・リスト!$C$15:$K$15</definedName>
    <definedName name="訪問介護員">標準様式１プルダウン・リスト!$E$13:$E$25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53" i="614" l="1"/>
  <c r="T53" i="614"/>
  <c r="U21" i="614"/>
  <c r="T21" i="614"/>
  <c r="W44" i="589" l="1"/>
  <c r="W43" i="589"/>
  <c r="R43" i="589"/>
  <c r="AE39" i="589"/>
  <c r="R49" i="589" s="1"/>
  <c r="AA39" i="589"/>
  <c r="R44" i="589" s="1"/>
  <c r="Y39" i="589"/>
  <c r="V38" i="589"/>
  <c r="T38" i="589"/>
  <c r="J38" i="589"/>
  <c r="H38" i="589"/>
  <c r="F38" i="589"/>
  <c r="L37" i="589"/>
  <c r="V36" i="589"/>
  <c r="T36" i="589"/>
  <c r="L36" i="589"/>
  <c r="L35" i="589"/>
  <c r="L38" i="589" s="1"/>
  <c r="L40" i="589" s="1"/>
  <c r="C44" i="589" s="1"/>
  <c r="J34" i="589"/>
  <c r="H34" i="589"/>
  <c r="F34" i="589"/>
  <c r="AW30" i="589"/>
  <c r="AU30" i="589"/>
  <c r="AW29" i="589"/>
  <c r="AU29" i="589"/>
  <c r="AU28" i="589"/>
  <c r="AW28" i="589" s="1"/>
  <c r="AU27" i="589"/>
  <c r="AW27" i="589" s="1"/>
  <c r="AU26" i="589"/>
  <c r="AW26" i="589" s="1"/>
  <c r="AU25" i="589"/>
  <c r="AW25" i="589" s="1"/>
  <c r="AU24" i="589"/>
  <c r="AW24" i="589" s="1"/>
  <c r="AU23" i="589"/>
  <c r="AW23" i="589" s="1"/>
  <c r="AW22" i="589"/>
  <c r="AU22" i="589"/>
  <c r="AW21" i="589"/>
  <c r="AU21" i="589"/>
  <c r="AU20" i="589"/>
  <c r="AW20" i="589" s="1"/>
  <c r="AU19" i="589"/>
  <c r="AW19" i="589" s="1"/>
  <c r="AU18" i="589"/>
  <c r="AW18" i="589" s="1"/>
  <c r="AU17" i="589"/>
  <c r="AW17" i="589" s="1"/>
  <c r="AU16" i="589"/>
  <c r="AU15" i="589"/>
  <c r="AW15" i="589" s="1"/>
  <c r="AW14" i="589"/>
  <c r="AU14" i="589"/>
  <c r="T35" i="589" s="1"/>
  <c r="B14" i="589"/>
  <c r="B15" i="589" s="1"/>
  <c r="B16" i="589" s="1"/>
  <c r="B17" i="589" s="1"/>
  <c r="B18" i="589" s="1"/>
  <c r="B19" i="589" s="1"/>
  <c r="B20" i="589" s="1"/>
  <c r="B21" i="589" s="1"/>
  <c r="B22" i="589" s="1"/>
  <c r="B23" i="589" s="1"/>
  <c r="B24" i="589" s="1"/>
  <c r="B25" i="589" s="1"/>
  <c r="B26" i="589" s="1"/>
  <c r="B27" i="589" s="1"/>
  <c r="B28" i="589" s="1"/>
  <c r="B29" i="589" s="1"/>
  <c r="B30" i="589" s="1"/>
  <c r="AU13" i="589"/>
  <c r="AW13" i="589" s="1"/>
  <c r="AQ11" i="589"/>
  <c r="AQ12" i="589" s="1"/>
  <c r="AN11" i="589"/>
  <c r="AN12" i="589" s="1"/>
  <c r="AM11" i="589"/>
  <c r="AM12" i="589" s="1"/>
  <c r="AJ11" i="589"/>
  <c r="AJ12" i="589" s="1"/>
  <c r="AH11" i="589"/>
  <c r="AH12" i="589" s="1"/>
  <c r="AE11" i="589"/>
  <c r="AE12" i="589" s="1"/>
  <c r="AA11" i="589"/>
  <c r="AA12" i="589" s="1"/>
  <c r="Z11" i="589"/>
  <c r="Z12" i="589" s="1"/>
  <c r="X11" i="589"/>
  <c r="X12" i="589" s="1"/>
  <c r="T11" i="589"/>
  <c r="T12" i="589" s="1"/>
  <c r="R11" i="589"/>
  <c r="R12" i="589" s="1"/>
  <c r="AT10" i="589"/>
  <c r="AT11" i="589" s="1"/>
  <c r="AT12" i="589" s="1"/>
  <c r="AS10" i="589"/>
  <c r="AS11" i="589" s="1"/>
  <c r="AS12" i="589" s="1"/>
  <c r="AR10" i="589"/>
  <c r="AR11" i="589" s="1"/>
  <c r="AR12" i="589" s="1"/>
  <c r="AP10" i="589"/>
  <c r="AM10" i="589"/>
  <c r="AI10" i="589"/>
  <c r="AH10" i="589"/>
  <c r="AG10" i="589"/>
  <c r="AD10" i="589"/>
  <c r="Z10" i="589"/>
  <c r="W10" i="589"/>
  <c r="V10" i="589"/>
  <c r="S10" i="589"/>
  <c r="Q10" i="589"/>
  <c r="AU8" i="589"/>
  <c r="AZ6" i="589"/>
  <c r="X2" i="589"/>
  <c r="AK11" i="589" s="1"/>
  <c r="AK12" i="589" s="1"/>
  <c r="R49" i="588"/>
  <c r="W44" i="588"/>
  <c r="W43" i="588"/>
  <c r="R43" i="588"/>
  <c r="AE39" i="588"/>
  <c r="AA39" i="588"/>
  <c r="R44" i="588" s="1"/>
  <c r="Y39" i="588"/>
  <c r="V38" i="588"/>
  <c r="T38" i="588"/>
  <c r="J38" i="588"/>
  <c r="H38" i="588"/>
  <c r="F38" i="588"/>
  <c r="V37" i="588"/>
  <c r="T37" i="588"/>
  <c r="L37" i="588"/>
  <c r="V36" i="588"/>
  <c r="T36" i="588"/>
  <c r="L36" i="588"/>
  <c r="V35" i="588"/>
  <c r="V39" i="588" s="1"/>
  <c r="T35" i="588"/>
  <c r="L35" i="588"/>
  <c r="J34" i="588"/>
  <c r="H34" i="588"/>
  <c r="F34" i="588"/>
  <c r="AW30" i="588"/>
  <c r="AU30" i="588"/>
  <c r="AW29" i="588"/>
  <c r="AU29" i="588"/>
  <c r="AU28" i="588"/>
  <c r="AW28" i="588" s="1"/>
  <c r="AU27" i="588"/>
  <c r="AW27" i="588" s="1"/>
  <c r="AU26" i="588"/>
  <c r="AW26" i="588" s="1"/>
  <c r="AU25" i="588"/>
  <c r="AW25" i="588" s="1"/>
  <c r="AU24" i="588"/>
  <c r="AW24" i="588" s="1"/>
  <c r="AU23" i="588"/>
  <c r="AW23" i="588" s="1"/>
  <c r="AU22" i="588"/>
  <c r="AW22" i="588" s="1"/>
  <c r="AU21" i="588"/>
  <c r="AW21" i="588" s="1"/>
  <c r="AU20" i="588"/>
  <c r="AW20" i="588" s="1"/>
  <c r="AU19" i="588"/>
  <c r="AW19" i="588" s="1"/>
  <c r="AU18" i="588"/>
  <c r="AW18" i="588" s="1"/>
  <c r="AW17" i="588"/>
  <c r="AU17" i="588"/>
  <c r="AU16" i="588"/>
  <c r="AW16" i="588" s="1"/>
  <c r="AU15" i="588"/>
  <c r="AW15" i="588" s="1"/>
  <c r="B15" i="588"/>
  <c r="B16" i="588" s="1"/>
  <c r="B17" i="588" s="1"/>
  <c r="B18" i="588" s="1"/>
  <c r="B19" i="588" s="1"/>
  <c r="B20" i="588" s="1"/>
  <c r="B21" i="588" s="1"/>
  <c r="B22" i="588" s="1"/>
  <c r="B23" i="588" s="1"/>
  <c r="B24" i="588" s="1"/>
  <c r="B25" i="588" s="1"/>
  <c r="B26" i="588" s="1"/>
  <c r="B27" i="588" s="1"/>
  <c r="B28" i="588" s="1"/>
  <c r="B29" i="588" s="1"/>
  <c r="B30" i="588" s="1"/>
  <c r="AU14" i="588"/>
  <c r="AW14" i="588" s="1"/>
  <c r="B14" i="588"/>
  <c r="AW13" i="588"/>
  <c r="AU13" i="588"/>
  <c r="AB12" i="588"/>
  <c r="AQ11" i="588"/>
  <c r="AQ12" i="588" s="1"/>
  <c r="AN11" i="588"/>
  <c r="AN12" i="588" s="1"/>
  <c r="AM11" i="588"/>
  <c r="AM12" i="588" s="1"/>
  <c r="AK11" i="588"/>
  <c r="AK12" i="588" s="1"/>
  <c r="AJ11" i="588"/>
  <c r="AJ12" i="588" s="1"/>
  <c r="AI11" i="588"/>
  <c r="AI12" i="588" s="1"/>
  <c r="AF11" i="588"/>
  <c r="AF12" i="588" s="1"/>
  <c r="AC11" i="588"/>
  <c r="AC12" i="588" s="1"/>
  <c r="AB11" i="588"/>
  <c r="AA11" i="588"/>
  <c r="AA12" i="588" s="1"/>
  <c r="Z11" i="588"/>
  <c r="Z12" i="588" s="1"/>
  <c r="X11" i="588"/>
  <c r="X12" i="588" s="1"/>
  <c r="U11" i="588"/>
  <c r="U12" i="588" s="1"/>
  <c r="S11" i="588"/>
  <c r="S12" i="588" s="1"/>
  <c r="R11" i="588"/>
  <c r="R12" i="588" s="1"/>
  <c r="P11" i="588"/>
  <c r="P12" i="588" s="1"/>
  <c r="AT10" i="588"/>
  <c r="AT11" i="588" s="1"/>
  <c r="AT12" i="588" s="1"/>
  <c r="AS10" i="588"/>
  <c r="AS11" i="588" s="1"/>
  <c r="AS12" i="588" s="1"/>
  <c r="AR10" i="588"/>
  <c r="AR11" i="588" s="1"/>
  <c r="AR12" i="588" s="1"/>
  <c r="AQ10" i="588"/>
  <c r="AO10" i="588"/>
  <c r="AM10" i="588"/>
  <c r="AL10" i="588"/>
  <c r="AJ10" i="588"/>
  <c r="AI10" i="588"/>
  <c r="AG10" i="588"/>
  <c r="AD10" i="588"/>
  <c r="AB10" i="588"/>
  <c r="AA10" i="588"/>
  <c r="Z10" i="588"/>
  <c r="Y10" i="588"/>
  <c r="V10" i="588"/>
  <c r="S10" i="588"/>
  <c r="R10" i="588"/>
  <c r="Q10" i="588"/>
  <c r="AU8" i="588"/>
  <c r="AZ6" i="588"/>
  <c r="X2" i="588"/>
  <c r="AO11" i="588" s="1"/>
  <c r="AO12" i="588" s="1"/>
  <c r="X2" i="587"/>
  <c r="W10" i="587" s="1"/>
  <c r="AU8" i="587"/>
  <c r="Z10" i="587"/>
  <c r="AH10" i="587"/>
  <c r="AP10" i="587"/>
  <c r="AR10" i="587"/>
  <c r="AR11" i="587" s="1"/>
  <c r="AR12" i="587" s="1"/>
  <c r="AS10" i="587"/>
  <c r="AT10" i="587"/>
  <c r="AT11" i="587" s="1"/>
  <c r="AT12" i="587" s="1"/>
  <c r="S11" i="587"/>
  <c r="S12" i="587" s="1"/>
  <c r="AA11" i="587"/>
  <c r="AA12" i="587" s="1"/>
  <c r="AI11" i="587"/>
  <c r="AI12" i="587" s="1"/>
  <c r="AQ11" i="587"/>
  <c r="AQ12" i="587" s="1"/>
  <c r="AS11" i="587"/>
  <c r="AS12" i="587"/>
  <c r="AU13" i="587"/>
  <c r="AW13" i="587" s="1"/>
  <c r="B14" i="587"/>
  <c r="B15" i="587" s="1"/>
  <c r="B16" i="587" s="1"/>
  <c r="B17" i="587" s="1"/>
  <c r="B18" i="587" s="1"/>
  <c r="B19" i="587" s="1"/>
  <c r="B20" i="587" s="1"/>
  <c r="B21" i="587" s="1"/>
  <c r="B22" i="587" s="1"/>
  <c r="B23" i="587" s="1"/>
  <c r="B24" i="587" s="1"/>
  <c r="B25" i="587" s="1"/>
  <c r="B26" i="587" s="1"/>
  <c r="B27" i="587" s="1"/>
  <c r="B28" i="587" s="1"/>
  <c r="B29" i="587" s="1"/>
  <c r="B30" i="587" s="1"/>
  <c r="B31" i="587" s="1"/>
  <c r="B32" i="587" s="1"/>
  <c r="B33" i="587" s="1"/>
  <c r="B34" i="587" s="1"/>
  <c r="B35" i="587" s="1"/>
  <c r="B36" i="587" s="1"/>
  <c r="B37" i="587" s="1"/>
  <c r="B38" i="587" s="1"/>
  <c r="B39" i="587" s="1"/>
  <c r="B40" i="587" s="1"/>
  <c r="B41" i="587" s="1"/>
  <c r="B42" i="587" s="1"/>
  <c r="B43" i="587" s="1"/>
  <c r="B44" i="587" s="1"/>
  <c r="B45" i="587" s="1"/>
  <c r="B46" i="587" s="1"/>
  <c r="B47" i="587" s="1"/>
  <c r="B48" i="587" s="1"/>
  <c r="B49" i="587" s="1"/>
  <c r="B50" i="587" s="1"/>
  <c r="B51" i="587" s="1"/>
  <c r="B52" i="587" s="1"/>
  <c r="B53" i="587" s="1"/>
  <c r="B54" i="587" s="1"/>
  <c r="B55" i="587" s="1"/>
  <c r="B56" i="587" s="1"/>
  <c r="B57" i="587" s="1"/>
  <c r="B58" i="587" s="1"/>
  <c r="B59" i="587" s="1"/>
  <c r="B60" i="587" s="1"/>
  <c r="B61" i="587" s="1"/>
  <c r="B62" i="587" s="1"/>
  <c r="B63" i="587" s="1"/>
  <c r="B64" i="587" s="1"/>
  <c r="B65" i="587" s="1"/>
  <c r="B66" i="587" s="1"/>
  <c r="B67" i="587" s="1"/>
  <c r="B68" i="587" s="1"/>
  <c r="B69" i="587" s="1"/>
  <c r="B70" i="587" s="1"/>
  <c r="B71" i="587" s="1"/>
  <c r="B72" i="587" s="1"/>
  <c r="B73" i="587" s="1"/>
  <c r="B74" i="587" s="1"/>
  <c r="B75" i="587" s="1"/>
  <c r="B76" i="587" s="1"/>
  <c r="B77" i="587" s="1"/>
  <c r="B78" i="587" s="1"/>
  <c r="B79" i="587" s="1"/>
  <c r="B80" i="587" s="1"/>
  <c r="B81" i="587" s="1"/>
  <c r="B82" i="587" s="1"/>
  <c r="B83" i="587" s="1"/>
  <c r="B84" i="587" s="1"/>
  <c r="B85" i="587" s="1"/>
  <c r="B86" i="587" s="1"/>
  <c r="B87" i="587" s="1"/>
  <c r="B88" i="587" s="1"/>
  <c r="B89" i="587" s="1"/>
  <c r="B90" i="587" s="1"/>
  <c r="B91" i="587" s="1"/>
  <c r="B92" i="587" s="1"/>
  <c r="B93" i="587" s="1"/>
  <c r="B94" i="587" s="1"/>
  <c r="B95" i="587" s="1"/>
  <c r="B96" i="587" s="1"/>
  <c r="B97" i="587" s="1"/>
  <c r="B98" i="587" s="1"/>
  <c r="B99" i="587" s="1"/>
  <c r="B100" i="587" s="1"/>
  <c r="B101" i="587" s="1"/>
  <c r="B102" i="587" s="1"/>
  <c r="B103" i="587" s="1"/>
  <c r="B104" i="587" s="1"/>
  <c r="B105" i="587" s="1"/>
  <c r="B106" i="587" s="1"/>
  <c r="B107" i="587" s="1"/>
  <c r="B108" i="587" s="1"/>
  <c r="B109" i="587" s="1"/>
  <c r="B110" i="587" s="1"/>
  <c r="B111" i="587" s="1"/>
  <c r="B112" i="587" s="1"/>
  <c r="AU14" i="587"/>
  <c r="AW14" i="587" s="1"/>
  <c r="AU15" i="587"/>
  <c r="AW15" i="587" s="1"/>
  <c r="AU16" i="587"/>
  <c r="AW16" i="587" s="1"/>
  <c r="AU17" i="587"/>
  <c r="AW17" i="587"/>
  <c r="AU18" i="587"/>
  <c r="AW18" i="587"/>
  <c r="AU19" i="587"/>
  <c r="AW19" i="587" s="1"/>
  <c r="AU20" i="587"/>
  <c r="AW20" i="587" s="1"/>
  <c r="AU21" i="587"/>
  <c r="AW21" i="587" s="1"/>
  <c r="AU22" i="587"/>
  <c r="AW22" i="587" s="1"/>
  <c r="AU23" i="587"/>
  <c r="AW23" i="587" s="1"/>
  <c r="AU24" i="587"/>
  <c r="AW24" i="587" s="1"/>
  <c r="AU25" i="587"/>
  <c r="AW25" i="587"/>
  <c r="AU26" i="587"/>
  <c r="AW26" i="587"/>
  <c r="AU27" i="587"/>
  <c r="AW27" i="587" s="1"/>
  <c r="AU28" i="587"/>
  <c r="AW28" i="587" s="1"/>
  <c r="AU29" i="587"/>
  <c r="AW29" i="587" s="1"/>
  <c r="AU30" i="587"/>
  <c r="AW30" i="587" s="1"/>
  <c r="AU31" i="587"/>
  <c r="AW31" i="587" s="1"/>
  <c r="AU32" i="587"/>
  <c r="AW32" i="587" s="1"/>
  <c r="AU33" i="587"/>
  <c r="AW33" i="587"/>
  <c r="AU34" i="587"/>
  <c r="AW34" i="587" s="1"/>
  <c r="AU35" i="587"/>
  <c r="AW35" i="587" s="1"/>
  <c r="AU36" i="587"/>
  <c r="AW36" i="587"/>
  <c r="AU37" i="587"/>
  <c r="AW37" i="587"/>
  <c r="AU38" i="587"/>
  <c r="AW38" i="587" s="1"/>
  <c r="AU39" i="587"/>
  <c r="AW39" i="587" s="1"/>
  <c r="AU40" i="587"/>
  <c r="AW40" i="587" s="1"/>
  <c r="AU41" i="587"/>
  <c r="AW41" i="587" s="1"/>
  <c r="AU42" i="587"/>
  <c r="AW42" i="587" s="1"/>
  <c r="AU43" i="587"/>
  <c r="AW43" i="587" s="1"/>
  <c r="AU44" i="587"/>
  <c r="AW44" i="587" s="1"/>
  <c r="AU45" i="587"/>
  <c r="AW45" i="587" s="1"/>
  <c r="AU46" i="587"/>
  <c r="AW46" i="587" s="1"/>
  <c r="AU47" i="587"/>
  <c r="AW47" i="587" s="1"/>
  <c r="AU48" i="587"/>
  <c r="AW48" i="587" s="1"/>
  <c r="AU49" i="587"/>
  <c r="AW49" i="587"/>
  <c r="AU50" i="587"/>
  <c r="AW50" i="587" s="1"/>
  <c r="AU51" i="587"/>
  <c r="AW51" i="587" s="1"/>
  <c r="AU52" i="587"/>
  <c r="AW52" i="587"/>
  <c r="AU53" i="587"/>
  <c r="AW53" i="587"/>
  <c r="AU54" i="587"/>
  <c r="AW54" i="587" s="1"/>
  <c r="AU55" i="587"/>
  <c r="AW55" i="587" s="1"/>
  <c r="AU56" i="587"/>
  <c r="AW56" i="587" s="1"/>
  <c r="AU57" i="587"/>
  <c r="AW57" i="587" s="1"/>
  <c r="AU58" i="587"/>
  <c r="AW58" i="587" s="1"/>
  <c r="AU59" i="587"/>
  <c r="AW59" i="587" s="1"/>
  <c r="AU60" i="587"/>
  <c r="AW60" i="587"/>
  <c r="AU61" i="587"/>
  <c r="AW61" i="587"/>
  <c r="AU62" i="587"/>
  <c r="AW62" i="587" s="1"/>
  <c r="AU63" i="587"/>
  <c r="AW63" i="587" s="1"/>
  <c r="AU64" i="587"/>
  <c r="AW64" i="587" s="1"/>
  <c r="AU65" i="587"/>
  <c r="AW65" i="587" s="1"/>
  <c r="AU66" i="587"/>
  <c r="AW66" i="587" s="1"/>
  <c r="AU67" i="587"/>
  <c r="AW67" i="587" s="1"/>
  <c r="AU68" i="587"/>
  <c r="AW68" i="587" s="1"/>
  <c r="AU69" i="587"/>
  <c r="AW69" i="587" s="1"/>
  <c r="AU70" i="587"/>
  <c r="AW70" i="587" s="1"/>
  <c r="AU71" i="587"/>
  <c r="AW71" i="587" s="1"/>
  <c r="AU72" i="587"/>
  <c r="AW72" i="587" s="1"/>
  <c r="AU73" i="587"/>
  <c r="AW73" i="587"/>
  <c r="AU74" i="587"/>
  <c r="AW74" i="587"/>
  <c r="AU75" i="587"/>
  <c r="AW75" i="587" s="1"/>
  <c r="AU76" i="587"/>
  <c r="AW76" i="587" s="1"/>
  <c r="AU77" i="587"/>
  <c r="AW77" i="587" s="1"/>
  <c r="AU78" i="587"/>
  <c r="AW78" i="587" s="1"/>
  <c r="AU79" i="587"/>
  <c r="AW79" i="587" s="1"/>
  <c r="AU80" i="587"/>
  <c r="AW80" i="587" s="1"/>
  <c r="AU81" i="587"/>
  <c r="AW81" i="587"/>
  <c r="AU82" i="587"/>
  <c r="AW82" i="587" s="1"/>
  <c r="AU83" i="587"/>
  <c r="AW83" i="587" s="1"/>
  <c r="AU84" i="587"/>
  <c r="AW84" i="587"/>
  <c r="AU85" i="587"/>
  <c r="AW85" i="587"/>
  <c r="AU86" i="587"/>
  <c r="AW86" i="587" s="1"/>
  <c r="AU87" i="587"/>
  <c r="AW87" i="587" s="1"/>
  <c r="AU88" i="587"/>
  <c r="AW88" i="587" s="1"/>
  <c r="AU89" i="587"/>
  <c r="AW89" i="587" s="1"/>
  <c r="AU90" i="587"/>
  <c r="AW90" i="587" s="1"/>
  <c r="AU91" i="587"/>
  <c r="AW91" i="587" s="1"/>
  <c r="AU92" i="587"/>
  <c r="AW92" i="587" s="1"/>
  <c r="AU93" i="587"/>
  <c r="AW93" i="587" s="1"/>
  <c r="AU94" i="587"/>
  <c r="AW94" i="587" s="1"/>
  <c r="AU95" i="587"/>
  <c r="AW95" i="587" s="1"/>
  <c r="AU96" i="587"/>
  <c r="AW96" i="587" s="1"/>
  <c r="AU97" i="587"/>
  <c r="AW97" i="587"/>
  <c r="AU98" i="587"/>
  <c r="AW98" i="587"/>
  <c r="AU99" i="587"/>
  <c r="AW99" i="587" s="1"/>
  <c r="AU100" i="587"/>
  <c r="AW100" i="587"/>
  <c r="AU101" i="587"/>
  <c r="AW101" i="587" s="1"/>
  <c r="AU102" i="587"/>
  <c r="AW102" i="587" s="1"/>
  <c r="AU103" i="587"/>
  <c r="AW103" i="587" s="1"/>
  <c r="AU104" i="587"/>
  <c r="AW104" i="587" s="1"/>
  <c r="AU105" i="587"/>
  <c r="AW105" i="587"/>
  <c r="AU106" i="587"/>
  <c r="AW106" i="587"/>
  <c r="AU107" i="587"/>
  <c r="AW107" i="587" s="1"/>
  <c r="AU108" i="587"/>
  <c r="AW108" i="587" s="1"/>
  <c r="AU109" i="587"/>
  <c r="AW109" i="587" s="1"/>
  <c r="AU110" i="587"/>
  <c r="AW110" i="587" s="1"/>
  <c r="AU111" i="587"/>
  <c r="AW111" i="587" s="1"/>
  <c r="AU112" i="587"/>
  <c r="AW112" i="587" s="1"/>
  <c r="F116" i="587"/>
  <c r="H116" i="587"/>
  <c r="J116" i="587"/>
  <c r="L117" i="587"/>
  <c r="T117" i="587"/>
  <c r="V117" i="587"/>
  <c r="L118" i="587"/>
  <c r="T118" i="587"/>
  <c r="T121" i="587" s="1"/>
  <c r="V118" i="587"/>
  <c r="L119" i="587"/>
  <c r="T119" i="587"/>
  <c r="V119" i="587"/>
  <c r="F120" i="587"/>
  <c r="H120" i="587"/>
  <c r="J120" i="587"/>
  <c r="T120" i="587"/>
  <c r="V120" i="587"/>
  <c r="Y121" i="587"/>
  <c r="AA121" i="587"/>
  <c r="AE121" i="587"/>
  <c r="R125" i="587"/>
  <c r="W125" i="587"/>
  <c r="R126" i="587"/>
  <c r="W126" i="587"/>
  <c r="R131" i="587"/>
  <c r="AB126" i="587" l="1"/>
  <c r="W131" i="587" s="1"/>
  <c r="AB131" i="587" s="1"/>
  <c r="AN11" i="587"/>
  <c r="AN12" i="587" s="1"/>
  <c r="AF11" i="587"/>
  <c r="AF12" i="587" s="1"/>
  <c r="X11" i="587"/>
  <c r="X12" i="587" s="1"/>
  <c r="P11" i="587"/>
  <c r="P12" i="587" s="1"/>
  <c r="AM10" i="587"/>
  <c r="AE10" i="587"/>
  <c r="V10" i="587"/>
  <c r="Y10" i="589"/>
  <c r="AL10" i="589"/>
  <c r="P11" i="589"/>
  <c r="P12" i="589" s="1"/>
  <c r="AB11" i="589"/>
  <c r="AB12" i="589" s="1"/>
  <c r="AP11" i="589"/>
  <c r="AP12" i="589" s="1"/>
  <c r="AM11" i="587"/>
  <c r="AM12" i="587" s="1"/>
  <c r="AE11" i="587"/>
  <c r="AE12" i="587" s="1"/>
  <c r="W11" i="587"/>
  <c r="W12" i="587" s="1"/>
  <c r="AL10" i="587"/>
  <c r="AD10" i="587"/>
  <c r="U10" i="587"/>
  <c r="AG11" i="587"/>
  <c r="AG12" i="587" s="1"/>
  <c r="Q11" i="587"/>
  <c r="Q12" i="587" s="1"/>
  <c r="AF10" i="587"/>
  <c r="AL11" i="587"/>
  <c r="AL12" i="587" s="1"/>
  <c r="AD11" i="587"/>
  <c r="AD12" i="587" s="1"/>
  <c r="V11" i="587"/>
  <c r="V12" i="587" s="1"/>
  <c r="AK10" i="587"/>
  <c r="AC10" i="587"/>
  <c r="R10" i="587"/>
  <c r="AB44" i="588"/>
  <c r="W49" i="588" s="1"/>
  <c r="AB49" i="588" s="1"/>
  <c r="AA10" i="589"/>
  <c r="AO10" i="589"/>
  <c r="S11" i="589"/>
  <c r="S12" i="589" s="1"/>
  <c r="AF11" i="589"/>
  <c r="AF12" i="589" s="1"/>
  <c r="L120" i="587"/>
  <c r="L122" i="587" s="1"/>
  <c r="C126" i="587" s="1"/>
  <c r="AK11" i="587"/>
  <c r="AK12" i="587" s="1"/>
  <c r="AC11" i="587"/>
  <c r="AC12" i="587" s="1"/>
  <c r="U11" i="587"/>
  <c r="U12" i="587" s="1"/>
  <c r="AJ10" i="587"/>
  <c r="AB10" i="587"/>
  <c r="L38" i="588"/>
  <c r="L40" i="588" s="1"/>
  <c r="C44" i="588" s="1"/>
  <c r="L44" i="588" s="1"/>
  <c r="AB44" i="589"/>
  <c r="W49" i="589" s="1"/>
  <c r="AO11" i="587"/>
  <c r="AO12" i="587" s="1"/>
  <c r="Y11" i="587"/>
  <c r="Y12" i="587" s="1"/>
  <c r="AN10" i="587"/>
  <c r="X10" i="587"/>
  <c r="V121" i="587"/>
  <c r="AJ11" i="587"/>
  <c r="AJ12" i="587" s="1"/>
  <c r="AB11" i="587"/>
  <c r="AB12" i="587" s="1"/>
  <c r="T11" i="587"/>
  <c r="T12" i="587" s="1"/>
  <c r="AQ10" i="587"/>
  <c r="AI10" i="587"/>
  <c r="AA10" i="587"/>
  <c r="AZ6" i="587"/>
  <c r="T10" i="588"/>
  <c r="AE10" i="588"/>
  <c r="AP10" i="588"/>
  <c r="T11" i="588"/>
  <c r="T12" i="588" s="1"/>
  <c r="AE11" i="588"/>
  <c r="AE12" i="588" s="1"/>
  <c r="AP11" i="588"/>
  <c r="AP12" i="588" s="1"/>
  <c r="T39" i="588"/>
  <c r="R10" i="589"/>
  <c r="AE10" i="589"/>
  <c r="AQ10" i="589"/>
  <c r="W11" i="589"/>
  <c r="W12" i="589" s="1"/>
  <c r="AI11" i="589"/>
  <c r="AI12" i="589" s="1"/>
  <c r="V35" i="589"/>
  <c r="T37" i="589"/>
  <c r="T39" i="589" s="1"/>
  <c r="AP11" i="587"/>
  <c r="AP12" i="587" s="1"/>
  <c r="AH11" i="587"/>
  <c r="AH12" i="587" s="1"/>
  <c r="Z11" i="587"/>
  <c r="Z12" i="587" s="1"/>
  <c r="R11" i="587"/>
  <c r="R12" i="587" s="1"/>
  <c r="AO10" i="587"/>
  <c r="AG10" i="587"/>
  <c r="Y10" i="587"/>
  <c r="W10" i="588"/>
  <c r="AH10" i="588"/>
  <c r="W11" i="588"/>
  <c r="W12" i="588" s="1"/>
  <c r="AH11" i="588"/>
  <c r="AH12" i="588" s="1"/>
  <c r="AW16" i="589"/>
  <c r="V37" i="589" s="1"/>
  <c r="I44" i="588"/>
  <c r="AB49" i="589"/>
  <c r="I44" i="589"/>
  <c r="L44" i="589" s="1"/>
  <c r="U10" i="588"/>
  <c r="AC10" i="588"/>
  <c r="AK10" i="588"/>
  <c r="V11" i="588"/>
  <c r="V12" i="588" s="1"/>
  <c r="AD11" i="588"/>
  <c r="AD12" i="588" s="1"/>
  <c r="AL11" i="588"/>
  <c r="AL12" i="588" s="1"/>
  <c r="U10" i="589"/>
  <c r="AC10" i="589"/>
  <c r="AK10" i="589"/>
  <c r="V11" i="589"/>
  <c r="V12" i="589" s="1"/>
  <c r="AD11" i="589"/>
  <c r="AD12" i="589" s="1"/>
  <c r="AL11" i="589"/>
  <c r="AL12" i="589" s="1"/>
  <c r="P10" i="588"/>
  <c r="X10" i="588"/>
  <c r="AF10" i="588"/>
  <c r="AN10" i="588"/>
  <c r="Q11" i="588"/>
  <c r="Q12" i="588" s="1"/>
  <c r="Y11" i="588"/>
  <c r="Y12" i="588" s="1"/>
  <c r="AG11" i="588"/>
  <c r="AG12" i="588" s="1"/>
  <c r="P10" i="589"/>
  <c r="X10" i="589"/>
  <c r="AF10" i="589"/>
  <c r="AN10" i="589"/>
  <c r="Q11" i="589"/>
  <c r="Q12" i="589" s="1"/>
  <c r="Y11" i="589"/>
  <c r="Y12" i="589" s="1"/>
  <c r="AG11" i="589"/>
  <c r="AG12" i="589" s="1"/>
  <c r="AO11" i="589"/>
  <c r="AO12" i="589" s="1"/>
  <c r="T10" i="589"/>
  <c r="AB10" i="589"/>
  <c r="AJ10" i="589"/>
  <c r="U11" i="589"/>
  <c r="U12" i="589" s="1"/>
  <c r="AC11" i="589"/>
  <c r="AC12" i="589" s="1"/>
  <c r="I126" i="587"/>
  <c r="L126" i="587"/>
  <c r="T10" i="587"/>
  <c r="S10" i="587"/>
  <c r="Q10" i="587"/>
  <c r="P10" i="587"/>
  <c r="V39" i="589" l="1"/>
  <c r="M38" i="525"/>
  <c r="F38" i="525"/>
  <c r="F40" i="525" s="1"/>
  <c r="M23" i="525"/>
  <c r="F23" i="525"/>
  <c r="F25" i="525" s="1"/>
  <c r="AA41" i="524"/>
  <c r="T41" i="524"/>
  <c r="M41" i="524"/>
  <c r="F41" i="524"/>
  <c r="F46" i="524" s="1"/>
  <c r="AA28" i="524"/>
  <c r="T28" i="524"/>
  <c r="M28" i="524"/>
  <c r="F28" i="524"/>
  <c r="F33" i="524" s="1"/>
  <c r="F30" i="524" l="1"/>
  <c r="F43" i="524"/>
</calcChain>
</file>

<file path=xl/sharedStrings.xml><?xml version="1.0" encoding="utf-8"?>
<sst xmlns="http://schemas.openxmlformats.org/spreadsheetml/2006/main" count="2919" uniqueCount="1093">
  <si>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</si>
  <si>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</si>
  <si>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</si>
  <si>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</si>
  <si>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</si>
  <si>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</si>
  <si>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</si>
  <si>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</si>
  <si>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</si>
  <si>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</si>
  <si>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</si>
  <si>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</si>
  <si>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</si>
  <si>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</si>
  <si>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</si>
  <si>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</si>
  <si>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</si>
  <si>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</si>
  <si>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</si>
  <si>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3"/>
  </si>
  <si>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</si>
  <si>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</si>
  <si>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</si>
  <si>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</si>
  <si>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</si>
  <si>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</si>
  <si>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</si>
  <si>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</si>
  <si>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3"/>
  </si>
  <si>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</si>
  <si>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</si>
  <si>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</si>
  <si>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</si>
  <si>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</si>
  <si>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3"/>
  </si>
  <si>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</si>
  <si>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</si>
  <si>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</si>
  <si>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</si>
  <si>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</si>
  <si>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</si>
  <si>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</si>
  <si>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</si>
  <si>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</si>
  <si>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</si>
  <si>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３　通院等乗降介助</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</si>
  <si>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</si>
  <si>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</si>
  <si>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</si>
  <si>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</si>
  <si>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</si>
  <si>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</si>
  <si>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１ なし</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</si>
  <si>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</si>
  <si>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</si>
  <si>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</si>
  <si>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</si>
  <si>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特別地域加算</t>
  </si>
  <si>
    <t>福祉用具貸与</t>
  </si>
  <si>
    <t>□</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</si>
  <si>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</si>
  <si>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</si>
  <si>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</si>
  <si>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</si>
  <si>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</si>
  <si>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</si>
  <si>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</si>
  <si>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</si>
  <si>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</si>
  <si>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</si>
  <si>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</si>
  <si>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</si>
  <si>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</si>
  <si>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</si>
  <si>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</si>
  <si>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</si>
  <si>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</si>
  <si>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</si>
  <si>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</si>
  <si>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</si>
  <si>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</si>
  <si>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</si>
  <si>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</si>
  <si>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</si>
  <si>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</si>
  <si>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</si>
  <si>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</si>
  <si>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</si>
  <si>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</si>
  <si>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</si>
  <si>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</si>
  <si>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</si>
  <si>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</si>
  <si>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</si>
  <si>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</si>
  <si>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</si>
  <si>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２ あり</t>
  </si>
  <si>
    <t>介護予防短期入所生活介護</t>
    <rPh sb="0" eb="2">
      <t>カイゴ</t>
    </rPh>
    <rPh sb="2" eb="4">
      <t>ヨボウ</t>
    </rPh>
    <phoneticPr fontId="2"/>
  </si>
  <si>
    <t>介護予防支援</t>
    <rPh sb="0" eb="2">
      <t>カイゴ</t>
    </rPh>
    <rPh sb="2" eb="4">
      <t>ヨボウ</t>
    </rPh>
    <rPh sb="4" eb="6">
      <t>シエン</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</si>
  <si>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</si>
  <si>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</si>
  <si>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</si>
  <si>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１ 非該当</t>
    <phoneticPr fontId="2"/>
  </si>
  <si>
    <t>２ 該当</t>
    <phoneticPr fontId="2"/>
  </si>
  <si>
    <t>A2</t>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</si>
  <si>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</si>
  <si>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</si>
  <si>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</si>
  <si>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</si>
  <si>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</si>
  <si>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</si>
  <si>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</si>
  <si>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</si>
  <si>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</si>
  <si>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</si>
  <si>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</si>
  <si>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</si>
  <si>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</si>
  <si>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</si>
  <si>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</si>
  <si>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</si>
  <si>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</si>
  <si>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</si>
  <si>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</si>
  <si>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</si>
  <si>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</si>
  <si>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</si>
  <si>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</si>
  <si>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</si>
  <si>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</si>
  <si>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</si>
  <si>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</si>
  <si>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</si>
  <si>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</si>
  <si>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</si>
  <si>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</si>
  <si>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</si>
  <si>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</si>
  <si>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</si>
  <si>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</si>
  <si>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</si>
  <si>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</si>
  <si>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</si>
  <si>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</si>
  <si>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</si>
  <si>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</si>
  <si>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</si>
  <si>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</si>
  <si>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</si>
  <si>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</si>
  <si>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</si>
  <si>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</si>
  <si>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</si>
  <si>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</si>
  <si>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</si>
  <si>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</si>
  <si>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</si>
  <si>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</si>
  <si>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</si>
  <si>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</si>
  <si>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</si>
  <si>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</si>
  <si>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</si>
  <si>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</si>
  <si>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</si>
  <si>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</si>
  <si>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</si>
  <si>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</si>
  <si>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</si>
  <si>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</si>
  <si>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</si>
  <si>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</si>
  <si>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</si>
  <si>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</si>
  <si>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</si>
  <si>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</si>
  <si>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</si>
  <si>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</si>
  <si>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</si>
  <si>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
  </si>
  <si>
    <t>日</t>
    <rPh sb="0" eb="1">
      <t>ニチ</t>
    </rPh>
    <phoneticPr fontId="2"/>
  </si>
  <si>
    <t>事業所番号</t>
    <rPh sb="0" eb="3">
      <t>ジギョウショ</t>
    </rPh>
    <rPh sb="3" eb="5">
      <t>バンゴウ</t>
    </rPh>
    <phoneticPr fontId="2"/>
  </si>
  <si>
    <t>①</t>
  </si>
  <si>
    <t>②</t>
  </si>
  <si>
    <t>事 業 所 名</t>
    <phoneticPr fontId="2"/>
  </si>
  <si>
    <t>1　新規</t>
    <phoneticPr fontId="2"/>
  </si>
  <si>
    <t>2　変更</t>
    <phoneticPr fontId="2"/>
  </si>
  <si>
    <t>3　終了</t>
    <phoneticPr fontId="2"/>
  </si>
  <si>
    <t>有</t>
    <rPh sb="0" eb="1">
      <t>ア</t>
    </rPh>
    <phoneticPr fontId="2"/>
  </si>
  <si>
    <t>・</t>
    <phoneticPr fontId="2"/>
  </si>
  <si>
    <t>無</t>
    <rPh sb="0" eb="1">
      <t>ナ</t>
    </rPh>
    <phoneticPr fontId="2"/>
  </si>
  <si>
    <t>　</t>
    <phoneticPr fontId="2"/>
  </si>
  <si>
    <t>異動等区分</t>
    <phoneticPr fontId="2"/>
  </si>
  <si>
    <t>届 出 項 目</t>
    <phoneticPr fontId="2"/>
  </si>
  <si>
    <t>①</t>
    <phoneticPr fontId="2"/>
  </si>
  <si>
    <t>人</t>
    <rPh sb="0" eb="1">
      <t>ニン</t>
    </rPh>
    <phoneticPr fontId="2"/>
  </si>
  <si>
    <t>②</t>
    <phoneticPr fontId="2"/>
  </si>
  <si>
    <t>→</t>
    <phoneticPr fontId="2"/>
  </si>
  <si>
    <t>［</t>
    <phoneticPr fontId="2"/>
  </si>
  <si>
    <t>前年度</t>
    <rPh sb="0" eb="3">
      <t>ゼンネンド</t>
    </rPh>
    <phoneticPr fontId="2"/>
  </si>
  <si>
    <t>前三月</t>
    <rPh sb="0" eb="1">
      <t>ゼン</t>
    </rPh>
    <rPh sb="1" eb="3">
      <t>サンガツ</t>
    </rPh>
    <phoneticPr fontId="2"/>
  </si>
  <si>
    <t>］における（[　]はいずれかの□を■にする）</t>
    <phoneticPr fontId="2"/>
  </si>
  <si>
    <t>③</t>
    <phoneticPr fontId="2"/>
  </si>
  <si>
    <t>※</t>
    <phoneticPr fontId="2"/>
  </si>
  <si>
    <t>備考</t>
    <phoneticPr fontId="2"/>
  </si>
  <si>
    <t>（別紙9）</t>
    <phoneticPr fontId="2"/>
  </si>
  <si>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</si>
  <si>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</si>
  <si>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</si>
  <si>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特定事業所加算(Ⅰ)</t>
    <phoneticPr fontId="2"/>
  </si>
  <si>
    <t>2　特定事業所加算(Ⅱ)</t>
    <phoneticPr fontId="2"/>
  </si>
  <si>
    <t>3　特定事業所加算(Ⅲ)</t>
    <phoneticPr fontId="2"/>
  </si>
  <si>
    <t>4　特定事業所加算(Ⅳ)</t>
    <phoneticPr fontId="2"/>
  </si>
  <si>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2"/>
  </si>
  <si>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2"/>
  </si>
  <si>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2"/>
  </si>
  <si>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2"/>
  </si>
  <si>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2"/>
  </si>
  <si>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2"/>
  </si>
  <si>
    <t>(9) 看取りに関する職員研修を行っている。</t>
    <phoneticPr fontId="2"/>
  </si>
  <si>
    <t>「病院等」は「病院、診療所若しくは指定訪問看護ステーション」を指す。</t>
    <phoneticPr fontId="2"/>
  </si>
  <si>
    <t>(1)　訪問介護員等要件について</t>
    <rPh sb="4" eb="6">
      <t>ホウモン</t>
    </rPh>
    <rPh sb="6" eb="9">
      <t>カイゴイン</t>
    </rPh>
    <rPh sb="9" eb="10">
      <t>トウ</t>
    </rPh>
    <rPh sb="10" eb="12">
      <t>ヨウケン</t>
    </rPh>
    <phoneticPr fontId="2"/>
  </si>
  <si>
    <t>　下表の①については必ず記載すること。②・③についてはいずれかを記載することで可。</t>
    <rPh sb="1" eb="3">
      <t>カヒョウ</t>
    </rPh>
    <rPh sb="10" eb="11">
      <t>カナラ</t>
    </rPh>
    <rPh sb="12" eb="14">
      <t>キサイ</t>
    </rPh>
    <rPh sb="32" eb="34">
      <t>キサイ</t>
    </rPh>
    <phoneticPr fontId="2"/>
  </si>
  <si>
    <t>］における一月当たりの実績の平均</t>
    <phoneticPr fontId="2"/>
  </si>
  <si>
    <t>（[　]はいずれかの□を■にする）</t>
    <phoneticPr fontId="2"/>
  </si>
  <si>
    <t>常勤換算
職員数</t>
    <rPh sb="0" eb="2">
      <t>ジョウキン</t>
    </rPh>
    <rPh sb="2" eb="4">
      <t>カンサン</t>
    </rPh>
    <rPh sb="5" eb="8">
      <t>ショクインスウ</t>
    </rPh>
    <phoneticPr fontId="2"/>
  </si>
  <si>
    <t>　訪問介護員等の総数（常勤換算）</t>
    <rPh sb="1" eb="3">
      <t>ホウモン</t>
    </rPh>
    <rPh sb="3" eb="6">
      <t>カイゴイン</t>
    </rPh>
    <rPh sb="6" eb="7">
      <t>トウ</t>
    </rPh>
    <rPh sb="8" eb="10">
      <t>ソウスウ</t>
    </rPh>
    <rPh sb="11" eb="13">
      <t>ジョウキン</t>
    </rPh>
    <rPh sb="13" eb="15">
      <t>カンザン</t>
    </rPh>
    <phoneticPr fontId="2"/>
  </si>
  <si>
    <t>　①のうち介護福祉士の総数
（常勤換算）</t>
    <rPh sb="5" eb="7">
      <t>カイゴ</t>
    </rPh>
    <rPh sb="7" eb="10">
      <t>フクシシ</t>
    </rPh>
    <rPh sb="11" eb="13">
      <t>ソウスウ</t>
    </rPh>
    <rPh sb="15" eb="17">
      <t>ジョウキン</t>
    </rPh>
    <rPh sb="17" eb="19">
      <t>カンザン</t>
    </rPh>
    <phoneticPr fontId="2"/>
  </si>
  <si>
    <t>①に占める②の
割合が３０％以上</t>
    <rPh sb="2" eb="3">
      <t>シ</t>
    </rPh>
    <rPh sb="9" eb="10">
      <t>ゴウ</t>
    </rPh>
    <rPh sb="14" eb="16">
      <t>イジョウ</t>
    </rPh>
    <phoneticPr fontId="2"/>
  </si>
  <si>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2"/>
  </si>
  <si>
    <t>①に占める③の
割合が５０％以上</t>
    <rPh sb="2" eb="3">
      <t>シ</t>
    </rPh>
    <rPh sb="9" eb="10">
      <t>ゴウ</t>
    </rPh>
    <rPh sb="14" eb="16">
      <t>イジョウ</t>
    </rPh>
    <phoneticPr fontId="2"/>
  </si>
  <si>
    <t>(2)　サービス提供責任者要件について</t>
    <rPh sb="8" eb="10">
      <t>テイキョウ</t>
    </rPh>
    <rPh sb="10" eb="13">
      <t>セキニンシャ</t>
    </rPh>
    <rPh sb="13" eb="15">
      <t>ヨウケン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</si>
  <si>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</si>
  <si>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</si>
  <si>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</si>
  <si>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</si>
  <si>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</si>
  <si>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t>
    <phoneticPr fontId="2"/>
  </si>
  <si>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2"/>
  </si>
  <si>
    <t>(3)勤続年数要件について</t>
    <rPh sb="2" eb="3">
      <t>キンゾク</t>
    </rPh>
    <rPh sb="3" eb="5">
      <t>ネンスウ</t>
    </rPh>
    <rPh sb="7" eb="9">
      <t>ヨウケン</t>
    </rPh>
    <phoneticPr fontId="2"/>
  </si>
  <si>
    <t>　訪問介護員等の総数（常勤換算）</t>
    <rPh sb="1" eb="3">
      <t>ホウモン</t>
    </rPh>
    <rPh sb="3" eb="5">
      <t>カイゴ</t>
    </rPh>
    <rPh sb="5" eb="6">
      <t>イン</t>
    </rPh>
    <rPh sb="6" eb="7">
      <t>トウ</t>
    </rPh>
    <rPh sb="8" eb="10">
      <t>ソウスウ</t>
    </rPh>
    <rPh sb="11" eb="13">
      <t>ジョウキン</t>
    </rPh>
    <rPh sb="13" eb="15">
      <t>カンサン</t>
    </rPh>
    <phoneticPr fontId="2"/>
  </si>
  <si>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2"/>
  </si>
  <si>
    <t>①に占める②の
割合が30％以上</t>
    <rPh sb="2" eb="3">
      <t>シ</t>
    </rPh>
    <rPh sb="8" eb="10">
      <t>ワリアイ</t>
    </rPh>
    <rPh sb="14" eb="16">
      <t>イジョウ</t>
    </rPh>
    <phoneticPr fontId="2"/>
  </si>
  <si>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2"/>
  </si>
  <si>
    <t>②　看取り期の利用者への対応実績が１人以上</t>
    <rPh sb="2" eb="4">
      <t>ミト</t>
    </rPh>
    <rPh sb="5" eb="6">
      <t>キ</t>
    </rPh>
    <rPh sb="12" eb="14">
      <t>タイオウ</t>
    </rPh>
    <rPh sb="14" eb="16">
      <t>ジッセキ</t>
    </rPh>
    <phoneticPr fontId="2"/>
  </si>
  <si>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2"/>
  </si>
  <si>
    <t>　書類も提出してください。</t>
    <rPh sb="4" eb="6">
      <t>テイシュツ</t>
    </rPh>
    <phoneticPr fontId="2"/>
  </si>
  <si>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2"/>
  </si>
  <si>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2"/>
  </si>
  <si>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2"/>
  </si>
  <si>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2"/>
  </si>
  <si>
    <t>（別紙9－2）</t>
    <phoneticPr fontId="2"/>
  </si>
  <si>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2"/>
  </si>
  <si>
    <t>○体制要件</t>
    <rPh sb="1" eb="3">
      <t>タイセイ</t>
    </rPh>
    <rPh sb="3" eb="5">
      <t>ヨウケン</t>
    </rPh>
    <phoneticPr fontId="2"/>
  </si>
  <si>
    <t>(6)　通常の事業の実施地域内であって中山間地域等に居住する利用者（※）に対して、継続的にサービスを提供している。</t>
    <rPh sb="26" eb="28">
      <t>キョジュウ</t>
    </rPh>
    <rPh sb="30" eb="32">
      <t>リヨウ</t>
    </rPh>
    <phoneticPr fontId="2"/>
  </si>
  <si>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2"/>
  </si>
  <si>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</si>
  <si>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①における前年度または前三月の平均人数</t>
    <rPh sb="5" eb="8">
      <t>ゼンネンド</t>
    </rPh>
    <rPh sb="11" eb="12">
      <t>マエ</t>
    </rPh>
    <rPh sb="12" eb="13">
      <t>サン</t>
    </rPh>
    <rPh sb="13" eb="14">
      <t>ツキ</t>
    </rPh>
    <rPh sb="15" eb="17">
      <t>ヘイキン</t>
    </rPh>
    <rPh sb="17" eb="19">
      <t>ニンズウ</t>
    </rPh>
    <phoneticPr fontId="2"/>
  </si>
  <si>
    <t>平均１人以上</t>
    <rPh sb="0" eb="2">
      <t>ヘイキン</t>
    </rPh>
    <rPh sb="3" eb="4">
      <t>ニン</t>
    </rPh>
    <rPh sb="4" eb="6">
      <t>イジョウ</t>
    </rPh>
    <phoneticPr fontId="2"/>
  </si>
  <si>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2"/>
  </si>
  <si>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2"/>
  </si>
  <si>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</si>
  <si>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</si>
  <si>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</si>
  <si>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</si>
  <si>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</si>
  <si>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</si>
  <si>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</si>
  <si>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</si>
  <si>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</si>
  <si>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</si>
  <si>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</si>
  <si>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</si>
  <si>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</si>
  <si>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</si>
  <si>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</si>
  <si>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</si>
  <si>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</si>
  <si>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</si>
  <si>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</si>
  <si>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</si>
  <si>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</si>
  <si>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</si>
  <si>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</si>
  <si>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</si>
  <si>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イ．届出日の属する月の前３月</t>
  </si>
  <si>
    <t>月</t>
  </si>
  <si>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</si>
  <si>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</si>
  <si>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</si>
  <si>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</si>
  <si>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</si>
  <si>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</si>
  <si>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</si>
  <si>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</si>
  <si>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</si>
  <si>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</si>
  <si>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</si>
  <si>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</si>
  <si>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備考</t>
    <rPh sb="0" eb="2">
      <t>ビコウ</t>
    </rPh>
    <phoneticPr fontId="2"/>
  </si>
  <si>
    <t>５以上</t>
    <rPh sb="1" eb="3">
      <t>イジョウ</t>
    </rPh>
    <phoneticPr fontId="2"/>
  </si>
  <si>
    <t>３以上</t>
    <rPh sb="1" eb="3">
      <t>イジョウ</t>
    </rPh>
    <phoneticPr fontId="2"/>
  </si>
  <si>
    <t>合計</t>
    <rPh sb="0" eb="2">
      <t>ゴウケイ</t>
    </rPh>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</si>
  <si>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</si>
  <si>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</si>
  <si>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</si>
  <si>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</si>
  <si>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</si>
  <si>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</si>
  <si>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</si>
  <si>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</si>
  <si>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</si>
  <si>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月</t>
    <rPh sb="0" eb="1">
      <t>ツキ</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</si>
  <si>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</si>
  <si>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</si>
  <si>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</si>
  <si>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</si>
  <si>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</si>
  <si>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</si>
  <si>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</si>
  <si>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</si>
  <si>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</si>
  <si>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</si>
  <si>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</si>
  <si>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</si>
  <si>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</si>
  <si>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</si>
  <si>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</si>
  <si>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</si>
  <si>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</si>
  <si>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</si>
  <si>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</si>
  <si>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</si>
  <si>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</si>
  <si>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</si>
  <si>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</si>
  <si>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</si>
  <si>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</si>
  <si>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</si>
  <si>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</si>
  <si>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</si>
  <si>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</si>
  <si>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</si>
  <si>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</si>
  <si>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</si>
  <si>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</si>
  <si>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</si>
  <si>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</si>
  <si>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</si>
  <si>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</si>
  <si>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</si>
  <si>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</si>
  <si>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</si>
  <si>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</si>
  <si>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</si>
  <si>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</si>
  <si>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</si>
  <si>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</si>
  <si>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</si>
  <si>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</si>
  <si>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</si>
  <si>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</si>
  <si>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</si>
  <si>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</si>
  <si>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</si>
  <si>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</si>
  <si>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</si>
  <si>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</si>
  <si>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</si>
  <si>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</si>
  <si>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</si>
  <si>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</si>
  <si>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</si>
  <si>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</si>
  <si>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主たる事務所の所在地</t>
  </si>
  <si>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</si>
  <si>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</si>
  <si>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</si>
  <si>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</si>
  <si>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</si>
  <si>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</si>
  <si>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</si>
  <si>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</si>
  <si>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</si>
  <si>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</si>
  <si>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</si>
  <si>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</si>
  <si>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</si>
  <si>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</si>
  <si>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</si>
  <si>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</si>
  <si>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</si>
  <si>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</si>
  <si>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</si>
  <si>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</si>
  <si>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</si>
  <si>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</si>
  <si>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</si>
  <si>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</si>
  <si>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</si>
  <si>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</si>
  <si>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</si>
  <si>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</si>
  <si>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</si>
  <si>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</si>
  <si>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</si>
  <si>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</si>
  <si>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</si>
  <si>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</si>
  <si>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</si>
  <si>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</si>
  <si>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</si>
  <si>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</si>
  <si>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</si>
  <si>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</si>
  <si>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</si>
  <si>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</si>
  <si>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</si>
  <si>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</si>
  <si>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</si>
  <si>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　　　42「ケアプランデータ連携システムの活用及び事務職員の配置の体制」については、要件を満たし、かつ居宅介護支援費（Ⅱ）を算定する場合は「２　あり」を選択してください。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</si>
  <si>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</si>
  <si>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（別紙11）</t>
    <rPh sb="1" eb="3">
      <t>ベッシ</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</si>
  <si>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</si>
  <si>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2"/>
  </si>
  <si>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2"/>
  </si>
  <si>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2"/>
  </si>
  <si>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2"/>
  </si>
  <si>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</si>
  <si>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</si>
  <si>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</si>
  <si>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</si>
  <si>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</si>
  <si>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</si>
  <si>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</si>
  <si>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</si>
  <si>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</si>
  <si>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</si>
  <si>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</si>
  <si>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</si>
  <si>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</si>
  <si>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</si>
  <si>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</si>
  <si>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</si>
  <si>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</si>
  <si>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　　　　　また、「認知症チームケア推進加算」については、「認知症チームケア推進加算に係る届出書」（別紙40）を添付してください。</t>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</si>
  <si>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</si>
  <si>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</si>
  <si>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</si>
  <si>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</si>
  <si>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</si>
  <si>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</si>
  <si>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</si>
  <si>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</si>
  <si>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</si>
  <si>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</si>
  <si>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</si>
  <si>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</si>
  <si>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</si>
  <si>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</si>
  <si>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</si>
  <si>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</si>
  <si>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</si>
  <si>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</si>
  <si>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</si>
  <si>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</si>
  <si>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</si>
  <si>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</si>
  <si>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</si>
  <si>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</si>
  <si>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</si>
  <si>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</si>
  <si>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</si>
  <si>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</si>
  <si>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</si>
  <si>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</si>
  <si>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</si>
  <si>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</si>
  <si>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</si>
  <si>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43「口腔連携強化加算」については、「口腔連携強化加算に関する届出書」（別紙11）を添付してください。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</si>
  <si>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</si>
  <si>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</si>
  <si>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４　短期入所療養介護にあっては、同一の施設区分で事業の実施が複数の病棟にわたる場合は、病棟ごとに届け出てください。</t>
    <phoneticPr fontId="2"/>
  </si>
  <si>
    <t>(8)　看取りに関する対応方針について、医師、看護職員、介護職員、介護支援専門員その他の職種の者による協議の上、当該事業所における看取りの実績等を踏まえ、適宜、見直しを行う。</t>
    <phoneticPr fontId="2"/>
  </si>
  <si>
    <t>４</t>
    <phoneticPr fontId="43"/>
  </si>
  <si>
    <t>３</t>
    <phoneticPr fontId="43"/>
  </si>
  <si>
    <t>２</t>
    <phoneticPr fontId="43"/>
  </si>
  <si>
    <t>所在地</t>
  </si>
  <si>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47"/>
  </si>
  <si>
    <t>＝</t>
    <phoneticPr fontId="47"/>
  </si>
  <si>
    <t>＋</t>
    <phoneticPr fontId="47"/>
  </si>
  <si>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47"/>
  </si>
  <si>
    <t>合計</t>
    <rPh sb="0" eb="2">
      <t>ゴウケイ</t>
    </rPh>
    <phoneticPr fontId="47"/>
  </si>
  <si>
    <t>常勤換算方法による人数</t>
    <rPh sb="0" eb="2">
      <t>ジョウキン</t>
    </rPh>
    <rPh sb="2" eb="4">
      <t>カンサン</t>
    </rPh>
    <rPh sb="4" eb="6">
      <t>ホウホウ</t>
    </rPh>
    <rPh sb="9" eb="11">
      <t>ニンズウ</t>
    </rPh>
    <phoneticPr fontId="47"/>
  </si>
  <si>
    <t>常勤の従業者の人数</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</si>
  <si>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47"/>
  </si>
  <si>
    <t>常勤換算方法対象外の</t>
    <rPh sb="0" eb="2">
      <t>ジョウキン</t>
    </rPh>
    <rPh sb="2" eb="4">
      <t>カンサン</t>
    </rPh>
    <rPh sb="4" eb="6">
      <t>ホウホウ</t>
    </rPh>
    <rPh sb="6" eb="9">
      <t>タイショウガイ</t>
    </rPh>
    <phoneticPr fontId="47"/>
  </si>
  <si>
    <t>その端数を増すごとに１人以上で可</t>
  </si>
  <si>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47"/>
  </si>
  <si>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47"/>
  </si>
  <si>
    <t>（小数点第2位以下切り捨て）</t>
    <rPh sb="1" eb="4">
      <t>ショウスウテン</t>
    </rPh>
    <rPh sb="4" eb="5">
      <t>ダイ</t>
    </rPh>
    <rPh sb="6" eb="7">
      <t>イ</t>
    </rPh>
    <rPh sb="7" eb="9">
      <t>イカ</t>
    </rPh>
    <rPh sb="9" eb="10">
      <t>キ</t>
    </rPh>
    <rPh sb="11" eb="12">
      <t>ス</t>
    </rPh>
    <phoneticPr fontId="47"/>
  </si>
  <si>
    <t>（小数点第1位に切り上げ）</t>
    <rPh sb="1" eb="4">
      <t>ショウスウテン</t>
    </rPh>
    <rPh sb="4" eb="5">
      <t>ダイ</t>
    </rPh>
    <rPh sb="6" eb="7">
      <t>イ</t>
    </rPh>
    <rPh sb="8" eb="9">
      <t>キ</t>
    </rPh>
    <rPh sb="10" eb="11">
      <t>ア</t>
    </rPh>
    <phoneticPr fontId="47"/>
  </si>
  <si>
    <t>÷</t>
    <phoneticPr fontId="47"/>
  </si>
  <si>
    <t>⇒</t>
    <phoneticPr fontId="47"/>
  </si>
  <si>
    <t>常勤換算後の人数</t>
    <rPh sb="0" eb="2">
      <t>ジョウキン</t>
    </rPh>
    <rPh sb="2" eb="4">
      <t>カンサン</t>
    </rPh>
    <rPh sb="4" eb="5">
      <t>ゴ</t>
    </rPh>
    <rPh sb="6" eb="8">
      <t>ニンズウ</t>
    </rPh>
    <phoneticPr fontId="47"/>
  </si>
  <si>
    <t>の必要配置人数</t>
    <rPh sb="1" eb="3">
      <t>ヒツヨウ</t>
    </rPh>
    <rPh sb="3" eb="5">
      <t>ハイチ</t>
    </rPh>
    <rPh sb="5" eb="7">
      <t>ニンズウ</t>
    </rPh>
    <phoneticPr fontId="47"/>
  </si>
  <si>
    <t>（※）</t>
    <phoneticPr fontId="47"/>
  </si>
  <si>
    <t>平均利用者数</t>
    <rPh sb="0" eb="2">
      <t>ヘイキン</t>
    </rPh>
    <rPh sb="2" eb="5">
      <t>リヨウシャ</t>
    </rPh>
    <rPh sb="5" eb="6">
      <t>スウ</t>
    </rPh>
    <phoneticPr fontId="47"/>
  </si>
  <si>
    <t>常勤の従業者が</t>
    <rPh sb="0" eb="2">
      <t>ジョウキン</t>
    </rPh>
    <rPh sb="3" eb="6">
      <t>ジュウギョウシャ</t>
    </rPh>
    <phoneticPr fontId="47"/>
  </si>
  <si>
    <t>常勤換算の</t>
    <rPh sb="0" eb="2">
      <t>ジョウキン</t>
    </rPh>
    <rPh sb="2" eb="4">
      <t>カンサン</t>
    </rPh>
    <phoneticPr fontId="47"/>
  </si>
  <si>
    <t>サービス提供責任者</t>
    <phoneticPr fontId="47"/>
  </si>
  <si>
    <t>週</t>
  </si>
  <si>
    <t>基準：</t>
    <rPh sb="0" eb="2">
      <t>キジュン</t>
    </rPh>
    <phoneticPr fontId="47"/>
  </si>
  <si>
    <t>■ 常勤換算方法による人数</t>
    <rPh sb="2" eb="4">
      <t>ジョウキン</t>
    </rPh>
    <rPh sb="4" eb="6">
      <t>カンサン</t>
    </rPh>
    <rPh sb="6" eb="8">
      <t>ホウホウ</t>
    </rPh>
    <rPh sb="11" eb="13">
      <t>ニンズウ</t>
    </rPh>
    <phoneticPr fontId="47"/>
  </si>
  <si>
    <t>（平均利用者数）</t>
    <rPh sb="1" eb="3">
      <t>ヘイキン</t>
    </rPh>
    <rPh sb="3" eb="6">
      <t>リヨウシャ</t>
    </rPh>
    <rPh sb="6" eb="7">
      <t>スウ</t>
    </rPh>
    <phoneticPr fontId="47"/>
  </si>
  <si>
    <t>-</t>
    <phoneticPr fontId="47"/>
  </si>
  <si>
    <t>D</t>
    <phoneticPr fontId="47"/>
  </si>
  <si>
    <t>非常勤で兼務</t>
    <rPh sb="0" eb="3">
      <t>ヒジョウキン</t>
    </rPh>
    <rPh sb="4" eb="6">
      <t>ケンム</t>
    </rPh>
    <phoneticPr fontId="47"/>
  </si>
  <si>
    <t>C</t>
    <phoneticPr fontId="47"/>
  </si>
  <si>
    <t>通院等</t>
    <rPh sb="0" eb="2">
      <t>ツウイン</t>
    </rPh>
    <rPh sb="2" eb="3">
      <t>トウ</t>
    </rPh>
    <phoneticPr fontId="47"/>
  </si>
  <si>
    <t>非常勤で専従</t>
    <rPh sb="0" eb="3">
      <t>ヒジョウキン</t>
    </rPh>
    <rPh sb="4" eb="6">
      <t>センジュウ</t>
    </rPh>
    <phoneticPr fontId="47"/>
  </si>
  <si>
    <t>B</t>
    <phoneticPr fontId="47"/>
  </si>
  <si>
    <t>要支援者等</t>
    <rPh sb="0" eb="3">
      <t>ヨウシエン</t>
    </rPh>
    <rPh sb="3" eb="4">
      <t>シャ</t>
    </rPh>
    <rPh sb="4" eb="5">
      <t>トウ</t>
    </rPh>
    <phoneticPr fontId="47"/>
  </si>
  <si>
    <t>常勤で兼務</t>
    <rPh sb="0" eb="2">
      <t>ジョウキン</t>
    </rPh>
    <rPh sb="3" eb="5">
      <t>ケンム</t>
    </rPh>
    <phoneticPr fontId="47"/>
  </si>
  <si>
    <t>A</t>
    <phoneticPr fontId="47"/>
  </si>
  <si>
    <t>要介護者</t>
    <rPh sb="0" eb="1">
      <t>ヨウ</t>
    </rPh>
    <rPh sb="1" eb="3">
      <t>カイゴ</t>
    </rPh>
    <rPh sb="3" eb="4">
      <t>シャ</t>
    </rPh>
    <phoneticPr fontId="47"/>
  </si>
  <si>
    <t>常勤で専従</t>
    <rPh sb="0" eb="2">
      <t>ジョウキン</t>
    </rPh>
    <rPh sb="3" eb="5">
      <t>センジュウ</t>
    </rPh>
    <phoneticPr fontId="47"/>
  </si>
  <si>
    <t>常勤の従業者の人数</t>
    <rPh sb="0" eb="2">
      <t>ジョウキン</t>
    </rPh>
    <rPh sb="3" eb="6">
      <t>ジュウギョウシャ</t>
    </rPh>
    <rPh sb="7" eb="9">
      <t>ニンズウ</t>
    </rPh>
    <phoneticPr fontId="47"/>
  </si>
  <si>
    <t>週平均</t>
    <rPh sb="0" eb="3">
      <t>シュウヘイキン</t>
    </rPh>
    <phoneticPr fontId="47"/>
  </si>
  <si>
    <t>当月合計</t>
    <rPh sb="0" eb="2">
      <t>トウゲツ</t>
    </rPh>
    <rPh sb="2" eb="4">
      <t>ゴウケイ</t>
    </rPh>
    <phoneticPr fontId="47"/>
  </si>
  <si>
    <t>区分</t>
    <rPh sb="0" eb="2">
      <t>クブン</t>
    </rPh>
    <phoneticPr fontId="47"/>
  </si>
  <si>
    <t>記号</t>
    <rPh sb="0" eb="2">
      <t>キゴウ</t>
    </rPh>
    <phoneticPr fontId="47"/>
  </si>
  <si>
    <t>常勤換算の対象時間数</t>
    <rPh sb="0" eb="2">
      <t>ジョウキン</t>
    </rPh>
    <rPh sb="2" eb="4">
      <t>カンサン</t>
    </rPh>
    <rPh sb="5" eb="7">
      <t>タイショウ</t>
    </rPh>
    <rPh sb="7" eb="9">
      <t>ジカン</t>
    </rPh>
    <rPh sb="9" eb="10">
      <t>スウ</t>
    </rPh>
    <phoneticPr fontId="47"/>
  </si>
  <si>
    <t>勤務時間数合計</t>
    <rPh sb="0" eb="2">
      <t>キンム</t>
    </rPh>
    <rPh sb="2" eb="5">
      <t>ジカンスウ</t>
    </rPh>
    <rPh sb="5" eb="7">
      <t>ゴウケイ</t>
    </rPh>
    <phoneticPr fontId="47"/>
  </si>
  <si>
    <t>勤務形態</t>
    <rPh sb="0" eb="2">
      <t>キンム</t>
    </rPh>
    <rPh sb="2" eb="4">
      <t>ケイタイ</t>
    </rPh>
    <phoneticPr fontId="47"/>
  </si>
  <si>
    <t>（人）</t>
    <rPh sb="1" eb="2">
      <t>ニン</t>
    </rPh>
    <phoneticPr fontId="47"/>
  </si>
  <si>
    <t>(新規申請の場合は推定数）</t>
    <rPh sb="1" eb="3">
      <t>シンキ</t>
    </rPh>
    <rPh sb="3" eb="5">
      <t>シンセイ</t>
    </rPh>
    <rPh sb="6" eb="8">
      <t>バアイ</t>
    </rPh>
    <rPh sb="9" eb="12">
      <t>スイテイスウ</t>
    </rPh>
    <phoneticPr fontId="47"/>
  </si>
  <si>
    <t>（勤務形態の記号）</t>
    <rPh sb="1" eb="3">
      <t>キンム</t>
    </rPh>
    <rPh sb="3" eb="5">
      <t>ケイタイ</t>
    </rPh>
    <rPh sb="6" eb="8">
      <t>キゴウ</t>
    </rPh>
    <phoneticPr fontId="47"/>
  </si>
  <si>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47"/>
  </si>
  <si>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47"/>
  </si>
  <si>
    <t>5週目</t>
    <rPh sb="1" eb="2">
      <t>シュウ</t>
    </rPh>
    <rPh sb="2" eb="3">
      <t>メ</t>
    </rPh>
    <phoneticPr fontId="47"/>
  </si>
  <si>
    <t>4週目</t>
    <rPh sb="1" eb="2">
      <t>シュウ</t>
    </rPh>
    <rPh sb="2" eb="3">
      <t>メ</t>
    </rPh>
    <phoneticPr fontId="47"/>
  </si>
  <si>
    <t>3週目</t>
    <rPh sb="1" eb="2">
      <t>シュウ</t>
    </rPh>
    <rPh sb="2" eb="3">
      <t>メ</t>
    </rPh>
    <phoneticPr fontId="47"/>
  </si>
  <si>
    <t>2週目</t>
    <rPh sb="1" eb="2">
      <t>シュウ</t>
    </rPh>
    <rPh sb="2" eb="3">
      <t>メ</t>
    </rPh>
    <phoneticPr fontId="47"/>
  </si>
  <si>
    <t>1週目</t>
    <rPh sb="1" eb="2">
      <t>シュウ</t>
    </rPh>
    <rPh sb="2" eb="3">
      <t>メ</t>
    </rPh>
    <phoneticPr fontId="47"/>
  </si>
  <si>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</si>
  <si>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</si>
  <si>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(8)</t>
    <phoneticPr fontId="47"/>
  </si>
  <si>
    <t>(7) 氏　名</t>
    <phoneticPr fontId="2"/>
  </si>
  <si>
    <t>(6)
資格</t>
    <rPh sb="4" eb="6">
      <t>シカク</t>
    </rPh>
    <phoneticPr fontId="47"/>
  </si>
  <si>
    <t>(5)
勤務
形態</t>
    <phoneticPr fontId="2"/>
  </si>
  <si>
    <t>(4) 
職種</t>
    <phoneticPr fontId="2"/>
  </si>
  <si>
    <t>No</t>
    <phoneticPr fontId="47"/>
  </si>
  <si>
    <t>日</t>
    <rPh sb="0" eb="1">
      <t>ニチ</t>
    </rPh>
    <phoneticPr fontId="47"/>
  </si>
  <si>
    <t>当月の日数</t>
    <rPh sb="0" eb="2">
      <t>トウゲツ</t>
    </rPh>
    <rPh sb="3" eb="5">
      <t>ニッスウ</t>
    </rPh>
    <phoneticPr fontId="47"/>
  </si>
  <si>
    <t>時間/月</t>
    <rPh sb="0" eb="2">
      <t>ジカン</t>
    </rPh>
    <rPh sb="3" eb="4">
      <t>ツキ</t>
    </rPh>
    <phoneticPr fontId="47"/>
  </si>
  <si>
    <t>時間/週</t>
    <rPh sb="0" eb="2">
      <t>ジカン</t>
    </rPh>
    <rPh sb="3" eb="4">
      <t>シュウ</t>
    </rPh>
    <phoneticPr fontId="4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</si>
  <si>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7"/>
  </si>
  <si>
    <t>予定</t>
  </si>
  <si>
    <t>(2)</t>
    <phoneticPr fontId="47"/>
  </si>
  <si>
    <t>４週</t>
  </si>
  <si>
    <t>(1)</t>
    <phoneticPr fontId="47"/>
  </si>
  <si>
    <t>）</t>
    <phoneticPr fontId="47"/>
  </si>
  <si>
    <t>(</t>
    <phoneticPr fontId="47"/>
  </si>
  <si>
    <t>事業所名</t>
    <rPh sb="0" eb="3">
      <t>ジギョウショ</t>
    </rPh>
    <rPh sb="3" eb="4">
      <t>メイ</t>
    </rPh>
    <phoneticPr fontId="47"/>
  </si>
  <si>
    <t>月</t>
    <rPh sb="0" eb="1">
      <t>ゲツ</t>
    </rPh>
    <phoneticPr fontId="47"/>
  </si>
  <si>
    <t>年</t>
    <rPh sb="0" eb="1">
      <t>ネン</t>
    </rPh>
    <phoneticPr fontId="47"/>
  </si>
  <si>
    <t>)</t>
    <phoneticPr fontId="47"/>
  </si>
  <si>
    <t>令和</t>
    <rPh sb="0" eb="2">
      <t>レイワ</t>
    </rPh>
    <phoneticPr fontId="47"/>
  </si>
  <si>
    <t>訪問介護</t>
    <rPh sb="0" eb="2">
      <t>ホウモン</t>
    </rPh>
    <rPh sb="2" eb="4">
      <t>カイゴ</t>
    </rPh>
    <phoneticPr fontId="47"/>
  </si>
  <si>
    <t>サービス種別</t>
    <rPh sb="4" eb="6">
      <t>シュベツ</t>
    </rPh>
    <phoneticPr fontId="47"/>
  </si>
  <si>
    <t>従業者の勤務の体制及び勤務形態一覧表</t>
    <phoneticPr fontId="47"/>
  </si>
  <si>
    <t>（標準様式1）</t>
    <rPh sb="1" eb="3">
      <t>ヒョウジュン</t>
    </rPh>
    <rPh sb="3" eb="5">
      <t>ヨウシキ</t>
    </rPh>
    <phoneticPr fontId="2"/>
  </si>
  <si>
    <t>管理者</t>
    <rPh sb="0" eb="3">
      <t>カンリシャ</t>
    </rPh>
    <phoneticPr fontId="47"/>
  </si>
  <si>
    <t>A</t>
  </si>
  <si>
    <t>ー</t>
  </si>
  <si>
    <t>厚労　太郎</t>
    <rPh sb="0" eb="2">
      <t>コウロウ</t>
    </rPh>
    <rPh sb="3" eb="5">
      <t>タロウ</t>
    </rPh>
    <phoneticPr fontId="47"/>
  </si>
  <si>
    <t>訪問介護員</t>
    <rPh sb="0" eb="2">
      <t>ホウモン</t>
    </rPh>
    <rPh sb="2" eb="5">
      <t>カイゴイン</t>
    </rPh>
    <phoneticPr fontId="47"/>
  </si>
  <si>
    <t>介護福祉士</t>
    <rPh sb="0" eb="2">
      <t>カイゴ</t>
    </rPh>
    <rPh sb="2" eb="5">
      <t>フクシシ</t>
    </rPh>
    <phoneticPr fontId="47"/>
  </si>
  <si>
    <t>○○　A郞</t>
    <rPh sb="4" eb="5">
      <t>ロウ</t>
    </rPh>
    <phoneticPr fontId="47"/>
  </si>
  <si>
    <t>サービス提供責任者</t>
    <rPh sb="4" eb="6">
      <t>テイキョウ</t>
    </rPh>
    <rPh sb="6" eb="9">
      <t>セキニンシャ</t>
    </rPh>
    <phoneticPr fontId="47"/>
  </si>
  <si>
    <t>実務者研修修了者</t>
    <rPh sb="5" eb="7">
      <t>シュウリョウ</t>
    </rPh>
    <phoneticPr fontId="47"/>
  </si>
  <si>
    <t>○○　B子</t>
    <rPh sb="4" eb="5">
      <t>コ</t>
    </rPh>
    <phoneticPr fontId="47"/>
  </si>
  <si>
    <t>C</t>
  </si>
  <si>
    <t>介護職員初任者研修修了者</t>
    <rPh sb="0" eb="2">
      <t>カイゴ</t>
    </rPh>
    <rPh sb="2" eb="4">
      <t>ショクイン</t>
    </rPh>
    <rPh sb="4" eb="7">
      <t>ショニンシャ</t>
    </rPh>
    <rPh sb="7" eb="9">
      <t>ケンシュウ</t>
    </rPh>
    <rPh sb="9" eb="12">
      <t>シュウリョウシャ</t>
    </rPh>
    <phoneticPr fontId="47"/>
  </si>
  <si>
    <t>○○　C子</t>
    <rPh sb="4" eb="5">
      <t>コ</t>
    </rPh>
    <phoneticPr fontId="47"/>
  </si>
  <si>
    <t>○○　D子</t>
    <rPh sb="4" eb="5">
      <t>コ</t>
    </rPh>
    <phoneticPr fontId="47"/>
  </si>
  <si>
    <t>○○　E子</t>
    <rPh sb="4" eb="5">
      <t>コ</t>
    </rPh>
    <phoneticPr fontId="47"/>
  </si>
  <si>
    <t>○○　F子</t>
    <rPh sb="4" eb="5">
      <t>コ</t>
    </rPh>
    <phoneticPr fontId="47"/>
  </si>
  <si>
    <t>○○　G子</t>
    <rPh sb="4" eb="5">
      <t>コ</t>
    </rPh>
    <phoneticPr fontId="47"/>
  </si>
  <si>
    <t>○○　H子</t>
    <rPh sb="4" eb="5">
      <t>コ</t>
    </rPh>
    <phoneticPr fontId="47"/>
  </si>
  <si>
    <t>≪提出不要≫</t>
    <rPh sb="1" eb="3">
      <t>テイシュツ</t>
    </rPh>
    <rPh sb="3" eb="5">
      <t>フヨウ</t>
    </rPh>
    <phoneticPr fontId="47"/>
  </si>
  <si>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</si>
  <si>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・・・直接入力する必要がある箇所です。</t>
    <rPh sb="3" eb="5">
      <t>チョクセツ</t>
    </rPh>
    <rPh sb="5" eb="7">
      <t>ニュウリョク</t>
    </rPh>
    <rPh sb="9" eb="11">
      <t>ヒツヨウ</t>
    </rPh>
    <rPh sb="14" eb="16">
      <t>カショ</t>
    </rPh>
    <phoneticPr fontId="47"/>
  </si>
  <si>
    <t>下記の記入方法に従って、入力してください。</t>
    <rPh sb="0" eb="2">
      <t>カキ</t>
    </rPh>
    <rPh sb="3" eb="5">
      <t>キニュウ</t>
    </rPh>
    <rPh sb="5" eb="7">
      <t>ホウホウ</t>
    </rPh>
    <rPh sb="8" eb="9">
      <t>シタガ</t>
    </rPh>
    <rPh sb="12" eb="14">
      <t>ニュウリョク</t>
    </rPh>
    <phoneticPr fontId="47"/>
  </si>
  <si>
    <t>・・・プルダウンから選択して入力する必要がある箇所です。</t>
    <rPh sb="10" eb="12">
      <t>センタク</t>
    </rPh>
    <rPh sb="14" eb="16">
      <t>ニュウリョク</t>
    </rPh>
    <rPh sb="18" eb="20">
      <t>ヒツヨウ</t>
    </rPh>
    <rPh sb="23" eb="25">
      <t>カショ</t>
    </rPh>
    <phoneticPr fontId="4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</si>
  <si>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</si>
  <si>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7"/>
  </si>
  <si>
    <t>　(1) 「４週」・「暦月」のいずれかを選択してください。</t>
    <rPh sb="7" eb="8">
      <t>シュウ</t>
    </rPh>
    <rPh sb="11" eb="12">
      <t>レキ</t>
    </rPh>
    <rPh sb="12" eb="13">
      <t>ツキ</t>
    </rPh>
    <rPh sb="20" eb="22">
      <t>センタク</t>
    </rPh>
    <phoneticPr fontId="4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</si>
  <si>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</si>
  <si>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7"/>
  </si>
  <si>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47"/>
  </si>
  <si>
    <t xml:space="preserve"> 　　 記入の順序は、職種ごとにまとめてください。</t>
    <rPh sb="4" eb="6">
      <t>キニュウ</t>
    </rPh>
    <rPh sb="7" eb="9">
      <t>ジュンジョ</t>
    </rPh>
    <rPh sb="11" eb="13">
      <t>ショクシュ</t>
    </rPh>
    <phoneticPr fontId="47"/>
  </si>
  <si>
    <t>職種名</t>
    <rPh sb="0" eb="2">
      <t>ショクシュ</t>
    </rPh>
    <rPh sb="2" eb="3">
      <t>メイ</t>
    </rPh>
    <phoneticPr fontId="47"/>
  </si>
  <si>
    <t>訪問介護員</t>
    <rPh sb="0" eb="2">
      <t>ホウモン</t>
    </rPh>
    <rPh sb="2" eb="4">
      <t>カイゴ</t>
    </rPh>
    <rPh sb="4" eb="5">
      <t>イン</t>
    </rPh>
    <phoneticPr fontId="47"/>
  </si>
  <si>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47"/>
  </si>
  <si>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</si>
  <si>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7"/>
  </si>
  <si>
    <t>（注）常勤・非常勤の区分について</t>
    <rPh sb="1" eb="2">
      <t>チュウ</t>
    </rPh>
    <rPh sb="3" eb="5">
      <t>ジョウキン</t>
    </rPh>
    <rPh sb="6" eb="9">
      <t>ヒジョウキン</t>
    </rPh>
    <rPh sb="10" eb="12">
      <t>クブン</t>
    </rPh>
    <phoneticPr fontId="4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</si>
  <si>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</si>
  <si>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7"/>
  </si>
  <si>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</si>
  <si>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7"/>
  </si>
  <si>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7"/>
  </si>
  <si>
    <t>　(7) 従業者の氏名を記入してください。</t>
    <rPh sb="5" eb="8">
      <t>ジュウギョウシャ</t>
    </rPh>
    <rPh sb="9" eb="11">
      <t>シメイ</t>
    </rPh>
    <rPh sb="12" eb="14">
      <t>キニュウ</t>
    </rPh>
    <phoneticPr fontId="4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</si>
  <si>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7"/>
  </si>
  <si>
    <t>　　  ※ 指定基準の確認に際しては、４週分の入力で差し支えありません。</t>
    <phoneticPr fontId="47"/>
  </si>
  <si>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4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</si>
  <si>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7"/>
  </si>
  <si>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7"/>
  </si>
  <si>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</si>
  <si>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7"/>
  </si>
  <si>
    <t>　　　 その他、特記事項欄としてもご活用ください。</t>
    <rPh sb="6" eb="7">
      <t>タ</t>
    </rPh>
    <rPh sb="8" eb="10">
      <t>トッキ</t>
    </rPh>
    <rPh sb="10" eb="12">
      <t>ジコウ</t>
    </rPh>
    <rPh sb="12" eb="13">
      <t>ラン</t>
    </rPh>
    <rPh sb="18" eb="20">
      <t>カツヨウ</t>
    </rPh>
    <phoneticPr fontId="2"/>
  </si>
  <si>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47"/>
  </si>
  <si>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47"/>
  </si>
  <si>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47"/>
  </si>
  <si>
    <t>　　　　○ 常勤換算方法とは、非常勤の従業者について「事業所の従業者の勤務延時間数を当該事業所において常勤の従業者が勤務すべき時間数で除することにより、</t>
    <phoneticPr fontId="47"/>
  </si>
  <si>
    <t>　　　　　常勤の従業者の員数に換算する方法」であるため、常勤の従業者については常勤換算方法によらず、実人数で計算する。</t>
    <phoneticPr fontId="47"/>
  </si>
  <si>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47"/>
  </si>
  <si>
    <t>　　　　　手入力すること。</t>
    <phoneticPr fontId="47"/>
  </si>
  <si>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7"/>
  </si>
  <si>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</si>
  <si>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7"/>
  </si>
  <si>
    <t>１．サービス種別</t>
    <rPh sb="6" eb="8">
      <t>シュベツ</t>
    </rPh>
    <phoneticPr fontId="47"/>
  </si>
  <si>
    <t>サービス種別名</t>
    <rPh sb="4" eb="6">
      <t>シュベツ</t>
    </rPh>
    <rPh sb="6" eb="7">
      <t>メイ</t>
    </rPh>
    <phoneticPr fontId="47"/>
  </si>
  <si>
    <t>２．職種名・資格名称</t>
    <rPh sb="2" eb="4">
      <t>ショクシュ</t>
    </rPh>
    <rPh sb="4" eb="5">
      <t>メイ</t>
    </rPh>
    <rPh sb="6" eb="8">
      <t>シカク</t>
    </rPh>
    <rPh sb="8" eb="10">
      <t>メイショウ</t>
    </rPh>
    <phoneticPr fontId="47"/>
  </si>
  <si>
    <t>ー</t>
    <phoneticPr fontId="47"/>
  </si>
  <si>
    <t>資格</t>
    <rPh sb="0" eb="2">
      <t>シカク</t>
    </rPh>
    <phoneticPr fontId="47"/>
  </si>
  <si>
    <t>看護師</t>
    <phoneticPr fontId="47"/>
  </si>
  <si>
    <t>看護師</t>
    <rPh sb="0" eb="3">
      <t>カンゴシ</t>
    </rPh>
    <phoneticPr fontId="47"/>
  </si>
  <si>
    <t>准看護師</t>
    <phoneticPr fontId="47"/>
  </si>
  <si>
    <t>准看護師</t>
    <rPh sb="0" eb="4">
      <t>ジュンカンゴシ</t>
    </rPh>
    <phoneticPr fontId="47"/>
  </si>
  <si>
    <t>実務者研修修了者</t>
    <rPh sb="0" eb="3">
      <t>ジツムシャ</t>
    </rPh>
    <rPh sb="3" eb="5">
      <t>ケンシュウ</t>
    </rPh>
    <rPh sb="5" eb="8">
      <t>シュウリョウシャ</t>
    </rPh>
    <phoneticPr fontId="47"/>
  </si>
  <si>
    <t>旧介護職員基礎研修課程修了者</t>
    <phoneticPr fontId="47"/>
  </si>
  <si>
    <t>旧ホームヘルパー1級課程修了者</t>
    <rPh sb="0" eb="1">
      <t>キュウ</t>
    </rPh>
    <rPh sb="9" eb="10">
      <t>キュウ</t>
    </rPh>
    <rPh sb="10" eb="12">
      <t>カテイ</t>
    </rPh>
    <rPh sb="12" eb="15">
      <t>シュウリョウシャ</t>
    </rPh>
    <phoneticPr fontId="47"/>
  </si>
  <si>
    <t>生活援助従事者研修修了者</t>
    <rPh sb="0" eb="2">
      <t>セイカツ</t>
    </rPh>
    <rPh sb="2" eb="4">
      <t>エンジョ</t>
    </rPh>
    <rPh sb="4" eb="7">
      <t>ジュウジシャ</t>
    </rPh>
    <rPh sb="7" eb="9">
      <t>ケンシュウ</t>
    </rPh>
    <rPh sb="9" eb="12">
      <t>シュウリョウシャ</t>
    </rPh>
    <phoneticPr fontId="47"/>
  </si>
  <si>
    <t>共生型訪問介護のサービス提供責任者</t>
    <rPh sb="0" eb="2">
      <t>キョウセイ</t>
    </rPh>
    <rPh sb="2" eb="3">
      <t>ガタ</t>
    </rPh>
    <rPh sb="3" eb="5">
      <t>ホウモン</t>
    </rPh>
    <rPh sb="5" eb="7">
      <t>カイゴ</t>
    </rPh>
    <rPh sb="12" eb="14">
      <t>テイキョウ</t>
    </rPh>
    <rPh sb="14" eb="17">
      <t>セキニンシャ</t>
    </rPh>
    <phoneticPr fontId="47"/>
  </si>
  <si>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47"/>
  </si>
  <si>
    <t>旧ホームヘルパー2級課程修了者</t>
    <rPh sb="0" eb="1">
      <t>キュウ</t>
    </rPh>
    <rPh sb="9" eb="10">
      <t>キュウ</t>
    </rPh>
    <rPh sb="10" eb="12">
      <t>カテイ</t>
    </rPh>
    <rPh sb="12" eb="15">
      <t>シュウリョウシャ</t>
    </rPh>
    <phoneticPr fontId="47"/>
  </si>
  <si>
    <t>【自治体の皆様へ】</t>
    <rPh sb="1" eb="4">
      <t>ジチタイ</t>
    </rPh>
    <rPh sb="5" eb="7">
      <t>ミナサマ</t>
    </rPh>
    <phoneticPr fontId="47"/>
  </si>
  <si>
    <t>※ INDIRECT関数使用のため、以下のとおりセルに「名前の定義」をしています。</t>
    <rPh sb="10" eb="12">
      <t>カンスウ</t>
    </rPh>
    <rPh sb="12" eb="14">
      <t>シヨウ</t>
    </rPh>
    <rPh sb="18" eb="20">
      <t>イカ</t>
    </rPh>
    <rPh sb="28" eb="30">
      <t>ナマエ</t>
    </rPh>
    <rPh sb="31" eb="33">
      <t>テイギ</t>
    </rPh>
    <phoneticPr fontId="47"/>
  </si>
  <si>
    <t>　12行目・・・「職種」</t>
    <rPh sb="3" eb="5">
      <t>ギョウメ</t>
    </rPh>
    <rPh sb="9" eb="11">
      <t>ショクシュ</t>
    </rPh>
    <phoneticPr fontId="47"/>
  </si>
  <si>
    <t>　C列・・・「管理者」</t>
    <rPh sb="2" eb="3">
      <t>レツ</t>
    </rPh>
    <rPh sb="7" eb="10">
      <t>カンリシャ</t>
    </rPh>
    <phoneticPr fontId="47"/>
  </si>
  <si>
    <t>　D列・・・「サービス提供責任者」</t>
    <rPh sb="2" eb="3">
      <t>レツ</t>
    </rPh>
    <rPh sb="11" eb="13">
      <t>テイキョウ</t>
    </rPh>
    <rPh sb="13" eb="16">
      <t>セキニンシャ</t>
    </rPh>
    <phoneticPr fontId="47"/>
  </si>
  <si>
    <t>　E列・・・「訪問介護員」</t>
    <rPh sb="2" eb="3">
      <t>レツ</t>
    </rPh>
    <rPh sb="7" eb="9">
      <t>ホウモン</t>
    </rPh>
    <rPh sb="9" eb="12">
      <t>カイゴイン</t>
    </rPh>
    <phoneticPr fontId="4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</si>
  <si>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7"/>
  </si>
  <si>
    <t>　行が足りない場合は、適宜追加してください。</t>
    <rPh sb="1" eb="2">
      <t>ギョウ</t>
    </rPh>
    <rPh sb="3" eb="4">
      <t>タ</t>
    </rPh>
    <rPh sb="7" eb="9">
      <t>バアイ</t>
    </rPh>
    <rPh sb="11" eb="13">
      <t>テキギ</t>
    </rPh>
    <rPh sb="13" eb="15">
      <t>ツイカ</t>
    </rPh>
    <phoneticPr fontId="47"/>
  </si>
  <si>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</si>
  <si>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7"/>
  </si>
  <si>
    <t>　・「数式」タブ　⇒　「名前の定義」を選択</t>
    <rPh sb="3" eb="5">
      <t>スウシキ</t>
    </rPh>
    <rPh sb="12" eb="14">
      <t>ナマエ</t>
    </rPh>
    <rPh sb="15" eb="17">
      <t>テイギ</t>
    </rPh>
    <rPh sb="19" eb="21">
      <t>センタク</t>
    </rPh>
    <phoneticPr fontId="47"/>
  </si>
  <si>
    <t>　・「名前」に職種名を入力</t>
    <rPh sb="3" eb="5">
      <t>ナマエ</t>
    </rPh>
    <rPh sb="7" eb="9">
      <t>ショクシュ</t>
    </rPh>
    <rPh sb="9" eb="10">
      <t>メイ</t>
    </rPh>
    <rPh sb="11" eb="13">
      <t>ニュウリョク</t>
    </rPh>
    <phoneticPr fontId="4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</si>
  <si>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</si>
  <si>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7"/>
  </si>
  <si>
    <t>自家用自動車有償運送の開始届（陸運局受付済のもの）（写）</t>
    <rPh sb="0" eb="3">
      <t>ジカヨウ</t>
    </rPh>
    <rPh sb="3" eb="6">
      <t>ジドウシャ</t>
    </rPh>
    <rPh sb="6" eb="8">
      <t>ユウショウ</t>
    </rPh>
    <rPh sb="8" eb="10">
      <t>ウンソウ</t>
    </rPh>
    <rPh sb="11" eb="13">
      <t>カイシ</t>
    </rPh>
    <rPh sb="13" eb="14">
      <t>トド</t>
    </rPh>
    <rPh sb="15" eb="16">
      <t>リク</t>
    </rPh>
    <rPh sb="16" eb="17">
      <t>ウン</t>
    </rPh>
    <rPh sb="17" eb="18">
      <t>キョク</t>
    </rPh>
    <rPh sb="18" eb="20">
      <t>ウケツケ</t>
    </rPh>
    <rPh sb="20" eb="21">
      <t>ズ</t>
    </rPh>
    <rPh sb="26" eb="27">
      <t>ウツ</t>
    </rPh>
    <phoneticPr fontId="2"/>
  </si>
  <si>
    <t>○</t>
    <phoneticPr fontId="2"/>
  </si>
  <si>
    <t>自家用自動車の有償運送の許可証（写）</t>
    <rPh sb="0" eb="3">
      <t>ジカヨウ</t>
    </rPh>
    <rPh sb="3" eb="6">
      <t>ジドウシャ</t>
    </rPh>
    <rPh sb="7" eb="9">
      <t>ユウショウ</t>
    </rPh>
    <rPh sb="9" eb="11">
      <t>ウンソウ</t>
    </rPh>
    <rPh sb="12" eb="15">
      <t>キョカショウ</t>
    </rPh>
    <rPh sb="16" eb="17">
      <t>ウツ</t>
    </rPh>
    <phoneticPr fontId="2"/>
  </si>
  <si>
    <t>〔旧道路運送法第８０条第１項但し書きの許可を受けている場合〕</t>
    <rPh sb="1" eb="2">
      <t>キュウ</t>
    </rPh>
    <rPh sb="2" eb="4">
      <t>ドウロ</t>
    </rPh>
    <rPh sb="4" eb="6">
      <t>ウンソウ</t>
    </rPh>
    <rPh sb="6" eb="7">
      <t>ホウ</t>
    </rPh>
    <rPh sb="7" eb="8">
      <t>ダイ</t>
    </rPh>
    <rPh sb="10" eb="11">
      <t>ジョウ</t>
    </rPh>
    <rPh sb="11" eb="12">
      <t>ダイ</t>
    </rPh>
    <rPh sb="13" eb="14">
      <t>コウ</t>
    </rPh>
    <rPh sb="14" eb="15">
      <t>タダ</t>
    </rPh>
    <rPh sb="16" eb="17">
      <t>ガ</t>
    </rPh>
    <rPh sb="19" eb="21">
      <t>キョカ</t>
    </rPh>
    <rPh sb="22" eb="23">
      <t>ウ</t>
    </rPh>
    <rPh sb="27" eb="29">
      <t>バアイ</t>
    </rPh>
    <phoneticPr fontId="2"/>
  </si>
  <si>
    <t>運送者就任承諾書兼就任予定運転者名簿（陸運局提出済のもの）（写）</t>
    <rPh sb="0" eb="2">
      <t>ウンソウ</t>
    </rPh>
    <rPh sb="2" eb="3">
      <t>シャ</t>
    </rPh>
    <rPh sb="3" eb="5">
      <t>シュウニン</t>
    </rPh>
    <rPh sb="5" eb="8">
      <t>ショウダクショ</t>
    </rPh>
    <rPh sb="8" eb="9">
      <t>ケン</t>
    </rPh>
    <rPh sb="9" eb="11">
      <t>シュウニン</t>
    </rPh>
    <rPh sb="11" eb="13">
      <t>ヨテイ</t>
    </rPh>
    <rPh sb="13" eb="16">
      <t>ウンテンシャ</t>
    </rPh>
    <rPh sb="16" eb="18">
      <t>メイボ</t>
    </rPh>
    <rPh sb="19" eb="20">
      <t>リク</t>
    </rPh>
    <rPh sb="20" eb="21">
      <t>ウン</t>
    </rPh>
    <rPh sb="21" eb="22">
      <t>キョク</t>
    </rPh>
    <rPh sb="22" eb="24">
      <t>テイシュツ</t>
    </rPh>
    <rPh sb="24" eb="25">
      <t>ズ</t>
    </rPh>
    <rPh sb="30" eb="31">
      <t>ウツ</t>
    </rPh>
    <phoneticPr fontId="2"/>
  </si>
  <si>
    <t>自家用有償旅客運送者登録証（写）</t>
    <rPh sb="0" eb="3">
      <t>ジカヨウ</t>
    </rPh>
    <rPh sb="3" eb="5">
      <t>ユウショウ</t>
    </rPh>
    <rPh sb="5" eb="7">
      <t>リョキャク</t>
    </rPh>
    <rPh sb="7" eb="9">
      <t>ウンソウ</t>
    </rPh>
    <rPh sb="9" eb="10">
      <t>シャ</t>
    </rPh>
    <rPh sb="10" eb="13">
      <t>トウロクショウ</t>
    </rPh>
    <rPh sb="14" eb="15">
      <t>ウツ</t>
    </rPh>
    <phoneticPr fontId="2"/>
  </si>
  <si>
    <t>〔道路運送法第７９条に基づく登録を受けている場合〕</t>
    <rPh sb="1" eb="3">
      <t>ドウロ</t>
    </rPh>
    <rPh sb="3" eb="5">
      <t>ウンソウ</t>
    </rPh>
    <rPh sb="5" eb="6">
      <t>ホウ</t>
    </rPh>
    <rPh sb="6" eb="7">
      <t>ダイ</t>
    </rPh>
    <rPh sb="9" eb="10">
      <t>ジョウ</t>
    </rPh>
    <rPh sb="11" eb="12">
      <t>モト</t>
    </rPh>
    <rPh sb="14" eb="16">
      <t>トウロク</t>
    </rPh>
    <rPh sb="17" eb="18">
      <t>ウ</t>
    </rPh>
    <rPh sb="22" eb="24">
      <t>バアイ</t>
    </rPh>
    <phoneticPr fontId="2"/>
  </si>
  <si>
    <t>一般（特定）乗用旅客自動車運送事業の運輸開始届（陸運局受付済のもの）（写）</t>
    <rPh sb="0" eb="2">
      <t>イッパン</t>
    </rPh>
    <rPh sb="3" eb="5">
      <t>トクテイ</t>
    </rPh>
    <rPh sb="6" eb="8">
      <t>ジョウヨウ</t>
    </rPh>
    <rPh sb="8" eb="10">
      <t>リョカク</t>
    </rPh>
    <rPh sb="10" eb="13">
      <t>ジドウシャ</t>
    </rPh>
    <rPh sb="13" eb="15">
      <t>ウンソウ</t>
    </rPh>
    <rPh sb="15" eb="17">
      <t>ジギョウ</t>
    </rPh>
    <rPh sb="18" eb="20">
      <t>ウンユ</t>
    </rPh>
    <rPh sb="20" eb="22">
      <t>カイシ</t>
    </rPh>
    <rPh sb="22" eb="23">
      <t>トドケ</t>
    </rPh>
    <rPh sb="24" eb="27">
      <t>リクウンキョク</t>
    </rPh>
    <rPh sb="27" eb="29">
      <t>ウケツケ</t>
    </rPh>
    <rPh sb="29" eb="30">
      <t>スミ</t>
    </rPh>
    <rPh sb="35" eb="36">
      <t>シャ</t>
    </rPh>
    <phoneticPr fontId="2"/>
  </si>
  <si>
    <t>一般（特定）乗用旅客自動車運送事業の運賃及び料金の設定の許可書（写）</t>
    <rPh sb="0" eb="2">
      <t>イッパン</t>
    </rPh>
    <rPh sb="3" eb="5">
      <t>トクテイ</t>
    </rPh>
    <rPh sb="6" eb="8">
      <t>ジョウヨウ</t>
    </rPh>
    <rPh sb="8" eb="10">
      <t>リョカク</t>
    </rPh>
    <rPh sb="10" eb="13">
      <t>ジドウシャ</t>
    </rPh>
    <rPh sb="13" eb="15">
      <t>ウンソウ</t>
    </rPh>
    <rPh sb="15" eb="17">
      <t>ジギョウ</t>
    </rPh>
    <rPh sb="18" eb="20">
      <t>ウンチン</t>
    </rPh>
    <rPh sb="20" eb="21">
      <t>オヨ</t>
    </rPh>
    <rPh sb="22" eb="24">
      <t>リョウキン</t>
    </rPh>
    <rPh sb="25" eb="27">
      <t>セッテイ</t>
    </rPh>
    <rPh sb="28" eb="31">
      <t>キョカショ</t>
    </rPh>
    <rPh sb="32" eb="33">
      <t>シャ</t>
    </rPh>
    <phoneticPr fontId="2"/>
  </si>
  <si>
    <t>一般（特定）乗用旅客自動車運送事業の経営の許可書（写）</t>
    <rPh sb="0" eb="2">
      <t>イッパン</t>
    </rPh>
    <rPh sb="3" eb="5">
      <t>トクテイ</t>
    </rPh>
    <rPh sb="6" eb="8">
      <t>ジョウヨウ</t>
    </rPh>
    <rPh sb="8" eb="10">
      <t>リョカク</t>
    </rPh>
    <rPh sb="10" eb="13">
      <t>ジドウシャ</t>
    </rPh>
    <rPh sb="13" eb="15">
      <t>ウンソウ</t>
    </rPh>
    <rPh sb="15" eb="17">
      <t>ジギョウ</t>
    </rPh>
    <rPh sb="18" eb="20">
      <t>ケイエイ</t>
    </rPh>
    <rPh sb="21" eb="24">
      <t>キョカショ</t>
    </rPh>
    <rPh sb="25" eb="26">
      <t>シャ</t>
    </rPh>
    <phoneticPr fontId="2"/>
  </si>
  <si>
    <t>〔道路運送法第４条又は第４３条の事業許可が得られている場合〕</t>
    <rPh sb="1" eb="3">
      <t>ドウロ</t>
    </rPh>
    <rPh sb="3" eb="5">
      <t>ウンソウ</t>
    </rPh>
    <rPh sb="5" eb="6">
      <t>ホウ</t>
    </rPh>
    <rPh sb="6" eb="7">
      <t>ダイ</t>
    </rPh>
    <rPh sb="8" eb="9">
      <t>ジョウ</t>
    </rPh>
    <rPh sb="9" eb="10">
      <t>マタ</t>
    </rPh>
    <rPh sb="11" eb="12">
      <t>ダイ</t>
    </rPh>
    <rPh sb="14" eb="15">
      <t>ジョウ</t>
    </rPh>
    <rPh sb="16" eb="18">
      <t>ジギョウ</t>
    </rPh>
    <rPh sb="18" eb="20">
      <t>キョカ</t>
    </rPh>
    <rPh sb="21" eb="22">
      <t>エ</t>
    </rPh>
    <rPh sb="27" eb="29">
      <t>バアイ</t>
    </rPh>
    <phoneticPr fontId="2"/>
  </si>
  <si>
    <t>道路運送法（昭和26年法律第183号）上の許可書（写）等</t>
    <rPh sb="0" eb="2">
      <t>ドウロ</t>
    </rPh>
    <rPh sb="2" eb="4">
      <t>ウンソウ</t>
    </rPh>
    <rPh sb="4" eb="5">
      <t>ホウ</t>
    </rPh>
    <rPh sb="6" eb="8">
      <t>ショウワ</t>
    </rPh>
    <rPh sb="10" eb="11">
      <t>ネン</t>
    </rPh>
    <rPh sb="11" eb="13">
      <t>ホウリツ</t>
    </rPh>
    <rPh sb="13" eb="14">
      <t>ダイ</t>
    </rPh>
    <rPh sb="17" eb="18">
      <t>ゴウ</t>
    </rPh>
    <rPh sb="19" eb="20">
      <t>ジョウ</t>
    </rPh>
    <rPh sb="21" eb="24">
      <t>キョカショ</t>
    </rPh>
    <rPh sb="25" eb="26">
      <t>ウツ</t>
    </rPh>
    <rPh sb="27" eb="28">
      <t>トウ</t>
    </rPh>
    <phoneticPr fontId="2"/>
  </si>
  <si>
    <t>誓約書　＜参考様式５＞</t>
    <rPh sb="0" eb="3">
      <t>セイヤクショ</t>
    </rPh>
    <rPh sb="5" eb="7">
      <t>サンコウ</t>
    </rPh>
    <rPh sb="7" eb="9">
      <t>ヨウシキ</t>
    </rPh>
    <phoneticPr fontId="2"/>
  </si>
  <si>
    <t>通院等乗降介助</t>
    <rPh sb="0" eb="2">
      <t>ツウイン</t>
    </rPh>
    <rPh sb="2" eb="3">
      <t>トウ</t>
    </rPh>
    <rPh sb="3" eb="5">
      <t>ジョウコウ</t>
    </rPh>
    <rPh sb="5" eb="7">
      <t>カイジョ</t>
    </rPh>
    <phoneticPr fontId="2"/>
  </si>
  <si>
    <t>加算Ⅱを算定する場合。</t>
    <rPh sb="0" eb="2">
      <t>カサン</t>
    </rPh>
    <rPh sb="4" eb="6">
      <t>サンテイ</t>
    </rPh>
    <rPh sb="8" eb="10">
      <t>バアイ</t>
    </rPh>
    <phoneticPr fontId="2"/>
  </si>
  <si>
    <t>認知症介護指導者養成研修の修了証（写）</t>
    <phoneticPr fontId="2"/>
  </si>
  <si>
    <t>認知症介護実践リーダー研修の修了証（写）</t>
    <phoneticPr fontId="2"/>
  </si>
  <si>
    <t>口腔連携強化加算に関する届出書＜別紙11＞</t>
    <rPh sb="0" eb="2">
      <t>コウクウ</t>
    </rPh>
    <rPh sb="2" eb="8">
      <t>レンケイキョウカカサン</t>
    </rPh>
    <rPh sb="9" eb="10">
      <t>カン</t>
    </rPh>
    <rPh sb="12" eb="15">
      <t>トドケデショ</t>
    </rPh>
    <rPh sb="16" eb="18">
      <t>ベッシ</t>
    </rPh>
    <phoneticPr fontId="43"/>
  </si>
  <si>
    <t>口腔連携強化加算</t>
    <rPh sb="0" eb="2">
      <t>コウクウ</t>
    </rPh>
    <rPh sb="2" eb="4">
      <t>レンケイ</t>
    </rPh>
    <rPh sb="4" eb="6">
      <t>キョウカ</t>
    </rPh>
    <rPh sb="6" eb="8">
      <t>カサン</t>
    </rPh>
    <phoneticPr fontId="43"/>
  </si>
  <si>
    <t>中山間地域等における小規模事業所加算（規模に関する状況）
＜参考様式３＞</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</si>
  <si>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2"/>
  </si>
  <si>
    <t>訪問介護、訪問型サービスにおける同一建物減算に係る計画書＜別紙10＞</t>
    <rPh sb="0" eb="2">
      <t>ホウモン</t>
    </rPh>
    <rPh sb="2" eb="4">
      <t>カイゴ</t>
    </rPh>
    <rPh sb="5" eb="7">
      <t>ホウモン</t>
    </rPh>
    <rPh sb="7" eb="8">
      <t>ガタ</t>
    </rPh>
    <rPh sb="16" eb="18">
      <t>ドウイツ</t>
    </rPh>
    <rPh sb="18" eb="20">
      <t>タテモノ</t>
    </rPh>
    <rPh sb="20" eb="21">
      <t>ゲン</t>
    </rPh>
    <rPh sb="21" eb="22">
      <t>サン</t>
    </rPh>
    <rPh sb="23" eb="24">
      <t>カカワ</t>
    </rPh>
    <rPh sb="25" eb="28">
      <t>ケイカクショ</t>
    </rPh>
    <rPh sb="29" eb="31">
      <t>ベッシ</t>
    </rPh>
    <phoneticPr fontId="2"/>
  </si>
  <si>
    <t>同一建物減算</t>
    <rPh sb="0" eb="2">
      <t>ドウイツ</t>
    </rPh>
    <rPh sb="2" eb="4">
      <t>タテモノ</t>
    </rPh>
    <rPh sb="4" eb="5">
      <t>ゲン</t>
    </rPh>
    <rPh sb="5" eb="6">
      <t>サン</t>
    </rPh>
    <phoneticPr fontId="43"/>
  </si>
  <si>
    <t>共生型サービスの提供(重度訪問介護事業所）</t>
    <rPh sb="0" eb="3">
      <t>キョウセイガタ</t>
    </rPh>
    <rPh sb="8" eb="10">
      <t>テイキョウ</t>
    </rPh>
    <rPh sb="11" eb="13">
      <t>ジュウド</t>
    </rPh>
    <rPh sb="13" eb="15">
      <t>ホウモン</t>
    </rPh>
    <rPh sb="15" eb="17">
      <t>カイゴ</t>
    </rPh>
    <rPh sb="17" eb="20">
      <t>ジギョウショ</t>
    </rPh>
    <phoneticPr fontId="43"/>
  </si>
  <si>
    <t>共生型サービスの提供(居宅介護事業所）</t>
    <rPh sb="0" eb="3">
      <t>キョウセイガタ</t>
    </rPh>
    <rPh sb="8" eb="10">
      <t>テイキョウ</t>
    </rPh>
    <rPh sb="11" eb="13">
      <t>キョタク</t>
    </rPh>
    <rPh sb="13" eb="15">
      <t>カイゴ</t>
    </rPh>
    <rPh sb="15" eb="18">
      <t>ジギョウショ</t>
    </rPh>
    <phoneticPr fontId="43"/>
  </si>
  <si>
    <t>健康診断を実施したことがわかる記録（予定でも可）</t>
    <rPh sb="0" eb="2">
      <t>ケンコウ</t>
    </rPh>
    <rPh sb="2" eb="4">
      <t>シンダン</t>
    </rPh>
    <rPh sb="5" eb="7">
      <t>ジッシ</t>
    </rPh>
    <rPh sb="15" eb="17">
      <t>キロク</t>
    </rPh>
    <rPh sb="18" eb="20">
      <t>ヨテイ</t>
    </rPh>
    <rPh sb="22" eb="23">
      <t>カ</t>
    </rPh>
    <phoneticPr fontId="43"/>
  </si>
  <si>
    <t>任意の様式で可。重要事項説明書に記載があれば重要事項説明書でも可。</t>
    <rPh sb="0" eb="2">
      <t>ニンイ</t>
    </rPh>
    <rPh sb="3" eb="5">
      <t>ヨウシキ</t>
    </rPh>
    <rPh sb="6" eb="7">
      <t>カ</t>
    </rPh>
    <rPh sb="8" eb="10">
      <t>ジュウヨウ</t>
    </rPh>
    <rPh sb="10" eb="12">
      <t>ジコウ</t>
    </rPh>
    <rPh sb="12" eb="15">
      <t>セツメイショ</t>
    </rPh>
    <rPh sb="16" eb="18">
      <t>キサイ</t>
    </rPh>
    <rPh sb="22" eb="24">
      <t>ジュウヨウ</t>
    </rPh>
    <rPh sb="24" eb="26">
      <t>ジコウ</t>
    </rPh>
    <rPh sb="26" eb="29">
      <t>セツメイショ</t>
    </rPh>
    <rPh sb="31" eb="32">
      <t>カ</t>
    </rPh>
    <phoneticPr fontId="2"/>
  </si>
  <si>
    <t>緊急時等における対応方法を明示している文書（案でも可）</t>
    <rPh sb="0" eb="3">
      <t>キンキュウジ</t>
    </rPh>
    <rPh sb="3" eb="4">
      <t>トウ</t>
    </rPh>
    <rPh sb="8" eb="10">
      <t>タイオウ</t>
    </rPh>
    <rPh sb="10" eb="12">
      <t>ホウホウ</t>
    </rPh>
    <rPh sb="13" eb="15">
      <t>メイジ</t>
    </rPh>
    <rPh sb="19" eb="21">
      <t>ブンショ</t>
    </rPh>
    <rPh sb="22" eb="23">
      <t>アン</t>
    </rPh>
    <rPh sb="25" eb="26">
      <t>カ</t>
    </rPh>
    <phoneticPr fontId="2"/>
  </si>
  <si>
    <t>サービス提供責任者から訪問介護員等に対し、利用者に関する情報やサービス提供にあたっての留意事項を伝達する文書等の様式（案でも可）</t>
    <rPh sb="4" eb="6">
      <t>テイキョウ</t>
    </rPh>
    <rPh sb="6" eb="9">
      <t>セキニンシャ</t>
    </rPh>
    <rPh sb="11" eb="13">
      <t>ホウモン</t>
    </rPh>
    <rPh sb="13" eb="15">
      <t>カイゴ</t>
    </rPh>
    <rPh sb="15" eb="16">
      <t>イン</t>
    </rPh>
    <rPh sb="16" eb="17">
      <t>トウ</t>
    </rPh>
    <rPh sb="18" eb="19">
      <t>タイ</t>
    </rPh>
    <rPh sb="21" eb="23">
      <t>リヨウ</t>
    </rPh>
    <rPh sb="23" eb="24">
      <t>シャ</t>
    </rPh>
    <rPh sb="25" eb="26">
      <t>カン</t>
    </rPh>
    <rPh sb="28" eb="30">
      <t>ジョウホウ</t>
    </rPh>
    <rPh sb="35" eb="37">
      <t>テイキョウ</t>
    </rPh>
    <rPh sb="43" eb="45">
      <t>リュウイ</t>
    </rPh>
    <rPh sb="45" eb="47">
      <t>ジコウ</t>
    </rPh>
    <rPh sb="48" eb="50">
      <t>デンタツ</t>
    </rPh>
    <rPh sb="52" eb="54">
      <t>ブンショ</t>
    </rPh>
    <rPh sb="54" eb="55">
      <t>トウ</t>
    </rPh>
    <rPh sb="56" eb="58">
      <t>ヨウシキ</t>
    </rPh>
    <rPh sb="59" eb="60">
      <t>アン</t>
    </rPh>
    <rPh sb="62" eb="63">
      <t>カ</t>
    </rPh>
    <phoneticPr fontId="2"/>
  </si>
  <si>
    <t>高齢者虐待防止措置実施の有無</t>
    <rPh sb="0" eb="11">
      <t>コウレイシャギャクタイボウシソチジッシ</t>
    </rPh>
    <rPh sb="12" eb="14">
      <t>ウム</t>
    </rPh>
    <phoneticPr fontId="43"/>
  </si>
  <si>
    <t>特別地域加算</t>
    <rPh sb="0" eb="2">
      <t>トクベツ</t>
    </rPh>
    <rPh sb="2" eb="4">
      <t>チイキ</t>
    </rPh>
    <rPh sb="4" eb="6">
      <t>カサン</t>
    </rPh>
    <phoneticPr fontId="2"/>
  </si>
  <si>
    <t>施設等の区分</t>
    <rPh sb="0" eb="2">
      <t>シセツ</t>
    </rPh>
    <rPh sb="2" eb="3">
      <t>トウ</t>
    </rPh>
    <rPh sb="4" eb="6">
      <t>クブン</t>
    </rPh>
    <phoneticPr fontId="2"/>
  </si>
  <si>
    <t>割引をする場合</t>
    <rPh sb="0" eb="2">
      <t>ワリビキ</t>
    </rPh>
    <rPh sb="5" eb="7">
      <t>バアイ</t>
    </rPh>
    <phoneticPr fontId="2"/>
  </si>
  <si>
    <t>自主点検したもの（チェック済）を提出すること。</t>
    <rPh sb="0" eb="2">
      <t>ジシュ</t>
    </rPh>
    <rPh sb="2" eb="4">
      <t>テンケン</t>
    </rPh>
    <rPh sb="13" eb="14">
      <t>ズ</t>
    </rPh>
    <rPh sb="16" eb="18">
      <t>テイシュツ</t>
    </rPh>
    <phoneticPr fontId="2"/>
  </si>
  <si>
    <t>共　通　事　項
（必ず必要な書類）</t>
    <rPh sb="0" eb="1">
      <t>トモ</t>
    </rPh>
    <rPh sb="2" eb="3">
      <t>ツウ</t>
    </rPh>
    <rPh sb="4" eb="5">
      <t>コト</t>
    </rPh>
    <rPh sb="6" eb="7">
      <t>コウ</t>
    </rPh>
    <rPh sb="9" eb="10">
      <t>カナラ</t>
    </rPh>
    <rPh sb="11" eb="13">
      <t>ヒツヨウ</t>
    </rPh>
    <rPh sb="14" eb="16">
      <t>ショルイ</t>
    </rPh>
    <phoneticPr fontId="2"/>
  </si>
  <si>
    <t>備　　考</t>
    <rPh sb="0" eb="1">
      <t>ソナエ</t>
    </rPh>
    <rPh sb="3" eb="4">
      <t>コウ</t>
    </rPh>
    <phoneticPr fontId="2"/>
  </si>
  <si>
    <t>添　付　書　類</t>
    <rPh sb="0" eb="1">
      <t>ソウ</t>
    </rPh>
    <rPh sb="2" eb="3">
      <t>ヅケ</t>
    </rPh>
    <rPh sb="4" eb="5">
      <t>ショ</t>
    </rPh>
    <rPh sb="6" eb="7">
      <t>タグイ</t>
    </rPh>
    <phoneticPr fontId="2"/>
  </si>
  <si>
    <t>事業所チェック欄</t>
    <rPh sb="0" eb="2">
      <t>ジギョウ</t>
    </rPh>
    <rPh sb="2" eb="3">
      <t>ショ</t>
    </rPh>
    <rPh sb="7" eb="8">
      <t>ラン</t>
    </rPh>
    <phoneticPr fontId="2"/>
  </si>
  <si>
    <t>届出事項</t>
    <rPh sb="0" eb="2">
      <t>トドケデ</t>
    </rPh>
    <rPh sb="2" eb="4">
      <t>ジコウ</t>
    </rPh>
    <phoneticPr fontId="2"/>
  </si>
  <si>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2"/>
  </si>
  <si>
    <t>介護老人福祉施設</t>
    <rPh sb="0" eb="2">
      <t>カイゴ</t>
    </rPh>
    <rPh sb="2" eb="4">
      <t>ロウジン</t>
    </rPh>
    <rPh sb="4" eb="6">
      <t>フクシ</t>
    </rPh>
    <rPh sb="6" eb="8">
      <t>シセツ</t>
    </rPh>
    <phoneticPr fontId="2"/>
  </si>
  <si>
    <t>特定施設入居者生活介護</t>
    <rPh sb="0" eb="2">
      <t>トクテイ</t>
    </rPh>
    <rPh sb="2" eb="4">
      <t>シセツ</t>
    </rPh>
    <rPh sb="4" eb="7">
      <t>ニュウキョシャ</t>
    </rPh>
    <rPh sb="7" eb="9">
      <t>セイカツ</t>
    </rPh>
    <rPh sb="9" eb="11">
      <t>カイゴ</t>
    </rPh>
    <phoneticPr fontId="2"/>
  </si>
  <si>
    <t>適用条件</t>
    <rPh sb="0" eb="2">
      <t>テキヨウ</t>
    </rPh>
    <rPh sb="2" eb="4">
      <t>ジョウケン</t>
    </rPh>
    <phoneticPr fontId="2"/>
  </si>
  <si>
    <t>サービスの種類</t>
    <rPh sb="5" eb="7">
      <t>シュルイ</t>
    </rPh>
    <phoneticPr fontId="2"/>
  </si>
  <si>
    <t>事業所・施設名</t>
    <rPh sb="0" eb="3">
      <t>ジギョウショ</t>
    </rPh>
    <rPh sb="4" eb="6">
      <t>シセツ</t>
    </rPh>
    <rPh sb="6" eb="7">
      <t>メイ</t>
    </rPh>
    <phoneticPr fontId="2"/>
  </si>
  <si>
    <t>人</t>
    <rPh sb="0" eb="1">
      <t>ニン</t>
    </rPh>
    <phoneticPr fontId="43"/>
  </si>
  <si>
    <t>　３か月間の平均で届出を行った場合は、届出月以降においても直近３か月間の職員又の割合につき、毎月継続的に所定の割合を維持する必要がある。その割合については、毎月記録するとともに、所定の割合を下回った場合には、加算の取り下げを行うこと。</t>
    <phoneticPr fontId="2"/>
  </si>
  <si>
    <t>　前年度の実績が６月に満たない事業所は、届出月前３ヶ月間の平均の状況で作成すること。（４月１日から算定を行う場合は、１２月、１月、２月の平均）</t>
    <rPh sb="1" eb="4">
      <t>ゼンネンド</t>
    </rPh>
    <rPh sb="5" eb="7">
      <t>ジッセキ</t>
    </rPh>
    <rPh sb="9" eb="10">
      <t>ガツ</t>
    </rPh>
    <rPh sb="11" eb="12">
      <t>ミ</t>
    </rPh>
    <rPh sb="15" eb="18">
      <t>ジギョウショ</t>
    </rPh>
    <rPh sb="20" eb="22">
      <t>トドケデ</t>
    </rPh>
    <rPh sb="22" eb="23">
      <t>ツキ</t>
    </rPh>
    <rPh sb="23" eb="24">
      <t>ゼン</t>
    </rPh>
    <rPh sb="26" eb="28">
      <t>ゲツカン</t>
    </rPh>
    <rPh sb="29" eb="31">
      <t>ヘイキン</t>
    </rPh>
    <rPh sb="32" eb="34">
      <t>ジョウキョウ</t>
    </rPh>
    <rPh sb="35" eb="37">
      <t>サクセイ</t>
    </rPh>
    <phoneticPr fontId="2"/>
  </si>
  <si>
    <t>（注意事項）</t>
    <rPh sb="1" eb="3">
      <t>チュウイ</t>
    </rPh>
    <rPh sb="3" eb="5">
      <t>ジコウ</t>
    </rPh>
    <phoneticPr fontId="2"/>
  </si>
  <si>
    <t>５０％以上が適</t>
    <rPh sb="3" eb="5">
      <t>イジョウ</t>
    </rPh>
    <rPh sb="6" eb="7">
      <t>テキ</t>
    </rPh>
    <phoneticPr fontId="2"/>
  </si>
  <si>
    <t>←</t>
    <phoneticPr fontId="2"/>
  </si>
  <si>
    <t>適　・　否</t>
    <rPh sb="0" eb="1">
      <t>テキ</t>
    </rPh>
    <rPh sb="4" eb="5">
      <t>ヒ</t>
    </rPh>
    <phoneticPr fontId="2"/>
  </si>
  <si>
    <t>B ／ A × 100</t>
    <phoneticPr fontId="2"/>
  </si>
  <si>
    <t>イ）介護福祉士・実務者研修修了者・旧介護職員基礎研修課程修了者・旧１級課程修了者の割合</t>
    <rPh sb="2" eb="4">
      <t>カイゴ</t>
    </rPh>
    <rPh sb="4" eb="7">
      <t>フクシシ</t>
    </rPh>
    <rPh sb="8" eb="11">
      <t>ジツムシャ</t>
    </rPh>
    <rPh sb="11" eb="13">
      <t>ケンシュウ</t>
    </rPh>
    <rPh sb="13" eb="16">
      <t>シュウリョウシャ</t>
    </rPh>
    <rPh sb="17" eb="18">
      <t>キュウ</t>
    </rPh>
    <rPh sb="18" eb="20">
      <t>カイゴ</t>
    </rPh>
    <rPh sb="20" eb="22">
      <t>ショクイン</t>
    </rPh>
    <rPh sb="22" eb="24">
      <t>キソ</t>
    </rPh>
    <rPh sb="24" eb="26">
      <t>ケンシュウ</t>
    </rPh>
    <rPh sb="26" eb="28">
      <t>カテイ</t>
    </rPh>
    <rPh sb="28" eb="31">
      <t>シュウリョウシャ</t>
    </rPh>
    <rPh sb="32" eb="33">
      <t>キュウ</t>
    </rPh>
    <rPh sb="34" eb="35">
      <t>キュウ</t>
    </rPh>
    <rPh sb="35" eb="37">
      <t>カテイ</t>
    </rPh>
    <rPh sb="37" eb="40">
      <t>シュウリョウシャ</t>
    </rPh>
    <rPh sb="41" eb="43">
      <t>ワリアイ</t>
    </rPh>
    <phoneticPr fontId="2"/>
  </si>
  <si>
    <t>３０％以上が適</t>
    <rPh sb="3" eb="5">
      <t>イジョウ</t>
    </rPh>
    <rPh sb="6" eb="7">
      <t>テキ</t>
    </rPh>
    <phoneticPr fontId="2"/>
  </si>
  <si>
    <t>ア）介護福祉士の割合</t>
    <rPh sb="2" eb="4">
      <t>カイゴ</t>
    </rPh>
    <rPh sb="4" eb="7">
      <t>フクシシ</t>
    </rPh>
    <rPh sb="8" eb="10">
      <t>ワリアイ</t>
    </rPh>
    <phoneticPr fontId="2"/>
  </si>
  <si>
    <t>課程修了者まで記載する必要はございません。</t>
    <rPh sb="7" eb="9">
      <t>キサイ</t>
    </rPh>
    <rPh sb="11" eb="13">
      <t>ヒツヨウ</t>
    </rPh>
    <phoneticPr fontId="2"/>
  </si>
  <si>
    <t>以上で該当要件を満たす場合は前ページに実務者研修修了者，旧介護職員基礎研修課程修了者・旧１級</t>
    <rPh sb="0" eb="2">
      <t>イジョウ</t>
    </rPh>
    <rPh sb="3" eb="5">
      <t>ガイトウ</t>
    </rPh>
    <rPh sb="5" eb="7">
      <t>ヨウケン</t>
    </rPh>
    <rPh sb="8" eb="9">
      <t>ミ</t>
    </rPh>
    <rPh sb="11" eb="13">
      <t>バアイ</t>
    </rPh>
    <rPh sb="14" eb="15">
      <t>ゼン</t>
    </rPh>
    <rPh sb="19" eb="22">
      <t>ジツムシャ</t>
    </rPh>
    <rPh sb="22" eb="24">
      <t>ケンシュウ</t>
    </rPh>
    <rPh sb="24" eb="27">
      <t>シュウリョウシャ</t>
    </rPh>
    <phoneticPr fontId="2"/>
  </si>
  <si>
    <t>前ページ氏名についてもア）イ）いずれかの場合に該当する者のみ記載すること。ア）介護福祉士の割合30％</t>
    <rPh sb="0" eb="1">
      <t>マエ</t>
    </rPh>
    <rPh sb="4" eb="6">
      <t>シメイ</t>
    </rPh>
    <rPh sb="20" eb="22">
      <t>バアイ</t>
    </rPh>
    <rPh sb="23" eb="25">
      <t>ガイトウ</t>
    </rPh>
    <rPh sb="27" eb="28">
      <t>モノ</t>
    </rPh>
    <rPh sb="30" eb="32">
      <t>キサイ</t>
    </rPh>
    <rPh sb="39" eb="41">
      <t>カイゴ</t>
    </rPh>
    <rPh sb="41" eb="43">
      <t>フクシ</t>
    </rPh>
    <rPh sb="43" eb="44">
      <t>シ</t>
    </rPh>
    <rPh sb="45" eb="46">
      <t>ワリ</t>
    </rPh>
    <rPh sb="46" eb="47">
      <t>ア</t>
    </rPh>
    <phoneticPr fontId="2"/>
  </si>
  <si>
    <t>ア）又はイ）いずれかを満たせば算定可能。よって下記ア）イ）のいずれかのみ記載すること。</t>
    <rPh sb="2" eb="3">
      <t>マタ</t>
    </rPh>
    <rPh sb="11" eb="12">
      <t>ミ</t>
    </rPh>
    <rPh sb="15" eb="17">
      <t>サンテイ</t>
    </rPh>
    <rPh sb="17" eb="19">
      <t>カノウ</t>
    </rPh>
    <rPh sb="23" eb="25">
      <t>カキ</t>
    </rPh>
    <rPh sb="36" eb="38">
      <t>キサイ</t>
    </rPh>
    <phoneticPr fontId="2"/>
  </si>
  <si>
    <t>　「常勤換算平均」の欄は、常勤換算方法により算出した届出日の属する月の前３か月の平均を記入してください。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40" eb="42">
      <t>ヘイキン</t>
    </rPh>
    <rPh sb="43" eb="45">
      <t>キニュウ</t>
    </rPh>
    <phoneticPr fontId="2"/>
  </si>
  <si>
    <t>　「×月の常勤換算数」の欄は、月ごとに小数点第２位以下を切り捨ててください。</t>
    <rPh sb="3" eb="4">
      <t>ツキ</t>
    </rPh>
    <rPh sb="5" eb="7">
      <t>ジョウキン</t>
    </rPh>
    <rPh sb="7" eb="9">
      <t>カンサン</t>
    </rPh>
    <rPh sb="9" eb="10">
      <t>スウ</t>
    </rPh>
    <rPh sb="12" eb="13">
      <t>ラン</t>
    </rPh>
    <rPh sb="15" eb="16">
      <t>ツキ</t>
    </rPh>
    <rPh sb="19" eb="22">
      <t>ショウスウテン</t>
    </rPh>
    <rPh sb="22" eb="23">
      <t>ダイ</t>
    </rPh>
    <rPh sb="24" eb="27">
      <t>イイカ</t>
    </rPh>
    <rPh sb="28" eb="29">
      <t>キ</t>
    </rPh>
    <rPh sb="30" eb="31">
      <t>ス</t>
    </rPh>
    <phoneticPr fontId="2"/>
  </si>
  <si>
    <t>　介護職員基礎研修課程修了者等の場合は、登録年月日の欄は修了年月日と読み替えて記入してください。</t>
    <rPh sb="14" eb="15">
      <t>トウ</t>
    </rPh>
    <phoneticPr fontId="2"/>
  </si>
  <si>
    <t>　　　　　常勤換算平均　【B】　　</t>
    <rPh sb="5" eb="7">
      <t>ジョウキン</t>
    </rPh>
    <rPh sb="7" eb="9">
      <t>カンサン</t>
    </rPh>
    <rPh sb="9" eb="11">
      <t>ヘイキン</t>
    </rPh>
    <phoneticPr fontId="2"/>
  </si>
  <si>
    <t>月の常勤換算数</t>
  </si>
  <si>
    <t>登録年月日</t>
    <rPh sb="0" eb="2">
      <t>トウロク</t>
    </rPh>
    <rPh sb="2" eb="5">
      <t>ネンガッピ</t>
    </rPh>
    <phoneticPr fontId="2"/>
  </si>
  <si>
    <t>登録証登録番号</t>
    <rPh sb="0" eb="3">
      <t>トウロクショウ</t>
    </rPh>
    <rPh sb="3" eb="5">
      <t>トウロク</t>
    </rPh>
    <rPh sb="5" eb="7">
      <t>バンゴウ</t>
    </rPh>
    <phoneticPr fontId="2"/>
  </si>
  <si>
    <t>氏　　　名</t>
  </si>
  <si>
    <t>資格の種類</t>
    <rPh sb="0" eb="2">
      <t>シカク</t>
    </rPh>
    <rPh sb="3" eb="5">
      <t>シュルイ</t>
    </rPh>
    <phoneticPr fontId="2"/>
  </si>
  <si>
    <t>換算月</t>
    <rPh sb="0" eb="2">
      <t>カンサン</t>
    </rPh>
    <rPh sb="2" eb="3">
      <t>ツキ</t>
    </rPh>
    <phoneticPr fontId="2"/>
  </si>
  <si>
    <t>の訪問介護員の氏名、常勤換算数　（届出月前３か月の平均）</t>
    <rPh sb="1" eb="3">
      <t>ホウモン</t>
    </rPh>
    <rPh sb="3" eb="5">
      <t>カイゴ</t>
    </rPh>
    <rPh sb="5" eb="6">
      <t>イン</t>
    </rPh>
    <rPh sb="7" eb="9">
      <t>シメイ</t>
    </rPh>
    <rPh sb="10" eb="12">
      <t>ジョウキン</t>
    </rPh>
    <rPh sb="12" eb="14">
      <t>カンサン</t>
    </rPh>
    <rPh sb="14" eb="15">
      <t>スウ</t>
    </rPh>
    <rPh sb="17" eb="19">
      <t>トドケデ</t>
    </rPh>
    <rPh sb="19" eb="20">
      <t>ツキ</t>
    </rPh>
    <rPh sb="20" eb="21">
      <t>マエ</t>
    </rPh>
    <rPh sb="23" eb="24">
      <t>ガツ</t>
    </rPh>
    <phoneticPr fontId="2"/>
  </si>
  <si>
    <t>介護福祉士・実務者研修修了者・旧介護職員基礎研修課程修了者・旧ヘルパー１級課程修了者</t>
    <rPh sb="0" eb="2">
      <t>カイゴ</t>
    </rPh>
    <rPh sb="2" eb="5">
      <t>フクシシ</t>
    </rPh>
    <rPh sb="6" eb="9">
      <t>ジツムシャ</t>
    </rPh>
    <rPh sb="9" eb="11">
      <t>ケンシュウ</t>
    </rPh>
    <rPh sb="11" eb="14">
      <t>シュウリョウシャ</t>
    </rPh>
    <rPh sb="15" eb="16">
      <t>キュウ</t>
    </rPh>
    <rPh sb="16" eb="18">
      <t>カイゴ</t>
    </rPh>
    <rPh sb="18" eb="20">
      <t>ショクイン</t>
    </rPh>
    <rPh sb="20" eb="22">
      <t>キソ</t>
    </rPh>
    <rPh sb="22" eb="24">
      <t>ケンシュウ</t>
    </rPh>
    <rPh sb="24" eb="26">
      <t>カテイ</t>
    </rPh>
    <rPh sb="26" eb="29">
      <t>シュウリョウシャ</t>
    </rPh>
    <rPh sb="30" eb="31">
      <t>キュウ</t>
    </rPh>
    <rPh sb="36" eb="37">
      <t>キュウ</t>
    </rPh>
    <rPh sb="37" eb="39">
      <t>カテイ</t>
    </rPh>
    <rPh sb="39" eb="42">
      <t>シュウリョウシャ</t>
    </rPh>
    <phoneticPr fontId="2"/>
  </si>
  <si>
    <t>常勤換算数</t>
    <rPh sb="0" eb="2">
      <t>ジョウキン</t>
    </rPh>
    <rPh sb="2" eb="4">
      <t>カンサン</t>
    </rPh>
    <rPh sb="4" eb="5">
      <t>スウ</t>
    </rPh>
    <phoneticPr fontId="2"/>
  </si>
  <si>
    <t>常勤換算平均【A】</t>
    <rPh sb="0" eb="2">
      <t>ジョウキン</t>
    </rPh>
    <rPh sb="2" eb="4">
      <t>カンサン</t>
    </rPh>
    <rPh sb="4" eb="6">
      <t>ヘイキン</t>
    </rPh>
    <phoneticPr fontId="2"/>
  </si>
  <si>
    <t>訪問介護員等の常勤換算数　（届出月前３か月の平均）</t>
    <rPh sb="14" eb="16">
      <t>トドケデ</t>
    </rPh>
    <rPh sb="16" eb="17">
      <t>ツキ</t>
    </rPh>
    <rPh sb="17" eb="18">
      <t>マエ</t>
    </rPh>
    <rPh sb="20" eb="21">
      <t>ゲツ</t>
    </rPh>
    <rPh sb="22" eb="24">
      <t>ヘイキン</t>
    </rPh>
    <phoneticPr fontId="2"/>
  </si>
  <si>
    <t>〔前３月の実績による届出を行う事業所〕</t>
    <phoneticPr fontId="43"/>
  </si>
  <si>
    <t>人材要件（訪問介護員等要件）に関する調書　（訪問介護：特定事業所加算Ⅰ・Ⅱ）</t>
    <rPh sb="0" eb="2">
      <t>ジンザイ</t>
    </rPh>
    <rPh sb="2" eb="4">
      <t>ヨウケン</t>
    </rPh>
    <rPh sb="5" eb="7">
      <t>ホウモン</t>
    </rPh>
    <rPh sb="7" eb="9">
      <t>カイゴ</t>
    </rPh>
    <rPh sb="9" eb="11">
      <t>インナド</t>
    </rPh>
    <rPh sb="11" eb="13">
      <t>ヨウケン</t>
    </rPh>
    <phoneticPr fontId="2"/>
  </si>
  <si>
    <t>以上で該当要件を満たす場合は上記に実務者研修修了者，旧介護職員基礎研修課程修了者・旧１級</t>
    <rPh sb="0" eb="2">
      <t>イジョウ</t>
    </rPh>
    <rPh sb="3" eb="5">
      <t>ガイトウ</t>
    </rPh>
    <rPh sb="5" eb="7">
      <t>ヨウケン</t>
    </rPh>
    <rPh sb="8" eb="9">
      <t>ミ</t>
    </rPh>
    <rPh sb="11" eb="13">
      <t>バアイ</t>
    </rPh>
    <rPh sb="14" eb="16">
      <t>ジョウキ</t>
    </rPh>
    <rPh sb="17" eb="20">
      <t>ジツムシャ</t>
    </rPh>
    <rPh sb="20" eb="22">
      <t>ケンシュウ</t>
    </rPh>
    <rPh sb="22" eb="25">
      <t>シュウリョウシャ</t>
    </rPh>
    <phoneticPr fontId="2"/>
  </si>
  <si>
    <t>常勤換算平均　【B】</t>
    <rPh sb="0" eb="2">
      <t>ジョウキン</t>
    </rPh>
    <rPh sb="2" eb="4">
      <t>カンサン</t>
    </rPh>
    <rPh sb="4" eb="6">
      <t>ヘイキン</t>
    </rPh>
    <phoneticPr fontId="2"/>
  </si>
  <si>
    <t>２月の常勤換算数　⑪</t>
    <rPh sb="1" eb="2">
      <t>ガツ</t>
    </rPh>
    <rPh sb="3" eb="5">
      <t>ジョウキン</t>
    </rPh>
    <rPh sb="5" eb="7">
      <t>カンサン</t>
    </rPh>
    <rPh sb="7" eb="8">
      <t>スウ</t>
    </rPh>
    <phoneticPr fontId="2"/>
  </si>
  <si>
    <t>２月</t>
    <rPh sb="1" eb="2">
      <t>ガツ</t>
    </rPh>
    <phoneticPr fontId="2"/>
  </si>
  <si>
    <t>１月の常勤換算数　⑩</t>
    <rPh sb="1" eb="2">
      <t>ガツ</t>
    </rPh>
    <rPh sb="3" eb="5">
      <t>ジョウキン</t>
    </rPh>
    <rPh sb="5" eb="7">
      <t>カンサン</t>
    </rPh>
    <rPh sb="7" eb="8">
      <t>スウ</t>
    </rPh>
    <phoneticPr fontId="2"/>
  </si>
  <si>
    <t>１月</t>
    <rPh sb="1" eb="2">
      <t>ガツ</t>
    </rPh>
    <phoneticPr fontId="2"/>
  </si>
  <si>
    <t>12月の常勤換算数　⑨</t>
    <rPh sb="2" eb="3">
      <t>ガツ</t>
    </rPh>
    <rPh sb="4" eb="6">
      <t>ジョウキン</t>
    </rPh>
    <rPh sb="6" eb="8">
      <t>カンサン</t>
    </rPh>
    <rPh sb="8" eb="9">
      <t>スウ</t>
    </rPh>
    <phoneticPr fontId="2"/>
  </si>
  <si>
    <t>12月</t>
    <rPh sb="2" eb="3">
      <t>ガツ</t>
    </rPh>
    <phoneticPr fontId="2"/>
  </si>
  <si>
    <t>11月の常勤換算数　⑧</t>
    <rPh sb="2" eb="3">
      <t>ガツ</t>
    </rPh>
    <rPh sb="4" eb="6">
      <t>ジョウキン</t>
    </rPh>
    <rPh sb="6" eb="8">
      <t>カンサン</t>
    </rPh>
    <rPh sb="8" eb="9">
      <t>スウ</t>
    </rPh>
    <phoneticPr fontId="2"/>
  </si>
  <si>
    <t>11月</t>
    <rPh sb="2" eb="3">
      <t>ガツ</t>
    </rPh>
    <phoneticPr fontId="2"/>
  </si>
  <si>
    <t>10月の常勤換算数　⑦</t>
    <rPh sb="2" eb="3">
      <t>ガツ</t>
    </rPh>
    <rPh sb="4" eb="6">
      <t>ジョウキン</t>
    </rPh>
    <rPh sb="6" eb="8">
      <t>カンサン</t>
    </rPh>
    <rPh sb="8" eb="9">
      <t>スウ</t>
    </rPh>
    <phoneticPr fontId="2"/>
  </si>
  <si>
    <t>10月</t>
    <rPh sb="2" eb="3">
      <t>ガツ</t>
    </rPh>
    <phoneticPr fontId="2"/>
  </si>
  <si>
    <t>９月の常勤換算数　⑥</t>
    <rPh sb="1" eb="2">
      <t>ガツ</t>
    </rPh>
    <rPh sb="3" eb="5">
      <t>ジョウキン</t>
    </rPh>
    <rPh sb="5" eb="7">
      <t>カンサン</t>
    </rPh>
    <rPh sb="7" eb="8">
      <t>スウ</t>
    </rPh>
    <phoneticPr fontId="2"/>
  </si>
  <si>
    <t>９月</t>
    <rPh sb="1" eb="2">
      <t>ガツ</t>
    </rPh>
    <phoneticPr fontId="2"/>
  </si>
  <si>
    <t>８月の常勤換算数　⑤</t>
    <rPh sb="1" eb="2">
      <t>ガツ</t>
    </rPh>
    <rPh sb="3" eb="5">
      <t>ジョウキン</t>
    </rPh>
    <rPh sb="5" eb="7">
      <t>カンサン</t>
    </rPh>
    <rPh sb="7" eb="8">
      <t>スウ</t>
    </rPh>
    <phoneticPr fontId="2"/>
  </si>
  <si>
    <t>８月</t>
    <rPh sb="1" eb="2">
      <t>ガツ</t>
    </rPh>
    <phoneticPr fontId="2"/>
  </si>
  <si>
    <t>７月の常勤換算数　④</t>
    <rPh sb="1" eb="2">
      <t>ガツ</t>
    </rPh>
    <rPh sb="3" eb="5">
      <t>ジョウキン</t>
    </rPh>
    <rPh sb="5" eb="7">
      <t>カンサン</t>
    </rPh>
    <rPh sb="7" eb="8">
      <t>スウ</t>
    </rPh>
    <phoneticPr fontId="2"/>
  </si>
  <si>
    <t>７月</t>
    <rPh sb="1" eb="2">
      <t>ガツ</t>
    </rPh>
    <phoneticPr fontId="2"/>
  </si>
  <si>
    <t>６月の常勤換算数　③</t>
    <rPh sb="1" eb="2">
      <t>ガツ</t>
    </rPh>
    <rPh sb="3" eb="5">
      <t>ジョウキン</t>
    </rPh>
    <rPh sb="5" eb="7">
      <t>カンサン</t>
    </rPh>
    <rPh sb="7" eb="8">
      <t>スウ</t>
    </rPh>
    <phoneticPr fontId="2"/>
  </si>
  <si>
    <t>６月</t>
    <rPh sb="1" eb="2">
      <t>ガツ</t>
    </rPh>
    <phoneticPr fontId="2"/>
  </si>
  <si>
    <t>５月の常勤換算数　②</t>
    <rPh sb="1" eb="2">
      <t>ガツ</t>
    </rPh>
    <rPh sb="3" eb="5">
      <t>ジョウキン</t>
    </rPh>
    <rPh sb="5" eb="7">
      <t>カンサン</t>
    </rPh>
    <rPh sb="7" eb="8">
      <t>スウ</t>
    </rPh>
    <phoneticPr fontId="2"/>
  </si>
  <si>
    <t>５月</t>
    <rPh sb="1" eb="2">
      <t>ガツ</t>
    </rPh>
    <phoneticPr fontId="2"/>
  </si>
  <si>
    <t>４月の常勤換算数　①</t>
    <rPh sb="1" eb="2">
      <t>ガツ</t>
    </rPh>
    <rPh sb="3" eb="5">
      <t>ジョウキン</t>
    </rPh>
    <rPh sb="5" eb="7">
      <t>カンサン</t>
    </rPh>
    <rPh sb="7" eb="8">
      <t>スウ</t>
    </rPh>
    <phoneticPr fontId="2"/>
  </si>
  <si>
    <t>４月</t>
    <rPh sb="1" eb="2">
      <t>ガツ</t>
    </rPh>
    <phoneticPr fontId="2"/>
  </si>
  <si>
    <t>訪問介護員の氏名、常勤換算数　（３月を除く前年度の平均）</t>
    <rPh sb="6" eb="8">
      <t>シメイ</t>
    </rPh>
    <phoneticPr fontId="2"/>
  </si>
  <si>
    <t>常勤換算平均 【A】</t>
    <rPh sb="0" eb="2">
      <t>ジョウキン</t>
    </rPh>
    <rPh sb="2" eb="4">
      <t>カンサン</t>
    </rPh>
    <rPh sb="4" eb="6">
      <t>ヘイキン</t>
    </rPh>
    <phoneticPr fontId="2"/>
  </si>
  <si>
    <t>２月</t>
  </si>
  <si>
    <t>１月</t>
  </si>
  <si>
    <t>１２月</t>
  </si>
  <si>
    <t>１１月</t>
  </si>
  <si>
    <t>１０月</t>
  </si>
  <si>
    <t>９月</t>
  </si>
  <si>
    <t>８月</t>
  </si>
  <si>
    <t>７月</t>
  </si>
  <si>
    <t>６月</t>
  </si>
  <si>
    <t>５月</t>
  </si>
  <si>
    <t>訪問介護員等の常勤換算数　（３月を除く前年度の平均）</t>
    <rPh sb="17" eb="18">
      <t>ノゾ</t>
    </rPh>
    <rPh sb="19" eb="20">
      <t>ゼン</t>
    </rPh>
    <rPh sb="20" eb="22">
      <t>ネンド</t>
    </rPh>
    <phoneticPr fontId="2"/>
  </si>
  <si>
    <t>人材要件（訪問介護員等要件）に関する調書　（訪問介護：特定事業所加算Ⅰ・Ⅱ）</t>
    <rPh sb="0" eb="2">
      <t>ジンザイ</t>
    </rPh>
    <rPh sb="5" eb="7">
      <t>ホウモン</t>
    </rPh>
    <rPh sb="7" eb="9">
      <t>カイゴ</t>
    </rPh>
    <rPh sb="9" eb="10">
      <t>イン</t>
    </rPh>
    <rPh sb="10" eb="11">
      <t>トウ</t>
    </rPh>
    <rPh sb="11" eb="13">
      <t>ヨウケン</t>
    </rPh>
    <phoneticPr fontId="2"/>
  </si>
  <si>
    <t>社会福祉施設等においてサービスを利用者に直接提供する職員として勤務した年数を含めることができる。</t>
    <phoneticPr fontId="2"/>
  </si>
  <si>
    <t>　勤続年数の算定に当たっては、当該事業所の勤続年数に加え、同一法人の経営する他の介護サービス事業所、病院、</t>
    <phoneticPr fontId="2"/>
  </si>
  <si>
    <t>　勤続年数とは、各月の前月の末日時点における勤続年数をいう。</t>
  </si>
  <si>
    <t>を行うこと。</t>
    <phoneticPr fontId="2"/>
  </si>
  <si>
    <t>割合を維持する必要がある。その割合については、毎月記録するとともに、所定の割合を下回った場合には、加算の取り下げ</t>
    <phoneticPr fontId="2"/>
  </si>
  <si>
    <t>　３か月間の平均で届出を行った場合は、届出月以降においても直近３か月間の職員の割合につき、毎月継続的に所定の</t>
    <phoneticPr fontId="2"/>
  </si>
  <si>
    <t>　届出月前３か月の平均の状況で作成すること。（４月１日から算定を行う場合は、１２月、１月、２月の平均）</t>
  </si>
  <si>
    <t>（注意事項）</t>
  </si>
  <si>
    <t>訪問介護員等のうち勤続７年以上の者の占める割合</t>
    <rPh sb="0" eb="2">
      <t>ホウモン</t>
    </rPh>
    <rPh sb="2" eb="4">
      <t>カイゴ</t>
    </rPh>
    <rPh sb="4" eb="5">
      <t>イン</t>
    </rPh>
    <rPh sb="5" eb="6">
      <t>トウ</t>
    </rPh>
    <rPh sb="9" eb="11">
      <t>キンゾク</t>
    </rPh>
    <rPh sb="12" eb="15">
      <t>ネンイジョウ</t>
    </rPh>
    <rPh sb="16" eb="17">
      <t>モノ</t>
    </rPh>
    <rPh sb="18" eb="19">
      <t>シ</t>
    </rPh>
    <rPh sb="21" eb="23">
      <t>ワリアイ</t>
    </rPh>
    <phoneticPr fontId="2"/>
  </si>
  <si>
    <t>常勤換算平均　【B】　　</t>
    <rPh sb="0" eb="2">
      <t>ジョウキン</t>
    </rPh>
    <rPh sb="2" eb="4">
      <t>カンサン</t>
    </rPh>
    <rPh sb="4" eb="6">
      <t>ヘイキン</t>
    </rPh>
    <phoneticPr fontId="2"/>
  </si>
  <si>
    <t>勤続年数</t>
    <rPh sb="0" eb="4">
      <t>キンゾクネンスウ</t>
    </rPh>
    <phoneticPr fontId="2"/>
  </si>
  <si>
    <t>勤続期間</t>
    <rPh sb="0" eb="4">
      <t>キンゾクキカン</t>
    </rPh>
    <phoneticPr fontId="2"/>
  </si>
  <si>
    <t>職　　種</t>
    <rPh sb="0" eb="1">
      <t>ショク</t>
    </rPh>
    <rPh sb="3" eb="4">
      <t>シュ</t>
    </rPh>
    <phoneticPr fontId="2"/>
  </si>
  <si>
    <t>訪問介護員等のうち勤続年数７年以上の者の氏名，常勤換算数（届出月前３か月の平均）</t>
    <rPh sb="0" eb="2">
      <t>ホウモン</t>
    </rPh>
    <rPh sb="2" eb="4">
      <t>カイゴ</t>
    </rPh>
    <rPh sb="4" eb="5">
      <t>イン</t>
    </rPh>
    <rPh sb="5" eb="6">
      <t>トウ</t>
    </rPh>
    <rPh sb="9" eb="13">
      <t>キンゾクネンスウ</t>
    </rPh>
    <rPh sb="14" eb="15">
      <t>ネン</t>
    </rPh>
    <rPh sb="15" eb="17">
      <t>イジョウ</t>
    </rPh>
    <rPh sb="18" eb="19">
      <t>モノ</t>
    </rPh>
    <rPh sb="20" eb="22">
      <t>シメイ</t>
    </rPh>
    <rPh sb="23" eb="28">
      <t>ジョウキンカンザンスウ</t>
    </rPh>
    <rPh sb="29" eb="31">
      <t>トドケデ</t>
    </rPh>
    <rPh sb="31" eb="32">
      <t>ツキ</t>
    </rPh>
    <rPh sb="32" eb="33">
      <t>マエ</t>
    </rPh>
    <rPh sb="35" eb="36">
      <t>ゲツ</t>
    </rPh>
    <rPh sb="37" eb="39">
      <t>ヘイキン</t>
    </rPh>
    <phoneticPr fontId="2"/>
  </si>
  <si>
    <t>訪問介護員等の常勤換算数　（届出月前３か月の平均）</t>
    <rPh sb="0" eb="2">
      <t>ホウモン</t>
    </rPh>
    <rPh sb="2" eb="4">
      <t>カイゴ</t>
    </rPh>
    <rPh sb="4" eb="5">
      <t>イン</t>
    </rPh>
    <rPh sb="5" eb="6">
      <t>トウ</t>
    </rPh>
    <rPh sb="14" eb="16">
      <t>トドケデ</t>
    </rPh>
    <rPh sb="16" eb="17">
      <t>ツキ</t>
    </rPh>
    <rPh sb="17" eb="18">
      <t>マエ</t>
    </rPh>
    <rPh sb="20" eb="21">
      <t>ゲツ</t>
    </rPh>
    <rPh sb="22" eb="24">
      <t>ヘイキン</t>
    </rPh>
    <phoneticPr fontId="2"/>
  </si>
  <si>
    <t>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rPh sb="15" eb="17">
      <t>トウガイ</t>
    </rPh>
    <rPh sb="17" eb="20">
      <t>ジギョウショ</t>
    </rPh>
    <rPh sb="21" eb="23">
      <t>キンゾク</t>
    </rPh>
    <rPh sb="23" eb="25">
      <t>ネンスウ</t>
    </rPh>
    <rPh sb="26" eb="27">
      <t>クワ</t>
    </rPh>
    <rPh sb="29" eb="31">
      <t>ドウイツ</t>
    </rPh>
    <rPh sb="31" eb="33">
      <t>ホウジン</t>
    </rPh>
    <rPh sb="34" eb="36">
      <t>ケイエイ</t>
    </rPh>
    <rPh sb="38" eb="39">
      <t>タ</t>
    </rPh>
    <rPh sb="40" eb="42">
      <t>カイゴ</t>
    </rPh>
    <rPh sb="46" eb="49">
      <t>ジギョウショ</t>
    </rPh>
    <rPh sb="50" eb="52">
      <t>ビョウイン</t>
    </rPh>
    <rPh sb="53" eb="55">
      <t>シャカイ</t>
    </rPh>
    <rPh sb="55" eb="57">
      <t>フクシ</t>
    </rPh>
    <rPh sb="57" eb="59">
      <t>シセツ</t>
    </rPh>
    <rPh sb="59" eb="60">
      <t>トウ</t>
    </rPh>
    <rPh sb="69" eb="72">
      <t>リヨウシャ</t>
    </rPh>
    <rPh sb="73" eb="75">
      <t>チョクセツ</t>
    </rPh>
    <rPh sb="75" eb="77">
      <t>テイキョウ</t>
    </rPh>
    <rPh sb="79" eb="81">
      <t>ショクイン</t>
    </rPh>
    <rPh sb="84" eb="86">
      <t>キンム</t>
    </rPh>
    <rPh sb="88" eb="90">
      <t>ネンスウ</t>
    </rPh>
    <rPh sb="91" eb="92">
      <t>フク</t>
    </rPh>
    <phoneticPr fontId="2"/>
  </si>
  <si>
    <t>　勤続年数とは、各月の前月の末日時点における勤続年数をいう。</t>
    <rPh sb="1" eb="3">
      <t>キンゾク</t>
    </rPh>
    <rPh sb="3" eb="5">
      <t>ネンスウ</t>
    </rPh>
    <rPh sb="8" eb="10">
      <t>カクツキ</t>
    </rPh>
    <rPh sb="11" eb="13">
      <t>ゼンゲツ</t>
    </rPh>
    <rPh sb="14" eb="16">
      <t>マツジツ</t>
    </rPh>
    <rPh sb="16" eb="18">
      <t>ジテン</t>
    </rPh>
    <rPh sb="22" eb="24">
      <t>キンゾク</t>
    </rPh>
    <rPh sb="24" eb="26">
      <t>ネンスウ</t>
    </rPh>
    <phoneticPr fontId="2"/>
  </si>
  <si>
    <t>　届出を行った場合は、職員の割合につき、毎月継続的に記録をとっておくこと。</t>
    <rPh sb="1" eb="3">
      <t>トドケデ</t>
    </rPh>
    <rPh sb="4" eb="5">
      <t>オコナ</t>
    </rPh>
    <rPh sb="7" eb="9">
      <t>バアイ</t>
    </rPh>
    <rPh sb="11" eb="13">
      <t>ショクイン</t>
    </rPh>
    <rPh sb="14" eb="16">
      <t>ワリアイ</t>
    </rPh>
    <rPh sb="20" eb="22">
      <t>マイツキ</t>
    </rPh>
    <rPh sb="22" eb="24">
      <t>ケイゾク</t>
    </rPh>
    <rPh sb="24" eb="25">
      <t>テキ</t>
    </rPh>
    <rPh sb="26" eb="28">
      <t>キロク</t>
    </rPh>
    <phoneticPr fontId="2"/>
  </si>
  <si>
    <t>　３月を除く前年度の平均の状況で作成すること。</t>
    <rPh sb="2" eb="3">
      <t>ガツ</t>
    </rPh>
    <rPh sb="4" eb="5">
      <t>ノゾ</t>
    </rPh>
    <rPh sb="6" eb="9">
      <t>ゼンネンド</t>
    </rPh>
    <rPh sb="10" eb="12">
      <t>ヘイキン</t>
    </rPh>
    <rPh sb="13" eb="15">
      <t>ジョウキョウ</t>
    </rPh>
    <rPh sb="16" eb="18">
      <t>サクセイ</t>
    </rPh>
    <phoneticPr fontId="2"/>
  </si>
  <si>
    <t>訪問介護員等のうち、勤続年数７年以上の者の割合</t>
    <rPh sb="0" eb="2">
      <t>ホウモン</t>
    </rPh>
    <rPh sb="2" eb="4">
      <t>カイゴ</t>
    </rPh>
    <rPh sb="4" eb="5">
      <t>イン</t>
    </rPh>
    <rPh sb="5" eb="6">
      <t>トウ</t>
    </rPh>
    <rPh sb="10" eb="12">
      <t>キンゾク</t>
    </rPh>
    <rPh sb="12" eb="14">
      <t>ネンスウ</t>
    </rPh>
    <rPh sb="15" eb="18">
      <t>ネンイジョウ</t>
    </rPh>
    <rPh sb="19" eb="20">
      <t>モノ</t>
    </rPh>
    <rPh sb="21" eb="23">
      <t>ワリアイ</t>
    </rPh>
    <phoneticPr fontId="2"/>
  </si>
  <si>
    <t>　「常勤換算平均」の欄は、常勤換算方法により算出した３月を除く前年度の平均を記入してください。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27" eb="28">
      <t>ガツ</t>
    </rPh>
    <rPh sb="29" eb="30">
      <t>ノゾ</t>
    </rPh>
    <rPh sb="31" eb="34">
      <t>ゼンネンド</t>
    </rPh>
    <rPh sb="35" eb="37">
      <t>ヘイキン</t>
    </rPh>
    <rPh sb="38" eb="40">
      <t>キニュウ</t>
    </rPh>
    <phoneticPr fontId="2"/>
  </si>
  <si>
    <t>常勤換算平均 【B】　（4月～2月の合計 ÷ １１）</t>
    <rPh sb="0" eb="2">
      <t>ジョウキン</t>
    </rPh>
    <rPh sb="2" eb="4">
      <t>カンサン</t>
    </rPh>
    <rPh sb="4" eb="6">
      <t>ヘイキン</t>
    </rPh>
    <rPh sb="13" eb="14">
      <t>ガツ</t>
    </rPh>
    <rPh sb="16" eb="17">
      <t>ガツ</t>
    </rPh>
    <rPh sb="18" eb="20">
      <t>ゴウケイ</t>
    </rPh>
    <phoneticPr fontId="2"/>
  </si>
  <si>
    <t>２月の常勤換算数</t>
    <rPh sb="1" eb="2">
      <t>ガツ</t>
    </rPh>
    <rPh sb="3" eb="5">
      <t>ジョウキン</t>
    </rPh>
    <rPh sb="5" eb="7">
      <t>カンサン</t>
    </rPh>
    <rPh sb="7" eb="8">
      <t>スウ</t>
    </rPh>
    <phoneticPr fontId="2"/>
  </si>
  <si>
    <t>１月の常勤換算数</t>
    <rPh sb="1" eb="2">
      <t>ガツ</t>
    </rPh>
    <rPh sb="3" eb="5">
      <t>ジョウキン</t>
    </rPh>
    <rPh sb="5" eb="7">
      <t>カンサン</t>
    </rPh>
    <rPh sb="7" eb="8">
      <t>スウ</t>
    </rPh>
    <phoneticPr fontId="2"/>
  </si>
  <si>
    <t>12月の常勤換算数</t>
    <rPh sb="2" eb="3">
      <t>ガツ</t>
    </rPh>
    <rPh sb="4" eb="6">
      <t>ジョウキン</t>
    </rPh>
    <rPh sb="6" eb="8">
      <t>カンサン</t>
    </rPh>
    <rPh sb="8" eb="9">
      <t>スウ</t>
    </rPh>
    <phoneticPr fontId="2"/>
  </si>
  <si>
    <t>11月の常勤換算数</t>
    <rPh sb="2" eb="3">
      <t>ガツ</t>
    </rPh>
    <rPh sb="4" eb="6">
      <t>ジョウキン</t>
    </rPh>
    <rPh sb="6" eb="8">
      <t>カンサン</t>
    </rPh>
    <rPh sb="8" eb="9">
      <t>スウ</t>
    </rPh>
    <phoneticPr fontId="2"/>
  </si>
  <si>
    <t>10月の常勤換算数</t>
    <rPh sb="2" eb="3">
      <t>ガツ</t>
    </rPh>
    <rPh sb="4" eb="6">
      <t>ジョウキン</t>
    </rPh>
    <rPh sb="6" eb="8">
      <t>カンサン</t>
    </rPh>
    <rPh sb="8" eb="9">
      <t>スウ</t>
    </rPh>
    <phoneticPr fontId="2"/>
  </si>
  <si>
    <t>勤続年数</t>
    <rPh sb="0" eb="2">
      <t>キンゾク</t>
    </rPh>
    <rPh sb="2" eb="4">
      <t>ネンスウ</t>
    </rPh>
    <phoneticPr fontId="2"/>
  </si>
  <si>
    <t>勤続期間</t>
    <rPh sb="0" eb="2">
      <t>キンゾク</t>
    </rPh>
    <rPh sb="2" eb="4">
      <t>キカン</t>
    </rPh>
    <phoneticPr fontId="2"/>
  </si>
  <si>
    <t>氏　　　名</t>
    <rPh sb="0" eb="1">
      <t>シ</t>
    </rPh>
    <rPh sb="4" eb="5">
      <t>メイ</t>
    </rPh>
    <phoneticPr fontId="2"/>
  </si>
  <si>
    <t>職　　種</t>
    <rPh sb="0" eb="1">
      <t>ショク</t>
    </rPh>
    <rPh sb="3" eb="4">
      <t>タネ</t>
    </rPh>
    <phoneticPr fontId="2"/>
  </si>
  <si>
    <t>９月の常勤換算数</t>
    <rPh sb="1" eb="2">
      <t>ガツ</t>
    </rPh>
    <rPh sb="3" eb="5">
      <t>ジョウキン</t>
    </rPh>
    <rPh sb="5" eb="7">
      <t>カンサン</t>
    </rPh>
    <rPh sb="7" eb="8">
      <t>スウ</t>
    </rPh>
    <phoneticPr fontId="2"/>
  </si>
  <si>
    <t>８月の常勤換算数</t>
    <rPh sb="1" eb="2">
      <t>ガツ</t>
    </rPh>
    <rPh sb="3" eb="5">
      <t>ジョウキン</t>
    </rPh>
    <rPh sb="5" eb="7">
      <t>カンサン</t>
    </rPh>
    <rPh sb="7" eb="8">
      <t>スウ</t>
    </rPh>
    <phoneticPr fontId="2"/>
  </si>
  <si>
    <t>７月の常勤換算数</t>
    <rPh sb="1" eb="2">
      <t>ガツ</t>
    </rPh>
    <rPh sb="3" eb="5">
      <t>ジョウキン</t>
    </rPh>
    <rPh sb="5" eb="7">
      <t>カンサン</t>
    </rPh>
    <rPh sb="7" eb="8">
      <t>スウ</t>
    </rPh>
    <phoneticPr fontId="2"/>
  </si>
  <si>
    <t>６月の常勤換算数</t>
    <rPh sb="1" eb="2">
      <t>ガツ</t>
    </rPh>
    <rPh sb="3" eb="5">
      <t>ジョウキン</t>
    </rPh>
    <rPh sb="5" eb="7">
      <t>カンサン</t>
    </rPh>
    <rPh sb="7" eb="8">
      <t>スウ</t>
    </rPh>
    <phoneticPr fontId="2"/>
  </si>
  <si>
    <t>５月の常勤換算数</t>
    <rPh sb="1" eb="2">
      <t>ガツ</t>
    </rPh>
    <rPh sb="3" eb="5">
      <t>ジョウキン</t>
    </rPh>
    <rPh sb="5" eb="7">
      <t>カンサン</t>
    </rPh>
    <rPh sb="7" eb="8">
      <t>スウ</t>
    </rPh>
    <phoneticPr fontId="2"/>
  </si>
  <si>
    <t>４月の常勤換算数</t>
    <rPh sb="1" eb="2">
      <t>ガツ</t>
    </rPh>
    <rPh sb="3" eb="5">
      <t>ジョウキン</t>
    </rPh>
    <rPh sb="5" eb="7">
      <t>カンサン</t>
    </rPh>
    <rPh sb="7" eb="8">
      <t>スウ</t>
    </rPh>
    <phoneticPr fontId="2"/>
  </si>
  <si>
    <t>訪問介護員等のうち勤続年数７年以上の者の氏名、常勤換算数　（３月を除く前年度の平均）</t>
    <rPh sb="0" eb="2">
      <t>ホウモン</t>
    </rPh>
    <rPh sb="2" eb="4">
      <t>カイゴ</t>
    </rPh>
    <rPh sb="4" eb="5">
      <t>イン</t>
    </rPh>
    <rPh sb="5" eb="6">
      <t>ナド</t>
    </rPh>
    <rPh sb="9" eb="11">
      <t>キンゾク</t>
    </rPh>
    <rPh sb="11" eb="13">
      <t>ネンスウ</t>
    </rPh>
    <rPh sb="20" eb="21">
      <t>シ</t>
    </rPh>
    <rPh sb="21" eb="22">
      <t>メイ</t>
    </rPh>
    <rPh sb="23" eb="25">
      <t>ジョウキン</t>
    </rPh>
    <rPh sb="25" eb="27">
      <t>カンサン</t>
    </rPh>
    <rPh sb="27" eb="28">
      <t>スウ</t>
    </rPh>
    <rPh sb="31" eb="32">
      <t>ガツ</t>
    </rPh>
    <rPh sb="33" eb="34">
      <t>ノゾ</t>
    </rPh>
    <phoneticPr fontId="2"/>
  </si>
  <si>
    <t>訪問介護員等の常勤換算数　（３月を除く前年度の平均）</t>
    <rPh sb="0" eb="2">
      <t>ホウモン</t>
    </rPh>
    <rPh sb="2" eb="4">
      <t>カイゴ</t>
    </rPh>
    <rPh sb="4" eb="5">
      <t>イン</t>
    </rPh>
    <rPh sb="5" eb="6">
      <t>ナド</t>
    </rPh>
    <rPh sb="7" eb="9">
      <t>ジョウキン</t>
    </rPh>
    <rPh sb="9" eb="11">
      <t>カンサン</t>
    </rPh>
    <rPh sb="11" eb="12">
      <t>スウ</t>
    </rPh>
    <rPh sb="15" eb="16">
      <t>ガツ</t>
    </rPh>
    <rPh sb="17" eb="18">
      <t>ノゾ</t>
    </rPh>
    <rPh sb="19" eb="22">
      <t>ゼンネンド</t>
    </rPh>
    <rPh sb="23" eb="25">
      <t>ヘイキン</t>
    </rPh>
    <phoneticPr fontId="2"/>
  </si>
  <si>
    <t>合計</t>
    <rPh sb="0" eb="2">
      <t>ゴウケイ</t>
    </rPh>
    <phoneticPr fontId="43"/>
  </si>
  <si>
    <t>延訪問回数が２００回以下</t>
    <phoneticPr fontId="43"/>
  </si>
  <si>
    <t>→</t>
    <phoneticPr fontId="43"/>
  </si>
  <si>
    <t>回</t>
    <rPh sb="0" eb="1">
      <t>カイ</t>
    </rPh>
    <phoneticPr fontId="43"/>
  </si>
  <si>
    <t>月</t>
    <rPh sb="0" eb="1">
      <t>ツキ</t>
    </rPh>
    <phoneticPr fontId="43"/>
  </si>
  <si>
    <t>１月当たりの</t>
    <rPh sb="1" eb="2">
      <t>ツキ</t>
    </rPh>
    <rPh sb="2" eb="3">
      <t>ア</t>
    </rPh>
    <phoneticPr fontId="43"/>
  </si>
  <si>
    <t>平均延訪問回数</t>
    <rPh sb="0" eb="2">
      <t>ヘイキン</t>
    </rPh>
    <rPh sb="2" eb="3">
      <t>ノ</t>
    </rPh>
    <rPh sb="3" eb="5">
      <t>ホウモン</t>
    </rPh>
    <rPh sb="5" eb="7">
      <t>カイスウ</t>
    </rPh>
    <phoneticPr fontId="43"/>
  </si>
  <si>
    <t>延訪問回数</t>
    <rPh sb="0" eb="1">
      <t>ノ</t>
    </rPh>
    <rPh sb="1" eb="3">
      <t>ホウモン</t>
    </rPh>
    <rPh sb="3" eb="5">
      <t>カイスウ</t>
    </rPh>
    <phoneticPr fontId="43"/>
  </si>
  <si>
    <t>対象月</t>
    <rPh sb="0" eb="2">
      <t>タイショウ</t>
    </rPh>
    <rPh sb="2" eb="3">
      <t>ツキ</t>
    </rPh>
    <phoneticPr fontId="43"/>
  </si>
  <si>
    <t>（１）訪問介護にかかるもの</t>
    <rPh sb="3" eb="5">
      <t>ホウモン</t>
    </rPh>
    <rPh sb="5" eb="7">
      <t>カイゴ</t>
    </rPh>
    <phoneticPr fontId="43"/>
  </si>
  <si>
    <t>※地域に関する状況が該当する場合のみ記載してください。</t>
    <rPh sb="1" eb="3">
      <t>チイキ</t>
    </rPh>
    <rPh sb="4" eb="5">
      <t>カン</t>
    </rPh>
    <rPh sb="7" eb="9">
      <t>ジョウキョウ</t>
    </rPh>
    <rPh sb="10" eb="12">
      <t>ガイトウ</t>
    </rPh>
    <rPh sb="14" eb="16">
      <t>バアイ</t>
    </rPh>
    <rPh sb="18" eb="20">
      <t>キサイ</t>
    </rPh>
    <phoneticPr fontId="43"/>
  </si>
  <si>
    <t>〔訪問介護〕</t>
    <phoneticPr fontId="43"/>
  </si>
  <si>
    <t>中山間地域等における小規模事業所加算　(規模に関する状況）</t>
    <rPh sb="0" eb="1">
      <t>チュウ</t>
    </rPh>
    <rPh sb="1" eb="3">
      <t>サンカン</t>
    </rPh>
    <rPh sb="3" eb="6">
      <t>チイキトウ</t>
    </rPh>
    <rPh sb="10" eb="13">
      <t>ショウキボ</t>
    </rPh>
    <rPh sb="13" eb="16">
      <t>ジギョウショ</t>
    </rPh>
    <rPh sb="16" eb="18">
      <t>カサン</t>
    </rPh>
    <rPh sb="20" eb="22">
      <t>キボ</t>
    </rPh>
    <rPh sb="23" eb="24">
      <t>カン</t>
    </rPh>
    <rPh sb="26" eb="28">
      <t>ジョウキョウ</t>
    </rPh>
    <phoneticPr fontId="43"/>
  </si>
  <si>
    <t>・日本精神科看護協会が認定している「精神科認定看護師」</t>
  </si>
  <si>
    <t>・日本看護協会が認定している看護系大学院の「老人看護」及び「精神看護」の専門看護師教育課程</t>
  </si>
  <si>
    <t>・日本看護協会認定看護師教育課程「認知症看護」の研修</t>
  </si>
  <si>
    <t>（認知症ケアに関する専門性の高い看護師とは）</t>
    <phoneticPr fontId="43"/>
  </si>
  <si>
    <t>　※専門課程は、認知症介護実践リーダー研修と同等とみなす。</t>
    <phoneticPr fontId="43"/>
  </si>
  <si>
    <t>・認知症専門ケア加算（Ⅱ）:認知症介護指導者養成研修</t>
  </si>
  <si>
    <t>・認知症専門ケア加算（Ⅰ）:認知症介護実践リーダー研修</t>
  </si>
  <si>
    <t>（認知症ケアに関する専門研修とは）</t>
    <phoneticPr fontId="2"/>
  </si>
  <si>
    <t>　上記内容に準じた介護職員、看護職員ごとの認知症ケアに関する研修計画を添付すること。</t>
    <rPh sb="1" eb="3">
      <t>ジョウキ</t>
    </rPh>
    <rPh sb="3" eb="5">
      <t>ナイヨウ</t>
    </rPh>
    <rPh sb="6" eb="7">
      <t>ジュン</t>
    </rPh>
    <rPh sb="9" eb="11">
      <t>カイゴ</t>
    </rPh>
    <rPh sb="11" eb="13">
      <t>ショクイン</t>
    </rPh>
    <rPh sb="14" eb="16">
      <t>カンゴ</t>
    </rPh>
    <rPh sb="16" eb="18">
      <t>ショクイン</t>
    </rPh>
    <rPh sb="21" eb="23">
      <t>ニンチ</t>
    </rPh>
    <rPh sb="23" eb="24">
      <t>ショウ</t>
    </rPh>
    <rPh sb="27" eb="28">
      <t>カン</t>
    </rPh>
    <rPh sb="30" eb="32">
      <t>ケンシュウ</t>
    </rPh>
    <rPh sb="32" eb="34">
      <t>ケイカク</t>
    </rPh>
    <rPh sb="35" eb="37">
      <t>テンプ</t>
    </rPh>
    <phoneticPr fontId="2"/>
  </si>
  <si>
    <t>研修の内容</t>
    <rPh sb="0" eb="2">
      <t>ケンシュウ</t>
    </rPh>
    <rPh sb="3" eb="5">
      <t>ナイヨウ</t>
    </rPh>
    <phoneticPr fontId="2"/>
  </si>
  <si>
    <t>研修の目標</t>
    <rPh sb="0" eb="2">
      <t>ケンシュウ</t>
    </rPh>
    <rPh sb="3" eb="5">
      <t>モクヒョウ</t>
    </rPh>
    <phoneticPr fontId="2"/>
  </si>
  <si>
    <t>実施時期</t>
    <rPh sb="0" eb="2">
      <t>ジッシ</t>
    </rPh>
    <rPh sb="2" eb="4">
      <t>ジキ</t>
    </rPh>
    <phoneticPr fontId="2"/>
  </si>
  <si>
    <t>研修期間</t>
    <rPh sb="0" eb="2">
      <t>ケンシュウ</t>
    </rPh>
    <rPh sb="2" eb="4">
      <t>キカン</t>
    </rPh>
    <phoneticPr fontId="2"/>
  </si>
  <si>
    <t>受講対象者氏名</t>
    <rPh sb="0" eb="2">
      <t>ジュコウ</t>
    </rPh>
    <rPh sb="2" eb="5">
      <t>タイショウシャ</t>
    </rPh>
    <rPh sb="5" eb="7">
      <t>シメイ</t>
    </rPh>
    <phoneticPr fontId="2"/>
  </si>
  <si>
    <t>　認知症ケアに関する研修計画（　　　　　年度）</t>
    <rPh sb="1" eb="3">
      <t>ニンチ</t>
    </rPh>
    <rPh sb="3" eb="4">
      <t>ショウ</t>
    </rPh>
    <rPh sb="7" eb="8">
      <t>カン</t>
    </rPh>
    <rPh sb="10" eb="12">
      <t>ケンシュウ</t>
    </rPh>
    <rPh sb="12" eb="14">
      <t>ケイカク</t>
    </rPh>
    <rPh sb="20" eb="22">
      <t>ネンド</t>
    </rPh>
    <phoneticPr fontId="2"/>
  </si>
  <si>
    <t>２</t>
    <phoneticPr fontId="2"/>
  </si>
  <si>
    <t>　研修実施主体は自治体が実施している場合は自治体名を、自治体が指定している研修の場合は研修実施主体の横に（　）書きで指定している自治体名を記入すること。</t>
    <rPh sb="1" eb="3">
      <t>ケンシュウ</t>
    </rPh>
    <rPh sb="3" eb="5">
      <t>ジッシ</t>
    </rPh>
    <rPh sb="5" eb="7">
      <t>シュタイ</t>
    </rPh>
    <rPh sb="8" eb="11">
      <t>ジチタイ</t>
    </rPh>
    <rPh sb="12" eb="14">
      <t>ジッシ</t>
    </rPh>
    <rPh sb="18" eb="20">
      <t>バアイ</t>
    </rPh>
    <rPh sb="21" eb="24">
      <t>ジチタイ</t>
    </rPh>
    <rPh sb="24" eb="25">
      <t>メイ</t>
    </rPh>
    <rPh sb="27" eb="30">
      <t>ジチタイ</t>
    </rPh>
    <rPh sb="31" eb="33">
      <t>シテイ</t>
    </rPh>
    <rPh sb="37" eb="39">
      <t>ケンシュウ</t>
    </rPh>
    <rPh sb="40" eb="42">
      <t>バアイ</t>
    </rPh>
    <rPh sb="43" eb="45">
      <t>ケンシュウ</t>
    </rPh>
    <rPh sb="45" eb="47">
      <t>ジッシ</t>
    </rPh>
    <rPh sb="47" eb="49">
      <t>シュタイ</t>
    </rPh>
    <rPh sb="50" eb="51">
      <t>ヨコ</t>
    </rPh>
    <rPh sb="55" eb="56">
      <t>ガ</t>
    </rPh>
    <rPh sb="58" eb="60">
      <t>シテイ</t>
    </rPh>
    <rPh sb="64" eb="67">
      <t>ジチタイ</t>
    </rPh>
    <rPh sb="67" eb="68">
      <t>メイ</t>
    </rPh>
    <rPh sb="69" eb="71">
      <t>キニュウ</t>
    </rPh>
    <phoneticPr fontId="2"/>
  </si>
  <si>
    <t>　修了証の写を添付すること。</t>
    <rPh sb="1" eb="3">
      <t>シュウリョウ</t>
    </rPh>
    <rPh sb="3" eb="4">
      <t>アカシ</t>
    </rPh>
    <rPh sb="5" eb="6">
      <t>シャ</t>
    </rPh>
    <rPh sb="7" eb="9">
      <t>テンプ</t>
    </rPh>
    <phoneticPr fontId="2"/>
  </si>
  <si>
    <t>研修実施主体</t>
    <rPh sb="0" eb="2">
      <t>ケンシュウ</t>
    </rPh>
    <rPh sb="2" eb="4">
      <t>ジッシ</t>
    </rPh>
    <rPh sb="4" eb="6">
      <t>シュタイ</t>
    </rPh>
    <phoneticPr fontId="2"/>
  </si>
  <si>
    <t>研　修　名</t>
    <rPh sb="0" eb="1">
      <t>ケン</t>
    </rPh>
    <rPh sb="2" eb="3">
      <t>オサム</t>
    </rPh>
    <rPh sb="4" eb="5">
      <t>メイ</t>
    </rPh>
    <phoneticPr fontId="2"/>
  </si>
  <si>
    <t>修了年月日</t>
    <rPh sb="0" eb="2">
      <t>シュウリョウ</t>
    </rPh>
    <rPh sb="2" eb="5">
      <t>ネンガッピ</t>
    </rPh>
    <phoneticPr fontId="2"/>
  </si>
  <si>
    <t>修了者氏名</t>
    <rPh sb="0" eb="3">
      <t>シュウリョウシャ</t>
    </rPh>
    <rPh sb="3" eb="5">
      <t>シメイ</t>
    </rPh>
    <phoneticPr fontId="2"/>
  </si>
  <si>
    <t>　認知症介護の指導に係る専門的な研修の状況</t>
    <rPh sb="1" eb="3">
      <t>ニンチ</t>
    </rPh>
    <rPh sb="3" eb="4">
      <t>ショウ</t>
    </rPh>
    <rPh sb="4" eb="6">
      <t>カイゴ</t>
    </rPh>
    <rPh sb="7" eb="9">
      <t>シドウ</t>
    </rPh>
    <rPh sb="10" eb="11">
      <t>カカワ</t>
    </rPh>
    <rPh sb="12" eb="15">
      <t>センモンテキ</t>
    </rPh>
    <rPh sb="16" eb="18">
      <t>ケンシュウ</t>
    </rPh>
    <rPh sb="19" eb="21">
      <t>ジョウキョウ</t>
    </rPh>
    <phoneticPr fontId="2"/>
  </si>
  <si>
    <t>１</t>
    <phoneticPr fontId="2"/>
  </si>
  <si>
    <t>●加算（Ⅱ）を算定する場合</t>
    <rPh sb="1" eb="3">
      <t>カサン</t>
    </rPh>
    <rPh sb="7" eb="9">
      <t>サンテイ</t>
    </rPh>
    <rPh sb="11" eb="13">
      <t>バアイ</t>
    </rPh>
    <phoneticPr fontId="2"/>
  </si>
  <si>
    <t>　上記内容を記載した別紙の添付でも可。</t>
    <rPh sb="1" eb="3">
      <t>ジョウキ</t>
    </rPh>
    <rPh sb="3" eb="5">
      <t>ナイヨウ</t>
    </rPh>
    <rPh sb="6" eb="8">
      <t>キサイ</t>
    </rPh>
    <rPh sb="10" eb="12">
      <t>ベッシ</t>
    </rPh>
    <rPh sb="13" eb="15">
      <t>テンプ</t>
    </rPh>
    <rPh sb="17" eb="18">
      <t>カ</t>
    </rPh>
    <phoneticPr fontId="2"/>
  </si>
  <si>
    <t>）</t>
    <phoneticPr fontId="2"/>
  </si>
  <si>
    <t>会議の概要　（</t>
    <rPh sb="0" eb="2">
      <t>カイギ</t>
    </rPh>
    <rPh sb="3" eb="5">
      <t>ガイヨウ</t>
    </rPh>
    <phoneticPr fontId="2"/>
  </si>
  <si>
    <t>月　　　日開催　</t>
    <rPh sb="0" eb="1">
      <t>ガツ</t>
    </rPh>
    <rPh sb="4" eb="5">
      <t>ニチ</t>
    </rPh>
    <rPh sb="5" eb="7">
      <t>カイサイ</t>
    </rPh>
    <phoneticPr fontId="2"/>
  </si>
  <si>
    <t>開催
状況</t>
    <rPh sb="0" eb="2">
      <t>カイサイ</t>
    </rPh>
    <rPh sb="3" eb="5">
      <t>ジョウキョウ</t>
    </rPh>
    <phoneticPr fontId="2"/>
  </si>
  <si>
    <t>　認知症ケアに関する留意事項の伝達又は技術的指導に係る会議の開催状況</t>
    <rPh sb="1" eb="3">
      <t>ニンチ</t>
    </rPh>
    <rPh sb="3" eb="4">
      <t>ショウ</t>
    </rPh>
    <rPh sb="7" eb="8">
      <t>カン</t>
    </rPh>
    <rPh sb="10" eb="12">
      <t>リュウイ</t>
    </rPh>
    <rPh sb="12" eb="14">
      <t>ジコウ</t>
    </rPh>
    <rPh sb="15" eb="17">
      <t>デンタツ</t>
    </rPh>
    <rPh sb="17" eb="18">
      <t>マタ</t>
    </rPh>
    <rPh sb="19" eb="22">
      <t>ギジュツテキ</t>
    </rPh>
    <rPh sb="22" eb="24">
      <t>シドウ</t>
    </rPh>
    <rPh sb="25" eb="26">
      <t>カカワ</t>
    </rPh>
    <rPh sb="27" eb="29">
      <t>カイギ</t>
    </rPh>
    <rPh sb="30" eb="32">
      <t>カイサイ</t>
    </rPh>
    <rPh sb="32" eb="34">
      <t>ジョウキョウ</t>
    </rPh>
    <phoneticPr fontId="2"/>
  </si>
  <si>
    <t>３</t>
    <phoneticPr fontId="2"/>
  </si>
  <si>
    <t>　認知症介護に係る専門的な研修の状況</t>
    <rPh sb="1" eb="3">
      <t>ニンチ</t>
    </rPh>
    <rPh sb="3" eb="4">
      <t>ショウ</t>
    </rPh>
    <rPh sb="4" eb="6">
      <t>カイゴ</t>
    </rPh>
    <rPh sb="7" eb="8">
      <t>カカワ</t>
    </rPh>
    <rPh sb="9" eb="12">
      <t>センモンテキ</t>
    </rPh>
    <rPh sb="13" eb="15">
      <t>ケンシュウ</t>
    </rPh>
    <rPh sb="16" eb="18">
      <t>ジョウキョウ</t>
    </rPh>
    <phoneticPr fontId="2"/>
  </si>
  <si>
    <t xml:space="preserve"> ％　（50％以上）</t>
    <rPh sb="7" eb="9">
      <t>イジョウ</t>
    </rPh>
    <phoneticPr fontId="2"/>
  </si>
  <si>
    <t>（B） ÷ （A） × １００</t>
    <phoneticPr fontId="2"/>
  </si>
  <si>
    <t>（Ｂ）</t>
    <phoneticPr fontId="43"/>
  </si>
  <si>
    <t>（Ａ）</t>
    <phoneticPr fontId="43"/>
  </si>
  <si>
    <t>平均</t>
    <rPh sb="0" eb="2">
      <t>ヘイキン</t>
    </rPh>
    <phoneticPr fontId="43"/>
  </si>
  <si>
    <t>3月前の月末時点</t>
    <rPh sb="1" eb="2">
      <t>ツキ</t>
    </rPh>
    <rPh sb="2" eb="3">
      <t>マエ</t>
    </rPh>
    <rPh sb="4" eb="6">
      <t>ゲツマツ</t>
    </rPh>
    <rPh sb="6" eb="8">
      <t>ジテン</t>
    </rPh>
    <phoneticPr fontId="43"/>
  </si>
  <si>
    <t>2月前の月末時点</t>
    <rPh sb="1" eb="2">
      <t>ツキ</t>
    </rPh>
    <rPh sb="2" eb="3">
      <t>マエ</t>
    </rPh>
    <rPh sb="4" eb="6">
      <t>ゲツマツ</t>
    </rPh>
    <rPh sb="6" eb="8">
      <t>ジテン</t>
    </rPh>
    <phoneticPr fontId="43"/>
  </si>
  <si>
    <t>1月前の月末時点</t>
    <rPh sb="1" eb="2">
      <t>ツキ</t>
    </rPh>
    <rPh sb="2" eb="3">
      <t>マエ</t>
    </rPh>
    <rPh sb="4" eb="6">
      <t>ゲツマツ</t>
    </rPh>
    <rPh sb="6" eb="8">
      <t>ジテン</t>
    </rPh>
    <phoneticPr fontId="43"/>
  </si>
  <si>
    <t>利用者総数</t>
    <rPh sb="0" eb="3">
      <t>リヨウシャ</t>
    </rPh>
    <rPh sb="3" eb="5">
      <t>ソウスウ</t>
    </rPh>
    <phoneticPr fontId="43"/>
  </si>
  <si>
    <t>認知症日常生活自立度Ⅲ以上の利用者</t>
    <rPh sb="0" eb="3">
      <t>ニンチショウ</t>
    </rPh>
    <rPh sb="3" eb="5">
      <t>ニチジョウ</t>
    </rPh>
    <rPh sb="5" eb="7">
      <t>セイカツ</t>
    </rPh>
    <rPh sb="7" eb="10">
      <t>ジリツド</t>
    </rPh>
    <rPh sb="11" eb="13">
      <t>イジョウ</t>
    </rPh>
    <rPh sb="14" eb="17">
      <t>リヨウシャ</t>
    </rPh>
    <phoneticPr fontId="43"/>
  </si>
  <si>
    <t>届出日前の実績</t>
    <rPh sb="0" eb="2">
      <t>トドケデ</t>
    </rPh>
    <rPh sb="2" eb="3">
      <t>ビ</t>
    </rPh>
    <rPh sb="3" eb="4">
      <t>マエ</t>
    </rPh>
    <rPh sb="5" eb="7">
      <t>ジッセキ</t>
    </rPh>
    <phoneticPr fontId="43"/>
  </si>
  <si>
    <t>　利用者の状況</t>
    <rPh sb="1" eb="4">
      <t>リヨウシャ</t>
    </rPh>
    <rPh sb="5" eb="7">
      <t>ジョウキョウ</t>
    </rPh>
    <phoneticPr fontId="2"/>
  </si>
  <si>
    <t>●加算（Ⅰ）、（Ⅱ）を算定する場合＜共通＞</t>
    <rPh sb="1" eb="3">
      <t>カサン</t>
    </rPh>
    <rPh sb="11" eb="13">
      <t>サンテイ</t>
    </rPh>
    <rPh sb="15" eb="17">
      <t>バアイ</t>
    </rPh>
    <rPh sb="18" eb="20">
      <t>キョウツウ</t>
    </rPh>
    <phoneticPr fontId="2"/>
  </si>
  <si>
    <t>認知症専門ケア加算（Ⅱ）</t>
    <rPh sb="0" eb="3">
      <t>ニンチショウ</t>
    </rPh>
    <rPh sb="3" eb="5">
      <t>センモン</t>
    </rPh>
    <rPh sb="7" eb="9">
      <t>カサン</t>
    </rPh>
    <phoneticPr fontId="2"/>
  </si>
  <si>
    <t>認知症専門ケア加算（Ⅰ）</t>
    <rPh sb="0" eb="3">
      <t>ニンチショウ</t>
    </rPh>
    <rPh sb="3" eb="5">
      <t>センモン</t>
    </rPh>
    <rPh sb="7" eb="9">
      <t>カサン</t>
    </rPh>
    <phoneticPr fontId="2"/>
  </si>
  <si>
    <t>届出項目</t>
    <rPh sb="0" eb="2">
      <t>トドケデ</t>
    </rPh>
    <rPh sb="2" eb="4">
      <t>コウモク</t>
    </rPh>
    <phoneticPr fontId="2"/>
  </si>
  <si>
    <t>認知症専門ケア加算に関する確認書</t>
    <rPh sb="0" eb="2">
      <t>ニンチ</t>
    </rPh>
    <rPh sb="2" eb="3">
      <t>ショウ</t>
    </rPh>
    <rPh sb="3" eb="5">
      <t>センモン</t>
    </rPh>
    <rPh sb="7" eb="9">
      <t>カサン</t>
    </rPh>
    <rPh sb="10" eb="11">
      <t>カン</t>
    </rPh>
    <rPh sb="13" eb="16">
      <t>カクニンショ</t>
    </rPh>
    <phoneticPr fontId="2"/>
  </si>
  <si>
    <t>代表者</t>
  </si>
  <si>
    <t>名　称</t>
  </si>
  <si>
    <t>（申請者）</t>
    <rPh sb="1" eb="4">
      <t>シンセイシャ</t>
    </rPh>
    <phoneticPr fontId="43"/>
  </si>
  <si>
    <t>（あて先）福岡市長</t>
    <rPh sb="3" eb="4">
      <t>サキ</t>
    </rPh>
    <rPh sb="5" eb="7">
      <t>フクオカ</t>
    </rPh>
    <rPh sb="7" eb="9">
      <t>シチョウ</t>
    </rPh>
    <phoneticPr fontId="43"/>
  </si>
  <si>
    <t>　令和　　　年　　　月　　　日</t>
    <rPh sb="1" eb="3">
      <t>レイワ</t>
    </rPh>
    <phoneticPr fontId="43"/>
  </si>
  <si>
    <t>健医療サービス又は福祉サービスを提供する者と密接に連携するよう努めます。</t>
    <rPh sb="22" eb="24">
      <t>ミッセツ</t>
    </rPh>
    <rPh sb="25" eb="27">
      <t>レンケイ</t>
    </rPh>
    <rPh sb="31" eb="32">
      <t>ツト</t>
    </rPh>
    <phoneticPr fontId="43"/>
  </si>
  <si>
    <t>　サービス担当者会議に参加する等、居宅介護支援事業者をはじめ、その他保</t>
    <rPh sb="5" eb="8">
      <t>タントウシャ</t>
    </rPh>
    <rPh sb="8" eb="10">
      <t>カイギ</t>
    </rPh>
    <rPh sb="11" eb="13">
      <t>サンカ</t>
    </rPh>
    <rPh sb="15" eb="16">
      <t>トウ</t>
    </rPh>
    <rPh sb="17" eb="19">
      <t>キョタク</t>
    </rPh>
    <rPh sb="19" eb="21">
      <t>カイゴ</t>
    </rPh>
    <rPh sb="21" eb="23">
      <t>シエン</t>
    </rPh>
    <rPh sb="23" eb="26">
      <t>ジギョウシャ</t>
    </rPh>
    <rPh sb="33" eb="34">
      <t>タ</t>
    </rPh>
    <rPh sb="34" eb="35">
      <t>ホ</t>
    </rPh>
    <phoneticPr fontId="43"/>
  </si>
  <si>
    <t>するような表示を行いません。</t>
    <rPh sb="5" eb="7">
      <t>ヒョウジ</t>
    </rPh>
    <rPh sb="8" eb="9">
      <t>オコナ</t>
    </rPh>
    <phoneticPr fontId="43"/>
  </si>
  <si>
    <t>　また、パンフレット、広告等において、特定のサービス行為に利用者を誘引</t>
    <rPh sb="11" eb="13">
      <t>コウコク</t>
    </rPh>
    <rPh sb="13" eb="14">
      <t>トウ</t>
    </rPh>
    <phoneticPr fontId="43"/>
  </si>
  <si>
    <t>提供するものとし、介護等のうち特定の援助に偏るようなことは行いません。</t>
    <rPh sb="0" eb="2">
      <t>テイキョウ</t>
    </rPh>
    <rPh sb="29" eb="30">
      <t>オコナ</t>
    </rPh>
    <phoneticPr fontId="43"/>
  </si>
  <si>
    <t>　入浴、排せつ、食事等の介護又は調理、洗濯、掃除等の家事を常に総合的に</t>
    <rPh sb="29" eb="30">
      <t>ツネ</t>
    </rPh>
    <phoneticPr fontId="43"/>
  </si>
  <si>
    <t>の提供を拒んだりしません。</t>
    <rPh sb="1" eb="3">
      <t>テイキョウ</t>
    </rPh>
    <rPh sb="4" eb="5">
      <t>コバ</t>
    </rPh>
    <phoneticPr fontId="43"/>
  </si>
  <si>
    <t>サービス行為以外の訪問介護サービスの利用を希望することを理由にサービス</t>
    <rPh sb="4" eb="6">
      <t>コウイ</t>
    </rPh>
    <rPh sb="6" eb="8">
      <t>イガイ</t>
    </rPh>
    <rPh sb="9" eb="11">
      <t>ホウモン</t>
    </rPh>
    <rPh sb="11" eb="13">
      <t>カイゴ</t>
    </rPh>
    <rPh sb="18" eb="20">
      <t>リヨウ</t>
    </rPh>
    <rPh sb="21" eb="23">
      <t>キボウ</t>
    </rPh>
    <rPh sb="28" eb="30">
      <t>リユウ</t>
    </rPh>
    <phoneticPr fontId="43"/>
  </si>
  <si>
    <t>　要介護度や所得の多寡を理由にサービスの提供を拒んだり、利用者が特定の</t>
    <rPh sb="1" eb="4">
      <t>ヨウカイゴ</t>
    </rPh>
    <rPh sb="4" eb="5">
      <t>ド</t>
    </rPh>
    <rPh sb="6" eb="8">
      <t>ショトク</t>
    </rPh>
    <rPh sb="9" eb="11">
      <t>タカ</t>
    </rPh>
    <rPh sb="12" eb="14">
      <t>リユウ</t>
    </rPh>
    <rPh sb="20" eb="22">
      <t>テイキョウ</t>
    </rPh>
    <rPh sb="23" eb="24">
      <t>コバ</t>
    </rPh>
    <rPh sb="28" eb="31">
      <t>リヨウシャ</t>
    </rPh>
    <rPh sb="32" eb="34">
      <t>トクテイ</t>
    </rPh>
    <phoneticPr fontId="43"/>
  </si>
  <si>
    <t>に努めます。</t>
    <rPh sb="1" eb="2">
      <t>ツト</t>
    </rPh>
    <phoneticPr fontId="43"/>
  </si>
  <si>
    <t>　利用者の意思及び人格を尊重し、常に利用者の立場に立ったサービスの提供</t>
    <phoneticPr fontId="43"/>
  </si>
  <si>
    <t>１</t>
    <phoneticPr fontId="43"/>
  </si>
  <si>
    <t>に当たり、次のことを誓約します。</t>
    <rPh sb="1" eb="2">
      <t>ア</t>
    </rPh>
    <rPh sb="5" eb="6">
      <t>ツギ</t>
    </rPh>
    <rPh sb="10" eb="12">
      <t>セイヤク</t>
    </rPh>
    <phoneticPr fontId="43"/>
  </si>
  <si>
    <t>　指定訪問介護事業者として、「通院等のための乗車又は降車の介助」を行う</t>
    <rPh sb="9" eb="10">
      <t>シャ</t>
    </rPh>
    <rPh sb="15" eb="17">
      <t>ツウイン</t>
    </rPh>
    <rPh sb="17" eb="18">
      <t>トウ</t>
    </rPh>
    <rPh sb="22" eb="24">
      <t>ジョウシャ</t>
    </rPh>
    <rPh sb="24" eb="25">
      <t>マタ</t>
    </rPh>
    <rPh sb="26" eb="28">
      <t>コウシャ</t>
    </rPh>
    <rPh sb="29" eb="31">
      <t>カイジョ</t>
    </rPh>
    <rPh sb="33" eb="34">
      <t>オコナ</t>
    </rPh>
    <phoneticPr fontId="43"/>
  </si>
  <si>
    <t>誓　約　書</t>
  </si>
  <si>
    <t>担当者名</t>
    <rPh sb="0" eb="4">
      <t>タントウシャメイ</t>
    </rPh>
    <phoneticPr fontId="2"/>
  </si>
  <si>
    <t>電話番号</t>
    <rPh sb="0" eb="4">
      <t>デンワバンゴウ</t>
    </rPh>
    <phoneticPr fontId="2"/>
  </si>
  <si>
    <t>事業所番号ごとに提出すること。</t>
    <rPh sb="0" eb="3">
      <t>ジギョウショ</t>
    </rPh>
    <rPh sb="3" eb="5">
      <t>バンゴウ</t>
    </rPh>
    <rPh sb="8" eb="10">
      <t>テイシュツ</t>
    </rPh>
    <phoneticPr fontId="2"/>
  </si>
  <si>
    <t>生活支援型
訪問サービス</t>
    <phoneticPr fontId="47"/>
  </si>
  <si>
    <t>A2</t>
    <phoneticPr fontId="47"/>
  </si>
  <si>
    <t xml:space="preserve">介 護 予 防・日 常 生 活 支 援 総 合 事 業 費 算 定 に 係 る 体 制 等 状 況 一 覧 表 </t>
    <phoneticPr fontId="2"/>
  </si>
  <si>
    <t>従業者の勤務の体制及び勤務形態一覧表　＜標準様式１＞</t>
    <rPh sb="20" eb="24">
      <t>ヒョウジュンヨウシキ</t>
    </rPh>
    <phoneticPr fontId="2"/>
  </si>
  <si>
    <t xml:space="preserve">特定事業所加算
＊介護サービスのみ
</t>
    <rPh sb="0" eb="2">
      <t>トクテイ</t>
    </rPh>
    <rPh sb="2" eb="5">
      <t>ジギョウショ</t>
    </rPh>
    <rPh sb="5" eb="7">
      <t>カサン</t>
    </rPh>
    <rPh sb="9" eb="11">
      <t>カイゴ</t>
    </rPh>
    <phoneticPr fontId="2"/>
  </si>
  <si>
    <t>看取り期における対応方針、病院等との連携体制、見取りに関する職員研修、看取り期の利用者への対応実績がわかる書類</t>
    <rPh sb="0" eb="2">
      <t>ミト</t>
    </rPh>
    <rPh sb="3" eb="4">
      <t>キ</t>
    </rPh>
    <rPh sb="8" eb="12">
      <t>タイオウホウシン</t>
    </rPh>
    <rPh sb="13" eb="16">
      <t>ビョウインナド</t>
    </rPh>
    <rPh sb="18" eb="22">
      <t>レンケイタイセイ</t>
    </rPh>
    <rPh sb="23" eb="25">
      <t>ミト</t>
    </rPh>
    <rPh sb="27" eb="28">
      <t>カン</t>
    </rPh>
    <rPh sb="30" eb="34">
      <t>ショクインケンシュウ</t>
    </rPh>
    <rPh sb="35" eb="37">
      <t>ミト</t>
    </rPh>
    <rPh sb="53" eb="55">
      <t>ショルイ</t>
    </rPh>
    <phoneticPr fontId="2"/>
  </si>
  <si>
    <t>加算Ⅰ又はⅡを算定する場合のみ。</t>
    <rPh sb="0" eb="2">
      <t>カサン</t>
    </rPh>
    <rPh sb="3" eb="4">
      <t>マタ</t>
    </rPh>
    <rPh sb="7" eb="9">
      <t>サンテイ</t>
    </rPh>
    <rPh sb="11" eb="13">
      <t>バアイ</t>
    </rPh>
    <phoneticPr fontId="2"/>
  </si>
  <si>
    <t>任意の様式で可。該当する算定要件をもとに加算Ⅰ又はⅢを算定する場合に提出。</t>
    <rPh sb="8" eb="10">
      <t>ガイトウ</t>
    </rPh>
    <rPh sb="12" eb="16">
      <t>サンテイヨウケン</t>
    </rPh>
    <rPh sb="20" eb="22">
      <t>カサン</t>
    </rPh>
    <rPh sb="23" eb="24">
      <t>マタ</t>
    </rPh>
    <rPh sb="27" eb="29">
      <t>サンテイ</t>
    </rPh>
    <rPh sb="31" eb="33">
      <t>バアイ</t>
    </rPh>
    <rPh sb="34" eb="36">
      <t>テイシュツ</t>
    </rPh>
    <phoneticPr fontId="2"/>
  </si>
  <si>
    <t>（別紙５）</t>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</si>
  <si>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</si>
  <si>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</si>
  <si>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割引率</t>
    <rPh sb="0" eb="2">
      <t>ワリビキ</t>
    </rPh>
    <rPh sb="2" eb="3">
      <t>リツ</t>
    </rPh>
    <phoneticPr fontId="2"/>
  </si>
  <si>
    <t>（例）10</t>
    <rPh sb="1" eb="2">
      <t>レイ</t>
    </rPh>
    <phoneticPr fontId="2"/>
  </si>
  <si>
    <t>％</t>
  </si>
  <si>
    <t>　（例）毎日　午後２時から午後４時まで</t>
    <rPh sb="2" eb="3">
      <t>レイ</t>
    </rPh>
    <rPh sb="4" eb="6">
      <t>マイニチ</t>
    </rPh>
    <rPh sb="7" eb="9">
      <t>ゴゴ</t>
    </rPh>
    <rPh sb="10" eb="11">
      <t>ジ</t>
    </rPh>
    <rPh sb="13" eb="15">
      <t>ゴゴ</t>
    </rPh>
    <rPh sb="16" eb="17">
      <t>ジ</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</si>
  <si>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</si>
  <si>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</si>
  <si>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</si>
  <si>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</si>
  <si>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（あて先）</t>
    <rPh sb="3" eb="4">
      <t>サキ</t>
    </rPh>
    <phoneticPr fontId="2"/>
  </si>
  <si>
    <t>福岡市長</t>
    <rPh sb="0" eb="4">
      <t>フクオカシチョウ</t>
    </rPh>
    <phoneticPr fontId="2"/>
  </si>
  <si>
    <t>指定居宅サービス事業者等による介護給付費の割引に係る割引率の設定について ＜別紙５＞</t>
    <rPh sb="0" eb="2">
      <t>シテイ</t>
    </rPh>
    <rPh sb="2" eb="4">
      <t>キョタク</t>
    </rPh>
    <rPh sb="8" eb="11">
      <t>ジギョウシャ</t>
    </rPh>
    <rPh sb="11" eb="12">
      <t>トウ</t>
    </rPh>
    <rPh sb="15" eb="17">
      <t>カイゴ</t>
    </rPh>
    <rPh sb="17" eb="20">
      <t>キュウフヒ</t>
    </rPh>
    <rPh sb="21" eb="23">
      <t>ワリビキ</t>
    </rPh>
    <rPh sb="24" eb="25">
      <t>カカ</t>
    </rPh>
    <rPh sb="26" eb="29">
      <t>ワリビキリツ</t>
    </rPh>
    <rPh sb="30" eb="32">
      <t>セッテイ</t>
    </rPh>
    <rPh sb="38" eb="40">
      <t>ベッシ</t>
    </rPh>
    <phoneticPr fontId="2"/>
  </si>
  <si>
    <r>
      <t>定期巡回・随時対応サービスに関する状況等に係る届出書（訪問介護事業所</t>
    </r>
    <r>
      <rPr>
        <sz val="9"/>
        <color theme="1"/>
        <rFont val="ＭＳ Ｐゴシック"/>
        <family val="3"/>
        <charset val="128"/>
      </rPr>
      <t>）　＜別紙８＞</t>
    </r>
    <rPh sb="37" eb="39">
      <t>ベッシ</t>
    </rPh>
    <phoneticPr fontId="2"/>
  </si>
  <si>
    <t>加算Ⅰ・Ⅱ・Ⅲ・Ⅳは＜別紙9＞を、加算Ⅴは＜別紙9-2＞を使用する。</t>
    <rPh sb="0" eb="2">
      <t>カサン</t>
    </rPh>
    <rPh sb="11" eb="13">
      <t>ベッシ</t>
    </rPh>
    <rPh sb="17" eb="19">
      <t>カサン</t>
    </rPh>
    <rPh sb="22" eb="24">
      <t>ベッシ</t>
    </rPh>
    <rPh sb="29" eb="31">
      <t>シヨウ</t>
    </rPh>
    <phoneticPr fontId="43"/>
  </si>
  <si>
    <r>
      <t>訪問介護員等、サービス提供責任者</t>
    </r>
    <r>
      <rPr>
        <sz val="9"/>
        <color theme="1"/>
        <rFont val="ＭＳ Ｐゴシック"/>
        <family val="3"/>
        <charset val="128"/>
      </rPr>
      <t>ごとに作成された</t>
    </r>
    <r>
      <rPr>
        <sz val="9"/>
        <rFont val="ＭＳ Ｐゴシック"/>
        <family val="3"/>
        <charset val="128"/>
      </rPr>
      <t>研修計画書（案でも可）、研修記録</t>
    </r>
    <rPh sb="0" eb="2">
      <t>ホウモン</t>
    </rPh>
    <rPh sb="2" eb="4">
      <t>カイゴ</t>
    </rPh>
    <rPh sb="4" eb="5">
      <t>イン</t>
    </rPh>
    <rPh sb="5" eb="6">
      <t>トウ</t>
    </rPh>
    <rPh sb="11" eb="13">
      <t>テイキョウ</t>
    </rPh>
    <rPh sb="13" eb="15">
      <t>セキニン</t>
    </rPh>
    <rPh sb="15" eb="16">
      <t>シャ</t>
    </rPh>
    <rPh sb="19" eb="21">
      <t>サクセイ</t>
    </rPh>
    <rPh sb="24" eb="26">
      <t>ケンシュウ</t>
    </rPh>
    <rPh sb="26" eb="29">
      <t>ケイカクショ</t>
    </rPh>
    <rPh sb="30" eb="31">
      <t>アン</t>
    </rPh>
    <rPh sb="33" eb="34">
      <t>カ</t>
    </rPh>
    <rPh sb="36" eb="38">
      <t>ケンシュウ</t>
    </rPh>
    <rPh sb="38" eb="40">
      <t>キロク</t>
    </rPh>
    <phoneticPr fontId="2"/>
  </si>
  <si>
    <r>
      <t>任意の様式で可。研修記録は既に実施している場合。</t>
    </r>
    <r>
      <rPr>
        <sz val="9"/>
        <color theme="1"/>
        <rFont val="ＭＳ Ｐゴシック"/>
        <family val="3"/>
        <charset val="128"/>
      </rPr>
      <t>なお、研修計画又は研修記録は個人毎に研修の目標・内容・実施時期・研修期間がわかるもの。</t>
    </r>
    <rPh sb="0" eb="2">
      <t>ニンイ</t>
    </rPh>
    <rPh sb="3" eb="5">
      <t>ヨウシキ</t>
    </rPh>
    <rPh sb="6" eb="7">
      <t>カ</t>
    </rPh>
    <rPh sb="8" eb="10">
      <t>ケンシュウ</t>
    </rPh>
    <rPh sb="10" eb="12">
      <t>キロク</t>
    </rPh>
    <rPh sb="13" eb="14">
      <t>スデ</t>
    </rPh>
    <rPh sb="15" eb="17">
      <t>ジッシ</t>
    </rPh>
    <rPh sb="21" eb="23">
      <t>バアイ</t>
    </rPh>
    <rPh sb="27" eb="29">
      <t>ケンシュウ</t>
    </rPh>
    <rPh sb="29" eb="31">
      <t>ケイカク</t>
    </rPh>
    <rPh sb="31" eb="32">
      <t>マタ</t>
    </rPh>
    <rPh sb="33" eb="35">
      <t>ケンシュウ</t>
    </rPh>
    <rPh sb="35" eb="37">
      <t>キロク</t>
    </rPh>
    <rPh sb="38" eb="40">
      <t>コジン</t>
    </rPh>
    <rPh sb="40" eb="41">
      <t>ゴト</t>
    </rPh>
    <rPh sb="42" eb="44">
      <t>ケンシュウ</t>
    </rPh>
    <rPh sb="45" eb="47">
      <t>モクヒョウ</t>
    </rPh>
    <rPh sb="48" eb="50">
      <t>ナイヨウ</t>
    </rPh>
    <rPh sb="51" eb="53">
      <t>ジッシ</t>
    </rPh>
    <rPh sb="53" eb="55">
      <t>ジキ</t>
    </rPh>
    <rPh sb="56" eb="58">
      <t>ケンシュウ</t>
    </rPh>
    <rPh sb="58" eb="60">
      <t>キカン</t>
    </rPh>
    <phoneticPr fontId="2"/>
  </si>
  <si>
    <r>
      <t>任意の様式で可。</t>
    </r>
    <r>
      <rPr>
        <sz val="9"/>
        <color theme="1"/>
        <rFont val="ＭＳ Ｐゴシック"/>
        <family val="3"/>
        <charset val="128"/>
      </rPr>
      <t>対象職員は常勤、非常勤問わず全員で、</t>
    </r>
    <r>
      <rPr>
        <sz val="9"/>
        <rFont val="ＭＳ Ｐゴシック"/>
        <family val="3"/>
        <charset val="128"/>
      </rPr>
      <t>受診者および受診日がわかるもの。未実施の場合は、実施予定のものを提出すること。
※個人の健診結果を提出してはならない。</t>
    </r>
    <rPh sb="0" eb="2">
      <t>ニンイ</t>
    </rPh>
    <rPh sb="3" eb="5">
      <t>ヨウシキ</t>
    </rPh>
    <rPh sb="6" eb="7">
      <t>カ</t>
    </rPh>
    <rPh sb="8" eb="10">
      <t>タイショウ</t>
    </rPh>
    <rPh sb="10" eb="12">
      <t>ショクイン</t>
    </rPh>
    <rPh sb="13" eb="15">
      <t>ジョウキン</t>
    </rPh>
    <rPh sb="16" eb="19">
      <t>ヒジョウキン</t>
    </rPh>
    <rPh sb="19" eb="20">
      <t>ト</t>
    </rPh>
    <rPh sb="22" eb="24">
      <t>ゼンイン</t>
    </rPh>
    <rPh sb="26" eb="29">
      <t>ジュシンシャ</t>
    </rPh>
    <rPh sb="32" eb="34">
      <t>ジュシン</t>
    </rPh>
    <rPh sb="34" eb="35">
      <t>ビ</t>
    </rPh>
    <rPh sb="42" eb="45">
      <t>ミジッシ</t>
    </rPh>
    <rPh sb="46" eb="48">
      <t>バアイ</t>
    </rPh>
    <rPh sb="50" eb="52">
      <t>ジッシ</t>
    </rPh>
    <rPh sb="52" eb="54">
      <t>ヨテイ</t>
    </rPh>
    <rPh sb="58" eb="60">
      <t>テイシュツ</t>
    </rPh>
    <rPh sb="67" eb="69">
      <t>コジン</t>
    </rPh>
    <rPh sb="70" eb="72">
      <t>ケンシン</t>
    </rPh>
    <rPh sb="72" eb="74">
      <t>ケッカ</t>
    </rPh>
    <rPh sb="75" eb="77">
      <t>テイシュツ</t>
    </rPh>
    <phoneticPr fontId="43"/>
  </si>
  <si>
    <t>任意の様式で可。
ただし、国通知で示されている項目を網羅していること。</t>
    <rPh sb="0" eb="2">
      <t>ニンイ</t>
    </rPh>
    <rPh sb="3" eb="5">
      <t>ヨウシキ</t>
    </rPh>
    <rPh sb="6" eb="7">
      <t>カ</t>
    </rPh>
    <rPh sb="13" eb="14">
      <t>クニ</t>
    </rPh>
    <rPh sb="14" eb="16">
      <t>ツウチ</t>
    </rPh>
    <rPh sb="17" eb="18">
      <t>シメ</t>
    </rPh>
    <rPh sb="23" eb="25">
      <t>コウモク</t>
    </rPh>
    <rPh sb="26" eb="28">
      <t>モウラ</t>
    </rPh>
    <phoneticPr fontId="2"/>
  </si>
  <si>
    <r>
      <t>前年度の実績による届出は＜参考様式１－２または１－４＞、前３月の実績による届出は＜参考様式１－１または１－３＞を使用する。
加算Ⅱを算定する場合は、訪問介護員等要件又はサービス提供責任者要件のいずれかの書類が必要。
（＜標準様式１＞は加算Ⅰ、Ⅱ</t>
    </r>
    <r>
      <rPr>
        <sz val="9"/>
        <color theme="1"/>
        <rFont val="ＭＳ Ｐゴシック"/>
        <family val="3"/>
        <charset val="128"/>
      </rPr>
      <t>、Ⅲ、Ⅳ</t>
    </r>
    <r>
      <rPr>
        <sz val="9"/>
        <rFont val="ＭＳ Ｐゴシック"/>
        <family val="3"/>
        <charset val="128"/>
      </rPr>
      <t>いずれの場合でも必要。ただし加算算定開始する月の分のみ提出。
例：７月より加算開始する場合は予定の勤務形態一覧表７月分のみを添付）</t>
    </r>
    <rPh sb="9" eb="10">
      <t>トド</t>
    </rPh>
    <rPh sb="10" eb="11">
      <t>デ</t>
    </rPh>
    <rPh sb="13" eb="15">
      <t>サンコウ</t>
    </rPh>
    <rPh sb="15" eb="17">
      <t>ヨウシキ</t>
    </rPh>
    <rPh sb="28" eb="29">
      <t>マエ</t>
    </rPh>
    <rPh sb="30" eb="31">
      <t>ツキ</t>
    </rPh>
    <rPh sb="32" eb="34">
      <t>ジッセキ</t>
    </rPh>
    <rPh sb="37" eb="38">
      <t>トド</t>
    </rPh>
    <rPh sb="38" eb="39">
      <t>デ</t>
    </rPh>
    <rPh sb="41" eb="43">
      <t>サンコウ</t>
    </rPh>
    <rPh sb="43" eb="45">
      <t>ヨウシキ</t>
    </rPh>
    <rPh sb="56" eb="58">
      <t>シヨウ</t>
    </rPh>
    <rPh sb="62" eb="64">
      <t>カサン</t>
    </rPh>
    <rPh sb="66" eb="68">
      <t>サンテイ</t>
    </rPh>
    <rPh sb="70" eb="72">
      <t>バアイ</t>
    </rPh>
    <rPh sb="74" eb="76">
      <t>ホウモン</t>
    </rPh>
    <rPh sb="76" eb="78">
      <t>カイゴ</t>
    </rPh>
    <rPh sb="78" eb="79">
      <t>イン</t>
    </rPh>
    <rPh sb="79" eb="80">
      <t>トウ</t>
    </rPh>
    <rPh sb="80" eb="82">
      <t>ヨウケン</t>
    </rPh>
    <rPh sb="82" eb="83">
      <t>マタ</t>
    </rPh>
    <rPh sb="88" eb="90">
      <t>テイキョウ</t>
    </rPh>
    <rPh sb="90" eb="93">
      <t>セキニンシャ</t>
    </rPh>
    <rPh sb="93" eb="95">
      <t>ヨウケン</t>
    </rPh>
    <rPh sb="101" eb="103">
      <t>ショルイ</t>
    </rPh>
    <rPh sb="104" eb="106">
      <t>ヒツヨウ</t>
    </rPh>
    <rPh sb="118" eb="119">
      <t>ツキ</t>
    </rPh>
    <rPh sb="127" eb="129">
      <t>テイシュツ</t>
    </rPh>
    <rPh sb="130" eb="131">
      <t>レイ</t>
    </rPh>
    <rPh sb="133" eb="134">
      <t>ガツ</t>
    </rPh>
    <rPh sb="136" eb="138">
      <t>カサン</t>
    </rPh>
    <rPh sb="138" eb="140">
      <t>カイシ</t>
    </rPh>
    <rPh sb="142" eb="144">
      <t>バアイ</t>
    </rPh>
    <rPh sb="145" eb="147">
      <t>ヨテイ</t>
    </rPh>
    <rPh sb="148" eb="150">
      <t>キンム</t>
    </rPh>
    <rPh sb="150" eb="152">
      <t>ケイタイ</t>
    </rPh>
    <rPh sb="152" eb="154">
      <t>イチラン</t>
    </rPh>
    <rPh sb="154" eb="155">
      <t>ヒョウ</t>
    </rPh>
    <rPh sb="157" eb="158">
      <t>ガツ</t>
    </rPh>
    <rPh sb="162" eb="164">
      <t>テンプ</t>
    </rPh>
    <phoneticPr fontId="2"/>
  </si>
  <si>
    <t>　１．体制要件関係 　※加算Ⅰ～Ⅴいずれの場合でも必要</t>
    <rPh sb="3" eb="5">
      <t>タイセイ</t>
    </rPh>
    <rPh sb="5" eb="7">
      <t>ヨウケン</t>
    </rPh>
    <rPh sb="7" eb="9">
      <t>カンケイ</t>
    </rPh>
    <rPh sb="12" eb="14">
      <t>カサン</t>
    </rPh>
    <rPh sb="21" eb="23">
      <t>バアイ</t>
    </rPh>
    <rPh sb="25" eb="27">
      <t>ヒツヨウ</t>
    </rPh>
    <phoneticPr fontId="2"/>
  </si>
  <si>
    <t>　２．人材要件関係</t>
    <rPh sb="3" eb="5">
      <t>ジンザイ</t>
    </rPh>
    <rPh sb="5" eb="7">
      <t>ヨウケン</t>
    </rPh>
    <rPh sb="7" eb="9">
      <t>カンケイ</t>
    </rPh>
    <phoneticPr fontId="2"/>
  </si>
  <si>
    <t>　３．重度要介護者等対応要件関係　※加算Ⅰ、Ⅲを算定する場合</t>
    <rPh sb="3" eb="5">
      <t>ジュウド</t>
    </rPh>
    <rPh sb="5" eb="6">
      <t>ヨウ</t>
    </rPh>
    <rPh sb="6" eb="10">
      <t>カイゴシャナド</t>
    </rPh>
    <rPh sb="10" eb="12">
      <t>タイオウ</t>
    </rPh>
    <rPh sb="12" eb="14">
      <t>ヨウケン</t>
    </rPh>
    <rPh sb="14" eb="16">
      <t>カンケイ</t>
    </rPh>
    <rPh sb="18" eb="20">
      <t>カサン</t>
    </rPh>
    <rPh sb="24" eb="26">
      <t>サンテイ</t>
    </rPh>
    <rPh sb="28" eb="30">
      <t>バアイ</t>
    </rPh>
    <phoneticPr fontId="2"/>
  </si>
  <si>
    <r>
      <t>重度要介護者等対応要件に関する調書</t>
    </r>
    <r>
      <rPr>
        <sz val="9"/>
        <color theme="1"/>
        <rFont val="ＭＳ Ｐゴシック"/>
        <family val="3"/>
        <charset val="128"/>
      </rPr>
      <t>＜別紙９－３＞</t>
    </r>
    <rPh sb="0" eb="2">
      <t>ジュウド</t>
    </rPh>
    <rPh sb="2" eb="6">
      <t>ヨウカイゴシャ</t>
    </rPh>
    <rPh sb="6" eb="7">
      <t>トウ</t>
    </rPh>
    <rPh sb="7" eb="9">
      <t>タイオウ</t>
    </rPh>
    <rPh sb="9" eb="11">
      <t>ヨウケン</t>
    </rPh>
    <rPh sb="12" eb="13">
      <t>カン</t>
    </rPh>
    <rPh sb="15" eb="17">
      <t>チョウショ</t>
    </rPh>
    <rPh sb="18" eb="20">
      <t>ベッシ</t>
    </rPh>
    <phoneticPr fontId="2"/>
  </si>
  <si>
    <r>
      <t>※加算Ⅰ又はⅡを算定する場合
　人材要件（訪問介護員等要件）に関する調書
　＜参考様式１－１＞又は＜参考様式１－２＞
※加</t>
    </r>
    <r>
      <rPr>
        <sz val="9"/>
        <color theme="1"/>
        <rFont val="ＭＳ Ｐゴシック"/>
        <family val="3"/>
        <charset val="128"/>
      </rPr>
      <t>算Ⅲ又はⅣ</t>
    </r>
    <r>
      <rPr>
        <sz val="9"/>
        <rFont val="ＭＳ Ｐゴシック"/>
        <family val="3"/>
        <charset val="128"/>
      </rPr>
      <t>を算定する場合
　人材要件（勤続年数の状況）に関する調書
　＜参考様式１－３＞又は＜参考様式１－４＞</t>
    </r>
    <rPh sb="16" eb="18">
      <t>ジンザイ</t>
    </rPh>
    <rPh sb="18" eb="20">
      <t>ヨウケン</t>
    </rPh>
    <rPh sb="21" eb="23">
      <t>ホウモン</t>
    </rPh>
    <rPh sb="23" eb="25">
      <t>カイゴ</t>
    </rPh>
    <rPh sb="25" eb="26">
      <t>イン</t>
    </rPh>
    <rPh sb="26" eb="27">
      <t>トウ</t>
    </rPh>
    <rPh sb="27" eb="29">
      <t>ヨウケン</t>
    </rPh>
    <rPh sb="31" eb="32">
      <t>カン</t>
    </rPh>
    <rPh sb="34" eb="36">
      <t>チョウショ</t>
    </rPh>
    <rPh sb="39" eb="41">
      <t>サンコウ</t>
    </rPh>
    <rPh sb="41" eb="43">
      <t>ヨウシキ</t>
    </rPh>
    <rPh sb="47" eb="48">
      <t>マタ</t>
    </rPh>
    <rPh sb="61" eb="63">
      <t>カサン</t>
    </rPh>
    <rPh sb="64" eb="65">
      <t>マタ</t>
    </rPh>
    <rPh sb="68" eb="70">
      <t>サンテイ</t>
    </rPh>
    <rPh sb="72" eb="74">
      <t>バアイ</t>
    </rPh>
    <rPh sb="76" eb="78">
      <t>ジンザイ</t>
    </rPh>
    <rPh sb="78" eb="80">
      <t>ヨウケン</t>
    </rPh>
    <rPh sb="81" eb="83">
      <t>キンゾク</t>
    </rPh>
    <rPh sb="83" eb="85">
      <t>ネンスウ</t>
    </rPh>
    <rPh sb="86" eb="88">
      <t>ジョウキョウ</t>
    </rPh>
    <rPh sb="90" eb="91">
      <t>カン</t>
    </rPh>
    <rPh sb="93" eb="95">
      <t>チョウショ</t>
    </rPh>
    <rPh sb="98" eb="100">
      <t>サンコウ</t>
    </rPh>
    <rPh sb="100" eb="102">
      <t>ヨウシキ</t>
    </rPh>
    <rPh sb="106" eb="107">
      <t>マタ</t>
    </rPh>
    <rPh sb="109" eb="111">
      <t>サンコウ</t>
    </rPh>
    <rPh sb="111" eb="113">
      <t>ヨウシキ</t>
    </rPh>
    <phoneticPr fontId="2"/>
  </si>
  <si>
    <t>●特定事業所加算Ⅰ・Ⅱに係る届出（別紙９）の２（1）訪問介護員等要件について</t>
    <rPh sb="1" eb="3">
      <t>トクテイ</t>
    </rPh>
    <rPh sb="3" eb="6">
      <t>ジギョウショ</t>
    </rPh>
    <rPh sb="6" eb="8">
      <t>カサン</t>
    </rPh>
    <rPh sb="12" eb="13">
      <t>カカ</t>
    </rPh>
    <rPh sb="14" eb="16">
      <t>トドケデ</t>
    </rPh>
    <rPh sb="17" eb="19">
      <t>ベッシ</t>
    </rPh>
    <rPh sb="26" eb="28">
      <t>ホウモン</t>
    </rPh>
    <rPh sb="28" eb="30">
      <t>カイゴ</t>
    </rPh>
    <rPh sb="30" eb="31">
      <t>イン</t>
    </rPh>
    <rPh sb="31" eb="32">
      <t>トウ</t>
    </rPh>
    <rPh sb="32" eb="34">
      <t>ヨウケン</t>
    </rPh>
    <phoneticPr fontId="2"/>
  </si>
  <si>
    <t>●特定事業所加算Ⅰ・Ⅱに係る届出（別紙９）の２（1）訪問介護員等要件について</t>
    <rPh sb="1" eb="3">
      <t>トクテイ</t>
    </rPh>
    <rPh sb="3" eb="6">
      <t>ジギョウショ</t>
    </rPh>
    <rPh sb="6" eb="8">
      <t>カサン</t>
    </rPh>
    <rPh sb="12" eb="13">
      <t>カカ</t>
    </rPh>
    <rPh sb="14" eb="16">
      <t>トドケデ</t>
    </rPh>
    <rPh sb="26" eb="28">
      <t>ホウモン</t>
    </rPh>
    <rPh sb="28" eb="30">
      <t>カイゴ</t>
    </rPh>
    <rPh sb="30" eb="31">
      <t>イン</t>
    </rPh>
    <rPh sb="31" eb="32">
      <t>トウ</t>
    </rPh>
    <rPh sb="32" eb="34">
      <t>ヨウケン</t>
    </rPh>
    <phoneticPr fontId="2"/>
  </si>
  <si>
    <t>●特定事業所加算Ⅲ・Ⅳに係る届出（別紙９）の２（3）勤務年数の状況要件について</t>
    <rPh sb="1" eb="3">
      <t>トクテイ</t>
    </rPh>
    <rPh sb="3" eb="6">
      <t>ジギョウショ</t>
    </rPh>
    <rPh sb="6" eb="8">
      <t>カサン</t>
    </rPh>
    <rPh sb="12" eb="13">
      <t>カカ</t>
    </rPh>
    <rPh sb="14" eb="16">
      <t>トドケデ</t>
    </rPh>
    <rPh sb="17" eb="19">
      <t>ベッシ</t>
    </rPh>
    <rPh sb="26" eb="28">
      <t>キンム</t>
    </rPh>
    <rPh sb="28" eb="30">
      <t>ネンスウ</t>
    </rPh>
    <rPh sb="31" eb="33">
      <t>ジョウキョウ</t>
    </rPh>
    <rPh sb="33" eb="35">
      <t>ヨウケン</t>
    </rPh>
    <phoneticPr fontId="2"/>
  </si>
  <si>
    <t>人材要件（勤続年数の状況）に関する調書　（訪問介護：特定事業所加算Ⅲ・Ⅳ）</t>
    <rPh sb="0" eb="2">
      <t>ジンザイ</t>
    </rPh>
    <rPh sb="2" eb="4">
      <t>ヨウケン</t>
    </rPh>
    <rPh sb="5" eb="7">
      <t>キンゾク</t>
    </rPh>
    <rPh sb="7" eb="9">
      <t>ネンスウ</t>
    </rPh>
    <rPh sb="10" eb="12">
      <t>ジョウキョウ</t>
    </rPh>
    <phoneticPr fontId="2"/>
  </si>
  <si>
    <t>（例：令和６年４月における勤続年数３年以上の者とは、令和６年３月３１日時点で勤続年数３年以上の者。）</t>
    <rPh sb="3" eb="5">
      <t>レイワ</t>
    </rPh>
    <phoneticPr fontId="43"/>
  </si>
  <si>
    <t>人材要件（勤続年数の状況）に関する調書　（訪問介護：特定事業所加算Ⅲ・Ⅳ）</t>
    <phoneticPr fontId="2"/>
  </si>
  <si>
    <t>（例：令和６年４月における勤続年数３年以上の者とは、令和６年３月３１日時点で勤続年数３年以上の者。）</t>
    <rPh sb="1" eb="2">
      <t>レイ</t>
    </rPh>
    <rPh sb="3" eb="5">
      <t>レイワ</t>
    </rPh>
    <rPh sb="6" eb="7">
      <t>ネン</t>
    </rPh>
    <rPh sb="8" eb="9">
      <t>ガツ</t>
    </rPh>
    <rPh sb="13" eb="15">
      <t>キンゾク</t>
    </rPh>
    <rPh sb="15" eb="17">
      <t>ネンスウ</t>
    </rPh>
    <rPh sb="18" eb="19">
      <t>ネン</t>
    </rPh>
    <rPh sb="19" eb="21">
      <t>イジョウ</t>
    </rPh>
    <rPh sb="22" eb="23">
      <t>モノ</t>
    </rPh>
    <rPh sb="26" eb="28">
      <t>レイワ</t>
    </rPh>
    <rPh sb="29" eb="30">
      <t>ネン</t>
    </rPh>
    <rPh sb="31" eb="32">
      <t>ガツ</t>
    </rPh>
    <rPh sb="34" eb="35">
      <t>ニチ</t>
    </rPh>
    <rPh sb="35" eb="37">
      <t>ジテン</t>
    </rPh>
    <rPh sb="38" eb="40">
      <t>キンゾク</t>
    </rPh>
    <rPh sb="40" eb="42">
      <t>ネンスウ</t>
    </rPh>
    <rPh sb="43" eb="44">
      <t>ネン</t>
    </rPh>
    <rPh sb="44" eb="46">
      <t>イジョウ</t>
    </rPh>
    <rPh sb="47" eb="48">
      <t>モノ</t>
    </rPh>
    <phoneticPr fontId="2"/>
  </si>
  <si>
    <t>認知症専門ケア加算に関する届出書　＜別紙12＞</t>
    <rPh sb="13" eb="16">
      <t>トドケデショ</t>
    </rPh>
    <rPh sb="18" eb="20">
      <t>ベッシ</t>
    </rPh>
    <phoneticPr fontId="2"/>
  </si>
  <si>
    <t>加算算定開始する月の分を予定で記載し、算定開始する月の分のみを添付すること。</t>
    <rPh sb="0" eb="2">
      <t>カサン</t>
    </rPh>
    <rPh sb="2" eb="4">
      <t>サンテイ</t>
    </rPh>
    <rPh sb="4" eb="6">
      <t>カイシ</t>
    </rPh>
    <rPh sb="8" eb="9">
      <t>ツキ</t>
    </rPh>
    <rPh sb="10" eb="11">
      <t>ブン</t>
    </rPh>
    <rPh sb="12" eb="14">
      <t>ヨテイ</t>
    </rPh>
    <rPh sb="15" eb="17">
      <t>キサイ</t>
    </rPh>
    <rPh sb="19" eb="21">
      <t>サンテイ</t>
    </rPh>
    <rPh sb="21" eb="23">
      <t>カイシ</t>
    </rPh>
    <rPh sb="25" eb="26">
      <t>ツキ</t>
    </rPh>
    <rPh sb="27" eb="28">
      <t>ブン</t>
    </rPh>
    <rPh sb="31" eb="33">
      <t>テンプ</t>
    </rPh>
    <phoneticPr fontId="2"/>
  </si>
  <si>
    <t>計画書提出の際には任意の様式で可。</t>
    <rPh sb="0" eb="3">
      <t>ケイカクショ</t>
    </rPh>
    <rPh sb="3" eb="5">
      <t>テイシュツ</t>
    </rPh>
    <rPh sb="6" eb="7">
      <t>サイ</t>
    </rPh>
    <rPh sb="9" eb="11">
      <t>ニンイ</t>
    </rPh>
    <rPh sb="12" eb="14">
      <t>ヨウシキ</t>
    </rPh>
    <rPh sb="15" eb="16">
      <t>カ</t>
    </rPh>
    <phoneticPr fontId="2"/>
  </si>
  <si>
    <t>＜別紙12＞に記載した内容に準じた介護職員、看護職員ごとの認知症ケアに関する研修計画</t>
    <rPh sb="1" eb="3">
      <t>ベッシ</t>
    </rPh>
    <rPh sb="7" eb="9">
      <t>キサイ</t>
    </rPh>
    <rPh sb="11" eb="13">
      <t>ナイヨウ</t>
    </rPh>
    <rPh sb="14" eb="15">
      <t>ジュン</t>
    </rPh>
    <rPh sb="17" eb="19">
      <t>カイゴ</t>
    </rPh>
    <rPh sb="19" eb="21">
      <t>ショクイン</t>
    </rPh>
    <phoneticPr fontId="2"/>
  </si>
  <si>
    <t>協力医療機関との協定書（写）等相談できる体制を確保していることがわかるもの</t>
    <rPh sb="0" eb="2">
      <t>キョウリョク</t>
    </rPh>
    <rPh sb="2" eb="4">
      <t>イリョウ</t>
    </rPh>
    <rPh sb="4" eb="6">
      <t>キカン</t>
    </rPh>
    <rPh sb="8" eb="10">
      <t>キョウテイ</t>
    </rPh>
    <rPh sb="10" eb="11">
      <t>ショ</t>
    </rPh>
    <rPh sb="12" eb="13">
      <t>シャ</t>
    </rPh>
    <rPh sb="14" eb="15">
      <t>ナド</t>
    </rPh>
    <rPh sb="15" eb="17">
      <t>ソウダン</t>
    </rPh>
    <rPh sb="20" eb="22">
      <t>タイセイ</t>
    </rPh>
    <rPh sb="23" eb="25">
      <t>カクホ</t>
    </rPh>
    <phoneticPr fontId="43"/>
  </si>
  <si>
    <t>事業所又は施設の名称</t>
    <rPh sb="0" eb="3">
      <t>ジギョウショ</t>
    </rPh>
    <rPh sb="3" eb="4">
      <t>マタ</t>
    </rPh>
    <rPh sb="5" eb="7">
      <t>シセツ</t>
    </rPh>
    <rPh sb="8" eb="10">
      <t>メイショウ</t>
    </rPh>
    <phoneticPr fontId="2"/>
  </si>
  <si>
    <t>カナ</t>
    <phoneticPr fontId="2"/>
  </si>
  <si>
    <t>生年月日</t>
    <rPh sb="0" eb="2">
      <t>セイネン</t>
    </rPh>
    <rPh sb="2" eb="4">
      <t>ガッピ</t>
    </rPh>
    <phoneticPr fontId="2"/>
  </si>
  <si>
    <t>氏名</t>
    <rPh sb="0" eb="2">
      <t>シメイ</t>
    </rPh>
    <phoneticPr fontId="2"/>
  </si>
  <si>
    <t>主 な 職 歴 等</t>
    <rPh sb="0" eb="1">
      <t>オモ</t>
    </rPh>
    <rPh sb="4" eb="5">
      <t>ショク</t>
    </rPh>
    <rPh sb="6" eb="7">
      <t>レキ</t>
    </rPh>
    <rPh sb="8" eb="9">
      <t>トウ</t>
    </rPh>
    <phoneticPr fontId="2"/>
  </si>
  <si>
    <t>年　月</t>
    <rPh sb="0" eb="1">
      <t>ネン</t>
    </rPh>
    <rPh sb="2" eb="3">
      <t>ガツ</t>
    </rPh>
    <phoneticPr fontId="2"/>
  </si>
  <si>
    <t>勤 務 先 等</t>
    <rPh sb="0" eb="1">
      <t>ツトム</t>
    </rPh>
    <rPh sb="2" eb="3">
      <t>ツトム</t>
    </rPh>
    <rPh sb="4" eb="5">
      <t>サキ</t>
    </rPh>
    <rPh sb="6" eb="7">
      <t>トウ</t>
    </rPh>
    <phoneticPr fontId="2"/>
  </si>
  <si>
    <t>職 務 内 容</t>
    <rPh sb="0" eb="1">
      <t>ショク</t>
    </rPh>
    <rPh sb="2" eb="3">
      <t>ツトム</t>
    </rPh>
    <rPh sb="4" eb="5">
      <t>ナイ</t>
    </rPh>
    <rPh sb="6" eb="7">
      <t>カタチ</t>
    </rPh>
    <phoneticPr fontId="2"/>
  </si>
  <si>
    <t>職　務　に　関　連　す　る　資　格</t>
    <rPh sb="0" eb="1">
      <t>ショク</t>
    </rPh>
    <rPh sb="2" eb="3">
      <t>ツトム</t>
    </rPh>
    <rPh sb="6" eb="7">
      <t>セキ</t>
    </rPh>
    <rPh sb="8" eb="9">
      <t>レン</t>
    </rPh>
    <rPh sb="14" eb="15">
      <t>シ</t>
    </rPh>
    <rPh sb="16" eb="17">
      <t>カク</t>
    </rPh>
    <phoneticPr fontId="2"/>
  </si>
  <si>
    <t>資　格　の　種　類</t>
    <rPh sb="0" eb="1">
      <t>シ</t>
    </rPh>
    <rPh sb="2" eb="3">
      <t>カク</t>
    </rPh>
    <rPh sb="6" eb="7">
      <t>シュ</t>
    </rPh>
    <rPh sb="8" eb="9">
      <t>タグイ</t>
    </rPh>
    <phoneticPr fontId="2"/>
  </si>
  <si>
    <t>資　格　取　得　年　月　日</t>
    <rPh sb="0" eb="1">
      <t>シ</t>
    </rPh>
    <rPh sb="2" eb="3">
      <t>カク</t>
    </rPh>
    <rPh sb="4" eb="5">
      <t>トリ</t>
    </rPh>
    <rPh sb="6" eb="7">
      <t>エ</t>
    </rPh>
    <rPh sb="8" eb="9">
      <t>ネン</t>
    </rPh>
    <rPh sb="10" eb="11">
      <t>ガツ</t>
    </rPh>
    <rPh sb="12" eb="13">
      <t>ヒ</t>
    </rPh>
    <phoneticPr fontId="2"/>
  </si>
  <si>
    <t>（研修等の受講の状況等）</t>
    <rPh sb="1" eb="4">
      <t>ケンシュウトウ</t>
    </rPh>
    <rPh sb="5" eb="7">
      <t>ジュコウ</t>
    </rPh>
    <rPh sb="8" eb="10">
      <t>ジョウキョウ</t>
    </rPh>
    <rPh sb="10" eb="11">
      <t>トウ</t>
    </rPh>
    <phoneticPr fontId="2"/>
  </si>
  <si>
    <t>「主な職歴等」には、管理者等の要件が分かる職歴等について記載ください。</t>
    <rPh sb="1" eb="2">
      <t>オモ</t>
    </rPh>
    <rPh sb="3" eb="5">
      <t>ショクレキ</t>
    </rPh>
    <rPh sb="5" eb="6">
      <t>トウ</t>
    </rPh>
    <rPh sb="10" eb="13">
      <t>カンリシャ</t>
    </rPh>
    <rPh sb="13" eb="14">
      <t>トウ</t>
    </rPh>
    <rPh sb="15" eb="17">
      <t>ヨウケン</t>
    </rPh>
    <rPh sb="18" eb="19">
      <t>ワ</t>
    </rPh>
    <rPh sb="21" eb="24">
      <t>ショクレキトウ</t>
    </rPh>
    <rPh sb="28" eb="30">
      <t>キサイ</t>
    </rPh>
    <phoneticPr fontId="2"/>
  </si>
  <si>
    <t>介護関係の職歴については、開設法人名と事業所名の両方を記載ください。</t>
    <rPh sb="0" eb="4">
      <t>カイゴカンケイ</t>
    </rPh>
    <rPh sb="5" eb="7">
      <t>ショクレキ</t>
    </rPh>
    <rPh sb="13" eb="18">
      <t>カイセツホウジンメイ</t>
    </rPh>
    <rPh sb="19" eb="23">
      <t>ジギョウショメイ</t>
    </rPh>
    <rPh sb="24" eb="26">
      <t>リョウホウ</t>
    </rPh>
    <rPh sb="27" eb="29">
      <t>キサイ</t>
    </rPh>
    <phoneticPr fontId="2"/>
  </si>
  <si>
    <t>サービス提供責任者　経歴書</t>
    <rPh sb="4" eb="9">
      <t>テイキョウセキニンシャ</t>
    </rPh>
    <rPh sb="10" eb="13">
      <t>ケイレキショ</t>
    </rPh>
    <phoneticPr fontId="2"/>
  </si>
  <si>
    <t>サービス提供責任者全員の経歴書＜参考様式６＞、
資格証（写）（サービス提供責任者要件に関する確認書類）</t>
    <rPh sb="4" eb="6">
      <t>テイキョウ</t>
    </rPh>
    <rPh sb="6" eb="9">
      <t>セキニンシャ</t>
    </rPh>
    <rPh sb="9" eb="11">
      <t>ゼンイン</t>
    </rPh>
    <rPh sb="12" eb="15">
      <t>ケイレキショ</t>
    </rPh>
    <rPh sb="16" eb="20">
      <t>サンコウヨウシキ</t>
    </rPh>
    <rPh sb="24" eb="27">
      <t>シカクショウ</t>
    </rPh>
    <rPh sb="28" eb="29">
      <t>ウツ</t>
    </rPh>
    <rPh sb="35" eb="37">
      <t>テイキョウ</t>
    </rPh>
    <rPh sb="37" eb="40">
      <t>セキニンシャ</t>
    </rPh>
    <rPh sb="40" eb="42">
      <t>ヨウケン</t>
    </rPh>
    <rPh sb="43" eb="44">
      <t>カン</t>
    </rPh>
    <rPh sb="46" eb="48">
      <t>カクニン</t>
    </rPh>
    <rPh sb="48" eb="50">
      <t>ショルイ</t>
    </rPh>
    <phoneticPr fontId="2"/>
  </si>
  <si>
    <t>定期巡回・随時対応サービスに関する状況</t>
    <phoneticPr fontId="2"/>
  </si>
  <si>
    <t>特定事業所加算に係る届出書　
＜別紙９＞または＜別紙９－２＞</t>
    <rPh sb="0" eb="2">
      <t>トクテイ</t>
    </rPh>
    <rPh sb="2" eb="5">
      <t>ジギョウショ</t>
    </rPh>
    <rPh sb="5" eb="7">
      <t>カサン</t>
    </rPh>
    <rPh sb="8" eb="9">
      <t>カカ</t>
    </rPh>
    <rPh sb="10" eb="13">
      <t>トドケデショ</t>
    </rPh>
    <rPh sb="16" eb="18">
      <t>ベッシ</t>
    </rPh>
    <rPh sb="24" eb="26">
      <t>ベッシ</t>
    </rPh>
    <phoneticPr fontId="2"/>
  </si>
  <si>
    <t>本チェック表</t>
    <rPh sb="0" eb="1">
      <t>ホン</t>
    </rPh>
    <rPh sb="5" eb="6">
      <t>オモテ</t>
    </rPh>
    <phoneticPr fontId="2"/>
  </si>
  <si>
    <t>（あて先）福岡市長</t>
    <rPh sb="3" eb="4">
      <t>サキ</t>
    </rPh>
    <rPh sb="5" eb="9">
      <t>フクオカシチョウ</t>
    </rPh>
    <phoneticPr fontId="2"/>
  </si>
  <si>
    <t>所在地</t>
    <phoneticPr fontId="2"/>
  </si>
  <si>
    <t>名　称</t>
    <phoneticPr fontId="2"/>
  </si>
  <si>
    <t>このことについて、関係書類を添えて以下のとおり届け出ます。</t>
    <phoneticPr fontId="2"/>
  </si>
  <si>
    <t>事業所所在地市町村番号</t>
    <phoneticPr fontId="2"/>
  </si>
  <si>
    <t>主たる事務所の所在地</t>
    <phoneticPr fontId="2"/>
  </si>
  <si>
    <t>(郵便番号</t>
    <phoneticPr fontId="2"/>
  </si>
  <si>
    <t>ー</t>
    <phoneticPr fontId="2"/>
  </si>
  <si>
    <t>　　　　　</t>
    <phoneticPr fontId="2"/>
  </si>
  <si>
    <t>県</t>
    <rPh sb="0" eb="1">
      <t>ケン</t>
    </rPh>
    <phoneticPr fontId="2"/>
  </si>
  <si>
    <t>群市</t>
    <rPh sb="0" eb="1">
      <t>グン</t>
    </rPh>
    <rPh sb="1" eb="2">
      <t>シ</t>
    </rPh>
    <phoneticPr fontId="2"/>
  </si>
  <si>
    <t>フリガナ</t>
    <phoneticPr fontId="2"/>
  </si>
  <si>
    <t>事業所・施設の名称</t>
    <phoneticPr fontId="2"/>
  </si>
  <si>
    <t>1新規</t>
  </si>
  <si>
    <t>2変更</t>
    <phoneticPr fontId="2"/>
  </si>
  <si>
    <t>3終了</t>
    <phoneticPr fontId="2"/>
  </si>
  <si>
    <t>人員配置区分、その他該当する体制等、割引）を記載してください。</t>
    <phoneticPr fontId="2"/>
  </si>
  <si>
    <t>　　7　「特記事項」欄には、異動の状況について具体的に記載してください。</t>
    <phoneticPr fontId="2"/>
  </si>
  <si>
    <t>（別紙２）</t>
    <rPh sb="1" eb="3">
      <t>ベッシ</t>
    </rPh>
    <phoneticPr fontId="2"/>
  </si>
  <si>
    <t>介護給付費算定に係る体制等に関する届出書＜指定事業者用＞</t>
    <phoneticPr fontId="2"/>
  </si>
  <si>
    <t>法人の種別</t>
    <phoneticPr fontId="2"/>
  </si>
  <si>
    <t>代表者の職・氏名</t>
    <phoneticPr fontId="2"/>
  </si>
  <si>
    <t>事業所・施設の状況</t>
  </si>
  <si>
    <t>主たる事業所・施設の所在地</t>
    <phoneticPr fontId="2"/>
  </si>
  <si>
    <t>市</t>
    <rPh sb="0" eb="1">
      <t>シ</t>
    </rPh>
    <phoneticPr fontId="2"/>
  </si>
  <si>
    <t>主たる事業所の所在地以外の場所で一部実施する場合の出張所等の所在地</t>
    <phoneticPr fontId="2"/>
  </si>
  <si>
    <t>届出を行う事業所・施設の種類</t>
  </si>
  <si>
    <t>指定（許可）</t>
    <rPh sb="0" eb="2">
      <t>シテイ</t>
    </rPh>
    <rPh sb="3" eb="5">
      <t>キョカ</t>
    </rPh>
    <phoneticPr fontId="2"/>
  </si>
  <si>
    <t>指定居宅サービス</t>
  </si>
  <si>
    <t>訪問看護</t>
  </si>
  <si>
    <t>1新規</t>
    <phoneticPr fontId="2"/>
  </si>
  <si>
    <t>訪問ﾘﾊﾋﾞﾘﾃｰｼｮﾝ</t>
    <phoneticPr fontId="2"/>
  </si>
  <si>
    <t>居宅療養管理指導</t>
  </si>
  <si>
    <t>通所ﾘﾊﾋﾞﾘﾃｰｼｮﾝ</t>
    <phoneticPr fontId="2"/>
  </si>
  <si>
    <t>短期入所療養介護</t>
  </si>
  <si>
    <t>特定施設入居者生活介護</t>
    <rPh sb="5" eb="6">
      <t>キョ</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</si>
  <si>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</si>
  <si>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</si>
  <si>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</si>
  <si>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</si>
  <si>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</si>
  <si>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</si>
  <si>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施設</t>
  </si>
  <si>
    <t>介護老人福祉施設</t>
  </si>
  <si>
    <t>介護老人保健施設</t>
  </si>
  <si>
    <t>介護医療院</t>
    <rPh sb="0" eb="2">
      <t>カイゴ</t>
    </rPh>
    <rPh sb="2" eb="4">
      <t>イリョウ</t>
    </rPh>
    <rPh sb="4" eb="5">
      <t>イン</t>
    </rPh>
    <phoneticPr fontId="2"/>
  </si>
  <si>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</si>
  <si>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</si>
  <si>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</si>
  <si>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</si>
  <si>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</si>
  <si>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　　8　「主たる事業所の所在地以外の場所で一部実施する場合の出張所等の所在地」について、複数の出張所等を有する場合は、</t>
    <phoneticPr fontId="2"/>
  </si>
  <si>
    <t>（別紙50）</t>
    <rPh sb="1" eb="3">
      <t>ベッシ</t>
    </rPh>
    <phoneticPr fontId="2"/>
  </si>
  <si>
    <t>介護予防・日常生活支援総合事業費算定に係る体制等に関する届出書＜指定事業者用＞</t>
    <phoneticPr fontId="2"/>
  </si>
  <si>
    <t>届　出　者</t>
    <rPh sb="0" eb="1">
      <t>トドケ</t>
    </rPh>
    <rPh sb="2" eb="3">
      <t>デ</t>
    </rPh>
    <phoneticPr fontId="2"/>
  </si>
  <si>
    <t>法人の種別</t>
  </si>
  <si>
    <t>主たる事業所・施設の　　　　　　　　　所在地</t>
    <phoneticPr fontId="2"/>
  </si>
  <si>
    <t>介護予防型訪問サービス</t>
    <rPh sb="0" eb="5">
      <t>カイゴヨボウガタ</t>
    </rPh>
    <rPh sb="5" eb="7">
      <t>ホウモン</t>
    </rPh>
    <phoneticPr fontId="2"/>
  </si>
  <si>
    <t>生活支援型訪問サービス</t>
    <rPh sb="0" eb="7">
      <t>セイカツシエンガタホウモン</t>
    </rPh>
    <phoneticPr fontId="2"/>
  </si>
  <si>
    <t>介護予防型通所サービス</t>
    <rPh sb="0" eb="5">
      <t>カイゴヨボウガタ</t>
    </rPh>
    <rPh sb="5" eb="7">
      <t>ツウショ</t>
    </rPh>
    <phoneticPr fontId="2"/>
  </si>
  <si>
    <t>生活支援型通所サービス</t>
    <rPh sb="0" eb="2">
      <t>セイカツ</t>
    </rPh>
    <rPh sb="2" eb="5">
      <t>シエンガタ</t>
    </rPh>
    <rPh sb="5" eb="7">
      <t>ツウショ</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</si>
  <si>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</si>
  <si>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</si>
  <si>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</si>
  <si>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介護職員等処遇改善加算</t>
    <phoneticPr fontId="3"/>
  </si>
  <si>
    <t>７ 加算Ⅰ</t>
    <phoneticPr fontId="2"/>
  </si>
  <si>
    <t>８ 加算Ⅱ</t>
    <rPh sb="2" eb="4">
      <t>カサン</t>
    </rPh>
    <phoneticPr fontId="2"/>
  </si>
  <si>
    <t>９ 加算Ⅲ</t>
    <phoneticPr fontId="2"/>
  </si>
  <si>
    <t>Ａ 加算Ⅳ</t>
    <phoneticPr fontId="2"/>
  </si>
  <si>
    <t>　</t>
  </si>
  <si>
    <t>同一建物減算（同一敷地内建物等に居住する者への提供（利用者50人以上））</t>
  </si>
  <si>
    <t>１ 非該当</t>
  </si>
  <si>
    <t>２ 該当</t>
  </si>
  <si>
    <t>介護職員等処遇改善加算</t>
    <rPh sb="0" eb="2">
      <t>カイゴ</t>
    </rPh>
    <rPh sb="2" eb="4">
      <t>ショクイン</t>
    </rPh>
    <rPh sb="4" eb="5">
      <t>トウ</t>
    </rPh>
    <rPh sb="5" eb="7">
      <t>ショグウ</t>
    </rPh>
    <rPh sb="7" eb="9">
      <t>カイゼン</t>
    </rPh>
    <rPh sb="9" eb="11">
      <t>カサン</t>
    </rPh>
    <phoneticPr fontId="2"/>
  </si>
  <si>
    <t>介護予防型訪問サービス</t>
    <rPh sb="0" eb="7">
      <t>カイゴヨボウガタホウモン</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</si>
  <si>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</si>
  <si>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</si>
  <si>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</si>
  <si>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</si>
  <si>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</si>
  <si>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</si>
  <si>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</si>
  <si>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</si>
  <si>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</si>
  <si>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</si>
  <si>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</si>
  <si>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</si>
  <si>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</si>
  <si>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</si>
  <si>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</si>
  <si>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</si>
  <si>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</si>
  <si>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</si>
  <si>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</si>
  <si>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</si>
  <si>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</si>
  <si>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</si>
  <si>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</si>
  <si>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</si>
  <si>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</si>
  <si>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</si>
  <si>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</si>
  <si>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</si>
  <si>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</si>
  <si>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</si>
  <si>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</si>
  <si>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介護給付費算定に係る体制等に関する届出書　チェック表
（訪問介護、介護予防型訪問サービス、生活支援型訪問サービス）</t>
    <rPh sb="0" eb="2">
      <t>カイゴ</t>
    </rPh>
    <rPh sb="2" eb="4">
      <t>キュウフ</t>
    </rPh>
    <rPh sb="4" eb="5">
      <t>ヒ</t>
    </rPh>
    <rPh sb="5" eb="7">
      <t>サンテイ</t>
    </rPh>
    <rPh sb="8" eb="9">
      <t>カカ</t>
    </rPh>
    <rPh sb="10" eb="12">
      <t>タイセイ</t>
    </rPh>
    <rPh sb="12" eb="13">
      <t>トウ</t>
    </rPh>
    <rPh sb="14" eb="15">
      <t>カン</t>
    </rPh>
    <rPh sb="17" eb="20">
      <t>トドケデショ</t>
    </rPh>
    <rPh sb="25" eb="26">
      <t>ヒョウ</t>
    </rPh>
    <rPh sb="28" eb="30">
      <t>ホウモン</t>
    </rPh>
    <rPh sb="30" eb="32">
      <t>カイゴ</t>
    </rPh>
    <rPh sb="33" eb="38">
      <t>カイゴヨボウガタ</t>
    </rPh>
    <rPh sb="38" eb="40">
      <t>ホウモン</t>
    </rPh>
    <rPh sb="45" eb="50">
      <t>セイカツシエンガタ</t>
    </rPh>
    <rPh sb="50" eb="52">
      <t>ホウモン</t>
    </rPh>
    <phoneticPr fontId="2"/>
  </si>
  <si>
    <r>
      <t xml:space="preserve">中山間地域等における小規模事業所加算（規模に関する状況）
</t>
    </r>
    <r>
      <rPr>
        <sz val="8"/>
        <rFont val="ＭＳ Ｐゴシック"/>
        <family val="3"/>
        <charset val="128"/>
      </rPr>
      <t>＊開設時からの算定は不可</t>
    </r>
    <rPh sb="0" eb="1">
      <t>ナカ</t>
    </rPh>
    <rPh sb="1" eb="3">
      <t>ヤマアイ</t>
    </rPh>
    <rPh sb="3" eb="6">
      <t>チイキナド</t>
    </rPh>
    <rPh sb="10" eb="13">
      <t>ショウキボ</t>
    </rPh>
    <rPh sb="13" eb="16">
      <t>ジギョウショ</t>
    </rPh>
    <rPh sb="16" eb="18">
      <t>カサン</t>
    </rPh>
    <rPh sb="19" eb="21">
      <t>キボ</t>
    </rPh>
    <rPh sb="22" eb="23">
      <t>カン</t>
    </rPh>
    <rPh sb="25" eb="27">
      <t>ジョウキョウ</t>
    </rPh>
    <phoneticPr fontId="2"/>
  </si>
  <si>
    <t>２　該当</t>
    <phoneticPr fontId="2"/>
  </si>
  <si>
    <t>※同一の建物に居住する利用者20人以上及び同一敷地内等に居住する者への提供（利用者50人以上）に該当する場合は不要。</t>
    <rPh sb="1" eb="3">
      <t>ドウイツ</t>
    </rPh>
    <rPh sb="4" eb="6">
      <t>タテモノ</t>
    </rPh>
    <rPh sb="7" eb="9">
      <t>キョジュウ</t>
    </rPh>
    <rPh sb="11" eb="14">
      <t>リヨウシャ</t>
    </rPh>
    <rPh sb="16" eb="17">
      <t>ニン</t>
    </rPh>
    <rPh sb="17" eb="19">
      <t>イジョウ</t>
    </rPh>
    <rPh sb="19" eb="20">
      <t>オヨ</t>
    </rPh>
    <rPh sb="21" eb="26">
      <t>ドウイツシキチナイ</t>
    </rPh>
    <rPh sb="26" eb="27">
      <t>トウ</t>
    </rPh>
    <rPh sb="28" eb="30">
      <t>キョジュウ</t>
    </rPh>
    <rPh sb="32" eb="33">
      <t>モノ</t>
    </rPh>
    <rPh sb="35" eb="37">
      <t>テイキョウ</t>
    </rPh>
    <rPh sb="38" eb="41">
      <t>リヨウシャ</t>
    </rPh>
    <rPh sb="43" eb="44">
      <t>ニン</t>
    </rPh>
    <rPh sb="44" eb="46">
      <t>イジョウ</t>
    </rPh>
    <rPh sb="48" eb="50">
      <t>ガイトウ</t>
    </rPh>
    <rPh sb="52" eb="54">
      <t>バアイ</t>
    </rPh>
    <rPh sb="55" eb="57">
      <t>フヨウ</t>
    </rPh>
    <phoneticPr fontId="2"/>
  </si>
  <si>
    <t>延人員数で算定。</t>
    <rPh sb="1" eb="3">
      <t>ジンイン</t>
    </rPh>
    <phoneticPr fontId="2"/>
  </si>
  <si>
    <t>注　届出日の属する月の前３月間のうち、いずれかの月の利用実人員数又は利用</t>
    <rPh sb="14" eb="15">
      <t>カン</t>
    </rPh>
    <rPh sb="24" eb="25">
      <t>ツキ</t>
    </rPh>
    <rPh sb="26" eb="28">
      <t>リヨウ</t>
    </rPh>
    <rPh sb="28" eb="29">
      <t>ジツ</t>
    </rPh>
    <rPh sb="29" eb="31">
      <t>ジンイン</t>
    </rPh>
    <rPh sb="31" eb="32">
      <t>スウ</t>
    </rPh>
    <rPh sb="32" eb="33">
      <t>マタ</t>
    </rPh>
    <phoneticPr fontId="2"/>
  </si>
  <si>
    <t>電子申請届出システムによる届出ができない理由</t>
    <rPh sb="0" eb="2">
      <t>デンシ</t>
    </rPh>
    <rPh sb="2" eb="4">
      <t>シンセイ</t>
    </rPh>
    <rPh sb="4" eb="6">
      <t>トドケデ</t>
    </rPh>
    <rPh sb="13" eb="15">
      <t>トドケデ</t>
    </rPh>
    <rPh sb="20" eb="22">
      <t>リユウ</t>
    </rPh>
    <phoneticPr fontId="2"/>
  </si>
  <si>
    <t>ＧｂｉｚＩＤの取得等の事前準備が困難（困難である理由：　　　　　　　　　　　　）</t>
    <rPh sb="7" eb="9">
      <t>シュトク</t>
    </rPh>
    <rPh sb="9" eb="10">
      <t>トウ</t>
    </rPh>
    <rPh sb="11" eb="13">
      <t>ジゼン</t>
    </rPh>
    <rPh sb="13" eb="15">
      <t>ジュンビ</t>
    </rPh>
    <rPh sb="16" eb="18">
      <t>コンナン</t>
    </rPh>
    <rPh sb="19" eb="21">
      <t>コンナン</t>
    </rPh>
    <rPh sb="24" eb="26">
      <t>リユウ</t>
    </rPh>
    <phoneticPr fontId="2"/>
  </si>
  <si>
    <t>その他（　　　　　　　　　　　　　　　　　　　　　　　　　　　　　　　　　　　　　　　　　）</t>
    <rPh sb="2" eb="3">
      <t>タ</t>
    </rPh>
    <phoneticPr fontId="2"/>
  </si>
  <si>
    <t>業務継続計画策定の有無</t>
    <phoneticPr fontId="2"/>
  </si>
  <si>
    <t>（別紙１ー１）</t>
    <phoneticPr fontId="2"/>
  </si>
  <si>
    <t>同一建物減算（同一敷地内建物等に居住する者への提供（利用者50人以上））</t>
    <phoneticPr fontId="2"/>
  </si>
  <si>
    <t>介護予防型訪問サービス</t>
    <rPh sb="0" eb="2">
      <t>カイゴ</t>
    </rPh>
    <rPh sb="2" eb="5">
      <t>ヨボウガタ</t>
    </rPh>
    <rPh sb="5" eb="7">
      <t>ホウモン</t>
    </rPh>
    <phoneticPr fontId="2"/>
  </si>
  <si>
    <t>（別紙１－４）</t>
    <phoneticPr fontId="2"/>
  </si>
  <si>
    <t>介護給付費算定に係る体制等状況一覧表 ＜別紙１-１＞
※介護予防型・生活支援型サービスは＜別紙1‐４＞</t>
    <rPh sb="0" eb="2">
      <t>カイゴ</t>
    </rPh>
    <rPh sb="2" eb="5">
      <t>キュウフヒ</t>
    </rPh>
    <rPh sb="5" eb="7">
      <t>サンテイ</t>
    </rPh>
    <rPh sb="8" eb="9">
      <t>カカ</t>
    </rPh>
    <rPh sb="10" eb="12">
      <t>タイセイ</t>
    </rPh>
    <rPh sb="12" eb="13">
      <t>トウ</t>
    </rPh>
    <rPh sb="13" eb="15">
      <t>ジョウキョウ</t>
    </rPh>
    <rPh sb="15" eb="17">
      <t>イチラン</t>
    </rPh>
    <rPh sb="17" eb="18">
      <t>ヒョウ</t>
    </rPh>
    <rPh sb="20" eb="22">
      <t>ベッシ</t>
    </rPh>
    <rPh sb="28" eb="33">
      <t>カイゴヨボウガタ</t>
    </rPh>
    <rPh sb="34" eb="39">
      <t>セイカツシエンガタ</t>
    </rPh>
    <rPh sb="45" eb="47">
      <t>ベッシ</t>
    </rPh>
    <phoneticPr fontId="2"/>
  </si>
  <si>
    <t>介護給付費算定に係る体制等に関する届出書＜別紙２＞
※介護予防型・生活支援型サービスは＜別紙50＞</t>
    <rPh sb="27" eb="29">
      <t>カイゴ</t>
    </rPh>
    <rPh sb="29" eb="32">
      <t>ヨボウガタ</t>
    </rPh>
    <rPh sb="33" eb="35">
      <t>セイカツ</t>
    </rPh>
    <rPh sb="35" eb="38">
      <t>シエンガタ</t>
    </rPh>
    <rPh sb="44" eb="46">
      <t>ベッシ</t>
    </rPh>
    <phoneticPr fontId="2"/>
  </si>
  <si>
    <t>（別紙１－４）</t>
    <rPh sb="1" eb="3">
      <t>ベッシ</t>
    </rPh>
    <phoneticPr fontId="2"/>
  </si>
  <si>
    <t>業務継続計画策定の有無</t>
    <phoneticPr fontId="2"/>
  </si>
  <si>
    <t>※郵送により提出する場合のみ記載してください。
※電子申請届出システムで届出を行う場合は、審査状況をご確認いただけますが、郵送で提出の場合は、審査結果の通知等はありません。</t>
    <rPh sb="1" eb="3">
      <t>ユウソウ</t>
    </rPh>
    <rPh sb="6" eb="8">
      <t>テイシュツ</t>
    </rPh>
    <rPh sb="10" eb="12">
      <t>バアイ</t>
    </rPh>
    <rPh sb="14" eb="16">
      <t>キサイ</t>
    </rPh>
    <rPh sb="25" eb="27">
      <t>デンシ</t>
    </rPh>
    <rPh sb="27" eb="29">
      <t>シンセイ</t>
    </rPh>
    <rPh sb="29" eb="31">
      <t>トドケデ</t>
    </rPh>
    <rPh sb="36" eb="38">
      <t>トドケデ</t>
    </rPh>
    <rPh sb="39" eb="40">
      <t>オコナ</t>
    </rPh>
    <rPh sb="41" eb="43">
      <t>バアイ</t>
    </rPh>
    <rPh sb="45" eb="47">
      <t>シンサ</t>
    </rPh>
    <rPh sb="47" eb="49">
      <t>ジョウキョウ</t>
    </rPh>
    <rPh sb="51" eb="53">
      <t>カクニン</t>
    </rPh>
    <rPh sb="61" eb="63">
      <t>ユウソウ</t>
    </rPh>
    <rPh sb="64" eb="66">
      <t>テイシュツ</t>
    </rPh>
    <rPh sb="67" eb="69">
      <t>バアイ</t>
    </rPh>
    <rPh sb="71" eb="73">
      <t>シンサ</t>
    </rPh>
    <rPh sb="73" eb="75">
      <t>ケッカ</t>
    </rPh>
    <rPh sb="76" eb="78">
      <t>ツウチ</t>
    </rPh>
    <rPh sb="78" eb="79">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</si>
</sst>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
    <numFmt numFmtId="177" formatCode="0.0%"/>
    <numFmt numFmtId="178" formatCode="#,##0.0&quot;人&quot;"/>
    <numFmt numFmtId="179" formatCode="#,##0.##"/>
    <numFmt numFmtId="180" formatCode="#,##0.0;[Red]\-#,##0.0"/>
    <numFmt numFmtId="181" formatCode="0.0&quot;人以上&quot;"/>
    <numFmt numFmtId="182" formatCode="0.000000"/>
    <numFmt numFmtId="183" formatCode="#,##0.######"/>
    <numFmt numFmtId="184" formatCode="#,##0&quot;人&quot;"/>
    <numFmt numFmtId="185" formatCode="0&quot;月&quot;"/>
    <numFmt numFmtId="186" formatCode="#,##0.0#"/>
  </numFmts>
  <fonts count="8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9"/>
      <color theme="1"/>
      <name val="HGSｺﾞｼｯｸM"/>
      <family val="3"/>
      <charset val="128"/>
    </font>
    <font>
      <b/>
      <sz val="11"/>
      <color rgb="FFFF0000"/>
      <name val="HGSｺﾞｼｯｸM"/>
      <family val="3"/>
      <charset val="128"/>
    </font>
    <font>
      <b/>
      <u/>
      <sz val="11"/>
      <color theme="1"/>
      <name val="HGSｺﾞｼｯｸM"/>
      <family val="3"/>
      <charset val="128"/>
    </font>
    <font>
      <b/>
      <u/>
      <sz val="11"/>
      <name val="HGSｺﾞｼｯｸM"/>
      <family val="3"/>
      <charset val="128"/>
    </font>
    <font>
      <sz val="10"/>
      <color theme="1"/>
      <name val="HGSｺﾞｼｯｸM"/>
      <family val="3"/>
      <charset val="128"/>
    </font>
    <font>
      <sz val="9"/>
      <name val="ＭＳ Ｐゴシック"/>
      <family val="3"/>
      <charset val="128"/>
    </font>
    <font>
      <sz val="9"/>
      <name val="ＭＳ Ｐ明朝"/>
      <family val="1"/>
      <charset val="128"/>
    </font>
    <font>
      <sz val="10"/>
      <name val="ＭＳ Ｐ明朝"/>
      <family val="1"/>
      <charset val="128"/>
    </font>
    <font>
      <sz val="6"/>
      <name val="ＭＳ 明朝"/>
      <family val="1"/>
      <charset val="128"/>
    </font>
    <font>
      <sz val="8"/>
      <name val="ＭＳ 明朝"/>
      <family val="1"/>
      <charset val="128"/>
    </font>
    <font>
      <sz val="12"/>
      <name val="ＭＳ Ｐゴシック"/>
      <family val="3"/>
      <charset val="128"/>
    </font>
    <font>
      <sz val="12"/>
      <name val="HGSｺﾞｼｯｸM"/>
      <family val="3"/>
      <charset val="128"/>
    </font>
    <font>
      <sz val="6"/>
      <name val="ＭＳ Ｐゴシック"/>
      <family val="2"/>
      <charset val="128"/>
      <scheme val="minor"/>
    </font>
    <font>
      <b/>
      <sz val="14"/>
      <name val="HGSｺﾞｼｯｸM"/>
      <family val="3"/>
      <charset val="128"/>
    </font>
    <font>
      <sz val="14"/>
      <color rgb="FFFF0000"/>
      <name val="HGSｺﾞｼｯｸM"/>
      <family val="3"/>
      <charset val="128"/>
    </font>
    <font>
      <b/>
      <sz val="16"/>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2"/>
      <color rgb="FFFF0000"/>
      <name val="HGSｺﾞｼｯｸM"/>
      <family val="3"/>
      <charset val="128"/>
    </font>
    <font>
      <sz val="11"/>
      <color rgb="FF000000"/>
      <name val="ＭＳ Ｐゴシック"/>
      <family val="3"/>
      <charset val="128"/>
      <scheme val="minor"/>
    </font>
    <font>
      <sz val="11"/>
      <color rgb="FF000000"/>
      <name val="Calibri"/>
      <family val="2"/>
    </font>
    <font>
      <sz val="16"/>
      <color theme="1"/>
      <name val="ＭＳ Ｐゴシック"/>
      <family val="2"/>
      <charset val="128"/>
      <scheme val="minor"/>
    </font>
    <font>
      <sz val="9"/>
      <color rgb="FFFF0000"/>
      <name val="ＭＳ Ｐゴシック"/>
      <family val="3"/>
      <charset val="128"/>
    </font>
    <font>
      <strike/>
      <sz val="9"/>
      <name val="ＭＳ Ｐゴシック"/>
      <family val="3"/>
      <charset val="128"/>
    </font>
    <font>
      <sz val="12"/>
      <name val="ＭＳ 明朝"/>
      <family val="1"/>
      <charset val="128"/>
    </font>
    <font>
      <sz val="9"/>
      <color theme="1"/>
      <name val="ＭＳ Ｐゴシック"/>
      <family val="3"/>
      <charset val="128"/>
    </font>
    <font>
      <sz val="11"/>
      <name val="ＭＳ Ｐ明朝"/>
      <family val="1"/>
      <charset val="128"/>
    </font>
    <font>
      <sz val="10"/>
      <name val="ＭＳ 明朝"/>
      <family val="1"/>
      <charset val="128"/>
    </font>
    <font>
      <sz val="10"/>
      <name val="ＭＳ 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sz val="11"/>
      <color rgb="FFFF0000"/>
      <name val="ＭＳ Ｐゴシック"/>
      <family val="3"/>
      <charset val="128"/>
    </font>
    <font>
      <sz val="12"/>
      <name val="ＭＳ ゴシック"/>
      <family val="3"/>
      <charset val="128"/>
    </font>
    <font>
      <b/>
      <sz val="18"/>
      <name val="ＭＳ 明朝"/>
      <family val="1"/>
      <charset val="128"/>
    </font>
    <font>
      <sz val="9"/>
      <color indexed="8"/>
      <name val="ＭＳ Ｐゴシック"/>
      <family val="3"/>
      <charset val="128"/>
    </font>
    <font>
      <b/>
      <sz val="11"/>
      <color theme="1"/>
      <name val="ＭＳ Ｐゴシック"/>
      <family val="3"/>
      <charset val="128"/>
    </font>
    <font>
      <sz val="11"/>
      <color theme="1"/>
      <name val="ＭＳ Ｐゴシック"/>
      <family val="3"/>
      <charset val="128"/>
    </font>
    <font>
      <sz val="9"/>
      <color theme="1"/>
      <name val="ＭＳ Ｐ明朝"/>
      <family val="1"/>
      <charset val="128"/>
    </font>
    <font>
      <sz val="11"/>
      <color rgb="FF000000"/>
      <name val="ＭＳ Ｐゴシック"/>
      <family val="3"/>
      <charset val="128"/>
    </font>
    <font>
      <b/>
      <sz val="12"/>
      <color rgb="FF000000"/>
      <name val="ＭＳ Ｐゴシック"/>
      <family val="3"/>
      <charset val="128"/>
    </font>
    <font>
      <sz val="9"/>
      <color rgb="FF000000"/>
      <name val="ＭＳ Ｐゴシック"/>
      <family val="3"/>
      <charset val="128"/>
    </font>
    <font>
      <sz val="10"/>
      <color rgb="FF000000"/>
      <name val="ＭＳ Ｐゴシック"/>
      <family val="3"/>
      <charset val="128"/>
    </font>
    <font>
      <strike/>
      <sz val="11"/>
      <name val="游ゴシック Light"/>
      <family val="3"/>
      <charset val="128"/>
    </font>
    <font>
      <sz val="8"/>
      <name val="ＭＳ Ｐゴシック"/>
      <family val="3"/>
      <charset val="128"/>
    </font>
    <font>
      <sz val="9"/>
      <color rgb="FFFF0000"/>
      <name val="ＭＳ Ｐゴシック"/>
      <family val="3"/>
      <charset val="128"/>
      <scheme val="minor"/>
    </font>
    <font>
      <sz val="8"/>
      <color rgb="FFFF0000"/>
      <name val="ＭＳ Ｐゴシック"/>
      <family val="3"/>
      <charset val="128"/>
      <scheme val="minor"/>
    </font>
    <font>
      <sz val="9"/>
      <name val="ＭＳ Ｐゴシック"/>
      <family val="3"/>
      <charset val="128"/>
      <scheme val="minor"/>
    </font>
    <font>
      <sz val="11"/>
      <color indexed="10"/>
      <name val="HGSｺﾞｼｯｸM"/>
      <family val="3"/>
      <charset val="128"/>
    </font>
  </fonts>
  <fills count="4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
      <patternFill patternType="solid">
        <fgColor indexed="42"/>
        <bgColor indexed="64"/>
      </patternFill>
    </fill>
    <fill>
      <patternFill patternType="solid">
        <fgColor rgb="FFFFFF00"/>
        <bgColor indexed="64"/>
      </patternFill>
    </fill>
    <fill>
      <patternFill patternType="solid">
        <fgColor theme="0" tint="-4.9989318521683403E-2"/>
        <bgColor indexed="64"/>
      </patternFill>
    </fill>
  </fills>
  <borders count="22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bottom/>
      <diagonal/>
    </border>
    <border>
      <left style="thin">
        <color indexed="64"/>
      </left>
      <right style="hair">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diagonalUp="1">
      <left style="thin">
        <color indexed="64"/>
      </left>
      <right style="thin">
        <color indexed="64"/>
      </right>
      <top/>
      <bottom style="hair">
        <color indexed="64"/>
      </bottom>
      <diagonal style="hair">
        <color indexed="64"/>
      </diagonal>
    </border>
    <border>
      <left style="hair">
        <color indexed="64"/>
      </left>
      <right/>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thin">
        <color indexed="64"/>
      </right>
      <top style="hair">
        <color indexed="64"/>
      </top>
      <bottom/>
      <diagonal style="hair">
        <color indexed="64"/>
      </diagonal>
    </border>
    <border>
      <left style="hair">
        <color indexed="64"/>
      </left>
      <right/>
      <top style="hair">
        <color indexed="64"/>
      </top>
      <bottom style="hair">
        <color indexed="64"/>
      </bottom>
      <diagonal/>
    </border>
    <border>
      <left style="thin">
        <color indexed="64"/>
      </left>
      <right/>
      <top/>
      <bottom style="hair">
        <color indexed="64"/>
      </bottom>
      <diagonal/>
    </border>
    <border diagonalUp="1">
      <left/>
      <right style="thin">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right style="thin">
        <color indexed="64"/>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double">
        <color indexed="64"/>
      </right>
      <top/>
      <bottom style="medium">
        <color indexed="64"/>
      </bottom>
      <diagonal/>
    </border>
    <border>
      <left/>
      <right style="double">
        <color indexed="64"/>
      </right>
      <top style="double">
        <color indexed="64"/>
      </top>
      <bottom/>
      <diagonal/>
    </border>
    <border>
      <left style="medium">
        <color indexed="64"/>
      </left>
      <right/>
      <top style="double">
        <color indexed="64"/>
      </top>
      <bottom/>
      <diagonal/>
    </border>
    <border>
      <left/>
      <right style="double">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bottom style="thin">
        <color indexed="64"/>
      </bottom>
      <diagonal/>
    </border>
    <border>
      <left style="medium">
        <color indexed="64"/>
      </left>
      <right/>
      <top style="thin">
        <color indexed="64"/>
      </top>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indexed="64"/>
      </right>
      <top style="dashed">
        <color indexed="64"/>
      </top>
      <bottom style="thin">
        <color indexed="64"/>
      </bottom>
      <diagonal/>
    </border>
    <border>
      <left/>
      <right/>
      <top style="dotted">
        <color indexed="64"/>
      </top>
      <bottom style="dashed">
        <color indexed="64"/>
      </bottom>
      <diagonal/>
    </border>
  </borders>
  <cellStyleXfs count="60">
    <xf numFmtId="0" fontId="0" fillId="0" borderId="0"/>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60" applyNumberFormat="0" applyAlignment="0" applyProtection="0">
      <alignment vertical="center"/>
    </xf>
    <xf numFmtId="0" fontId="19" fillId="30"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8" fillId="3" borderId="61" applyNumberFormat="0" applyFont="0" applyAlignment="0" applyProtection="0">
      <alignment vertical="center"/>
    </xf>
    <xf numFmtId="0" fontId="21" fillId="0" borderId="62" applyNumberFormat="0" applyFill="0" applyAlignment="0" applyProtection="0">
      <alignment vertical="center"/>
    </xf>
    <xf numFmtId="0" fontId="22" fillId="31" borderId="0" applyNumberFormat="0" applyBorder="0" applyAlignment="0" applyProtection="0">
      <alignment vertical="center"/>
    </xf>
    <xf numFmtId="0" fontId="23" fillId="32" borderId="63"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64" applyNumberFormat="0" applyFill="0" applyAlignment="0" applyProtection="0">
      <alignment vertical="center"/>
    </xf>
    <xf numFmtId="0" fontId="26" fillId="0" borderId="65" applyNumberFormat="0" applyFill="0" applyAlignment="0" applyProtection="0">
      <alignment vertical="center"/>
    </xf>
    <xf numFmtId="0" fontId="27" fillId="0" borderId="66" applyNumberFormat="0" applyFill="0" applyAlignment="0" applyProtection="0">
      <alignment vertical="center"/>
    </xf>
    <xf numFmtId="0" fontId="27" fillId="0" borderId="0" applyNumberFormat="0" applyFill="0" applyBorder="0" applyAlignment="0" applyProtection="0">
      <alignment vertical="center"/>
    </xf>
    <xf numFmtId="0" fontId="28" fillId="0" borderId="67" applyNumberFormat="0" applyFill="0" applyAlignment="0" applyProtection="0">
      <alignment vertical="center"/>
    </xf>
    <xf numFmtId="0" fontId="29" fillId="32" borderId="68" applyNumberFormat="0" applyAlignment="0" applyProtection="0">
      <alignment vertical="center"/>
    </xf>
    <xf numFmtId="0" fontId="30" fillId="0" borderId="0" applyNumberFormat="0" applyFill="0" applyBorder="0" applyAlignment="0" applyProtection="0">
      <alignment vertical="center"/>
    </xf>
    <xf numFmtId="0" fontId="31" fillId="2" borderId="63" applyNumberFormat="0" applyAlignment="0" applyProtection="0">
      <alignment vertical="center"/>
    </xf>
    <xf numFmtId="0" fontId="8" fillId="0" borderId="0"/>
    <xf numFmtId="0" fontId="8"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3" borderId="0" applyNumberFormat="0" applyBorder="0" applyAlignment="0" applyProtection="0">
      <alignment vertical="center"/>
    </xf>
    <xf numFmtId="0" fontId="44"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44" fillId="0" borderId="0">
      <alignment vertical="center"/>
    </xf>
    <xf numFmtId="0" fontId="8" fillId="0" borderId="0">
      <alignment vertical="center"/>
    </xf>
  </cellStyleXfs>
  <cellXfs count="1706">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0" fillId="0" borderId="0" xfId="0" applyFont="1" applyAlignment="1">
      <alignment horizontal="left" vertical="center"/>
    </xf>
    <xf numFmtId="0" fontId="4" fillId="0" borderId="0" xfId="0" applyFont="1" applyAlignment="1">
      <alignment vertical="top"/>
    </xf>
    <xf numFmtId="0" fontId="4" fillId="0" borderId="27" xfId="0" applyFont="1" applyBorder="1"/>
    <xf numFmtId="0" fontId="4" fillId="0" borderId="27" xfId="0" applyFont="1" applyBorder="1" applyAlignment="1">
      <alignment vertical="center"/>
    </xf>
    <xf numFmtId="0" fontId="4" fillId="0" borderId="0" xfId="0" applyFont="1" applyAlignment="1">
      <alignment horizontal="center"/>
    </xf>
    <xf numFmtId="0" fontId="4" fillId="0" borderId="17" xfId="0" applyFont="1" applyBorder="1" applyAlignment="1">
      <alignment vertical="center"/>
    </xf>
    <xf numFmtId="0" fontId="4" fillId="0" borderId="4" xfId="0" applyFont="1" applyBorder="1" applyAlignment="1">
      <alignment vertical="center" shrinkToFit="1"/>
    </xf>
    <xf numFmtId="0" fontId="13"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4" fillId="0" borderId="5" xfId="0" applyFont="1" applyBorder="1" applyAlignment="1">
      <alignment vertical="center" shrinkToFit="1"/>
    </xf>
    <xf numFmtId="0" fontId="4" fillId="0" borderId="16" xfId="0" applyFont="1" applyBorder="1"/>
    <xf numFmtId="0" fontId="5" fillId="0" borderId="0" xfId="0" applyFont="1"/>
    <xf numFmtId="0" fontId="14" fillId="0" borderId="0" xfId="0" applyFont="1" applyAlignment="1">
      <alignment horizontal="left" vertical="center"/>
    </xf>
    <xf numFmtId="0" fontId="4" fillId="0" borderId="0" xfId="0" applyFont="1" applyAlignment="1">
      <alignment horizontal="right" vertical="top"/>
    </xf>
    <xf numFmtId="0" fontId="5" fillId="0" borderId="27" xfId="0" applyFont="1" applyBorder="1" applyAlignment="1">
      <alignment vertical="center"/>
    </xf>
    <xf numFmtId="0" fontId="34" fillId="0" borderId="0" xfId="49" applyFont="1">
      <alignment vertical="center"/>
    </xf>
    <xf numFmtId="0" fontId="34" fillId="0" borderId="0" xfId="49" applyFont="1" applyAlignment="1">
      <alignment horizontal="right" vertical="center"/>
    </xf>
    <xf numFmtId="0" fontId="34" fillId="0" borderId="0" xfId="49" applyFont="1" applyAlignment="1">
      <alignment horizontal="center" vertical="center"/>
    </xf>
    <xf numFmtId="0" fontId="35" fillId="34" borderId="7" xfId="49" applyFont="1" applyFill="1" applyBorder="1" applyAlignment="1">
      <alignment horizontal="center" vertical="center" wrapText="1"/>
    </xf>
    <xf numFmtId="0" fontId="34" fillId="34" borderId="7" xfId="49" applyFont="1" applyFill="1" applyBorder="1" applyAlignment="1">
      <alignment horizontal="center" vertical="center"/>
    </xf>
    <xf numFmtId="0" fontId="34" fillId="0" borderId="0" xfId="49" applyFont="1" applyAlignment="1">
      <alignment horizontal="center" vertical="center" wrapText="1"/>
    </xf>
    <xf numFmtId="0" fontId="35" fillId="0" borderId="0" xfId="49" applyFont="1" applyAlignment="1">
      <alignment horizontal="center" vertical="center" wrapText="1"/>
    </xf>
    <xf numFmtId="177" fontId="33" fillId="34" borderId="0" xfId="30" applyNumberFormat="1" applyFont="1" applyFill="1" applyBorder="1" applyAlignment="1">
      <alignment horizontal="center" vertical="center"/>
    </xf>
    <xf numFmtId="0" fontId="34" fillId="34" borderId="0" xfId="49" applyFont="1" applyFill="1" applyAlignment="1">
      <alignment horizontal="center" vertical="center"/>
    </xf>
    <xf numFmtId="0" fontId="34" fillId="0" borderId="8" xfId="49" applyFont="1" applyBorder="1">
      <alignment vertical="center"/>
    </xf>
    <xf numFmtId="176" fontId="34" fillId="0" borderId="0" xfId="49" applyNumberFormat="1" applyFont="1" applyAlignment="1">
      <alignment horizontal="center" vertical="center"/>
    </xf>
    <xf numFmtId="0" fontId="34" fillId="0" borderId="31" xfId="49" applyFont="1" applyBorder="1">
      <alignment vertical="center"/>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49" fontId="4" fillId="0" borderId="5" xfId="0" applyNumberFormat="1" applyFont="1" applyBorder="1" applyAlignment="1">
      <alignment horizontal="left" vertical="center"/>
    </xf>
    <xf numFmtId="0" fontId="4" fillId="0" borderId="17" xfId="0" applyFont="1" applyBorder="1" applyAlignment="1">
      <alignment horizontal="center" vertical="top"/>
    </xf>
    <xf numFmtId="0" fontId="4" fillId="34" borderId="0" xfId="0" applyFont="1" applyFill="1" applyAlignment="1">
      <alignment horizontal="left" vertical="center"/>
    </xf>
    <xf numFmtId="0" fontId="4" fillId="0" borderId="29" xfId="0" applyFont="1" applyBorder="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34" fillId="35" borderId="0" xfId="49" applyFont="1" applyFill="1" applyAlignment="1">
      <alignment horizontal="center" vertical="center"/>
    </xf>
    <xf numFmtId="0" fontId="4" fillId="0" borderId="15" xfId="0" applyFont="1" applyBorder="1" applyAlignment="1">
      <alignment horizontal="left"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0" xfId="0" applyFont="1" applyFill="1" applyAlignment="1">
      <alignment vertical="center" wrapText="1"/>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1" xfId="0" applyFont="1" applyFill="1" applyBorder="1" applyAlignment="1">
      <alignment vertical="center"/>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9" xfId="0" applyFont="1" applyFill="1" applyBorder="1" applyAlignment="1">
      <alignment vertical="center"/>
    </xf>
    <xf numFmtId="0" fontId="4" fillId="34" borderId="27" xfId="0" applyFont="1" applyFill="1" applyBorder="1" applyAlignment="1">
      <alignment vertical="center"/>
    </xf>
    <xf numFmtId="0" fontId="4" fillId="34" borderId="0" xfId="0" applyFont="1" applyFill="1" applyAlignment="1">
      <alignment vertical="top"/>
    </xf>
    <xf numFmtId="0" fontId="4" fillId="34" borderId="31" xfId="0" applyFont="1" applyFill="1" applyBorder="1" applyAlignment="1">
      <alignment horizontal="left" vertical="center"/>
    </xf>
    <xf numFmtId="0" fontId="4" fillId="34" borderId="31" xfId="0" applyFont="1" applyFill="1" applyBorder="1" applyAlignment="1">
      <alignmen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0"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xf>
    <xf numFmtId="0" fontId="4" fillId="34" borderId="13" xfId="0" applyFont="1" applyFill="1" applyBorder="1" applyAlignment="1">
      <alignmen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40" xfId="0" applyFont="1" applyFill="1" applyBorder="1" applyAlignment="1">
      <alignment horizontal="left" vertical="center"/>
    </xf>
    <xf numFmtId="0" fontId="4" fillId="34" borderId="41" xfId="0" applyFont="1" applyFill="1" applyBorder="1" applyAlignment="1">
      <alignment horizontal="left" vertical="center"/>
    </xf>
    <xf numFmtId="0" fontId="4" fillId="34" borderId="27" xfId="0" applyFont="1" applyFill="1" applyBorder="1" applyAlignment="1">
      <alignment horizontal="left" vertical="center"/>
    </xf>
    <xf numFmtId="0" fontId="4" fillId="34" borderId="35" xfId="0" applyFont="1" applyFill="1" applyBorder="1" applyAlignment="1">
      <alignment horizontal="left" vertical="center"/>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0" xfId="0" applyFill="1" applyAlignment="1">
      <alignment horizontal="left" vertical="center"/>
    </xf>
    <xf numFmtId="0" fontId="12" fillId="34" borderId="0" xfId="0" applyFont="1" applyFill="1" applyAlignment="1">
      <alignment horizontal="center" vertical="center"/>
    </xf>
    <xf numFmtId="0" fontId="9" fillId="34" borderId="0" xfId="0" applyFont="1" applyFill="1" applyAlignment="1">
      <alignment vertical="center"/>
    </xf>
    <xf numFmtId="0" fontId="9" fillId="34" borderId="0" xfId="0" applyFont="1" applyFill="1" applyAlignment="1">
      <alignment horizontal="center" vertical="center"/>
    </xf>
    <xf numFmtId="0" fontId="4" fillId="34" borderId="0" xfId="0" applyFont="1" applyFill="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4" fillId="34" borderId="5" xfId="0" applyFont="1" applyFill="1" applyBorder="1" applyAlignment="1">
      <alignment horizontal="left" vertical="center"/>
    </xf>
    <xf numFmtId="0" fontId="4" fillId="34" borderId="0" xfId="0" applyFont="1" applyFill="1" applyAlignment="1">
      <alignment horizontal="center"/>
    </xf>
    <xf numFmtId="0" fontId="4" fillId="34" borderId="0" xfId="0" applyFont="1" applyFill="1"/>
    <xf numFmtId="0" fontId="0" fillId="34" borderId="16" xfId="0" applyFill="1" applyBorder="1" applyAlignment="1">
      <alignment horizontal="center" vertical="center"/>
    </xf>
    <xf numFmtId="0" fontId="4" fillId="0" borderId="0" xfId="0" quotePrefix="1" applyFont="1" applyAlignment="1">
      <alignment horizontal="left"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5" borderId="28" xfId="49" applyFont="1" applyFill="1" applyBorder="1" applyAlignment="1">
      <alignment vertical="center" shrinkToFit="1"/>
    </xf>
    <xf numFmtId="0" fontId="4" fillId="0" borderId="0" xfId="49" applyFont="1" applyAlignment="1">
      <alignment horizontal="center" vertical="center" wrapText="1"/>
    </xf>
    <xf numFmtId="177" fontId="13" fillId="34" borderId="0" xfId="30" applyNumberFormat="1" applyFont="1" applyFill="1" applyBorder="1" applyAlignment="1">
      <alignment horizontal="center" vertical="center"/>
    </xf>
    <xf numFmtId="0" fontId="4" fillId="34" borderId="13" xfId="0" applyFont="1" applyFill="1" applyBorder="1" applyAlignment="1">
      <alignment horizontal="left" vertical="center"/>
    </xf>
    <xf numFmtId="0" fontId="4" fillId="34" borderId="13" xfId="0" applyFont="1" applyFill="1" applyBorder="1" applyAlignment="1">
      <alignment vertical="top"/>
    </xf>
    <xf numFmtId="0" fontId="0" fillId="34" borderId="0" xfId="0" applyFill="1"/>
    <xf numFmtId="0" fontId="12" fillId="34" borderId="0" xfId="0" applyFont="1" applyFill="1" applyAlignment="1">
      <alignment horizontal="left" vertical="center"/>
    </xf>
    <xf numFmtId="0" fontId="4" fillId="34" borderId="0" xfId="0" applyFont="1" applyFill="1" applyAlignment="1">
      <alignment horizontal="left" vertical="top"/>
    </xf>
    <xf numFmtId="0" fontId="11" fillId="34" borderId="0" xfId="0" applyFont="1" applyFill="1" applyAlignment="1">
      <alignment horizontal="left" vertical="center"/>
    </xf>
    <xf numFmtId="0" fontId="9" fillId="34" borderId="0" xfId="0" applyFont="1" applyFill="1" applyAlignment="1">
      <alignment horizontal="left" vertical="center"/>
    </xf>
    <xf numFmtId="0" fontId="4" fillId="34" borderId="0" xfId="0" applyFont="1" applyFill="1" applyAlignment="1">
      <alignment vertical="top"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31" xfId="0" applyFont="1" applyBorder="1" applyAlignment="1">
      <alignment horizontal="left" vertical="center"/>
    </xf>
    <xf numFmtId="0" fontId="4" fillId="0" borderId="0" xfId="0" applyFont="1" applyAlignment="1">
      <alignment vertical="center" wrapText="1"/>
    </xf>
    <xf numFmtId="0" fontId="4" fillId="0" borderId="0" xfId="0" applyFont="1" applyAlignment="1">
      <alignment horizontal="left" vertical="top" wrapText="1"/>
    </xf>
    <xf numFmtId="0" fontId="4" fillId="0" borderId="27" xfId="0" applyFont="1" applyBorder="1" applyAlignment="1">
      <alignment horizontal="left" vertical="center" wrapText="1"/>
    </xf>
    <xf numFmtId="0" fontId="4" fillId="0" borderId="0" xfId="0" applyFont="1" applyAlignment="1">
      <alignment horizontal="center" vertical="top"/>
    </xf>
    <xf numFmtId="0" fontId="4" fillId="0" borderId="16"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vertical="center"/>
    </xf>
    <xf numFmtId="0" fontId="4" fillId="0" borderId="0" xfId="0" applyFont="1" applyAlignment="1">
      <alignment horizontal="left" vertical="top"/>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34" fillId="0" borderId="8" xfId="49" applyFont="1" applyBorder="1" applyAlignment="1">
      <alignment horizontal="center" vertical="center"/>
    </xf>
    <xf numFmtId="0" fontId="4" fillId="0" borderId="0" xfId="49" applyFont="1" applyAlignment="1">
      <alignment horizontal="left" vertical="center"/>
    </xf>
    <xf numFmtId="0" fontId="5"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0" xfId="49" applyFont="1" applyFill="1" applyAlignment="1">
      <alignment horizontal="center" vertical="center"/>
    </xf>
    <xf numFmtId="0" fontId="4" fillId="0" borderId="16" xfId="0" applyFont="1" applyBorder="1" applyAlignment="1">
      <alignment horizontal="lef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8"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top" wrapText="1"/>
    </xf>
    <xf numFmtId="0" fontId="4" fillId="0" borderId="27" xfId="0" applyFont="1" applyBorder="1" applyAlignment="1">
      <alignment vertical="center" wrapText="1"/>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17" xfId="0" applyFont="1" applyBorder="1" applyAlignment="1">
      <alignment horizontal="center" vertical="center"/>
    </xf>
    <xf numFmtId="0" fontId="34" fillId="0" borderId="27" xfId="49" applyFont="1" applyBorder="1">
      <alignment vertical="center"/>
    </xf>
    <xf numFmtId="0" fontId="34" fillId="0" borderId="15" xfId="49" applyFont="1" applyBorder="1">
      <alignment vertical="center"/>
    </xf>
    <xf numFmtId="0" fontId="34" fillId="0" borderId="15" xfId="49" applyFont="1" applyBorder="1" applyAlignment="1">
      <alignment horizontal="center" vertical="center"/>
    </xf>
    <xf numFmtId="0" fontId="34" fillId="0" borderId="5" xfId="49" applyFont="1" applyBorder="1">
      <alignment vertical="center"/>
    </xf>
    <xf numFmtId="0" fontId="34" fillId="0" borderId="4" xfId="49" applyFont="1" applyBorder="1">
      <alignment vertical="center"/>
    </xf>
    <xf numFmtId="0" fontId="4" fillId="0" borderId="5" xfId="49" applyFont="1" applyBorder="1">
      <alignment vertical="center"/>
    </xf>
    <xf numFmtId="0" fontId="4" fillId="0" borderId="17" xfId="49" applyFont="1" applyBorder="1">
      <alignment vertical="center"/>
    </xf>
    <xf numFmtId="0" fontId="4" fillId="0" borderId="4" xfId="49" applyFont="1" applyBorder="1" applyAlignment="1">
      <alignment horizontal="center" vertical="center"/>
    </xf>
    <xf numFmtId="0" fontId="4" fillId="0" borderId="4" xfId="49" applyFont="1" applyBorder="1">
      <alignment vertical="center"/>
    </xf>
    <xf numFmtId="0" fontId="4" fillId="0" borderId="29" xfId="0" applyFont="1" applyBorder="1"/>
    <xf numFmtId="0" fontId="46" fillId="0" borderId="0" xfId="52" applyFont="1">
      <alignment vertical="center"/>
    </xf>
    <xf numFmtId="0" fontId="46" fillId="0" borderId="0" xfId="52" applyFont="1" applyAlignment="1">
      <alignment horizontal="justify" vertical="center" wrapText="1"/>
    </xf>
    <xf numFmtId="0" fontId="46" fillId="0" borderId="0" xfId="52" applyFont="1" applyAlignment="1">
      <alignment vertical="center" wrapText="1"/>
    </xf>
    <xf numFmtId="0" fontId="46" fillId="0" borderId="0" xfId="52" applyFont="1" applyAlignment="1">
      <alignment horizontal="left" vertical="center"/>
    </xf>
    <xf numFmtId="0" fontId="7" fillId="0" borderId="0" xfId="52" applyFont="1">
      <alignment vertical="center"/>
    </xf>
    <xf numFmtId="0" fontId="7" fillId="0" borderId="0" xfId="52" applyFont="1" applyAlignment="1">
      <alignment horizontal="justify" vertical="center" wrapText="1"/>
    </xf>
    <xf numFmtId="0" fontId="7" fillId="0" borderId="0" xfId="52" applyFont="1" applyAlignment="1">
      <alignment vertical="center" wrapText="1"/>
    </xf>
    <xf numFmtId="0" fontId="7" fillId="0" borderId="0" xfId="52" applyFont="1" applyAlignment="1">
      <alignment horizontal="left" vertical="center"/>
    </xf>
    <xf numFmtId="0" fontId="7" fillId="0" borderId="0" xfId="52" applyFont="1" applyAlignment="1">
      <alignment vertical="center" shrinkToFit="1"/>
    </xf>
    <xf numFmtId="0" fontId="7" fillId="0" borderId="0" xfId="52" applyFont="1" applyAlignment="1">
      <alignment horizontal="center" vertical="center"/>
    </xf>
    <xf numFmtId="0" fontId="7" fillId="0" borderId="5" xfId="52" applyFont="1" applyBorder="1" applyAlignment="1">
      <alignment horizontal="center" vertical="center"/>
    </xf>
    <xf numFmtId="0" fontId="7" fillId="34" borderId="0" xfId="52" applyFont="1" applyFill="1">
      <alignment vertical="center"/>
    </xf>
    <xf numFmtId="0" fontId="7" fillId="34" borderId="0" xfId="52" applyFont="1" applyFill="1" applyAlignment="1">
      <alignment horizontal="left" vertical="center"/>
    </xf>
    <xf numFmtId="0" fontId="7" fillId="34" borderId="0" xfId="52" applyFont="1" applyFill="1" applyAlignment="1">
      <alignment horizontal="center" vertical="center"/>
    </xf>
    <xf numFmtId="0" fontId="7" fillId="0" borderId="0" xfId="52" applyFont="1" applyAlignment="1">
      <alignment horizontal="centerContinuous" vertical="center"/>
    </xf>
    <xf numFmtId="0" fontId="7" fillId="0" borderId="5" xfId="52" applyFont="1" applyBorder="1">
      <alignment vertical="center"/>
    </xf>
    <xf numFmtId="0" fontId="7" fillId="0" borderId="5" xfId="52" applyFont="1" applyBorder="1" applyAlignment="1">
      <alignment horizontal="centerContinuous" vertical="center"/>
    </xf>
    <xf numFmtId="0" fontId="7" fillId="0" borderId="0" xfId="52" applyFont="1" applyAlignment="1">
      <alignment horizontal="centerContinuous"/>
    </xf>
    <xf numFmtId="0" fontId="7" fillId="0" borderId="0" xfId="52" applyFont="1" applyAlignment="1">
      <alignment horizontal="left"/>
    </xf>
    <xf numFmtId="0" fontId="48" fillId="0" borderId="0" xfId="52" applyFont="1">
      <alignment vertical="center"/>
    </xf>
    <xf numFmtId="0" fontId="7" fillId="34" borderId="0" xfId="52" applyFont="1" applyFill="1" applyAlignment="1">
      <alignment horizontal="right" vertical="center"/>
    </xf>
    <xf numFmtId="182" fontId="7" fillId="34" borderId="0" xfId="52" applyNumberFormat="1" applyFont="1" applyFill="1">
      <alignment vertical="center"/>
    </xf>
    <xf numFmtId="0" fontId="7" fillId="0" borderId="0" xfId="52" applyFont="1" applyAlignment="1">
      <alignment horizontal="right" vertical="center"/>
    </xf>
    <xf numFmtId="0" fontId="49" fillId="0" borderId="0" xfId="52" applyFont="1">
      <alignment vertical="center"/>
    </xf>
    <xf numFmtId="180" fontId="7" fillId="34" borderId="0" xfId="53" applyNumberFormat="1" applyFont="1" applyFill="1" applyBorder="1" applyAlignment="1" applyProtection="1">
      <alignment horizontal="right" vertical="center"/>
    </xf>
    <xf numFmtId="183" fontId="7" fillId="34" borderId="0" xfId="52" applyNumberFormat="1" applyFont="1" applyFill="1">
      <alignment vertical="center"/>
    </xf>
    <xf numFmtId="179" fontId="7" fillId="0" borderId="0" xfId="52" applyNumberFormat="1" applyFont="1">
      <alignment vertical="center"/>
    </xf>
    <xf numFmtId="184" fontId="7" fillId="34" borderId="0" xfId="52" applyNumberFormat="1" applyFont="1" applyFill="1" applyAlignment="1">
      <alignment horizontal="center" vertical="center"/>
    </xf>
    <xf numFmtId="0" fontId="7" fillId="0" borderId="2" xfId="52" applyFont="1" applyBorder="1" applyAlignment="1">
      <alignment horizontal="center" vertical="center"/>
    </xf>
    <xf numFmtId="186" fontId="9" fillId="38" borderId="72" xfId="52" applyNumberFormat="1" applyFont="1" applyFill="1" applyBorder="1" applyAlignment="1" applyProtection="1">
      <alignment horizontal="center" vertical="center" shrinkToFit="1"/>
      <protection locked="0"/>
    </xf>
    <xf numFmtId="186" fontId="9" fillId="38" borderId="73" xfId="52" applyNumberFormat="1" applyFont="1" applyFill="1" applyBorder="1" applyAlignment="1" applyProtection="1">
      <alignment horizontal="center" vertical="center" shrinkToFit="1"/>
      <protection locked="0"/>
    </xf>
    <xf numFmtId="186" fontId="9" fillId="38" borderId="74" xfId="52" applyNumberFormat="1" applyFont="1" applyFill="1" applyBorder="1" applyAlignment="1" applyProtection="1">
      <alignment horizontal="center" vertical="center" shrinkToFit="1"/>
      <protection locked="0"/>
    </xf>
    <xf numFmtId="0" fontId="9" fillId="0" borderId="77" xfId="52" applyFont="1" applyBorder="1">
      <alignment vertical="center"/>
    </xf>
    <xf numFmtId="186" fontId="9" fillId="38" borderId="80" xfId="52" applyNumberFormat="1" applyFont="1" applyFill="1" applyBorder="1" applyAlignment="1" applyProtection="1">
      <alignment horizontal="center" vertical="center" shrinkToFit="1"/>
      <protection locked="0"/>
    </xf>
    <xf numFmtId="186" fontId="9" fillId="38" borderId="81" xfId="52" applyNumberFormat="1" applyFont="1" applyFill="1" applyBorder="1" applyAlignment="1" applyProtection="1">
      <alignment horizontal="center" vertical="center" shrinkToFit="1"/>
      <protection locked="0"/>
    </xf>
    <xf numFmtId="186" fontId="9" fillId="38" borderId="82" xfId="52" applyNumberFormat="1" applyFont="1" applyFill="1" applyBorder="1" applyAlignment="1" applyProtection="1">
      <alignment horizontal="center" vertical="center" shrinkToFit="1"/>
      <protection locked="0"/>
    </xf>
    <xf numFmtId="0" fontId="9" fillId="0" borderId="83" xfId="52" applyFont="1" applyBorder="1">
      <alignment vertical="center"/>
    </xf>
    <xf numFmtId="186" fontId="9" fillId="38" borderId="84" xfId="52" applyNumberFormat="1" applyFont="1" applyFill="1" applyBorder="1" applyAlignment="1" applyProtection="1">
      <alignment horizontal="center" vertical="center" shrinkToFit="1"/>
      <protection locked="0"/>
    </xf>
    <xf numFmtId="186" fontId="9" fillId="38" borderId="2" xfId="52" applyNumberFormat="1" applyFont="1" applyFill="1" applyBorder="1" applyAlignment="1" applyProtection="1">
      <alignment horizontal="center" vertical="center" shrinkToFit="1"/>
      <protection locked="0"/>
    </xf>
    <xf numFmtId="186" fontId="9" fillId="38" borderId="85" xfId="52" applyNumberFormat="1" applyFont="1" applyFill="1" applyBorder="1" applyAlignment="1" applyProtection="1">
      <alignment horizontal="center" vertical="center" shrinkToFit="1"/>
      <protection locked="0"/>
    </xf>
    <xf numFmtId="186" fontId="9" fillId="38" borderId="89" xfId="52" applyNumberFormat="1" applyFont="1" applyFill="1" applyBorder="1" applyAlignment="1" applyProtection="1">
      <alignment horizontal="center" vertical="center" shrinkToFit="1"/>
      <protection locked="0"/>
    </xf>
    <xf numFmtId="186" fontId="9" fillId="38" borderId="90" xfId="52" applyNumberFormat="1" applyFont="1" applyFill="1" applyBorder="1" applyAlignment="1" applyProtection="1">
      <alignment horizontal="center" vertical="center" shrinkToFit="1"/>
      <protection locked="0"/>
    </xf>
    <xf numFmtId="186" fontId="9" fillId="38" borderId="91" xfId="52" applyNumberFormat="1" applyFont="1" applyFill="1" applyBorder="1" applyAlignment="1" applyProtection="1">
      <alignment horizontal="center" vertical="center" shrinkToFit="1"/>
      <protection locked="0"/>
    </xf>
    <xf numFmtId="0" fontId="9" fillId="0" borderId="94" xfId="52" applyFont="1" applyBorder="1">
      <alignment vertical="center"/>
    </xf>
    <xf numFmtId="0" fontId="7" fillId="0" borderId="73" xfId="52" applyFont="1" applyBorder="1" applyAlignment="1">
      <alignment horizontal="center" vertical="center" wrapText="1"/>
    </xf>
    <xf numFmtId="0" fontId="7" fillId="0" borderId="72" xfId="52" applyFont="1" applyBorder="1" applyAlignment="1">
      <alignment horizontal="center" vertical="center" wrapText="1"/>
    </xf>
    <xf numFmtId="0" fontId="7" fillId="0" borderId="74" xfId="52" applyFont="1" applyBorder="1" applyAlignment="1">
      <alignment horizontal="center" vertical="center" wrapText="1"/>
    </xf>
    <xf numFmtId="0" fontId="7" fillId="0" borderId="84" xfId="52" applyFont="1" applyBorder="1" applyAlignment="1">
      <alignment horizontal="center" vertical="center"/>
    </xf>
    <xf numFmtId="0" fontId="7" fillId="0" borderId="85" xfId="52" applyFont="1" applyBorder="1" applyAlignment="1">
      <alignment horizontal="center" vertical="center"/>
    </xf>
    <xf numFmtId="0" fontId="46" fillId="0" borderId="0" xfId="52" applyFont="1" applyAlignment="1">
      <alignment horizontal="right" vertical="center"/>
    </xf>
    <xf numFmtId="0" fontId="50" fillId="0" borderId="0" xfId="52" applyFont="1">
      <alignment vertical="center"/>
    </xf>
    <xf numFmtId="0" fontId="50" fillId="0" borderId="0" xfId="52" applyFont="1" applyAlignment="1">
      <alignment horizontal="right" vertical="center"/>
    </xf>
    <xf numFmtId="0" fontId="9" fillId="0" borderId="0" xfId="52" applyFont="1">
      <alignment vertical="center"/>
    </xf>
    <xf numFmtId="0" fontId="9" fillId="0" borderId="0" xfId="52" applyFont="1" applyAlignment="1">
      <alignment horizontal="center" vertical="center"/>
    </xf>
    <xf numFmtId="0" fontId="9" fillId="0" borderId="0" xfId="52" applyFont="1" applyAlignment="1">
      <alignment horizontal="right" vertical="center"/>
    </xf>
    <xf numFmtId="0" fontId="48" fillId="34" borderId="0" xfId="52" applyFont="1" applyFill="1" applyAlignment="1">
      <alignment horizontal="center" vertical="center"/>
    </xf>
    <xf numFmtId="0" fontId="48" fillId="34" borderId="0" xfId="52" applyFont="1" applyFill="1">
      <alignment vertical="center"/>
    </xf>
    <xf numFmtId="0" fontId="9" fillId="34" borderId="0" xfId="52" applyFont="1" applyFill="1" applyAlignment="1">
      <alignment horizontal="left" vertical="center"/>
    </xf>
    <xf numFmtId="176" fontId="9" fillId="34" borderId="0" xfId="52" applyNumberFormat="1" applyFont="1" applyFill="1">
      <alignment vertical="center"/>
    </xf>
    <xf numFmtId="20" fontId="9" fillId="34" borderId="0" xfId="52" applyNumberFormat="1" applyFont="1" applyFill="1" applyAlignment="1">
      <alignment horizontal="center" vertical="center"/>
    </xf>
    <xf numFmtId="0" fontId="9" fillId="34" borderId="0" xfId="52" applyFont="1" applyFill="1" applyAlignment="1">
      <alignment horizontal="center" vertical="center"/>
    </xf>
    <xf numFmtId="20" fontId="9" fillId="34" borderId="0" xfId="52" applyNumberFormat="1" applyFont="1" applyFill="1">
      <alignment vertical="center"/>
    </xf>
    <xf numFmtId="0" fontId="9" fillId="34" borderId="0" xfId="52" applyFont="1" applyFill="1">
      <alignment vertical="center"/>
    </xf>
    <xf numFmtId="0" fontId="9" fillId="34" borderId="0" xfId="52" applyFont="1" applyFill="1" applyAlignment="1">
      <alignment horizontal="centerContinuous" vertical="center"/>
    </xf>
    <xf numFmtId="0" fontId="7" fillId="34" borderId="0" xfId="52" applyFont="1" applyFill="1" applyAlignment="1">
      <alignment horizontal="centerContinuous" vertical="center"/>
    </xf>
    <xf numFmtId="0" fontId="50" fillId="34" borderId="0" xfId="52" applyFont="1" applyFill="1">
      <alignment vertical="center"/>
    </xf>
    <xf numFmtId="0" fontId="9" fillId="0" borderId="0" xfId="52" quotePrefix="1" applyFont="1" applyAlignment="1">
      <alignment horizontal="center" vertical="center"/>
    </xf>
    <xf numFmtId="0" fontId="50" fillId="0" borderId="0" xfId="52" applyFont="1" applyAlignment="1">
      <alignment horizontal="center" vertical="center"/>
    </xf>
    <xf numFmtId="0" fontId="48" fillId="0" borderId="0" xfId="52" applyFont="1" applyAlignment="1">
      <alignment horizontal="left" vertical="center"/>
    </xf>
    <xf numFmtId="0" fontId="50" fillId="34" borderId="0" xfId="52" applyFont="1" applyFill="1" applyAlignment="1">
      <alignment horizontal="center" vertical="center"/>
    </xf>
    <xf numFmtId="0" fontId="50" fillId="34" borderId="0" xfId="52" applyFont="1" applyFill="1" applyAlignment="1">
      <alignment horizontal="right" vertical="center"/>
    </xf>
    <xf numFmtId="0" fontId="48" fillId="34" borderId="0" xfId="52" applyFont="1" applyFill="1" applyAlignment="1">
      <alignment horizontal="right" vertical="center"/>
    </xf>
    <xf numFmtId="0" fontId="48" fillId="0" borderId="0" xfId="52" applyFont="1" applyAlignment="1">
      <alignment horizontal="right" vertical="center"/>
    </xf>
    <xf numFmtId="0" fontId="50" fillId="0" borderId="0" xfId="52" applyFont="1" applyAlignment="1">
      <alignment horizontal="left" vertical="center"/>
    </xf>
    <xf numFmtId="0" fontId="9" fillId="0" borderId="0" xfId="52" applyFont="1" applyAlignment="1">
      <alignment horizontal="left" vertical="center"/>
    </xf>
    <xf numFmtId="0" fontId="9" fillId="0" borderId="84" xfId="52" applyFont="1" applyBorder="1" applyAlignment="1">
      <alignment horizontal="center" vertical="center"/>
    </xf>
    <xf numFmtId="0" fontId="9" fillId="0" borderId="73" xfId="52" applyFont="1" applyBorder="1" applyAlignment="1">
      <alignment horizontal="center" vertical="center" wrapText="1"/>
    </xf>
    <xf numFmtId="0" fontId="9" fillId="0" borderId="113" xfId="52" applyFont="1" applyBorder="1">
      <alignment vertical="center"/>
    </xf>
    <xf numFmtId="0" fontId="11" fillId="0" borderId="0" xfId="52" applyFont="1">
      <alignment vertical="center"/>
    </xf>
    <xf numFmtId="0" fontId="46" fillId="0" borderId="0" xfId="52" applyFont="1" applyAlignment="1">
      <alignment vertical="center" shrinkToFit="1"/>
    </xf>
    <xf numFmtId="0" fontId="4" fillId="0" borderId="0" xfId="52" applyFont="1" applyAlignment="1">
      <alignment vertical="center" shrinkToFit="1"/>
    </xf>
    <xf numFmtId="0" fontId="7" fillId="0" borderId="0" xfId="52" applyFont="1" applyAlignment="1">
      <alignment horizontal="center"/>
    </xf>
    <xf numFmtId="0" fontId="9" fillId="0" borderId="0" xfId="52" applyFont="1" applyProtection="1">
      <alignment vertical="center"/>
      <protection locked="0"/>
    </xf>
    <xf numFmtId="0" fontId="50" fillId="0" borderId="0" xfId="52" applyFont="1" applyAlignment="1" applyProtection="1">
      <alignment horizontal="right" vertical="center"/>
      <protection locked="0"/>
    </xf>
    <xf numFmtId="0" fontId="50" fillId="0" borderId="0" xfId="52" applyFont="1" applyProtection="1">
      <alignment vertical="center"/>
      <protection locked="0"/>
    </xf>
    <xf numFmtId="0" fontId="46" fillId="0" borderId="0" xfId="52" applyFont="1" applyAlignment="1" applyProtection="1">
      <alignment horizontal="right" vertical="center"/>
      <protection locked="0"/>
    </xf>
    <xf numFmtId="0" fontId="46" fillId="0" borderId="0" xfId="52" applyFont="1" applyProtection="1">
      <alignment vertical="center"/>
      <protection locked="0"/>
    </xf>
    <xf numFmtId="0" fontId="5" fillId="0" borderId="0" xfId="52" applyFont="1">
      <alignment vertical="center"/>
    </xf>
    <xf numFmtId="0" fontId="46" fillId="0" borderId="0" xfId="52" applyFont="1" applyAlignment="1" applyProtection="1">
      <alignment horizontal="left" vertical="center"/>
      <protection locked="0"/>
    </xf>
    <xf numFmtId="0" fontId="46" fillId="0" borderId="0" xfId="52" applyFont="1" applyAlignment="1" applyProtection="1">
      <alignment vertical="center" wrapText="1"/>
      <protection locked="0"/>
    </xf>
    <xf numFmtId="0" fontId="46" fillId="0" borderId="0" xfId="52" applyFont="1" applyAlignment="1" applyProtection="1">
      <alignment horizontal="justify" vertical="center" wrapText="1"/>
      <protection locked="0"/>
    </xf>
    <xf numFmtId="0" fontId="1" fillId="34" borderId="0" xfId="52" applyFill="1">
      <alignment vertical="center"/>
    </xf>
    <xf numFmtId="0" fontId="48" fillId="34" borderId="0" xfId="52" applyFont="1" applyFill="1" applyAlignment="1">
      <alignment horizontal="left" vertical="center"/>
    </xf>
    <xf numFmtId="0" fontId="46" fillId="34" borderId="0" xfId="52" applyFont="1" applyFill="1" applyAlignment="1">
      <alignment horizontal="left" vertical="center"/>
    </xf>
    <xf numFmtId="0" fontId="46" fillId="34" borderId="0" xfId="52" applyFont="1" applyFill="1">
      <alignment vertical="center"/>
    </xf>
    <xf numFmtId="0" fontId="46" fillId="38" borderId="2" xfId="52" applyFont="1" applyFill="1" applyBorder="1" applyAlignment="1">
      <alignment horizontal="left" vertical="center"/>
    </xf>
    <xf numFmtId="0" fontId="46" fillId="39" borderId="2" xfId="52" applyFont="1" applyFill="1" applyBorder="1" applyAlignment="1">
      <alignment horizontal="left" vertical="center"/>
    </xf>
    <xf numFmtId="0" fontId="51" fillId="34" borderId="0" xfId="52" applyFont="1" applyFill="1" applyAlignment="1">
      <alignment horizontal="left" vertical="center"/>
    </xf>
    <xf numFmtId="0" fontId="46" fillId="34" borderId="2" xfId="52" applyFont="1" applyFill="1" applyBorder="1" applyAlignment="1">
      <alignment horizontal="center" vertical="center"/>
    </xf>
    <xf numFmtId="0" fontId="46" fillId="34" borderId="2" xfId="52" applyFont="1" applyFill="1" applyBorder="1" applyAlignment="1">
      <alignment horizontal="left" vertical="center"/>
    </xf>
    <xf numFmtId="0" fontId="52" fillId="34" borderId="0" xfId="52" applyFont="1" applyFill="1" applyAlignment="1">
      <alignment horizontal="left" vertical="center"/>
    </xf>
    <xf numFmtId="0" fontId="46" fillId="34" borderId="0" xfId="52" applyFont="1" applyFill="1" applyAlignment="1">
      <alignment horizontal="left" vertical="center" wrapText="1"/>
    </xf>
    <xf numFmtId="0" fontId="52" fillId="34" borderId="0" xfId="52" applyFont="1" applyFill="1">
      <alignment vertical="center"/>
    </xf>
    <xf numFmtId="0" fontId="11" fillId="34" borderId="0" xfId="52" applyFont="1" applyFill="1">
      <alignment vertical="center"/>
    </xf>
    <xf numFmtId="0" fontId="52" fillId="34" borderId="0" xfId="52" applyFont="1" applyFill="1" applyAlignment="1">
      <alignment vertical="center" shrinkToFit="1"/>
    </xf>
    <xf numFmtId="0" fontId="55" fillId="34" borderId="0" xfId="52" applyFont="1" applyFill="1" applyAlignment="1">
      <alignment vertical="center" shrinkToFit="1"/>
    </xf>
    <xf numFmtId="0" fontId="46" fillId="34" borderId="0" xfId="52" applyFont="1" applyFill="1" applyAlignment="1">
      <alignment vertical="center" wrapText="1"/>
    </xf>
    <xf numFmtId="0" fontId="46" fillId="34" borderId="0" xfId="52" applyFont="1" applyFill="1" applyAlignment="1">
      <alignment vertical="center" textRotation="90"/>
    </xf>
    <xf numFmtId="0" fontId="56" fillId="34" borderId="0" xfId="52" applyFont="1" applyFill="1">
      <alignment vertical="center"/>
    </xf>
    <xf numFmtId="0" fontId="57" fillId="34" borderId="0" xfId="52" applyFont="1" applyFill="1" applyAlignment="1">
      <alignment horizontal="left" vertical="center"/>
    </xf>
    <xf numFmtId="0" fontId="57" fillId="0" borderId="0" xfId="52" applyFont="1" applyAlignment="1">
      <alignment horizontal="left" vertical="center"/>
    </xf>
    <xf numFmtId="0" fontId="59" fillId="34" borderId="0" xfId="52" applyFont="1" applyFill="1">
      <alignment vertical="center"/>
    </xf>
    <xf numFmtId="0" fontId="59" fillId="34" borderId="2" xfId="52" applyFont="1" applyFill="1" applyBorder="1" applyAlignment="1">
      <alignment horizontal="center" vertical="center"/>
    </xf>
    <xf numFmtId="0" fontId="59" fillId="34" borderId="2" xfId="52" applyFont="1" applyFill="1" applyBorder="1">
      <alignment vertical="center"/>
    </xf>
    <xf numFmtId="0" fontId="59" fillId="34" borderId="95" xfId="52" applyFont="1" applyFill="1" applyBorder="1" applyAlignment="1">
      <alignment horizontal="center" vertical="center"/>
    </xf>
    <xf numFmtId="0" fontId="9" fillId="34" borderId="114" xfId="52" applyFont="1" applyFill="1" applyBorder="1" applyAlignment="1">
      <alignment horizontal="center" vertical="center"/>
    </xf>
    <xf numFmtId="0" fontId="9" fillId="34" borderId="115" xfId="52" applyFont="1" applyFill="1" applyBorder="1" applyAlignment="1">
      <alignment horizontal="center" vertical="center"/>
    </xf>
    <xf numFmtId="0" fontId="9" fillId="34" borderId="116" xfId="52" applyFont="1" applyFill="1" applyBorder="1" applyAlignment="1">
      <alignment horizontal="center" vertical="center"/>
    </xf>
    <xf numFmtId="0" fontId="59" fillId="34" borderId="116" xfId="52" applyFont="1" applyFill="1" applyBorder="1" applyAlignment="1">
      <alignment horizontal="center" vertical="center"/>
    </xf>
    <xf numFmtId="0" fontId="59" fillId="34" borderId="117" xfId="52" applyFont="1" applyFill="1" applyBorder="1" applyAlignment="1">
      <alignment horizontal="center" vertical="center"/>
    </xf>
    <xf numFmtId="0" fontId="9" fillId="34" borderId="107" xfId="52" applyFont="1" applyFill="1" applyBorder="1">
      <alignment vertical="center"/>
    </xf>
    <xf numFmtId="0" fontId="9" fillId="34" borderId="92" xfId="52" applyFont="1" applyFill="1" applyBorder="1">
      <alignment vertical="center"/>
    </xf>
    <xf numFmtId="0" fontId="9" fillId="34" borderId="118" xfId="52" applyFont="1" applyFill="1" applyBorder="1">
      <alignment vertical="center"/>
    </xf>
    <xf numFmtId="0" fontId="59" fillId="34" borderId="118" xfId="52" applyFont="1" applyFill="1" applyBorder="1">
      <alignment vertical="center"/>
    </xf>
    <xf numFmtId="0" fontId="59" fillId="34" borderId="106" xfId="52" applyFont="1" applyFill="1" applyBorder="1">
      <alignment vertical="center"/>
    </xf>
    <xf numFmtId="0" fontId="9" fillId="34" borderId="85" xfId="52" applyFont="1" applyFill="1" applyBorder="1">
      <alignment vertical="center"/>
    </xf>
    <xf numFmtId="0" fontId="9" fillId="34" borderId="16" xfId="52" applyFont="1" applyFill="1" applyBorder="1">
      <alignment vertical="center"/>
    </xf>
    <xf numFmtId="0" fontId="9" fillId="34" borderId="30" xfId="52" applyFont="1" applyFill="1" applyBorder="1">
      <alignment vertical="center"/>
    </xf>
    <xf numFmtId="0" fontId="59" fillId="34" borderId="84" xfId="52" applyFont="1" applyFill="1" applyBorder="1">
      <alignment vertical="center"/>
    </xf>
    <xf numFmtId="0" fontId="9" fillId="34" borderId="6" xfId="52" applyFont="1" applyFill="1" applyBorder="1">
      <alignment vertical="center"/>
    </xf>
    <xf numFmtId="0" fontId="9" fillId="34" borderId="2" xfId="52" applyFont="1" applyFill="1" applyBorder="1">
      <alignment vertical="center"/>
    </xf>
    <xf numFmtId="0" fontId="9" fillId="34" borderId="74" xfId="52" applyFont="1" applyFill="1" applyBorder="1">
      <alignment vertical="center"/>
    </xf>
    <xf numFmtId="0" fontId="59" fillId="34" borderId="73" xfId="52" applyFont="1" applyFill="1" applyBorder="1">
      <alignment vertical="center"/>
    </xf>
    <xf numFmtId="0" fontId="9" fillId="34" borderId="73" xfId="52" applyFont="1" applyFill="1" applyBorder="1">
      <alignment vertical="center"/>
    </xf>
    <xf numFmtId="0" fontId="59" fillId="34" borderId="72" xfId="52" applyFont="1" applyFill="1" applyBorder="1">
      <alignment vertical="center"/>
    </xf>
    <xf numFmtId="0" fontId="40" fillId="0" borderId="0" xfId="54" applyFont="1">
      <alignment vertical="center"/>
    </xf>
    <xf numFmtId="0" fontId="40" fillId="0" borderId="0" xfId="54" applyFont="1" applyAlignment="1">
      <alignment vertical="center" wrapText="1"/>
    </xf>
    <xf numFmtId="0" fontId="40" fillId="0" borderId="0" xfId="54" applyFont="1" applyAlignment="1">
      <alignment horizontal="left" vertical="center"/>
    </xf>
    <xf numFmtId="0" fontId="40" fillId="0" borderId="0" xfId="54" applyFont="1" applyAlignment="1">
      <alignment horizontal="center" vertical="center"/>
    </xf>
    <xf numFmtId="0" fontId="40" fillId="0" borderId="5" xfId="54" applyFont="1" applyBorder="1" applyAlignment="1">
      <alignment horizontal="center" vertical="center" wrapText="1"/>
    </xf>
    <xf numFmtId="0" fontId="40" fillId="0" borderId="5" xfId="54" applyFont="1" applyBorder="1" applyAlignment="1">
      <alignment horizontal="center" vertical="center"/>
    </xf>
    <xf numFmtId="0" fontId="40" fillId="0" borderId="30" xfId="54" applyFont="1" applyBorder="1" applyAlignment="1">
      <alignment horizontal="center" vertical="center" wrapText="1"/>
    </xf>
    <xf numFmtId="0" fontId="40" fillId="0" borderId="120" xfId="54" applyFont="1" applyBorder="1">
      <alignment vertical="center"/>
    </xf>
    <xf numFmtId="0" fontId="40" fillId="0" borderId="29" xfId="54" applyFont="1" applyBorder="1" applyAlignment="1">
      <alignment horizontal="center" vertical="center" wrapText="1"/>
    </xf>
    <xf numFmtId="0" fontId="40" fillId="0" borderId="122" xfId="54" applyFont="1" applyBorder="1">
      <alignment vertical="center"/>
    </xf>
    <xf numFmtId="0" fontId="40" fillId="0" borderId="59" xfId="54" applyFont="1" applyBorder="1" applyAlignment="1">
      <alignment horizontal="center" vertical="center"/>
    </xf>
    <xf numFmtId="0" fontId="40" fillId="0" borderId="123" xfId="54" applyFont="1" applyBorder="1" applyAlignment="1">
      <alignment horizontal="center" vertical="center" wrapText="1"/>
    </xf>
    <xf numFmtId="0" fontId="40" fillId="0" borderId="127" xfId="54" applyFont="1" applyBorder="1" applyAlignment="1">
      <alignment horizontal="center" vertical="center"/>
    </xf>
    <xf numFmtId="0" fontId="40" fillId="0" borderId="28" xfId="51" applyFont="1" applyBorder="1" applyAlignment="1">
      <alignment horizontal="center" vertical="center"/>
    </xf>
    <xf numFmtId="0" fontId="40" fillId="0" borderId="123" xfId="55" applyFont="1" applyBorder="1" applyAlignment="1">
      <alignment horizontal="center" vertical="center" wrapText="1"/>
    </xf>
    <xf numFmtId="0" fontId="40" fillId="0" borderId="59" xfId="51" applyFont="1" applyBorder="1" applyAlignment="1">
      <alignment horizontal="center" vertical="center"/>
    </xf>
    <xf numFmtId="0" fontId="40" fillId="0" borderId="28" xfId="54" applyFont="1" applyBorder="1" applyAlignment="1">
      <alignment horizontal="center" vertical="center"/>
    </xf>
    <xf numFmtId="0" fontId="40" fillId="0" borderId="129" xfId="51" applyFont="1" applyBorder="1" applyAlignment="1">
      <alignment vertical="center" wrapText="1"/>
    </xf>
    <xf numFmtId="0" fontId="40" fillId="0" borderId="135" xfId="54" applyFont="1" applyBorder="1" applyAlignment="1">
      <alignment vertical="center" wrapText="1"/>
    </xf>
    <xf numFmtId="0" fontId="40" fillId="0" borderId="17" xfId="54" applyFont="1" applyBorder="1">
      <alignment vertical="center"/>
    </xf>
    <xf numFmtId="0" fontId="40" fillId="0" borderId="129" xfId="54" applyFont="1" applyBorder="1" applyAlignment="1">
      <alignment horizontal="center" vertical="center" wrapText="1"/>
    </xf>
    <xf numFmtId="0" fontId="62" fillId="0" borderId="0" xfId="54" applyFont="1">
      <alignment vertical="center"/>
    </xf>
    <xf numFmtId="0" fontId="63" fillId="0" borderId="125" xfId="54" applyFont="1" applyBorder="1" applyAlignment="1">
      <alignment horizontal="center" vertical="center" wrapText="1"/>
    </xf>
    <xf numFmtId="0" fontId="40" fillId="0" borderId="132" xfId="54" applyFont="1" applyBorder="1" applyAlignment="1">
      <alignment horizontal="left" vertical="center" wrapText="1"/>
    </xf>
    <xf numFmtId="0" fontId="40" fillId="0" borderId="139" xfId="54" applyFont="1" applyBorder="1" applyAlignment="1">
      <alignment horizontal="center" vertical="center" wrapText="1"/>
    </xf>
    <xf numFmtId="0" fontId="40" fillId="0" borderId="135" xfId="54" applyFont="1" applyBorder="1" applyAlignment="1">
      <alignment horizontal="left" vertical="center" wrapText="1"/>
    </xf>
    <xf numFmtId="0" fontId="40" fillId="0" borderId="123" xfId="54" applyFont="1" applyBorder="1" applyAlignment="1">
      <alignment horizontal="center" vertical="center"/>
    </xf>
    <xf numFmtId="0" fontId="40" fillId="0" borderId="81" xfId="54" applyFont="1" applyBorder="1" applyAlignment="1">
      <alignment horizontal="center" vertical="center"/>
    </xf>
    <xf numFmtId="0" fontId="40" fillId="40" borderId="2" xfId="54" applyFont="1" applyFill="1" applyBorder="1" applyAlignment="1">
      <alignment horizontal="center" vertical="center" wrapText="1"/>
    </xf>
    <xf numFmtId="0" fontId="40" fillId="0" borderId="0" xfId="51" applyFont="1">
      <alignment vertical="center"/>
    </xf>
    <xf numFmtId="0" fontId="8" fillId="0" borderId="0" xfId="51" applyFont="1" applyAlignment="1">
      <alignment horizontal="center" vertical="center"/>
    </xf>
    <xf numFmtId="0" fontId="8" fillId="0" borderId="0" xfId="51" applyFont="1" applyAlignment="1">
      <alignment horizontal="right" vertical="center"/>
    </xf>
    <xf numFmtId="0" fontId="8" fillId="0" borderId="0" xfId="51" applyFont="1">
      <alignment vertical="center"/>
    </xf>
    <xf numFmtId="0" fontId="62" fillId="0" borderId="0" xfId="51" applyFont="1" applyAlignment="1">
      <alignment horizontal="center" vertical="center"/>
    </xf>
    <xf numFmtId="0" fontId="8" fillId="0" borderId="7" xfId="51" applyFont="1" applyBorder="1" applyAlignment="1">
      <alignment horizontal="center" vertical="center"/>
    </xf>
    <xf numFmtId="0" fontId="8" fillId="0" borderId="0" xfId="56">
      <alignment vertical="center"/>
    </xf>
    <xf numFmtId="0" fontId="41" fillId="0" borderId="0" xfId="56" applyFont="1">
      <alignment vertical="center"/>
    </xf>
    <xf numFmtId="0" fontId="41" fillId="0" borderId="0" xfId="56" applyFont="1" applyAlignment="1">
      <alignment horizontal="left" vertical="center" wrapText="1"/>
    </xf>
    <xf numFmtId="0" fontId="41" fillId="0" borderId="0" xfId="56" applyFont="1" applyAlignment="1">
      <alignment horizontal="right" vertical="center"/>
    </xf>
    <xf numFmtId="0" fontId="8" fillId="0" borderId="0" xfId="56" applyAlignment="1">
      <alignment horizontal="left" vertical="center"/>
    </xf>
    <xf numFmtId="0" fontId="8" fillId="0" borderId="0" xfId="56" applyAlignment="1">
      <alignment horizontal="center" vertical="center"/>
    </xf>
    <xf numFmtId="0" fontId="67" fillId="0" borderId="0" xfId="56" applyFont="1">
      <alignment vertical="center"/>
    </xf>
    <xf numFmtId="0" fontId="44" fillId="0" borderId="0" xfId="51">
      <alignment vertical="center"/>
    </xf>
    <xf numFmtId="0" fontId="65" fillId="0" borderId="0" xfId="51" applyFont="1">
      <alignment vertical="center"/>
    </xf>
    <xf numFmtId="0" fontId="41" fillId="0" borderId="0" xfId="56" applyFont="1" applyAlignment="1">
      <alignment horizontal="left" vertical="center"/>
    </xf>
    <xf numFmtId="0" fontId="8" fillId="0" borderId="157" xfId="56" applyBorder="1">
      <alignment vertical="center"/>
    </xf>
    <xf numFmtId="0" fontId="8" fillId="0" borderId="146" xfId="56" applyBorder="1">
      <alignment vertical="center"/>
    </xf>
    <xf numFmtId="0" fontId="8" fillId="0" borderId="146" xfId="56" applyBorder="1" applyAlignment="1">
      <alignment horizontal="right" vertical="center"/>
    </xf>
    <xf numFmtId="0" fontId="8" fillId="0" borderId="160" xfId="56" applyBorder="1">
      <alignment vertical="center"/>
    </xf>
    <xf numFmtId="0" fontId="40" fillId="0" borderId="0" xfId="56" applyFont="1">
      <alignment vertical="center"/>
    </xf>
    <xf numFmtId="0" fontId="62" fillId="0" borderId="0" xfId="56" applyFont="1">
      <alignment vertical="center"/>
    </xf>
    <xf numFmtId="0" fontId="67" fillId="0" borderId="25" xfId="56" applyFont="1" applyBorder="1" applyAlignment="1">
      <alignment vertical="center" shrinkToFit="1"/>
    </xf>
    <xf numFmtId="0" fontId="8" fillId="0" borderId="166" xfId="56" applyBorder="1">
      <alignment vertical="center"/>
    </xf>
    <xf numFmtId="0" fontId="8" fillId="0" borderId="170" xfId="56" applyBorder="1">
      <alignment vertical="center"/>
    </xf>
    <xf numFmtId="0" fontId="68" fillId="0" borderId="0" xfId="56" applyFont="1" applyAlignment="1">
      <alignment horizontal="left" vertical="center"/>
    </xf>
    <xf numFmtId="0" fontId="8" fillId="0" borderId="0" xfId="56" applyAlignment="1">
      <alignment horizontal="right" vertical="center"/>
    </xf>
    <xf numFmtId="0" fontId="64" fillId="0" borderId="0" xfId="56" applyFont="1">
      <alignment vertical="center"/>
    </xf>
    <xf numFmtId="0" fontId="8" fillId="0" borderId="150" xfId="56" applyBorder="1">
      <alignment vertical="center"/>
    </xf>
    <xf numFmtId="0" fontId="67" fillId="0" borderId="25" xfId="51" applyFont="1" applyBorder="1" applyAlignment="1">
      <alignment vertical="center" shrinkToFit="1"/>
    </xf>
    <xf numFmtId="0" fontId="62" fillId="0" borderId="0" xfId="51" applyFont="1">
      <alignment vertical="center"/>
    </xf>
    <xf numFmtId="0" fontId="44" fillId="0" borderId="77" xfId="51" applyBorder="1" applyAlignment="1">
      <alignment horizontal="center" vertical="center"/>
    </xf>
    <xf numFmtId="0" fontId="44" fillId="0" borderId="6" xfId="51" applyBorder="1">
      <alignment vertical="center"/>
    </xf>
    <xf numFmtId="0" fontId="44" fillId="0" borderId="2" xfId="51" applyBorder="1">
      <alignment vertical="center"/>
    </xf>
    <xf numFmtId="0" fontId="67" fillId="0" borderId="2" xfId="51" applyFont="1" applyBorder="1" applyAlignment="1">
      <alignment horizontal="center" vertical="center"/>
    </xf>
    <xf numFmtId="0" fontId="67" fillId="0" borderId="113" xfId="51" applyFont="1" applyBorder="1" applyAlignment="1">
      <alignment horizontal="center" vertical="center" wrapText="1" shrinkToFit="1"/>
    </xf>
    <xf numFmtId="0" fontId="67" fillId="0" borderId="6" xfId="51" applyFont="1" applyBorder="1" applyAlignment="1">
      <alignment horizontal="center" vertical="center"/>
    </xf>
    <xf numFmtId="0" fontId="70" fillId="0" borderId="0" xfId="56" applyFont="1">
      <alignment vertical="center"/>
    </xf>
    <xf numFmtId="0" fontId="8" fillId="0" borderId="0" xfId="57">
      <alignment vertical="center"/>
    </xf>
    <xf numFmtId="0" fontId="40" fillId="0" borderId="0" xfId="57" applyFont="1">
      <alignment vertical="center"/>
    </xf>
    <xf numFmtId="0" fontId="67" fillId="0" borderId="0" xfId="57" applyFont="1">
      <alignment vertical="center"/>
    </xf>
    <xf numFmtId="0" fontId="42" fillId="0" borderId="0" xfId="56" applyFont="1">
      <alignment vertical="center"/>
    </xf>
    <xf numFmtId="0" fontId="62" fillId="0" borderId="0" xfId="57" applyFont="1">
      <alignment vertical="center"/>
    </xf>
    <xf numFmtId="0" fontId="8" fillId="0" borderId="0" xfId="57" applyAlignment="1">
      <alignment horizontal="center" vertical="center"/>
    </xf>
    <xf numFmtId="0" fontId="67" fillId="0" borderId="6" xfId="57" applyFont="1" applyBorder="1" applyAlignment="1">
      <alignment horizontal="center" vertical="center"/>
    </xf>
    <xf numFmtId="0" fontId="69" fillId="0" borderId="0" xfId="57" applyFont="1">
      <alignment vertical="center"/>
    </xf>
    <xf numFmtId="0" fontId="8" fillId="0" borderId="0" xfId="57" applyAlignment="1">
      <alignment horizontal="right" vertical="center"/>
    </xf>
    <xf numFmtId="0" fontId="67" fillId="0" borderId="0" xfId="57" applyFont="1" applyAlignment="1">
      <alignment horizontal="right" vertical="center"/>
    </xf>
    <xf numFmtId="0" fontId="40" fillId="0" borderId="0" xfId="57" applyFont="1" applyAlignment="1">
      <alignment horizontal="right" vertical="center"/>
    </xf>
    <xf numFmtId="0" fontId="41" fillId="0" borderId="0" xfId="51" applyFont="1">
      <alignment vertical="center"/>
    </xf>
    <xf numFmtId="0" fontId="41" fillId="0" borderId="0" xfId="51" applyFont="1" applyAlignment="1">
      <alignment horizontal="right" vertical="center"/>
    </xf>
    <xf numFmtId="0" fontId="8" fillId="0" borderId="150" xfId="51" applyFont="1" applyBorder="1" applyAlignment="1">
      <alignment horizontal="center" vertical="center"/>
    </xf>
    <xf numFmtId="0" fontId="67" fillId="0" borderId="142" xfId="57" applyFont="1" applyBorder="1" applyAlignment="1">
      <alignment vertical="center" shrinkToFit="1"/>
    </xf>
    <xf numFmtId="0" fontId="8" fillId="0" borderId="7" xfId="57" applyBorder="1">
      <alignment vertical="center"/>
    </xf>
    <xf numFmtId="0" fontId="67" fillId="0" borderId="25" xfId="57" applyFont="1" applyBorder="1" applyAlignment="1">
      <alignment vertical="center" shrinkToFit="1"/>
    </xf>
    <xf numFmtId="0" fontId="8" fillId="0" borderId="6" xfId="57" applyBorder="1">
      <alignment vertical="center"/>
    </xf>
    <xf numFmtId="0" fontId="8" fillId="0" borderId="2" xfId="57" applyBorder="1">
      <alignment vertical="center"/>
    </xf>
    <xf numFmtId="0" fontId="67" fillId="0" borderId="2" xfId="57" applyFont="1" applyBorder="1" applyAlignment="1">
      <alignment horizontal="center" vertical="center"/>
    </xf>
    <xf numFmtId="0" fontId="8" fillId="0" borderId="0" xfId="58" applyFont="1" applyAlignment="1">
      <alignment vertical="center" wrapText="1"/>
    </xf>
    <xf numFmtId="0" fontId="8" fillId="0" borderId="0" xfId="58" applyFont="1">
      <alignment vertical="center"/>
    </xf>
    <xf numFmtId="0" fontId="8" fillId="0" borderId="176" xfId="58" applyFont="1" applyBorder="1" applyAlignment="1">
      <alignment vertical="center" wrapText="1"/>
    </xf>
    <xf numFmtId="0" fontId="8" fillId="0" borderId="8" xfId="58" applyFont="1" applyBorder="1" applyAlignment="1">
      <alignment vertical="center" wrapText="1"/>
    </xf>
    <xf numFmtId="0" fontId="8" fillId="0" borderId="8" xfId="58" applyFont="1" applyBorder="1">
      <alignment vertical="center"/>
    </xf>
    <xf numFmtId="0" fontId="8" fillId="0" borderId="24" xfId="58" applyFont="1" applyBorder="1" applyAlignment="1">
      <alignment vertical="center" wrapText="1"/>
    </xf>
    <xf numFmtId="0" fontId="8" fillId="0" borderId="24" xfId="58" applyFont="1" applyBorder="1">
      <alignment vertical="center"/>
    </xf>
    <xf numFmtId="0" fontId="8" fillId="0" borderId="0" xfId="58" applyFont="1" applyAlignment="1">
      <alignment horizontal="center" vertical="center"/>
    </xf>
    <xf numFmtId="0" fontId="67" fillId="0" borderId="0" xfId="51" applyFont="1" applyAlignment="1">
      <alignment horizontal="right" vertical="center"/>
    </xf>
    <xf numFmtId="0" fontId="64" fillId="0" borderId="0" xfId="57" applyFont="1">
      <alignment vertical="center"/>
    </xf>
    <xf numFmtId="0" fontId="64" fillId="0" borderId="0" xfId="45" applyFont="1"/>
    <xf numFmtId="0" fontId="64" fillId="0" borderId="0" xfId="45" applyFont="1" applyAlignment="1">
      <alignment horizontal="left"/>
    </xf>
    <xf numFmtId="0" fontId="64" fillId="0" borderId="0" xfId="45" applyFont="1" applyAlignment="1">
      <alignment horizontal="left" vertical="center"/>
    </xf>
    <xf numFmtId="0" fontId="64" fillId="0" borderId="0" xfId="45" applyFont="1" applyAlignment="1">
      <alignment horizontal="left" vertical="top"/>
    </xf>
    <xf numFmtId="0" fontId="8" fillId="0" borderId="0" xfId="45"/>
    <xf numFmtId="0" fontId="4" fillId="0" borderId="0" xfId="45" applyFont="1"/>
    <xf numFmtId="0" fontId="13" fillId="0" borderId="0" xfId="45" applyFont="1" applyAlignment="1">
      <alignment horizontal="left" vertical="top"/>
    </xf>
    <xf numFmtId="0" fontId="41" fillId="0" borderId="0" xfId="57" applyFont="1">
      <alignment vertical="center"/>
    </xf>
    <xf numFmtId="0" fontId="41" fillId="0" borderId="0" xfId="57" applyFont="1" applyAlignment="1">
      <alignment horizontal="left" vertical="center"/>
    </xf>
    <xf numFmtId="0" fontId="41" fillId="0" borderId="0" xfId="57" applyFont="1" applyAlignment="1">
      <alignment horizontal="right" vertical="center"/>
    </xf>
    <xf numFmtId="0" fontId="8" fillId="0" borderId="0" xfId="57" quotePrefix="1" applyAlignment="1">
      <alignment horizontal="right" vertical="center"/>
    </xf>
    <xf numFmtId="0" fontId="45" fillId="0" borderId="0" xfId="57" applyFont="1">
      <alignment vertical="center"/>
    </xf>
    <xf numFmtId="0" fontId="71" fillId="0" borderId="0" xfId="57" applyFont="1">
      <alignment vertical="center"/>
    </xf>
    <xf numFmtId="0" fontId="42" fillId="0" borderId="0" xfId="57" applyFont="1" applyAlignment="1">
      <alignment horizontal="right" vertical="center"/>
    </xf>
    <xf numFmtId="0" fontId="67" fillId="0" borderId="8" xfId="57" applyFont="1" applyBorder="1">
      <alignment vertical="center"/>
    </xf>
    <xf numFmtId="0" fontId="67" fillId="0" borderId="7" xfId="57" applyFont="1" applyBorder="1" applyAlignment="1">
      <alignment horizontal="right" vertical="center"/>
    </xf>
    <xf numFmtId="0" fontId="67" fillId="0" borderId="6" xfId="57" applyFont="1" applyBorder="1" applyAlignment="1">
      <alignment horizontal="right" vertical="center"/>
    </xf>
    <xf numFmtId="0" fontId="8" fillId="0" borderId="8" xfId="57" applyBorder="1">
      <alignment vertical="center"/>
    </xf>
    <xf numFmtId="0" fontId="67" fillId="0" borderId="7" xfId="57" applyFont="1" applyBorder="1">
      <alignment vertical="center"/>
    </xf>
    <xf numFmtId="0" fontId="8" fillId="0" borderId="29" xfId="57" applyBorder="1">
      <alignment vertical="center"/>
    </xf>
    <xf numFmtId="0" fontId="62" fillId="0" borderId="0" xfId="51" applyFont="1" applyAlignment="1">
      <alignment horizontal="right" vertical="center"/>
    </xf>
    <xf numFmtId="0" fontId="62" fillId="0" borderId="0" xfId="51" quotePrefix="1" applyFont="1" applyAlignment="1">
      <alignment horizontal="center" vertical="center"/>
    </xf>
    <xf numFmtId="0" fontId="66" fillId="0" borderId="0" xfId="51" applyFont="1" applyAlignment="1">
      <alignment horizontal="right" vertical="center"/>
    </xf>
    <xf numFmtId="0" fontId="40" fillId="0" borderId="0" xfId="59" applyFont="1">
      <alignment vertical="center"/>
    </xf>
    <xf numFmtId="0" fontId="40" fillId="0" borderId="0" xfId="59" applyFont="1" applyAlignment="1">
      <alignment horizontal="center" vertical="center"/>
    </xf>
    <xf numFmtId="0" fontId="40" fillId="0" borderId="0" xfId="59" applyFont="1" applyAlignment="1">
      <alignment horizontal="left" vertical="center"/>
    </xf>
    <xf numFmtId="0" fontId="60" fillId="0" borderId="2" xfId="59" applyFont="1" applyBorder="1" applyAlignment="1">
      <alignment vertical="center" wrapText="1"/>
    </xf>
    <xf numFmtId="0" fontId="73" fillId="0" borderId="0" xfId="59" applyFont="1">
      <alignment vertical="center"/>
    </xf>
    <xf numFmtId="0" fontId="60" fillId="0" borderId="2" xfId="59" applyFont="1" applyBorder="1">
      <alignment vertical="center"/>
    </xf>
    <xf numFmtId="0" fontId="9" fillId="34" borderId="0" xfId="45" applyFont="1" applyFill="1" applyAlignment="1">
      <alignment vertical="center"/>
    </xf>
    <xf numFmtId="0" fontId="4" fillId="34" borderId="0" xfId="45" applyFont="1" applyFill="1" applyAlignment="1">
      <alignment horizontal="center" vertical="center"/>
    </xf>
    <xf numFmtId="0" fontId="4" fillId="34" borderId="29" xfId="0" applyFont="1" applyFill="1" applyBorder="1" applyAlignment="1">
      <alignment horizontal="left" vertical="center" wrapText="1"/>
    </xf>
    <xf numFmtId="0" fontId="4" fillId="34" borderId="17" xfId="0" applyFont="1" applyFill="1" applyBorder="1" applyAlignment="1">
      <alignment horizontal="center" vertical="center"/>
    </xf>
    <xf numFmtId="0" fontId="4" fillId="34" borderId="40" xfId="0" applyFont="1" applyFill="1" applyBorder="1" applyAlignment="1">
      <alignment horizontal="center" vertical="center"/>
    </xf>
    <xf numFmtId="0" fontId="9" fillId="34" borderId="0" xfId="45" applyFont="1" applyFill="1" applyAlignment="1">
      <alignment horizontal="center" vertical="center"/>
    </xf>
    <xf numFmtId="0" fontId="4" fillId="34" borderId="0" xfId="45" applyFont="1" applyFill="1" applyAlignment="1">
      <alignment horizontal="left" vertical="center"/>
    </xf>
    <xf numFmtId="0" fontId="40" fillId="0" borderId="27" xfId="54" applyFont="1" applyBorder="1" applyAlignment="1">
      <alignment horizontal="left" vertical="center" wrapText="1"/>
    </xf>
    <xf numFmtId="0" fontId="40" fillId="0" borderId="0" xfId="54" applyFont="1" applyAlignment="1">
      <alignment horizontal="center" vertical="center" wrapText="1"/>
    </xf>
    <xf numFmtId="0" fontId="40" fillId="0" borderId="129" xfId="54" applyFont="1" applyBorder="1" applyAlignment="1">
      <alignment horizontal="center" vertical="center"/>
    </xf>
    <xf numFmtId="0" fontId="4" fillId="34" borderId="12" xfId="0" applyFont="1" applyFill="1" applyBorder="1" applyAlignment="1">
      <alignment horizontal="center" vertical="center"/>
    </xf>
    <xf numFmtId="0" fontId="4" fillId="34" borderId="13" xfId="0" applyFont="1" applyFill="1" applyBorder="1" applyAlignment="1">
      <alignment horizontal="center" vertical="center"/>
    </xf>
    <xf numFmtId="0" fontId="40" fillId="40" borderId="6" xfId="54" applyFont="1" applyFill="1" applyBorder="1" applyAlignment="1">
      <alignment horizontal="center" vertical="center" wrapText="1"/>
    </xf>
    <xf numFmtId="0" fontId="40" fillId="0" borderId="123" xfId="54" applyFont="1" applyBorder="1" applyAlignment="1">
      <alignment vertical="center" wrapText="1"/>
    </xf>
    <xf numFmtId="0" fontId="40" fillId="0" borderId="125" xfId="54" applyFont="1" applyBorder="1" applyAlignment="1">
      <alignment vertical="center" wrapText="1"/>
    </xf>
    <xf numFmtId="0" fontId="40" fillId="0" borderId="29" xfId="54" applyFont="1" applyBorder="1" applyAlignment="1">
      <alignment vertical="center" wrapText="1"/>
    </xf>
    <xf numFmtId="0" fontId="40" fillId="0" borderId="129" xfId="54" applyFont="1" applyBorder="1" applyAlignment="1">
      <alignment vertical="center" wrapText="1"/>
    </xf>
    <xf numFmtId="0" fontId="61" fillId="0" borderId="129" xfId="54" applyFont="1" applyBorder="1" applyAlignment="1">
      <alignment vertical="center" wrapText="1"/>
    </xf>
    <xf numFmtId="0" fontId="40" fillId="0" borderId="123" xfId="51" applyFont="1" applyBorder="1" applyAlignment="1">
      <alignment vertical="center" wrapText="1"/>
    </xf>
    <xf numFmtId="0" fontId="40" fillId="0" borderId="15" xfId="54" applyFont="1" applyBorder="1" applyAlignment="1">
      <alignment horizontal="left" vertical="center" wrapText="1"/>
    </xf>
    <xf numFmtId="0" fontId="40" fillId="0" borderId="30" xfId="54" applyFont="1" applyBorder="1" applyAlignment="1">
      <alignment vertical="center" wrapText="1"/>
    </xf>
    <xf numFmtId="0" fontId="40" fillId="0" borderId="189" xfId="54" applyFont="1" applyBorder="1" applyAlignment="1">
      <alignment horizontal="center" vertical="center" wrapText="1"/>
    </xf>
    <xf numFmtId="0" fontId="63" fillId="0" borderId="0" xfId="59" applyFont="1" applyAlignment="1">
      <alignment horizontal="right" vertical="center"/>
    </xf>
    <xf numFmtId="0" fontId="63" fillId="0" borderId="123" xfId="54" applyFont="1" applyBorder="1" applyAlignment="1">
      <alignment vertical="center" wrapText="1"/>
    </xf>
    <xf numFmtId="0" fontId="7" fillId="0" borderId="0" xfId="0" applyFont="1" applyAlignment="1">
      <alignment horizontal="left" vertical="top"/>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center" vertical="top"/>
    </xf>
    <xf numFmtId="0" fontId="7" fillId="0" borderId="0" xfId="0" applyFont="1" applyAlignment="1">
      <alignment horizontal="left" vertical="center"/>
    </xf>
    <xf numFmtId="0" fontId="7" fillId="0" borderId="4" xfId="0" applyFont="1" applyBorder="1" applyAlignment="1">
      <alignment horizontal="right" vertical="center"/>
    </xf>
    <xf numFmtId="0" fontId="7" fillId="0" borderId="1" xfId="0" applyFont="1" applyBorder="1" applyAlignment="1">
      <alignment horizontal="left" vertical="center"/>
    </xf>
    <xf numFmtId="0" fontId="7" fillId="0" borderId="6" xfId="0" applyFont="1" applyBorder="1" applyAlignment="1">
      <alignment horizontal="center" vertical="center"/>
    </xf>
    <xf numFmtId="0" fontId="7" fillId="0" borderId="8"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center" vertical="center"/>
    </xf>
    <xf numFmtId="0" fontId="7" fillId="0" borderId="153" xfId="0" applyFont="1" applyBorder="1" applyAlignment="1">
      <alignment horizontal="center" vertical="center"/>
    </xf>
    <xf numFmtId="0" fontId="7" fillId="0" borderId="152" xfId="0" applyFont="1" applyBorder="1" applyAlignment="1">
      <alignment horizontal="left" vertical="center"/>
    </xf>
    <xf numFmtId="0" fontId="7" fillId="0" borderId="16" xfId="0" applyFont="1" applyBorder="1" applyAlignment="1">
      <alignment horizontal="center" vertical="center"/>
    </xf>
    <xf numFmtId="0" fontId="7" fillId="0" borderId="5" xfId="0" applyFont="1" applyBorder="1" applyAlignment="1">
      <alignment horizontal="left" vertical="center"/>
    </xf>
    <xf numFmtId="0" fontId="7" fillId="0" borderId="27" xfId="0" applyFont="1" applyBorder="1" applyAlignment="1">
      <alignment horizontal="left" vertical="center"/>
    </xf>
    <xf numFmtId="0" fontId="7" fillId="0" borderId="15" xfId="0" applyFont="1" applyBorder="1" applyAlignment="1">
      <alignment horizontal="left" vertical="center"/>
    </xf>
    <xf numFmtId="0" fontId="7" fillId="0" borderId="28" xfId="0" applyFont="1" applyBorder="1" applyAlignment="1">
      <alignment horizontal="left" vertical="top"/>
    </xf>
    <xf numFmtId="0" fontId="7" fillId="0" borderId="5" xfId="0" applyFont="1" applyBorder="1" applyAlignment="1">
      <alignment horizontal="left" vertical="top"/>
    </xf>
    <xf numFmtId="0" fontId="7" fillId="0" borderId="4" xfId="0" applyFont="1" applyBorder="1" applyAlignment="1">
      <alignment horizontal="left" vertical="top"/>
    </xf>
    <xf numFmtId="0" fontId="63" fillId="0" borderId="121" xfId="54" applyFont="1" applyBorder="1" applyAlignment="1">
      <alignment horizontal="left" vertical="center" wrapText="1"/>
    </xf>
    <xf numFmtId="0" fontId="74" fillId="0" borderId="0" xfId="56" applyFont="1" applyAlignment="1">
      <alignment horizontal="left" vertical="center"/>
    </xf>
    <xf numFmtId="0" fontId="76" fillId="0" borderId="0" xfId="56" applyFont="1" applyAlignment="1">
      <alignment horizontal="left" vertical="center"/>
    </xf>
    <xf numFmtId="0" fontId="63" fillId="0" borderId="0" xfId="57" applyFont="1">
      <alignment vertical="center"/>
    </xf>
    <xf numFmtId="0" fontId="8" fillId="0" borderId="5" xfId="57" applyBorder="1">
      <alignment vertical="center"/>
    </xf>
    <xf numFmtId="0" fontId="63" fillId="0" borderId="129" xfId="54" applyFont="1" applyBorder="1" applyAlignment="1">
      <alignment horizontal="center" vertical="center" wrapText="1"/>
    </xf>
    <xf numFmtId="0" fontId="63" fillId="0" borderId="28" xfId="54" applyFont="1" applyBorder="1" applyAlignment="1">
      <alignment horizontal="center" vertical="center"/>
    </xf>
    <xf numFmtId="0" fontId="63" fillId="0" borderId="27" xfId="54" applyFont="1" applyBorder="1" applyAlignment="1">
      <alignment vertical="center" wrapText="1"/>
    </xf>
    <xf numFmtId="0" fontId="63" fillId="0" borderId="59" xfId="51" applyFont="1" applyBorder="1" applyAlignment="1">
      <alignment horizontal="center" vertical="center"/>
    </xf>
    <xf numFmtId="0" fontId="63" fillId="0" borderId="129" xfId="54" applyFont="1" applyBorder="1" applyAlignment="1">
      <alignment vertical="center" wrapText="1"/>
    </xf>
    <xf numFmtId="0" fontId="77" fillId="34" borderId="0" xfId="0" applyFont="1" applyFill="1" applyAlignment="1">
      <alignment horizontal="left" vertical="top"/>
    </xf>
    <xf numFmtId="0" fontId="0" fillId="34" borderId="0" xfId="0" applyFill="1" applyAlignment="1">
      <alignment horizontal="left" vertical="top"/>
    </xf>
    <xf numFmtId="0" fontId="77" fillId="34" borderId="0" xfId="0" applyFont="1" applyFill="1" applyAlignment="1">
      <alignment horizontal="center" vertical="top"/>
    </xf>
    <xf numFmtId="0" fontId="78" fillId="34" borderId="0" xfId="0" applyFont="1" applyFill="1" applyAlignment="1">
      <alignment vertical="center"/>
    </xf>
    <xf numFmtId="0" fontId="77" fillId="34" borderId="7" xfId="0" applyFont="1" applyFill="1" applyBorder="1" applyAlignment="1">
      <alignment horizontal="center" vertical="top"/>
    </xf>
    <xf numFmtId="0" fontId="77" fillId="34" borderId="141" xfId="0" applyFont="1" applyFill="1" applyBorder="1" applyAlignment="1">
      <alignment horizontal="center" vertical="top"/>
    </xf>
    <xf numFmtId="0" fontId="77" fillId="34" borderId="59" xfId="0" applyFont="1" applyFill="1" applyBorder="1" applyAlignment="1">
      <alignment horizontal="center" vertical="top"/>
    </xf>
    <xf numFmtId="0" fontId="77" fillId="34" borderId="127" xfId="0" applyFont="1" applyFill="1" applyBorder="1" applyAlignment="1">
      <alignment horizontal="center" vertical="top"/>
    </xf>
    <xf numFmtId="0" fontId="67" fillId="34" borderId="147" xfId="0" applyFont="1" applyFill="1" applyBorder="1" applyAlignment="1">
      <alignment vertical="top"/>
    </xf>
    <xf numFmtId="0" fontId="79" fillId="34" borderId="0" xfId="0" applyFont="1" applyFill="1" applyAlignment="1">
      <alignment vertical="top"/>
    </xf>
    <xf numFmtId="0" fontId="79" fillId="34" borderId="27" xfId="0" applyFont="1" applyFill="1" applyBorder="1" applyAlignment="1">
      <alignment vertical="top"/>
    </xf>
    <xf numFmtId="0" fontId="80" fillId="34" borderId="17" xfId="0" applyFont="1" applyFill="1" applyBorder="1" applyAlignment="1">
      <alignment vertical="top"/>
    </xf>
    <xf numFmtId="0" fontId="80" fillId="34" borderId="0" xfId="0" applyFont="1" applyFill="1" applyAlignment="1">
      <alignment vertical="top"/>
    </xf>
    <xf numFmtId="0" fontId="80" fillId="34" borderId="104" xfId="0" applyFont="1" applyFill="1" applyBorder="1" applyAlignment="1">
      <alignment vertical="top"/>
    </xf>
    <xf numFmtId="0" fontId="77" fillId="34" borderId="147" xfId="0" applyFont="1" applyFill="1" applyBorder="1" applyAlignment="1">
      <alignment horizontal="left" vertical="top"/>
    </xf>
    <xf numFmtId="0" fontId="77" fillId="34" borderId="27" xfId="0" applyFont="1" applyFill="1" applyBorder="1" applyAlignment="1">
      <alignment horizontal="left" vertical="top"/>
    </xf>
    <xf numFmtId="0" fontId="80" fillId="34" borderId="17" xfId="0" applyFont="1" applyFill="1" applyBorder="1" applyAlignment="1">
      <alignment horizontal="left" vertical="top"/>
    </xf>
    <xf numFmtId="0" fontId="80" fillId="34" borderId="0" xfId="0" applyFont="1" applyFill="1" applyAlignment="1">
      <alignment horizontal="left" vertical="top"/>
    </xf>
    <xf numFmtId="0" fontId="80" fillId="34" borderId="104" xfId="0" applyFont="1" applyFill="1" applyBorder="1" applyAlignment="1">
      <alignment horizontal="left" vertical="top"/>
    </xf>
    <xf numFmtId="0" fontId="77" fillId="34" borderId="210" xfId="0" applyFont="1" applyFill="1" applyBorder="1" applyAlignment="1">
      <alignment horizontal="left" vertical="top"/>
    </xf>
    <xf numFmtId="0" fontId="77" fillId="34" borderId="5" xfId="0" applyFont="1" applyFill="1" applyBorder="1" applyAlignment="1">
      <alignment horizontal="left" vertical="top"/>
    </xf>
    <xf numFmtId="0" fontId="77" fillId="34" borderId="15" xfId="0" applyFont="1" applyFill="1" applyBorder="1" applyAlignment="1">
      <alignment horizontal="left" vertical="top"/>
    </xf>
    <xf numFmtId="0" fontId="80" fillId="34" borderId="16" xfId="0" applyFont="1" applyFill="1" applyBorder="1" applyAlignment="1">
      <alignment horizontal="left" vertical="top"/>
    </xf>
    <xf numFmtId="0" fontId="80" fillId="34" borderId="5" xfId="0" applyFont="1" applyFill="1" applyBorder="1" applyAlignment="1">
      <alignment horizontal="left" vertical="top"/>
    </xf>
    <xf numFmtId="0" fontId="80" fillId="34" borderId="204" xfId="0" applyFont="1" applyFill="1" applyBorder="1" applyAlignment="1">
      <alignment horizontal="left" vertical="top"/>
    </xf>
    <xf numFmtId="0" fontId="0" fillId="34" borderId="211" xfId="0" applyFill="1" applyBorder="1"/>
    <xf numFmtId="0" fontId="0" fillId="34" borderId="4" xfId="0" applyFill="1" applyBorder="1"/>
    <xf numFmtId="0" fontId="0" fillId="34" borderId="199" xfId="0" applyFill="1" applyBorder="1"/>
    <xf numFmtId="0" fontId="67" fillId="34" borderId="0" xfId="0" applyFont="1" applyFill="1" applyAlignment="1">
      <alignment vertical="top"/>
    </xf>
    <xf numFmtId="0" fontId="67" fillId="34" borderId="104" xfId="0" applyFont="1" applyFill="1" applyBorder="1" applyAlignment="1">
      <alignment vertical="top"/>
    </xf>
    <xf numFmtId="0" fontId="67" fillId="34" borderId="148" xfId="0" applyFont="1" applyFill="1" applyBorder="1" applyAlignment="1">
      <alignment vertical="top"/>
    </xf>
    <xf numFmtId="0" fontId="67" fillId="34" borderId="97" xfId="0" applyFont="1" applyFill="1" applyBorder="1" applyAlignment="1">
      <alignment vertical="top"/>
    </xf>
    <xf numFmtId="0" fontId="67" fillId="34" borderId="96" xfId="0" applyFont="1" applyFill="1" applyBorder="1" applyAlignment="1">
      <alignment vertical="top"/>
    </xf>
    <xf numFmtId="0" fontId="40" fillId="34" borderId="0" xfId="0" applyFont="1" applyFill="1" applyAlignment="1">
      <alignment horizontal="right"/>
    </xf>
    <xf numFmtId="0" fontId="40" fillId="34" borderId="0" xfId="0" applyFont="1" applyFill="1"/>
    <xf numFmtId="0" fontId="4" fillId="34" borderId="31" xfId="0" applyFont="1" applyFill="1" applyBorder="1" applyAlignment="1">
      <alignment horizontal="center" vertical="center"/>
    </xf>
    <xf numFmtId="0" fontId="40" fillId="0" borderId="141" xfId="54" applyFont="1" applyBorder="1" applyAlignment="1">
      <alignment horizontal="center" vertical="center"/>
    </xf>
    <xf numFmtId="0" fontId="4" fillId="0" borderId="4" xfId="0" applyFont="1" applyBorder="1" applyAlignment="1">
      <alignment vertical="center" wrapText="1"/>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0" fillId="0" borderId="27" xfId="0" applyBorder="1"/>
    <xf numFmtId="0" fontId="0" fillId="0" borderId="6" xfId="0" applyBorder="1"/>
    <xf numFmtId="0" fontId="0" fillId="0" borderId="7" xfId="0" applyBorder="1"/>
    <xf numFmtId="0" fontId="0" fillId="0" borderId="153" xfId="0" applyBorder="1"/>
    <xf numFmtId="0" fontId="0" fillId="0" borderId="152" xfId="0" applyBorder="1"/>
    <xf numFmtId="0" fontId="0" fillId="0" borderId="16" xfId="0" applyBorder="1"/>
    <xf numFmtId="0" fontId="0" fillId="0" borderId="5" xfId="0" applyBorder="1"/>
    <xf numFmtId="0" fontId="4" fillId="0" borderId="16" xfId="0" applyFont="1" applyBorder="1" applyAlignment="1">
      <alignment horizontal="center" vertical="center" textRotation="255" wrapText="1"/>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4" fillId="0" borderId="11" xfId="0" applyFont="1" applyBorder="1" applyAlignment="1">
      <alignment horizontal="left" wrapText="1"/>
    </xf>
    <xf numFmtId="0" fontId="4" fillId="0" borderId="223" xfId="0" applyFont="1" applyBorder="1"/>
    <xf numFmtId="0" fontId="4" fillId="34" borderId="0" xfId="0" applyFont="1" applyFill="1" applyBorder="1" applyAlignment="1">
      <alignment vertical="center"/>
    </xf>
    <xf numFmtId="0" fontId="4" fillId="34" borderId="0" xfId="0" applyFont="1" applyFill="1" applyBorder="1" applyAlignment="1">
      <alignment horizontal="center" vertical="center"/>
    </xf>
    <xf numFmtId="0" fontId="4" fillId="34" borderId="0" xfId="0" applyFont="1" applyFill="1" applyBorder="1" applyAlignment="1">
      <alignment horizontal="left" vertical="center"/>
    </xf>
    <xf numFmtId="0" fontId="4" fillId="34" borderId="45" xfId="0" applyFont="1" applyFill="1" applyBorder="1" applyAlignment="1">
      <alignment horizontal="left" vertical="center" wrapText="1"/>
    </xf>
    <xf numFmtId="0" fontId="4" fillId="34" borderId="17" xfId="0" applyFont="1" applyFill="1" applyBorder="1"/>
    <xf numFmtId="0" fontId="4" fillId="34" borderId="27" xfId="0" applyFont="1" applyFill="1" applyBorder="1"/>
    <xf numFmtId="0" fontId="0" fillId="34" borderId="0" xfId="0" applyFill="1" applyBorder="1" applyAlignment="1">
      <alignment horizontal="center" vertical="center"/>
    </xf>
    <xf numFmtId="0" fontId="4" fillId="34" borderId="0" xfId="0" applyFont="1" applyFill="1" applyBorder="1"/>
    <xf numFmtId="0" fontId="4" fillId="34" borderId="43" xfId="0" applyFont="1" applyFill="1" applyBorder="1" applyAlignment="1">
      <alignment horizontal="center" vertical="center"/>
    </xf>
    <xf numFmtId="0" fontId="4" fillId="34" borderId="44" xfId="0" applyFont="1" applyFill="1" applyBorder="1" applyAlignment="1">
      <alignment horizontal="left" vertical="center"/>
    </xf>
    <xf numFmtId="0" fontId="4" fillId="34" borderId="35" xfId="0" applyFont="1" applyFill="1" applyBorder="1" applyAlignment="1">
      <alignment horizontal="center" vertical="center"/>
    </xf>
    <xf numFmtId="0" fontId="0" fillId="0" borderId="0" xfId="0" applyAlignment="1">
      <alignment horizontal="left" vertical="center"/>
    </xf>
    <xf numFmtId="0" fontId="4" fillId="0" borderId="5" xfId="0" applyFont="1" applyBorder="1" applyAlignment="1">
      <alignment vertical="top"/>
    </xf>
    <xf numFmtId="0" fontId="4" fillId="34" borderId="0" xfId="0" applyFont="1" applyFill="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wrapText="1"/>
    </xf>
    <xf numFmtId="0" fontId="63" fillId="0" borderId="132" xfId="54" applyFont="1" applyBorder="1" applyAlignment="1">
      <alignment vertical="center" wrapText="1"/>
    </xf>
    <xf numFmtId="0" fontId="4" fillId="34" borderId="0" xfId="0" applyFont="1" applyFill="1" applyAlignment="1">
      <alignment horizontal="left" vertical="center"/>
    </xf>
    <xf numFmtId="0" fontId="0" fillId="0" borderId="0" xfId="0" applyAlignment="1">
      <alignment horizontal="right"/>
    </xf>
    <xf numFmtId="0" fontId="4" fillId="34" borderId="27" xfId="0" applyFont="1" applyFill="1" applyBorder="1" applyAlignment="1">
      <alignment horizontal="center" vertical="center"/>
    </xf>
    <xf numFmtId="0" fontId="4" fillId="0" borderId="0" xfId="0" applyFont="1" applyAlignment="1">
      <alignment horizontal="left" vertical="center"/>
    </xf>
    <xf numFmtId="0" fontId="8" fillId="34" borderId="17" xfId="45" applyFill="1" applyBorder="1" applyAlignment="1">
      <alignment horizontal="center" vertical="center"/>
    </xf>
    <xf numFmtId="0" fontId="4" fillId="34" borderId="17" xfId="45" applyFont="1" applyFill="1" applyBorder="1" applyAlignment="1">
      <alignment vertical="center"/>
    </xf>
    <xf numFmtId="0" fontId="4" fillId="34" borderId="27" xfId="45" applyFont="1" applyFill="1" applyBorder="1" applyAlignment="1">
      <alignment horizontal="center" vertical="center"/>
    </xf>
    <xf numFmtId="0" fontId="8" fillId="34" borderId="16" xfId="45" applyFill="1" applyBorder="1" applyAlignment="1">
      <alignment horizontal="center" vertical="center"/>
    </xf>
    <xf numFmtId="0" fontId="4" fillId="34" borderId="15" xfId="45" applyFont="1" applyFill="1" applyBorder="1" applyAlignment="1">
      <alignment horizontal="center" vertical="center"/>
    </xf>
    <xf numFmtId="0" fontId="4" fillId="34" borderId="3" xfId="45" applyFont="1" applyFill="1" applyBorder="1" applyAlignment="1">
      <alignment vertical="center"/>
    </xf>
    <xf numFmtId="0" fontId="4" fillId="34" borderId="1" xfId="45" applyFont="1" applyFill="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vertical="center" wrapText="1"/>
    </xf>
    <xf numFmtId="0" fontId="4" fillId="34" borderId="27" xfId="45" applyFont="1" applyFill="1" applyBorder="1" applyAlignment="1">
      <alignment horizontal="center" vertical="center"/>
    </xf>
    <xf numFmtId="0" fontId="4" fillId="34" borderId="0" xfId="0" applyFont="1" applyFill="1" applyAlignment="1">
      <alignment horizontal="left" vertical="center"/>
    </xf>
    <xf numFmtId="0" fontId="4" fillId="34" borderId="17" xfId="0" applyFont="1" applyFill="1" applyBorder="1" applyAlignment="1">
      <alignment horizontal="center" vertical="center"/>
    </xf>
    <xf numFmtId="0" fontId="4" fillId="34" borderId="27" xfId="0" applyFont="1" applyFill="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15" xfId="0" applyFont="1" applyBorder="1" applyAlignment="1">
      <alignment vertical="center" wrapText="1"/>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15" xfId="0" applyFont="1" applyBorder="1" applyAlignment="1">
      <alignment horizontal="center"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0" fontId="83" fillId="42" borderId="140" xfId="54" applyFont="1" applyFill="1" applyBorder="1" applyAlignment="1">
      <alignment horizontal="center" vertical="center"/>
    </xf>
    <xf numFmtId="0" fontId="85" fillId="0" borderId="0" xfId="54" applyFont="1">
      <alignment vertical="center"/>
    </xf>
    <xf numFmtId="0" fontId="83" fillId="42" borderId="203" xfId="54" applyFont="1" applyFill="1" applyBorder="1" applyAlignment="1">
      <alignment horizontal="center" vertical="center"/>
    </xf>
    <xf numFmtId="0" fontId="4" fillId="0" borderId="25" xfId="0" applyFont="1" applyBorder="1" applyAlignment="1">
      <alignment vertical="center"/>
    </xf>
    <xf numFmtId="0" fontId="4" fillId="0" borderId="1" xfId="0" applyFont="1" applyBorder="1" applyAlignment="1">
      <alignment vertical="center" wrapText="1"/>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4" fillId="0" borderId="1" xfId="0" applyFont="1" applyBorder="1" applyAlignment="1">
      <alignment vertical="top"/>
    </xf>
    <xf numFmtId="0" fontId="4" fillId="0" borderId="29" xfId="0" applyFont="1" applyBorder="1" applyAlignment="1">
      <alignment vertical="center"/>
    </xf>
    <xf numFmtId="0" fontId="0" fillId="0" borderId="0" xfId="0" applyAlignment="1">
      <alignment horizontal="center" vertical="center"/>
    </xf>
    <xf numFmtId="0" fontId="0" fillId="0" borderId="27" xfId="0" applyBorder="1" applyAlignment="1">
      <alignment horizontal="left" vertical="center"/>
    </xf>
    <xf numFmtId="0" fontId="4" fillId="0" borderId="27" xfId="0" applyFont="1" applyBorder="1" applyAlignment="1">
      <alignment vertical="top"/>
    </xf>
    <xf numFmtId="0" fontId="0" fillId="0" borderId="34" xfId="0" applyBorder="1" applyAlignment="1">
      <alignment horizontal="center" vertical="center"/>
    </xf>
    <xf numFmtId="0" fontId="0" fillId="0" borderId="31" xfId="0" applyBorder="1" applyAlignment="1">
      <alignment horizontal="left" vertical="center"/>
    </xf>
    <xf numFmtId="0" fontId="0" fillId="0" borderId="35" xfId="0" applyBorder="1" applyAlignment="1">
      <alignment horizontal="left" vertical="center"/>
    </xf>
    <xf numFmtId="0" fontId="4" fillId="0" borderId="17" xfId="0" applyFont="1" applyBorder="1" applyAlignment="1">
      <alignment vertical="top"/>
    </xf>
    <xf numFmtId="0" fontId="4" fillId="0" borderId="36" xfId="0" applyFont="1" applyBorder="1" applyAlignment="1">
      <alignment vertical="center"/>
    </xf>
    <xf numFmtId="0" fontId="0" fillId="0" borderId="36" xfId="0"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4" fillId="0" borderId="37" xfId="0" applyFont="1" applyBorder="1" applyAlignment="1">
      <alignment horizontal="left" vertical="center" wrapText="1"/>
    </xf>
    <xf numFmtId="0" fontId="0" fillId="0" borderId="37" xfId="0" applyBorder="1" applyAlignment="1">
      <alignment horizontal="center" vertical="center"/>
    </xf>
    <xf numFmtId="0" fontId="0" fillId="0" borderId="37" xfId="0" applyBorder="1" applyAlignment="1">
      <alignment horizontal="left" vertical="center"/>
    </xf>
    <xf numFmtId="0" fontId="0" fillId="0" borderId="38" xfId="0"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vertical="top"/>
    </xf>
    <xf numFmtId="0" fontId="4" fillId="0" borderId="39" xfId="0" applyFont="1" applyBorder="1" applyAlignment="1">
      <alignment horizontal="left" vertical="center" wrapText="1"/>
    </xf>
    <xf numFmtId="0" fontId="4" fillId="0" borderId="38" xfId="0" applyFont="1" applyBorder="1" applyAlignment="1">
      <alignment vertical="center"/>
    </xf>
    <xf numFmtId="0" fontId="0" fillId="0" borderId="38" xfId="0" applyBorder="1" applyAlignment="1">
      <alignment vertical="center"/>
    </xf>
    <xf numFmtId="0" fontId="4" fillId="0" borderId="40" xfId="0" applyFont="1" applyBorder="1" applyAlignment="1">
      <alignment vertical="center"/>
    </xf>
    <xf numFmtId="0" fontId="4" fillId="0" borderId="31" xfId="0" applyFont="1" applyBorder="1" applyAlignment="1">
      <alignment vertical="center"/>
    </xf>
    <xf numFmtId="0" fontId="4" fillId="0" borderId="35" xfId="0" applyFont="1" applyBorder="1" applyAlignment="1">
      <alignment vertical="center"/>
    </xf>
    <xf numFmtId="0" fontId="4" fillId="0" borderId="41" xfId="0" applyFont="1" applyBorder="1" applyAlignment="1">
      <alignment vertical="center"/>
    </xf>
    <xf numFmtId="0" fontId="0" fillId="0" borderId="17" xfId="0" applyBorder="1" applyAlignment="1">
      <alignment horizontal="center" vertical="center"/>
    </xf>
    <xf numFmtId="0" fontId="0" fillId="0" borderId="31" xfId="0" applyBorder="1" applyAlignment="1">
      <alignment vertical="center"/>
    </xf>
    <xf numFmtId="0" fontId="0" fillId="0" borderId="35"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4" fillId="0" borderId="16" xfId="0" applyFont="1" applyBorder="1" applyAlignment="1">
      <alignment vertical="center"/>
    </xf>
    <xf numFmtId="0" fontId="4" fillId="0" borderId="30" xfId="0" applyFont="1" applyBorder="1" applyAlignment="1">
      <alignment vertical="center"/>
    </xf>
    <xf numFmtId="0" fontId="4" fillId="0" borderId="15" xfId="0" applyFont="1" applyBorder="1" applyAlignment="1">
      <alignment vertical="center"/>
    </xf>
    <xf numFmtId="0" fontId="4" fillId="0" borderId="15" xfId="0" applyFont="1" applyBorder="1" applyAlignment="1">
      <alignment vertical="top"/>
    </xf>
    <xf numFmtId="0" fontId="4" fillId="0" borderId="16" xfId="0" applyFont="1" applyBorder="1" applyAlignment="1">
      <alignment vertical="top"/>
    </xf>
    <xf numFmtId="0" fontId="4" fillId="0" borderId="40" xfId="0" applyFont="1" applyBorder="1" applyAlignment="1">
      <alignment horizontal="left" vertical="center"/>
    </xf>
    <xf numFmtId="0" fontId="0" fillId="0" borderId="31" xfId="0" applyBorder="1" applyAlignment="1">
      <alignment horizontal="center" vertical="center"/>
    </xf>
    <xf numFmtId="0" fontId="4" fillId="34" borderId="0" xfId="0" applyFont="1" applyFill="1" applyBorder="1" applyAlignment="1">
      <alignment vertical="center" wrapText="1"/>
    </xf>
    <xf numFmtId="0" fontId="0" fillId="0" borderId="0" xfId="0" applyBorder="1" applyAlignment="1">
      <alignment horizontal="center"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xf numFmtId="0" fontId="4" fillId="0" borderId="0" xfId="0" applyFont="1" applyBorder="1" applyAlignment="1">
      <alignment horizontal="center" vertical="center"/>
    </xf>
    <xf numFmtId="0" fontId="4" fillId="34" borderId="227" xfId="0" applyFont="1" applyFill="1" applyBorder="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4" fillId="0" borderId="17" xfId="0" applyFont="1" applyBorder="1" applyAlignment="1">
      <alignment vertical="center" wrapText="1"/>
    </xf>
    <xf numFmtId="0" fontId="4" fillId="0" borderId="41" xfId="0" applyFont="1" applyBorder="1" applyAlignment="1">
      <alignment horizontal="left" vertical="center"/>
    </xf>
    <xf numFmtId="0" fontId="4" fillId="0" borderId="35" xfId="0" applyFont="1" applyBorder="1" applyAlignment="1">
      <alignment horizontal="left" vertical="center"/>
    </xf>
    <xf numFmtId="0" fontId="4" fillId="0" borderId="39" xfId="0" applyFont="1" applyBorder="1" applyAlignment="1">
      <alignment vertical="center"/>
    </xf>
    <xf numFmtId="0" fontId="0" fillId="0" borderId="40" xfId="0"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vertical="top"/>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4" fillId="0" borderId="45" xfId="0" applyFont="1" applyBorder="1" applyAlignment="1">
      <alignment horizontal="left" vertical="center" wrapText="1"/>
    </xf>
    <xf numFmtId="0" fontId="0" fillId="0" borderId="43" xfId="0" applyBorder="1" applyAlignment="1">
      <alignment horizontal="center" vertical="center"/>
    </xf>
    <xf numFmtId="0" fontId="0" fillId="0" borderId="17" xfId="0" applyBorder="1" applyAlignment="1">
      <alignment vertical="top"/>
    </xf>
    <xf numFmtId="0" fontId="86" fillId="0" borderId="27" xfId="0" applyFont="1" applyFill="1" applyBorder="1" applyAlignment="1">
      <alignment vertical="center"/>
    </xf>
    <xf numFmtId="0" fontId="4" fillId="0" borderId="31" xfId="0" applyFont="1" applyFill="1" applyBorder="1" applyAlignment="1">
      <alignment vertical="center"/>
    </xf>
    <xf numFmtId="0" fontId="86" fillId="0" borderId="35" xfId="0" applyFont="1" applyFill="1" applyBorder="1" applyAlignment="1">
      <alignment vertical="center"/>
    </xf>
    <xf numFmtId="0" fontId="0" fillId="0" borderId="44" xfId="0" applyBorder="1" applyAlignment="1">
      <alignment horizontal="center" vertical="center"/>
    </xf>
    <xf numFmtId="0" fontId="0" fillId="0" borderId="27" xfId="0" applyBorder="1" applyAlignment="1">
      <alignment vertical="top"/>
    </xf>
    <xf numFmtId="0" fontId="4" fillId="0" borderId="0" xfId="0" applyFont="1" applyFill="1" applyBorder="1" applyAlignment="1">
      <alignment vertical="center"/>
    </xf>
    <xf numFmtId="0" fontId="0" fillId="0" borderId="0" xfId="0" applyBorder="1" applyAlignment="1">
      <alignment vertical="top"/>
    </xf>
    <xf numFmtId="0" fontId="0" fillId="34" borderId="12" xfId="0" applyFill="1" applyBorder="1" applyAlignment="1">
      <alignment horizontal="center" vertical="center"/>
    </xf>
    <xf numFmtId="0" fontId="0" fillId="34" borderId="13" xfId="0" applyFont="1" applyFill="1" applyBorder="1" applyAlignment="1">
      <alignment horizontal="center" vertical="center"/>
    </xf>
    <xf numFmtId="0" fontId="10" fillId="34" borderId="13" xfId="0" applyFont="1" applyFill="1" applyBorder="1" applyAlignment="1">
      <alignment vertical="center"/>
    </xf>
    <xf numFmtId="0" fontId="81" fillId="34" borderId="13" xfId="0" applyFont="1" applyFill="1" applyBorder="1" applyAlignment="1">
      <alignment vertical="center"/>
    </xf>
    <xf numFmtId="0" fontId="0" fillId="34" borderId="13" xfId="0" applyFont="1" applyFill="1" applyBorder="1" applyAlignment="1">
      <alignment horizontal="left" vertical="center"/>
    </xf>
    <xf numFmtId="0" fontId="0" fillId="34" borderId="14" xfId="0" applyFill="1" applyBorder="1" applyAlignment="1">
      <alignment horizontal="left" vertical="center"/>
    </xf>
    <xf numFmtId="0" fontId="4" fillId="0" borderId="36" xfId="0" applyFont="1" applyFill="1" applyBorder="1" applyAlignment="1">
      <alignment vertical="center"/>
    </xf>
    <xf numFmtId="0" fontId="0" fillId="0" borderId="36" xfId="0" applyFont="1" applyFill="1" applyBorder="1" applyAlignment="1">
      <alignment horizontal="center" vertical="center"/>
    </xf>
    <xf numFmtId="0" fontId="4" fillId="0" borderId="37" xfId="0" applyFont="1" applyFill="1" applyBorder="1" applyAlignment="1">
      <alignment vertical="center"/>
    </xf>
    <xf numFmtId="0" fontId="0" fillId="0" borderId="37" xfId="0" applyFont="1" applyFill="1" applyBorder="1" applyAlignment="1">
      <alignment vertical="center"/>
    </xf>
    <xf numFmtId="0" fontId="4" fillId="0" borderId="37" xfId="0" applyFont="1" applyFill="1" applyBorder="1" applyAlignment="1">
      <alignment horizontal="left" vertical="center" wrapText="1"/>
    </xf>
    <xf numFmtId="0" fontId="0" fillId="0" borderId="37" xfId="0" applyFont="1" applyFill="1" applyBorder="1" applyAlignment="1">
      <alignment horizontal="center"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0" fillId="0" borderId="228" xfId="0" applyFont="1" applyFill="1" applyBorder="1" applyAlignment="1">
      <alignment horizontal="left" vertical="center"/>
    </xf>
    <xf numFmtId="0" fontId="0" fillId="0" borderId="31" xfId="0" applyFont="1" applyFill="1" applyBorder="1" applyAlignment="1">
      <alignment horizontal="left" vertical="center"/>
    </xf>
    <xf numFmtId="0" fontId="83" fillId="42" borderId="3" xfId="54" applyFont="1" applyFill="1" applyBorder="1" applyAlignment="1">
      <alignment horizontal="center" vertical="center" wrapText="1"/>
    </xf>
    <xf numFmtId="0" fontId="83" fillId="42" borderId="1" xfId="54" applyFont="1" applyFill="1" applyBorder="1" applyAlignment="1">
      <alignment horizontal="center" vertical="center" wrapText="1"/>
    </xf>
    <xf numFmtId="0" fontId="83" fillId="42" borderId="16" xfId="54" applyFont="1" applyFill="1" applyBorder="1" applyAlignment="1">
      <alignment horizontal="center" vertical="center" wrapText="1"/>
    </xf>
    <xf numFmtId="0" fontId="83" fillId="42" borderId="15" xfId="54" applyFont="1" applyFill="1" applyBorder="1" applyAlignment="1">
      <alignment horizontal="center" vertical="center" wrapText="1"/>
    </xf>
    <xf numFmtId="0" fontId="83" fillId="42" borderId="195" xfId="54" applyFont="1" applyFill="1" applyBorder="1" applyAlignment="1">
      <alignment horizontal="left" vertical="center"/>
    </xf>
    <xf numFmtId="0" fontId="83" fillId="42" borderId="141" xfId="54" applyFont="1" applyFill="1" applyBorder="1" applyAlignment="1">
      <alignment horizontal="left" vertical="center"/>
    </xf>
    <xf numFmtId="0" fontId="83" fillId="42" borderId="140" xfId="54" applyFont="1" applyFill="1" applyBorder="1" applyAlignment="1">
      <alignment horizontal="left" vertical="center"/>
    </xf>
    <xf numFmtId="0" fontId="84" fillId="42" borderId="25" xfId="54" applyFont="1" applyFill="1" applyBorder="1" applyAlignment="1">
      <alignment horizontal="left" vertical="center" wrapText="1"/>
    </xf>
    <xf numFmtId="0" fontId="84" fillId="42" borderId="30" xfId="54" applyFont="1" applyFill="1" applyBorder="1" applyAlignment="1">
      <alignment horizontal="left" vertical="center" wrapText="1"/>
    </xf>
    <xf numFmtId="0" fontId="83" fillId="42" borderId="201" xfId="54" applyFont="1" applyFill="1" applyBorder="1" applyAlignment="1">
      <alignment horizontal="left" vertical="center"/>
    </xf>
    <xf numFmtId="0" fontId="83" fillId="42" borderId="202" xfId="54" applyFont="1" applyFill="1" applyBorder="1" applyAlignment="1">
      <alignment horizontal="left" vertical="center"/>
    </xf>
    <xf numFmtId="0" fontId="83" fillId="42" borderId="203" xfId="54" applyFont="1" applyFill="1" applyBorder="1" applyAlignment="1">
      <alignment horizontal="left" vertical="center"/>
    </xf>
    <xf numFmtId="0" fontId="40" fillId="0" borderId="29" xfId="54" applyFont="1" applyBorder="1" applyAlignment="1">
      <alignment horizontal="left" vertical="center" wrapText="1"/>
    </xf>
    <xf numFmtId="0" fontId="40" fillId="0" borderId="194" xfId="54" applyFont="1" applyBorder="1" applyAlignment="1">
      <alignment horizontal="left" vertical="center"/>
    </xf>
    <xf numFmtId="0" fontId="40" fillId="0" borderId="59" xfId="54" applyFont="1" applyBorder="1" applyAlignment="1">
      <alignment horizontal="left" vertical="center"/>
    </xf>
    <xf numFmtId="0" fontId="40" fillId="0" borderId="124" xfId="54" applyFont="1" applyBorder="1" applyAlignment="1">
      <alignment horizontal="left" vertical="center"/>
    </xf>
    <xf numFmtId="0" fontId="40" fillId="0" borderId="0" xfId="54" applyFont="1" applyAlignment="1">
      <alignment horizontal="left" vertical="center" wrapText="1"/>
    </xf>
    <xf numFmtId="0" fontId="40" fillId="0" borderId="27" xfId="54" applyFont="1" applyBorder="1" applyAlignment="1">
      <alignment horizontal="left" vertical="center" wrapText="1"/>
    </xf>
    <xf numFmtId="0" fontId="40" fillId="0" borderId="59" xfId="54" applyFont="1" applyBorder="1" applyAlignment="1">
      <alignment horizontal="left" vertical="center" wrapText="1"/>
    </xf>
    <xf numFmtId="0" fontId="40" fillId="0" borderId="124" xfId="54" applyFont="1" applyBorder="1" applyAlignment="1">
      <alignment horizontal="left" vertical="center" wrapText="1"/>
    </xf>
    <xf numFmtId="0" fontId="40" fillId="0" borderId="138" xfId="54" applyFont="1" applyBorder="1" applyAlignment="1">
      <alignment horizontal="center" vertical="center"/>
    </xf>
    <xf numFmtId="0" fontId="40" fillId="0" borderId="137" xfId="54" applyFont="1" applyBorder="1" applyAlignment="1">
      <alignment horizontal="center" vertical="center"/>
    </xf>
    <xf numFmtId="0" fontId="40" fillId="0" borderId="138" xfId="51" applyFont="1" applyBorder="1" applyAlignment="1">
      <alignment horizontal="center" vertical="center"/>
    </xf>
    <xf numFmtId="0" fontId="40" fillId="0" borderId="137" xfId="51" applyFont="1" applyBorder="1" applyAlignment="1">
      <alignment horizontal="center" vertical="center"/>
    </xf>
    <xf numFmtId="0" fontId="63" fillId="0" borderId="59" xfId="54" applyFont="1" applyBorder="1" applyAlignment="1">
      <alignment horizontal="left" vertical="center" wrapText="1"/>
    </xf>
    <xf numFmtId="0" fontId="63" fillId="0" borderId="124" xfId="54" applyFont="1" applyBorder="1" applyAlignment="1">
      <alignment horizontal="left" vertical="center" wrapText="1"/>
    </xf>
    <xf numFmtId="0" fontId="40" fillId="0" borderId="128" xfId="54" applyFont="1" applyBorder="1" applyAlignment="1">
      <alignment horizontal="left" vertical="center" wrapText="1"/>
    </xf>
    <xf numFmtId="0" fontId="40" fillId="0" borderId="121" xfId="54" applyFont="1" applyBorder="1" applyAlignment="1">
      <alignment horizontal="left" vertical="center" wrapText="1"/>
    </xf>
    <xf numFmtId="0" fontId="40" fillId="0" borderId="119" xfId="54" applyFont="1" applyBorder="1" applyAlignment="1">
      <alignment horizontal="left" vertical="center" wrapText="1"/>
    </xf>
    <xf numFmtId="0" fontId="63" fillId="0" borderId="127" xfId="54" applyFont="1" applyBorder="1" applyAlignment="1">
      <alignment horizontal="left" vertical="center" wrapText="1"/>
    </xf>
    <xf numFmtId="0" fontId="63" fillId="0" borderId="126" xfId="54" applyFont="1" applyBorder="1" applyAlignment="1">
      <alignment horizontal="left" vertical="center" wrapText="1"/>
    </xf>
    <xf numFmtId="0" fontId="40" fillId="0" borderId="17" xfId="54" applyFont="1" applyBorder="1" applyAlignment="1">
      <alignment horizontal="left" shrinkToFit="1"/>
    </xf>
    <xf numFmtId="0" fontId="40" fillId="0" borderId="0" xfId="54" applyFont="1" applyAlignment="1">
      <alignment horizontal="left" shrinkToFit="1"/>
    </xf>
    <xf numFmtId="0" fontId="40" fillId="0" borderId="27" xfId="54" applyFont="1" applyBorder="1" applyAlignment="1">
      <alignment horizontal="left" shrinkToFit="1"/>
    </xf>
    <xf numFmtId="0" fontId="45" fillId="0" borderId="0" xfId="54" applyFont="1" applyAlignment="1">
      <alignment horizontal="center" vertical="center" wrapText="1"/>
    </xf>
    <xf numFmtId="0" fontId="45" fillId="0" borderId="0" xfId="54" applyFont="1" applyAlignment="1">
      <alignment horizontal="center" vertical="center"/>
    </xf>
    <xf numFmtId="0" fontId="40" fillId="40" borderId="6" xfId="54" applyFont="1" applyFill="1" applyBorder="1" applyAlignment="1">
      <alignment horizontal="center" vertical="center"/>
    </xf>
    <xf numFmtId="0" fontId="40" fillId="40" borderId="8" xfId="54" applyFont="1" applyFill="1" applyBorder="1" applyAlignment="1">
      <alignment horizontal="center" vertical="center"/>
    </xf>
    <xf numFmtId="0" fontId="40" fillId="0" borderId="3" xfId="54" applyFont="1" applyBorder="1" applyAlignment="1">
      <alignment horizontal="center" vertical="center" wrapText="1"/>
    </xf>
    <xf numFmtId="0" fontId="40" fillId="0" borderId="4" xfId="54" applyFont="1" applyBorder="1" applyAlignment="1">
      <alignment horizontal="center" vertical="center" wrapText="1"/>
    </xf>
    <xf numFmtId="0" fontId="40" fillId="0" borderId="17" xfId="54" applyFont="1" applyBorder="1" applyAlignment="1">
      <alignment horizontal="center" vertical="center" wrapText="1"/>
    </xf>
    <xf numFmtId="0" fontId="40" fillId="0" borderId="0" xfId="54" applyFont="1" applyBorder="1" applyAlignment="1">
      <alignment horizontal="center" vertical="center" wrapText="1"/>
    </xf>
    <xf numFmtId="0" fontId="40" fillId="0" borderId="0" xfId="54" applyFont="1" applyAlignment="1">
      <alignment horizontal="center" vertical="center" wrapText="1"/>
    </xf>
    <xf numFmtId="0" fontId="40" fillId="40" borderId="7" xfId="54" applyFont="1" applyFill="1" applyBorder="1" applyAlignment="1">
      <alignment horizontal="center" vertical="center"/>
    </xf>
    <xf numFmtId="0" fontId="40" fillId="0" borderId="141" xfId="54" applyFont="1" applyBorder="1" applyAlignment="1">
      <alignment horizontal="left" vertical="center"/>
    </xf>
    <xf numFmtId="0" fontId="40" fillId="0" borderId="140" xfId="54" applyFont="1" applyBorder="1" applyAlignment="1">
      <alignment horizontal="left" vertical="center"/>
    </xf>
    <xf numFmtId="0" fontId="40" fillId="0" borderId="128" xfId="54" applyFont="1" applyBorder="1" applyAlignment="1">
      <alignment vertical="center" wrapText="1"/>
    </xf>
    <xf numFmtId="0" fontId="40" fillId="0" borderId="121" xfId="54" applyFont="1" applyBorder="1" applyAlignment="1">
      <alignment vertical="center" wrapText="1"/>
    </xf>
    <xf numFmtId="0" fontId="40" fillId="0" borderId="186" xfId="54" applyFont="1" applyBorder="1" applyAlignment="1">
      <alignment horizontal="center" vertical="center"/>
    </xf>
    <xf numFmtId="0" fontId="40" fillId="0" borderId="187" xfId="54" applyFont="1" applyBorder="1" applyAlignment="1">
      <alignment horizontal="center" vertical="center"/>
    </xf>
    <xf numFmtId="0" fontId="40" fillId="0" borderId="188" xfId="54" applyFont="1" applyBorder="1" applyAlignment="1">
      <alignment horizontal="center" vertical="center"/>
    </xf>
    <xf numFmtId="0" fontId="40" fillId="0" borderId="28" xfId="54" applyFont="1" applyBorder="1" applyAlignment="1">
      <alignment horizontal="left" vertical="center" wrapText="1"/>
    </xf>
    <xf numFmtId="0" fontId="40" fillId="0" borderId="130" xfId="54" applyFont="1" applyBorder="1" applyAlignment="1">
      <alignment horizontal="left" vertical="center" wrapText="1"/>
    </xf>
    <xf numFmtId="0" fontId="63" fillId="0" borderId="127" xfId="51" applyFont="1" applyBorder="1" applyAlignment="1">
      <alignment horizontal="left" vertical="center" wrapText="1"/>
    </xf>
    <xf numFmtId="0" fontId="63" fillId="0" borderId="126" xfId="51" applyFont="1" applyBorder="1" applyAlignment="1">
      <alignment horizontal="left" vertical="center" wrapText="1"/>
    </xf>
    <xf numFmtId="0" fontId="40" fillId="0" borderId="194" xfId="54" applyFont="1" applyBorder="1" applyAlignment="1">
      <alignment horizontal="left" vertical="center" wrapText="1"/>
    </xf>
    <xf numFmtId="0" fontId="40" fillId="0" borderId="0" xfId="51" applyFont="1" applyAlignment="1">
      <alignment vertical="center" wrapText="1"/>
    </xf>
    <xf numFmtId="0" fontId="40" fillId="0" borderId="28" xfId="51" applyFont="1" applyBorder="1" applyAlignment="1">
      <alignment vertical="center" wrapText="1"/>
    </xf>
    <xf numFmtId="0" fontId="40" fillId="0" borderId="132" xfId="54" applyFont="1" applyBorder="1" applyAlignment="1">
      <alignment vertical="center" wrapText="1"/>
    </xf>
    <xf numFmtId="0" fontId="63" fillId="0" borderId="197" xfId="51" applyFont="1" applyBorder="1" applyAlignment="1">
      <alignment horizontal="left" vertical="center" wrapText="1"/>
    </xf>
    <xf numFmtId="0" fontId="63" fillId="0" borderId="198" xfId="51" applyFont="1" applyBorder="1" applyAlignment="1">
      <alignment horizontal="left" vertical="center" wrapText="1"/>
    </xf>
    <xf numFmtId="0" fontId="40" fillId="0" borderId="125" xfId="51" applyFont="1" applyBorder="1" applyAlignment="1">
      <alignment horizontal="center" vertical="center" wrapText="1"/>
    </xf>
    <xf numFmtId="0" fontId="40" fillId="0" borderId="29" xfId="51" applyFont="1" applyBorder="1" applyAlignment="1">
      <alignment horizontal="center" vertical="center" wrapText="1"/>
    </xf>
    <xf numFmtId="0" fontId="40" fillId="0" borderId="129" xfId="51" applyFont="1" applyBorder="1" applyAlignment="1">
      <alignment horizontal="center" vertical="center" wrapText="1"/>
    </xf>
    <xf numFmtId="0" fontId="40" fillId="0" borderId="127" xfId="54" applyFont="1" applyBorder="1" applyAlignment="1">
      <alignment horizontal="left" vertical="center" wrapText="1"/>
    </xf>
    <xf numFmtId="0" fontId="40" fillId="0" borderId="126" xfId="54" applyFont="1" applyBorder="1" applyAlignment="1">
      <alignment horizontal="left" vertical="center" wrapText="1"/>
    </xf>
    <xf numFmtId="0" fontId="40" fillId="0" borderId="193" xfId="54" applyFont="1" applyBorder="1" applyAlignment="1">
      <alignment horizontal="center" vertical="center"/>
    </xf>
    <xf numFmtId="0" fontId="40" fillId="0" borderId="17" xfId="54" applyFont="1" applyBorder="1" applyAlignment="1">
      <alignment horizontal="center" vertical="center"/>
    </xf>
    <xf numFmtId="0" fontId="40" fillId="0" borderId="136" xfId="54" applyFont="1" applyBorder="1" applyAlignment="1">
      <alignment horizontal="center" vertical="center"/>
    </xf>
    <xf numFmtId="0" fontId="40" fillId="0" borderId="212" xfId="54" applyFont="1" applyBorder="1" applyAlignment="1">
      <alignment horizontal="center" vertical="center"/>
    </xf>
    <xf numFmtId="0" fontId="40" fillId="0" borderId="213" xfId="54" applyFont="1" applyBorder="1" applyAlignment="1">
      <alignment horizontal="center" vertical="center"/>
    </xf>
    <xf numFmtId="0" fontId="40" fillId="0" borderId="214" xfId="54" applyFont="1" applyBorder="1" applyAlignment="1">
      <alignment horizontal="center" vertical="center"/>
    </xf>
    <xf numFmtId="0" fontId="40" fillId="0" borderId="50" xfId="54" applyFont="1" applyBorder="1" applyAlignment="1">
      <alignment horizontal="center" vertical="center"/>
    </xf>
    <xf numFmtId="0" fontId="40" fillId="0" borderId="51" xfId="54" applyFont="1" applyBorder="1" applyAlignment="1">
      <alignment horizontal="center" vertical="center"/>
    </xf>
    <xf numFmtId="0" fontId="40" fillId="0" borderId="52" xfId="54" applyFont="1" applyBorder="1" applyAlignment="1">
      <alignment horizontal="center" vertical="center"/>
    </xf>
    <xf numFmtId="0" fontId="40" fillId="0" borderId="215" xfId="54" applyFont="1" applyBorder="1" applyAlignment="1">
      <alignment horizontal="center" vertical="center"/>
    </xf>
    <xf numFmtId="0" fontId="40" fillId="0" borderId="216" xfId="54" applyFont="1" applyBorder="1" applyAlignment="1">
      <alignment horizontal="center" vertical="center"/>
    </xf>
    <xf numFmtId="0" fontId="40" fillId="0" borderId="217" xfId="54" applyFont="1" applyBorder="1" applyAlignment="1">
      <alignment horizontal="center" vertical="center"/>
    </xf>
    <xf numFmtId="0" fontId="40" fillId="0" borderId="134" xfId="54" applyFont="1" applyBorder="1" applyAlignment="1">
      <alignment horizontal="center" vertical="center" wrapText="1"/>
    </xf>
    <xf numFmtId="0" fontId="40" fillId="0" borderId="133" xfId="54" applyFont="1" applyBorder="1" applyAlignment="1">
      <alignment horizontal="center" vertical="center" wrapText="1"/>
    </xf>
    <xf numFmtId="0" fontId="40" fillId="0" borderId="131" xfId="54" applyFont="1" applyBorder="1" applyAlignment="1">
      <alignment horizontal="center" vertical="center" wrapText="1"/>
    </xf>
    <xf numFmtId="0" fontId="63" fillId="0" borderId="28" xfId="54" applyFont="1" applyBorder="1" applyAlignment="1">
      <alignment horizontal="left" vertical="center" wrapText="1"/>
    </xf>
    <xf numFmtId="0" fontId="63" fillId="0" borderId="130" xfId="54" applyFont="1" applyBorder="1" applyAlignment="1">
      <alignment horizontal="left" vertical="center" wrapText="1"/>
    </xf>
    <xf numFmtId="0" fontId="40" fillId="0" borderId="127" xfId="55" applyFont="1" applyBorder="1" applyAlignment="1">
      <alignment vertical="center" wrapText="1"/>
    </xf>
    <xf numFmtId="0" fontId="40" fillId="0" borderId="0" xfId="55" applyFont="1" applyAlignment="1">
      <alignment vertical="center" wrapText="1"/>
    </xf>
    <xf numFmtId="0" fontId="40" fillId="0" borderId="28" xfId="55" applyFont="1" applyBorder="1" applyAlignment="1">
      <alignment vertical="center" wrapText="1"/>
    </xf>
    <xf numFmtId="0" fontId="40" fillId="0" borderId="59" xfId="51" applyFont="1" applyBorder="1" applyAlignment="1">
      <alignment horizontal="left" vertical="center" wrapText="1"/>
    </xf>
    <xf numFmtId="0" fontId="40" fillId="0" borderId="124" xfId="51" applyFont="1" applyBorder="1" applyAlignment="1">
      <alignment horizontal="left" vertical="center" wrapText="1"/>
    </xf>
    <xf numFmtId="0" fontId="40" fillId="0" borderId="28" xfId="51" applyFont="1" applyBorder="1" applyAlignment="1">
      <alignment horizontal="left" vertical="center" wrapText="1"/>
    </xf>
    <xf numFmtId="0" fontId="40" fillId="0" borderId="130" xfId="51" applyFont="1" applyBorder="1" applyAlignment="1">
      <alignment horizontal="left" vertical="center" wrapText="1"/>
    </xf>
    <xf numFmtId="0" fontId="4" fillId="34" borderId="40" xfId="0" applyFont="1" applyFill="1" applyBorder="1" applyAlignment="1">
      <alignment horizontal="center" vertical="center"/>
    </xf>
    <xf numFmtId="0" fontId="4" fillId="34" borderId="31" xfId="0" applyFont="1" applyFill="1" applyBorder="1" applyAlignment="1">
      <alignment horizontal="center" vertical="center"/>
    </xf>
    <xf numFmtId="0" fontId="9"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46" xfId="0" applyFont="1" applyFill="1" applyBorder="1" applyAlignment="1">
      <alignment horizontal="center" vertical="center" wrapText="1"/>
    </xf>
    <xf numFmtId="0" fontId="4" fillId="34" borderId="224" xfId="0" applyFont="1" applyFill="1" applyBorder="1" applyAlignment="1">
      <alignment horizontal="center" vertical="center" wrapText="1"/>
    </xf>
    <xf numFmtId="0" fontId="4" fillId="34" borderId="42" xfId="0" applyFont="1" applyFill="1" applyBorder="1" applyAlignment="1">
      <alignment horizontal="center" vertical="center"/>
    </xf>
    <xf numFmtId="0" fontId="4" fillId="34" borderId="225" xfId="0" applyFont="1" applyFill="1" applyBorder="1" applyAlignment="1">
      <alignment horizontal="center" vertical="center"/>
    </xf>
    <xf numFmtId="0" fontId="4" fillId="34" borderId="40" xfId="0" applyFont="1" applyFill="1" applyBorder="1" applyAlignment="1">
      <alignment horizontal="left" vertical="center"/>
    </xf>
    <xf numFmtId="0" fontId="4" fillId="34" borderId="226" xfId="0" applyFont="1" applyFill="1" applyBorder="1" applyAlignment="1">
      <alignment horizontal="left" vertical="center"/>
    </xf>
    <xf numFmtId="0" fontId="4" fillId="34" borderId="40" xfId="0" applyFont="1" applyFill="1" applyBorder="1" applyAlignment="1">
      <alignment horizontal="center" vertical="center" wrapText="1"/>
    </xf>
    <xf numFmtId="0" fontId="4" fillId="34" borderId="226" xfId="0" applyFont="1" applyFill="1" applyBorder="1" applyAlignment="1">
      <alignment horizontal="center" vertical="center" wrapText="1"/>
    </xf>
    <xf numFmtId="0" fontId="4" fillId="34" borderId="226" xfId="0" applyFont="1" applyFill="1" applyBorder="1" applyAlignment="1">
      <alignment horizontal="center" vertical="center"/>
    </xf>
    <xf numFmtId="0" fontId="4" fillId="34" borderId="46" xfId="0" applyFont="1" applyFill="1" applyBorder="1" applyAlignment="1">
      <alignment horizontal="left" vertical="center" wrapText="1"/>
    </xf>
    <xf numFmtId="0" fontId="4" fillId="34" borderId="224" xfId="0" applyFont="1" applyFill="1" applyBorder="1" applyAlignment="1">
      <alignment horizontal="left" vertical="center" wrapText="1"/>
    </xf>
    <xf numFmtId="0" fontId="4" fillId="34" borderId="31" xfId="0" applyFont="1" applyFill="1" applyBorder="1" applyAlignment="1">
      <alignment horizontal="center" vertical="center" wrapText="1"/>
    </xf>
    <xf numFmtId="0" fontId="4" fillId="34" borderId="31" xfId="0" applyFont="1" applyFill="1" applyBorder="1" applyAlignment="1">
      <alignment horizontal="left" vertical="center"/>
    </xf>
    <xf numFmtId="0" fontId="4" fillId="34" borderId="29" xfId="0" applyFont="1" applyFill="1" applyBorder="1" applyAlignment="1">
      <alignment horizontal="left" vertical="center" wrapText="1"/>
    </xf>
    <xf numFmtId="0" fontId="0" fillId="0" borderId="40" xfId="0" applyBorder="1" applyAlignment="1">
      <alignment horizontal="center" vertical="center"/>
    </xf>
    <xf numFmtId="0" fontId="0" fillId="0" borderId="31" xfId="0" applyBorder="1" applyAlignment="1">
      <alignment horizontal="center" vertical="center"/>
    </xf>
    <xf numFmtId="0" fontId="4" fillId="0" borderId="46" xfId="0" applyFont="1" applyBorder="1" applyAlignment="1">
      <alignment horizontal="left" vertical="center" wrapText="1"/>
    </xf>
    <xf numFmtId="0" fontId="4" fillId="0" borderId="33" xfId="0" applyFont="1" applyBorder="1" applyAlignment="1">
      <alignment horizontal="left" vertical="center" wrapText="1"/>
    </xf>
    <xf numFmtId="0" fontId="0" fillId="0" borderId="42" xfId="0" applyBorder="1" applyAlignment="1">
      <alignment horizontal="center" vertical="center"/>
    </xf>
    <xf numFmtId="0" fontId="0" fillId="0" borderId="34" xfId="0" applyBorder="1" applyAlignment="1">
      <alignment horizontal="center" vertical="center"/>
    </xf>
    <xf numFmtId="0" fontId="4" fillId="0" borderId="40" xfId="0" applyFont="1" applyBorder="1" applyAlignment="1">
      <alignment horizontal="left" vertical="center"/>
    </xf>
    <xf numFmtId="0" fontId="4" fillId="0" borderId="31" xfId="0" applyFont="1" applyBorder="1" applyAlignment="1">
      <alignment horizontal="left" vertical="center"/>
    </xf>
    <xf numFmtId="0" fontId="0" fillId="0" borderId="40" xfId="0" applyBorder="1" applyAlignment="1">
      <alignment horizontal="center" vertical="center" wrapText="1"/>
    </xf>
    <xf numFmtId="0" fontId="0" fillId="0" borderId="31" xfId="0" applyBorder="1" applyAlignment="1">
      <alignment horizontal="center" vertical="center" wrapText="1"/>
    </xf>
    <xf numFmtId="0" fontId="4" fillId="34" borderId="33" xfId="0" applyFont="1" applyFill="1" applyBorder="1" applyAlignment="1">
      <alignment horizontal="left" vertical="center" wrapText="1"/>
    </xf>
    <xf numFmtId="0" fontId="0" fillId="0" borderId="41" xfId="0" applyBorder="1" applyAlignment="1">
      <alignment horizontal="center" vertical="center"/>
    </xf>
    <xf numFmtId="0" fontId="0" fillId="0" borderId="35" xfId="0" applyBorder="1" applyAlignment="1">
      <alignment horizontal="center"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0" xfId="0" applyFont="1" applyFill="1" applyBorder="1" applyAlignment="1">
      <alignment horizontal="left" vertical="center"/>
    </xf>
    <xf numFmtId="0" fontId="4" fillId="0" borderId="25" xfId="0" applyFont="1" applyBorder="1" applyAlignment="1">
      <alignment vertical="center" wrapText="1"/>
    </xf>
    <xf numFmtId="0" fontId="4" fillId="0" borderId="29" xfId="0" applyFont="1" applyBorder="1" applyAlignment="1">
      <alignment vertical="center" wrapText="1"/>
    </xf>
    <xf numFmtId="0" fontId="4" fillId="0" borderId="33" xfId="0" applyFont="1" applyBorder="1" applyAlignment="1">
      <alignment vertical="center" wrapText="1"/>
    </xf>
    <xf numFmtId="0" fontId="4" fillId="0" borderId="0" xfId="0" applyFont="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left" vertical="center"/>
    </xf>
    <xf numFmtId="0" fontId="4" fillId="0" borderId="46" xfId="0" applyFont="1" applyBorder="1" applyAlignment="1">
      <alignment vertical="center" wrapText="1"/>
    </xf>
    <xf numFmtId="0" fontId="4" fillId="0" borderId="25" xfId="0" applyFont="1" applyBorder="1" applyAlignment="1">
      <alignment horizontal="left" vertical="center" wrapText="1"/>
    </xf>
    <xf numFmtId="0" fontId="4" fillId="0" borderId="29" xfId="0" applyFont="1" applyBorder="1" applyAlignment="1">
      <alignment horizontal="left" vertical="center" wrapText="1"/>
    </xf>
    <xf numFmtId="0" fontId="0" fillId="0" borderId="42" xfId="0" applyBorder="1" applyAlignment="1">
      <alignment horizontal="center" vertical="center" wrapText="1"/>
    </xf>
    <xf numFmtId="0" fontId="0" fillId="0" borderId="34" xfId="0" applyBorder="1" applyAlignment="1">
      <alignment horizontal="center" vertical="center" wrapText="1"/>
    </xf>
    <xf numFmtId="0" fontId="4" fillId="34" borderId="17" xfId="0" applyFont="1" applyFill="1" applyBorder="1" applyAlignment="1">
      <alignment horizontal="center" vertical="center"/>
    </xf>
    <xf numFmtId="0" fontId="4" fillId="34" borderId="0" xfId="0" applyFont="1" applyFill="1" applyBorder="1" applyAlignment="1">
      <alignment horizontal="center" vertical="center"/>
    </xf>
    <xf numFmtId="0" fontId="4" fillId="34" borderId="27" xfId="0" applyFont="1" applyFill="1" applyBorder="1" applyAlignment="1">
      <alignment horizontal="center" vertical="center"/>
    </xf>
    <xf numFmtId="0" fontId="4" fillId="34" borderId="29" xfId="0" applyFont="1" applyFill="1" applyBorder="1" applyAlignment="1">
      <alignment horizontal="left" vertical="center"/>
    </xf>
    <xf numFmtId="0" fontId="4" fillId="34" borderId="47" xfId="0" applyFont="1" applyFill="1" applyBorder="1" applyAlignment="1">
      <alignment horizontal="center" vertical="center"/>
    </xf>
    <xf numFmtId="0" fontId="4" fillId="34" borderId="48" xfId="0" applyFont="1" applyFill="1" applyBorder="1" applyAlignment="1">
      <alignment horizontal="center" vertical="center"/>
    </xf>
    <xf numFmtId="0" fontId="4" fillId="34" borderId="49" xfId="0" applyFont="1" applyFill="1" applyBorder="1" applyAlignment="1">
      <alignment horizontal="center" vertical="center"/>
    </xf>
    <xf numFmtId="0" fontId="4" fillId="34" borderId="50" xfId="0" applyFont="1" applyFill="1" applyBorder="1" applyAlignment="1">
      <alignment horizontal="center" vertical="center"/>
    </xf>
    <xf numFmtId="0" fontId="4" fillId="34" borderId="51" xfId="0" applyFont="1" applyFill="1" applyBorder="1" applyAlignment="1">
      <alignment horizontal="center" vertical="center"/>
    </xf>
    <xf numFmtId="0" fontId="4" fillId="34" borderId="52"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46"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0" fillId="0" borderId="42" xfId="0" applyFont="1" applyFill="1" applyBorder="1" applyAlignment="1">
      <alignment horizontal="center" vertical="center"/>
    </xf>
    <xf numFmtId="0" fontId="0" fillId="0" borderId="34" xfId="0" applyFont="1" applyFill="1" applyBorder="1" applyAlignment="1">
      <alignment horizontal="center" vertical="center"/>
    </xf>
    <xf numFmtId="0" fontId="4" fillId="0" borderId="40" xfId="0" applyFont="1" applyFill="1" applyBorder="1" applyAlignment="1">
      <alignment horizontal="left" vertical="center"/>
    </xf>
    <xf numFmtId="0" fontId="4" fillId="0" borderId="31" xfId="0" applyFont="1" applyFill="1" applyBorder="1" applyAlignment="1">
      <alignment horizontal="left" vertical="center"/>
    </xf>
    <xf numFmtId="0" fontId="0" fillId="0" borderId="4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40" xfId="0" applyFont="1" applyFill="1" applyBorder="1" applyAlignment="1">
      <alignment horizontal="center" vertical="center"/>
    </xf>
    <xf numFmtId="0" fontId="0" fillId="0" borderId="31" xfId="0" applyFont="1" applyFill="1" applyBorder="1" applyAlignment="1">
      <alignment horizontal="center" vertical="center"/>
    </xf>
    <xf numFmtId="0" fontId="4" fillId="34" borderId="34" xfId="0" applyFont="1" applyFill="1" applyBorder="1" applyAlignment="1">
      <alignment horizontal="center" vertical="center"/>
    </xf>
    <xf numFmtId="0" fontId="4" fillId="0" borderId="25" xfId="45" applyFont="1" applyBorder="1" applyAlignment="1">
      <alignment horizontal="left" vertical="center" wrapText="1"/>
    </xf>
    <xf numFmtId="0" fontId="4" fillId="0" borderId="29" xfId="45" applyFont="1" applyBorder="1" applyAlignment="1">
      <alignment horizontal="left" vertical="center" wrapText="1"/>
    </xf>
    <xf numFmtId="0" fontId="4" fillId="0" borderId="30" xfId="45" applyFont="1" applyBorder="1" applyAlignment="1">
      <alignment horizontal="left" vertical="center" wrapText="1"/>
    </xf>
    <xf numFmtId="0" fontId="4" fillId="0" borderId="47" xfId="45" applyFont="1" applyBorder="1" applyAlignment="1">
      <alignment horizontal="center" vertical="center" wrapText="1"/>
    </xf>
    <xf numFmtId="0" fontId="4" fillId="0" borderId="49" xfId="45" applyFont="1" applyBorder="1" applyAlignment="1">
      <alignment horizontal="center" vertical="center" wrapText="1"/>
    </xf>
    <xf numFmtId="0" fontId="4" fillId="0" borderId="50" xfId="45" applyFont="1" applyBorder="1" applyAlignment="1">
      <alignment horizontal="center" vertical="center" wrapText="1"/>
    </xf>
    <xf numFmtId="0" fontId="4" fillId="0" borderId="52" xfId="45" applyFont="1" applyBorder="1" applyAlignment="1">
      <alignment horizontal="center" vertical="center" wrapText="1"/>
    </xf>
    <xf numFmtId="0" fontId="4" fillId="0" borderId="184" xfId="45" applyFont="1" applyBorder="1" applyAlignment="1">
      <alignment horizontal="center" vertical="center" wrapText="1"/>
    </xf>
    <xf numFmtId="0" fontId="4" fillId="0" borderId="185" xfId="45" applyFont="1" applyBorder="1" applyAlignment="1">
      <alignment horizontal="center" vertical="center" wrapText="1"/>
    </xf>
    <xf numFmtId="0" fontId="9" fillId="34" borderId="0" xfId="45" applyFont="1" applyFill="1" applyAlignment="1">
      <alignment horizontal="center" vertical="center"/>
    </xf>
    <xf numFmtId="0" fontId="4" fillId="34" borderId="0" xfId="45" applyFont="1" applyFill="1" applyAlignment="1">
      <alignment horizontal="left" vertical="center"/>
    </xf>
    <xf numFmtId="0" fontId="4" fillId="34" borderId="6" xfId="45" applyFont="1" applyFill="1" applyBorder="1" applyAlignment="1">
      <alignment horizontal="center" vertical="center"/>
    </xf>
    <xf numFmtId="0" fontId="4" fillId="34" borderId="7" xfId="45" applyFont="1" applyFill="1" applyBorder="1" applyAlignment="1">
      <alignment horizontal="center" vertical="center"/>
    </xf>
    <xf numFmtId="0" fontId="4" fillId="34" borderId="8" xfId="45" applyFont="1" applyFill="1" applyBorder="1" applyAlignment="1">
      <alignment horizontal="center" vertical="center"/>
    </xf>
    <xf numFmtId="0" fontId="8" fillId="34" borderId="17" xfId="45" applyFill="1" applyBorder="1" applyAlignment="1">
      <alignment horizontal="center" vertical="center"/>
    </xf>
    <xf numFmtId="0" fontId="4" fillId="34" borderId="27" xfId="45" applyFont="1" applyFill="1" applyBorder="1" applyAlignment="1">
      <alignment horizontal="center" vertical="center"/>
    </xf>
    <xf numFmtId="0" fontId="4" fillId="34" borderId="0" xfId="0" applyFont="1" applyFill="1" applyAlignment="1">
      <alignment horizontal="left" vertical="center"/>
    </xf>
    <xf numFmtId="0" fontId="4" fillId="34" borderId="0" xfId="0" applyFont="1" applyFill="1" applyAlignment="1">
      <alignment horizontal="center" vertical="center" wrapText="1"/>
    </xf>
    <xf numFmtId="0" fontId="4" fillId="34" borderId="0" xfId="0" applyFont="1" applyFill="1" applyAlignment="1">
      <alignment horizontal="left" vertical="center" wrapText="1"/>
    </xf>
    <xf numFmtId="0" fontId="4" fillId="34" borderId="0" xfId="0" applyFont="1" applyFill="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top"/>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0" xfId="0" applyAlignment="1">
      <alignment horizontal="right"/>
    </xf>
    <xf numFmtId="0" fontId="4" fillId="0" borderId="0" xfId="0" applyFont="1" applyAlignment="1">
      <alignment horizontal="justify"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3" xfId="0" applyFont="1" applyBorder="1" applyAlignment="1">
      <alignment horizontal="left" vertical="center"/>
    </xf>
    <xf numFmtId="0" fontId="4" fillId="0" borderId="44" xfId="0" applyFont="1" applyBorder="1" applyAlignment="1">
      <alignment horizontal="left" vertical="center"/>
    </xf>
    <xf numFmtId="0" fontId="4" fillId="0" borderId="183"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2"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1"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4" fillId="0" borderId="183" xfId="0" applyFont="1" applyBorder="1" applyAlignment="1">
      <alignment horizontal="left" vertical="center" wrapText="1"/>
    </xf>
    <xf numFmtId="0" fontId="5" fillId="0" borderId="2"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5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4"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22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center" wrapText="1"/>
    </xf>
    <xf numFmtId="0" fontId="4" fillId="0" borderId="15" xfId="0" applyFont="1" applyBorder="1" applyAlignment="1">
      <alignment horizontal="center" wrapText="1"/>
    </xf>
    <xf numFmtId="0" fontId="4" fillId="0" borderId="10" xfId="0" applyFont="1" applyBorder="1" applyAlignment="1">
      <alignment horizontal="center" wrapText="1"/>
    </xf>
    <xf numFmtId="0" fontId="4" fillId="0" borderId="32" xfId="0" applyFont="1" applyBorder="1" applyAlignment="1">
      <alignment horizontal="center" wrapText="1"/>
    </xf>
    <xf numFmtId="0" fontId="4" fillId="0" borderId="153" xfId="0" applyFont="1" applyBorder="1" applyAlignment="1">
      <alignment horizontal="center" vertical="center"/>
    </xf>
    <xf numFmtId="0" fontId="4" fillId="0" borderId="152" xfId="0" applyFont="1" applyBorder="1" applyAlignment="1">
      <alignment horizontal="center" vertical="center"/>
    </xf>
    <xf numFmtId="0" fontId="4" fillId="0" borderId="162" xfId="0" applyFont="1" applyBorder="1" applyAlignment="1">
      <alignment horizontal="center" vertical="center"/>
    </xf>
    <xf numFmtId="0" fontId="4" fillId="0" borderId="153" xfId="0" applyFont="1" applyBorder="1" applyAlignment="1">
      <alignment horizontal="center"/>
    </xf>
    <xf numFmtId="0" fontId="4" fillId="0" borderId="162" xfId="0" applyFont="1" applyBorder="1" applyAlignment="1">
      <alignment horizontal="center"/>
    </xf>
    <xf numFmtId="0" fontId="4" fillId="0" borderId="5" xfId="0" applyFont="1" applyBorder="1" applyAlignment="1">
      <alignment horizontal="left" shrinkToFit="1"/>
    </xf>
    <xf numFmtId="0" fontId="0" fillId="0" borderId="5" xfId="0" applyBorder="1" applyAlignment="1">
      <alignment horizontal="left" shrinkToFit="1"/>
    </xf>
    <xf numFmtId="0" fontId="0" fillId="0" borderId="219" xfId="0" applyBorder="1" applyAlignment="1">
      <alignment horizontal="left" shrinkToFit="1"/>
    </xf>
    <xf numFmtId="0" fontId="4" fillId="0" borderId="22" xfId="0" applyFont="1" applyBorder="1" applyAlignment="1">
      <alignment horizontal="center" wrapText="1"/>
    </xf>
    <xf numFmtId="0" fontId="4" fillId="0" borderId="54"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xf>
    <xf numFmtId="0" fontId="4" fillId="0" borderId="24" xfId="0" applyFont="1" applyBorder="1" applyAlignment="1">
      <alignment horizontal="center"/>
    </xf>
    <xf numFmtId="0" fontId="4" fillId="0" borderId="152" xfId="0" applyFont="1" applyBorder="1" applyAlignment="1">
      <alignment horizontal="left" wrapText="1"/>
    </xf>
    <xf numFmtId="0" fontId="0" fillId="0" borderId="152" xfId="0" applyBorder="1" applyAlignment="1">
      <alignment horizontal="left" wrapText="1"/>
    </xf>
    <xf numFmtId="0" fontId="0" fillId="0" borderId="221" xfId="0" applyBorder="1" applyAlignment="1">
      <alignment horizontal="left" wrapText="1"/>
    </xf>
    <xf numFmtId="0" fontId="4" fillId="0" borderId="222" xfId="0" applyFont="1" applyBorder="1" applyAlignment="1">
      <alignment horizontal="center" wrapText="1"/>
    </xf>
    <xf numFmtId="0" fontId="4" fillId="0" borderId="221" xfId="0" applyFont="1" applyBorder="1" applyAlignment="1">
      <alignment horizontal="center" wrapText="1"/>
    </xf>
    <xf numFmtId="0" fontId="4" fillId="0" borderId="152" xfId="0" applyFont="1" applyBorder="1" applyAlignment="1">
      <alignment horizontal="center" wrapText="1"/>
    </xf>
    <xf numFmtId="0" fontId="4" fillId="0" borderId="162" xfId="0" applyFont="1" applyBorder="1" applyAlignment="1">
      <alignment horizontal="center" wrapText="1"/>
    </xf>
    <xf numFmtId="0" fontId="5" fillId="0" borderId="152" xfId="0" applyFont="1" applyBorder="1" applyAlignment="1">
      <alignment horizontal="left" vertical="center" wrapText="1"/>
    </xf>
    <xf numFmtId="0" fontId="5" fillId="0" borderId="162" xfId="0" applyFont="1" applyBorder="1" applyAlignment="1">
      <alignment horizontal="left" vertical="center" wrapText="1"/>
    </xf>
    <xf numFmtId="0" fontId="4" fillId="0" borderId="7" xfId="0" applyFont="1" applyBorder="1" applyAlignment="1">
      <alignment horizontal="left" shrinkToFit="1"/>
    </xf>
    <xf numFmtId="0" fontId="0" fillId="0" borderId="7" xfId="0" applyBorder="1" applyAlignment="1">
      <alignment horizontal="left" shrinkToFit="1"/>
    </xf>
    <xf numFmtId="0" fontId="0" fillId="0" borderId="32" xfId="0" applyBorder="1" applyAlignment="1">
      <alignment horizontal="left" shrinkToFit="1"/>
    </xf>
    <xf numFmtId="0" fontId="4" fillId="0" borderId="32" xfId="0" applyFont="1" applyBorder="1" applyAlignment="1">
      <alignment horizontal="left"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left" wrapText="1"/>
    </xf>
    <xf numFmtId="0" fontId="4" fillId="0" borderId="5" xfId="0" applyFont="1" applyBorder="1" applyAlignment="1">
      <alignment horizontal="center" wrapText="1"/>
    </xf>
    <xf numFmtId="0" fontId="4" fillId="0" borderId="6" xfId="0" applyFont="1" applyBorder="1" applyAlignment="1">
      <alignment horizontal="left"/>
    </xf>
    <xf numFmtId="0" fontId="4" fillId="0" borderId="7" xfId="0" applyFont="1" applyBorder="1" applyAlignment="1">
      <alignment horizontal="left"/>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center" vertical="center" textRotation="255" wrapText="1"/>
    </xf>
    <xf numFmtId="0" fontId="4" fillId="0" borderId="3" xfId="0" applyFont="1" applyBorder="1" applyAlignment="1">
      <alignment horizontal="left" wrapText="1"/>
    </xf>
    <xf numFmtId="0" fontId="4" fillId="0" borderId="0" xfId="0" applyFont="1" applyAlignment="1">
      <alignment horizontal="left" wrapText="1"/>
    </xf>
    <xf numFmtId="0" fontId="4" fillId="0" borderId="218" xfId="0" applyFont="1" applyBorder="1" applyAlignment="1">
      <alignment horizontal="left" wrapText="1"/>
    </xf>
    <xf numFmtId="0" fontId="4" fillId="0" borderId="17" xfId="0" applyFont="1" applyBorder="1" applyAlignment="1">
      <alignment horizontal="left" wrapText="1"/>
    </xf>
    <xf numFmtId="0" fontId="4" fillId="0" borderId="218" xfId="0" applyFont="1" applyBorder="1" applyAlignment="1">
      <alignment horizontal="center" wrapText="1"/>
    </xf>
    <xf numFmtId="0" fontId="4" fillId="0" borderId="219" xfId="0" applyFont="1" applyBorder="1" applyAlignment="1">
      <alignment horizontal="center" wrapText="1"/>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183"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3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 xfId="0" applyFont="1" applyBorder="1" applyAlignment="1">
      <alignment horizontal="left" wrapText="1"/>
    </xf>
    <xf numFmtId="0" fontId="4" fillId="0" borderId="219" xfId="0" applyFont="1" applyBorder="1" applyAlignment="1">
      <alignment horizontal="left" wrapText="1"/>
    </xf>
    <xf numFmtId="0" fontId="4" fillId="0" borderId="219" xfId="0" applyFont="1" applyBorder="1" applyAlignment="1">
      <alignment horizontal="center" vertical="center" wrapText="1"/>
    </xf>
    <xf numFmtId="0" fontId="4" fillId="0" borderId="220" xfId="0" applyFont="1" applyBorder="1" applyAlignment="1">
      <alignment horizontal="center" wrapText="1"/>
    </xf>
    <xf numFmtId="0" fontId="4" fillId="0" borderId="1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5" fillId="0" borderId="25" xfId="0" applyFont="1" applyBorder="1" applyAlignment="1">
      <alignment horizontal="center" vertical="center" textRotation="255" wrapText="1" shrinkToFit="1"/>
    </xf>
    <xf numFmtId="0" fontId="5" fillId="0" borderId="30" xfId="0" applyFont="1" applyBorder="1" applyAlignment="1">
      <alignment horizontal="center" vertical="center" textRotation="255" wrapText="1" shrinkToFit="1"/>
    </xf>
    <xf numFmtId="0" fontId="5" fillId="0" borderId="29"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7" fillId="0" borderId="28" xfId="0" applyFont="1" applyBorder="1" applyAlignment="1">
      <alignment horizontal="center" vertical="top"/>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1" xfId="0" applyFont="1"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7" xfId="0" applyBorder="1" applyAlignment="1">
      <alignment horizontal="left" vertical="top"/>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15" xfId="0" applyFont="1" applyBorder="1" applyAlignment="1">
      <alignment horizontal="left" vertical="center"/>
    </xf>
    <xf numFmtId="0" fontId="7" fillId="0" borderId="3" xfId="0" applyFont="1" applyBorder="1" applyAlignment="1">
      <alignment horizontal="left" vertical="top" wrapText="1"/>
    </xf>
    <xf numFmtId="0" fontId="7" fillId="0" borderId="17" xfId="0" applyFont="1" applyBorder="1" applyAlignment="1">
      <alignment horizontal="left" vertical="top"/>
    </xf>
    <xf numFmtId="0" fontId="7" fillId="0" borderId="0" xfId="0" applyFont="1" applyAlignment="1">
      <alignment horizontal="left" vertical="top"/>
    </xf>
    <xf numFmtId="0" fontId="7" fillId="0" borderId="27" xfId="0" applyFont="1" applyBorder="1" applyAlignment="1">
      <alignment horizontal="left" vertical="top"/>
    </xf>
    <xf numFmtId="0" fontId="7" fillId="0" borderId="16" xfId="0" applyFont="1" applyBorder="1" applyAlignment="1">
      <alignment horizontal="left" vertical="top"/>
    </xf>
    <xf numFmtId="0" fontId="7" fillId="0" borderId="5" xfId="0" applyFont="1" applyBorder="1" applyAlignment="1">
      <alignment horizontal="left" vertical="top"/>
    </xf>
    <xf numFmtId="0" fontId="7" fillId="0" borderId="15" xfId="0" applyFont="1" applyBorder="1" applyAlignment="1">
      <alignment horizontal="left" vertical="top"/>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190" xfId="0" applyBorder="1" applyAlignment="1">
      <alignment horizontal="left" vertical="top"/>
    </xf>
    <xf numFmtId="0" fontId="0" fillId="0" borderId="191" xfId="0" applyBorder="1" applyAlignment="1">
      <alignment horizontal="left" vertical="top"/>
    </xf>
    <xf numFmtId="0" fontId="0" fillId="0" borderId="192" xfId="0" applyBorder="1" applyAlignment="1">
      <alignment horizontal="left" vertical="top"/>
    </xf>
    <xf numFmtId="0" fontId="7" fillId="0" borderId="153" xfId="0" applyFont="1" applyBorder="1" applyAlignment="1">
      <alignment horizontal="left" vertical="center"/>
    </xf>
    <xf numFmtId="0" fontId="7" fillId="0" borderId="152" xfId="0" applyFont="1" applyBorder="1" applyAlignment="1">
      <alignment horizontal="left" vertical="center"/>
    </xf>
    <xf numFmtId="0" fontId="7" fillId="0" borderId="162" xfId="0" applyFont="1" applyBorder="1" applyAlignment="1">
      <alignment horizontal="left" vertical="center"/>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6" xfId="0" applyFont="1" applyBorder="1" applyAlignment="1">
      <alignment horizontal="left" vertical="top"/>
    </xf>
    <xf numFmtId="0" fontId="4" fillId="0" borderId="5" xfId="0" applyFont="1" applyBorder="1" applyAlignment="1">
      <alignment horizontal="left" vertical="top"/>
    </xf>
    <xf numFmtId="0" fontId="4" fillId="0" borderId="15" xfId="0" applyFont="1" applyBorder="1" applyAlignment="1">
      <alignment horizontal="left" vertical="top"/>
    </xf>
    <xf numFmtId="0" fontId="4" fillId="0" borderId="2"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5" xfId="0" applyFont="1" applyBorder="1" applyAlignment="1">
      <alignment horizontal="center"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2" xfId="0" applyFont="1" applyBorder="1" applyAlignment="1">
      <alignment vertical="center" wrapText="1"/>
    </xf>
    <xf numFmtId="0" fontId="4" fillId="0" borderId="2" xfId="0" applyFont="1" applyBorder="1" applyAlignment="1">
      <alignment vertical="center"/>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 xfId="0" applyFont="1" applyBorder="1" applyAlignment="1">
      <alignment horizontal="left"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37" fillId="0" borderId="0" xfId="49" applyFont="1" applyAlignment="1">
      <alignment horizontal="center" vertical="center"/>
    </xf>
    <xf numFmtId="0" fontId="34" fillId="35" borderId="28" xfId="49" applyFont="1" applyFill="1" applyBorder="1" applyAlignment="1">
      <alignment horizontal="center" vertical="center" shrinkToFit="1"/>
    </xf>
    <xf numFmtId="0" fontId="34" fillId="35" borderId="59" xfId="49" applyFont="1" applyFill="1" applyBorder="1" applyAlignment="1">
      <alignment horizontal="center" vertical="center" shrinkToFit="1"/>
    </xf>
    <xf numFmtId="0" fontId="34" fillId="0" borderId="6" xfId="49" applyFont="1" applyBorder="1" applyAlignment="1">
      <alignment horizontal="center" vertical="center"/>
    </xf>
    <xf numFmtId="0" fontId="34" fillId="0" borderId="7" xfId="49" applyFont="1" applyBorder="1" applyAlignment="1">
      <alignment horizontal="center" vertical="center"/>
    </xf>
    <xf numFmtId="0" fontId="34" fillId="0" borderId="8" xfId="49" applyFont="1" applyBorder="1" applyAlignment="1">
      <alignment horizontal="center" vertical="center"/>
    </xf>
    <xf numFmtId="0" fontId="34" fillId="0" borderId="6" xfId="49" applyFont="1" applyBorder="1" applyAlignment="1">
      <alignment horizontal="center" vertical="center" wrapText="1"/>
    </xf>
    <xf numFmtId="0" fontId="34" fillId="0" borderId="7" xfId="49" applyFont="1" applyBorder="1" applyAlignment="1">
      <alignment horizontal="center" vertical="center" wrapText="1"/>
    </xf>
    <xf numFmtId="0" fontId="34" fillId="0" borderId="8" xfId="49" applyFont="1" applyBorder="1" applyAlignment="1">
      <alignment horizontal="center" vertical="center" wrapText="1"/>
    </xf>
    <xf numFmtId="0" fontId="34" fillId="35" borderId="6" xfId="49" applyFont="1" applyFill="1" applyBorder="1" applyAlignment="1">
      <alignment horizontal="center" vertical="center"/>
    </xf>
    <xf numFmtId="0" fontId="34" fillId="35" borderId="7" xfId="49" applyFont="1" applyFill="1" applyBorder="1" applyAlignment="1">
      <alignment horizontal="center" vertical="center"/>
    </xf>
    <xf numFmtId="0" fontId="35" fillId="0" borderId="3" xfId="49" applyFont="1" applyBorder="1" applyAlignment="1">
      <alignment horizontal="center" vertical="center" wrapText="1"/>
    </xf>
    <xf numFmtId="0" fontId="35" fillId="0" borderId="4" xfId="49" applyFont="1" applyBorder="1" applyAlignment="1">
      <alignment horizontal="center" vertical="center" wrapText="1"/>
    </xf>
    <xf numFmtId="0" fontId="35" fillId="0" borderId="1" xfId="49" applyFont="1" applyBorder="1" applyAlignment="1">
      <alignment horizontal="center" vertical="center" wrapText="1"/>
    </xf>
    <xf numFmtId="0" fontId="35" fillId="0" borderId="16" xfId="49" applyFont="1" applyBorder="1" applyAlignment="1">
      <alignment horizontal="center" vertical="center" wrapText="1"/>
    </xf>
    <xf numFmtId="0" fontId="35" fillId="0" borderId="5" xfId="49" applyFont="1" applyBorder="1" applyAlignment="1">
      <alignment horizontal="center" vertical="center" wrapText="1"/>
    </xf>
    <xf numFmtId="0" fontId="35" fillId="0" borderId="15" xfId="49" applyFont="1" applyBorder="1" applyAlignment="1">
      <alignment horizontal="center" vertical="center" wrapText="1"/>
    </xf>
    <xf numFmtId="0" fontId="34" fillId="35" borderId="3" xfId="49" applyFont="1" applyFill="1" applyBorder="1" applyAlignment="1">
      <alignment horizontal="center" vertical="center"/>
    </xf>
    <xf numFmtId="0" fontId="34" fillId="35" borderId="4" xfId="49" applyFont="1" applyFill="1" applyBorder="1" applyAlignment="1">
      <alignment horizontal="center" vertical="center"/>
    </xf>
    <xf numFmtId="0" fontId="34" fillId="35" borderId="1" xfId="49" applyFont="1" applyFill="1" applyBorder="1" applyAlignment="1">
      <alignment horizontal="center" vertical="center"/>
    </xf>
    <xf numFmtId="0" fontId="34" fillId="35" borderId="16" xfId="49" applyFont="1" applyFill="1" applyBorder="1" applyAlignment="1">
      <alignment horizontal="center" vertical="center"/>
    </xf>
    <xf numFmtId="0" fontId="34" fillId="35" borderId="5" xfId="49" applyFont="1" applyFill="1" applyBorder="1" applyAlignment="1">
      <alignment horizontal="center" vertical="center"/>
    </xf>
    <xf numFmtId="0" fontId="34" fillId="35" borderId="15" xfId="49" applyFont="1" applyFill="1" applyBorder="1" applyAlignment="1">
      <alignment horizontal="center" vertical="center"/>
    </xf>
    <xf numFmtId="0" fontId="34" fillId="0" borderId="17" xfId="49" applyFont="1" applyBorder="1" applyAlignment="1">
      <alignment horizontal="center" vertical="center"/>
    </xf>
    <xf numFmtId="0" fontId="34" fillId="0" borderId="3" xfId="49" applyFont="1" applyBorder="1" applyAlignment="1">
      <alignment horizontal="center" vertical="center" wrapText="1"/>
    </xf>
    <xf numFmtId="0" fontId="34" fillId="0" borderId="4" xfId="49" applyFont="1" applyBorder="1" applyAlignment="1">
      <alignment horizontal="center" vertical="center" wrapText="1"/>
    </xf>
    <xf numFmtId="0" fontId="34" fillId="0" borderId="1" xfId="49" applyFont="1" applyBorder="1" applyAlignment="1">
      <alignment horizontal="center" vertical="center" wrapText="1"/>
    </xf>
    <xf numFmtId="0" fontId="34" fillId="0" borderId="16" xfId="49" applyFont="1" applyBorder="1" applyAlignment="1">
      <alignment horizontal="center" vertical="center" wrapText="1"/>
    </xf>
    <xf numFmtId="0" fontId="34" fillId="0" borderId="5" xfId="49" applyFont="1" applyBorder="1" applyAlignment="1">
      <alignment horizontal="center" vertical="center" wrapText="1"/>
    </xf>
    <xf numFmtId="0" fontId="34" fillId="0" borderId="15" xfId="49" applyFont="1" applyBorder="1" applyAlignment="1">
      <alignment horizontal="center" vertical="center" wrapText="1"/>
    </xf>
    <xf numFmtId="177" fontId="36" fillId="36" borderId="3" xfId="30" applyNumberFormat="1" applyFont="1" applyFill="1" applyBorder="1" applyAlignment="1">
      <alignment horizontal="center" vertical="center"/>
    </xf>
    <xf numFmtId="177" fontId="36" fillId="36" borderId="4" xfId="30" applyNumberFormat="1" applyFont="1" applyFill="1" applyBorder="1" applyAlignment="1">
      <alignment horizontal="center" vertical="center"/>
    </xf>
    <xf numFmtId="177" fontId="36" fillId="36" borderId="1" xfId="30" applyNumberFormat="1" applyFont="1" applyFill="1" applyBorder="1" applyAlignment="1">
      <alignment horizontal="center" vertical="center"/>
    </xf>
    <xf numFmtId="177" fontId="36" fillId="36" borderId="16" xfId="30" applyNumberFormat="1" applyFont="1" applyFill="1" applyBorder="1" applyAlignment="1">
      <alignment horizontal="center" vertical="center"/>
    </xf>
    <xf numFmtId="177" fontId="36" fillId="36" borderId="5" xfId="30" applyNumberFormat="1" applyFont="1" applyFill="1" applyBorder="1" applyAlignment="1">
      <alignment horizontal="center" vertical="center"/>
    </xf>
    <xf numFmtId="177" fontId="36" fillId="36" borderId="15" xfId="30" applyNumberFormat="1" applyFont="1" applyFill="1" applyBorder="1" applyAlignment="1">
      <alignment horizontal="center" vertical="center"/>
    </xf>
    <xf numFmtId="0" fontId="39" fillId="0" borderId="0" xfId="49" applyFont="1" applyAlignment="1">
      <alignment horizontal="left" vertical="center"/>
    </xf>
    <xf numFmtId="0" fontId="34" fillId="0" borderId="0" xfId="49" applyFont="1" applyAlignment="1">
      <alignment horizontal="left" vertical="center"/>
    </xf>
    <xf numFmtId="0" fontId="39" fillId="41" borderId="0" xfId="49" applyFont="1" applyFill="1" applyAlignment="1">
      <alignment horizontal="left" vertical="center"/>
    </xf>
    <xf numFmtId="0" fontId="38" fillId="0" borderId="0" xfId="49" applyFont="1" applyAlignment="1">
      <alignment horizontal="center" vertical="center"/>
    </xf>
    <xf numFmtId="0" fontId="4" fillId="35" borderId="59" xfId="49" applyFont="1" applyFill="1" applyBorder="1" applyAlignment="1">
      <alignment horizontal="center" vertical="center" shrinkToFit="1"/>
    </xf>
    <xf numFmtId="0" fontId="4" fillId="35" borderId="0" xfId="49" applyFont="1" applyFill="1" applyAlignment="1">
      <alignment horizontal="center" vertical="center"/>
    </xf>
    <xf numFmtId="0" fontId="5" fillId="0" borderId="0" xfId="49" applyFont="1" applyAlignment="1">
      <alignment horizontal="left" vertical="top" wrapText="1"/>
    </xf>
    <xf numFmtId="0" fontId="4" fillId="0" borderId="2" xfId="49" applyFont="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6" xfId="49" applyFont="1" applyFill="1" applyBorder="1" applyAlignment="1">
      <alignment horizontal="center" vertical="center"/>
    </xf>
    <xf numFmtId="0" fontId="4" fillId="35" borderId="7" xfId="49" applyFont="1" applyFill="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77" fontId="13" fillId="36" borderId="3" xfId="30" applyNumberFormat="1" applyFont="1" applyFill="1" applyBorder="1" applyAlignment="1">
      <alignment horizontal="center" vertical="center"/>
    </xf>
    <xf numFmtId="177" fontId="13" fillId="36" borderId="4" xfId="30" applyNumberFormat="1" applyFont="1" applyFill="1" applyBorder="1" applyAlignment="1">
      <alignment horizontal="center" vertical="center"/>
    </xf>
    <xf numFmtId="177" fontId="13" fillId="36" borderId="1" xfId="30" applyNumberFormat="1" applyFont="1" applyFill="1" applyBorder="1" applyAlignment="1">
      <alignment horizontal="center" vertical="center"/>
    </xf>
    <xf numFmtId="177" fontId="13" fillId="36" borderId="16" xfId="30" applyNumberFormat="1" applyFont="1" applyFill="1" applyBorder="1" applyAlignment="1">
      <alignment horizontal="center" vertical="center"/>
    </xf>
    <xf numFmtId="177" fontId="13" fillId="36" borderId="5" xfId="30" applyNumberFormat="1" applyFont="1" applyFill="1" applyBorder="1" applyAlignment="1">
      <alignment horizontal="center" vertical="center"/>
    </xf>
    <xf numFmtId="177" fontId="13" fillId="36"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5" borderId="6" xfId="46" applyFont="1" applyFill="1" applyBorder="1" applyAlignment="1">
      <alignment horizontal="center" vertical="center"/>
    </xf>
    <xf numFmtId="0" fontId="4" fillId="35" borderId="7" xfId="46" applyFont="1" applyFill="1" applyBorder="1" applyAlignment="1">
      <alignment horizontal="center" vertical="center"/>
    </xf>
    <xf numFmtId="0" fontId="4" fillId="35" borderId="8" xfId="46" applyFont="1" applyFill="1" applyBorder="1" applyAlignment="1">
      <alignment horizontal="center" vertical="center"/>
    </xf>
    <xf numFmtId="0" fontId="4" fillId="0" borderId="0" xfId="49" applyFont="1" applyAlignment="1">
      <alignment horizontal="left" vertical="center"/>
    </xf>
    <xf numFmtId="0" fontId="4" fillId="0" borderId="0" xfId="49" applyFont="1" applyAlignment="1">
      <alignment horizontal="left" vertical="top" wrapText="1"/>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0" xfId="0" applyFont="1" applyBorder="1" applyAlignment="1">
      <alignment horizontal="center" vertical="center"/>
    </xf>
    <xf numFmtId="0" fontId="5" fillId="0" borderId="0" xfId="0" applyFont="1" applyAlignment="1">
      <alignment horizontal="left" wrapText="1"/>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0" xfId="0" applyFont="1" applyAlignment="1">
      <alignment vertical="center" wrapText="1"/>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30" xfId="0" applyFont="1" applyBorder="1" applyAlignment="1">
      <alignment horizontal="center" vertical="center"/>
    </xf>
    <xf numFmtId="0" fontId="8" fillId="0" borderId="153" xfId="56" applyBorder="1" applyAlignment="1">
      <alignment horizontal="center" vertical="center"/>
    </xf>
    <xf numFmtId="0" fontId="8" fillId="0" borderId="152" xfId="56" applyBorder="1" applyAlignment="1">
      <alignment horizontal="center" vertical="center"/>
    </xf>
    <xf numFmtId="0" fontId="8" fillId="0" borderId="26" xfId="56" applyBorder="1" applyAlignment="1">
      <alignment horizontal="center" vertical="center"/>
    </xf>
    <xf numFmtId="0" fontId="8" fillId="0" borderId="159" xfId="56" applyBorder="1" applyAlignment="1">
      <alignment horizontal="center" vertical="center"/>
    </xf>
    <xf numFmtId="0" fontId="8" fillId="0" borderId="2" xfId="56" applyBorder="1" applyAlignment="1">
      <alignment horizontal="center" vertical="center"/>
    </xf>
    <xf numFmtId="0" fontId="8" fillId="0" borderId="158" xfId="56" applyBorder="1" applyAlignment="1">
      <alignment horizontal="center" vertical="center"/>
    </xf>
    <xf numFmtId="0" fontId="8" fillId="0" borderId="146" xfId="56" applyBorder="1" applyAlignment="1">
      <alignment horizontal="center" vertical="center"/>
    </xf>
    <xf numFmtId="0" fontId="67" fillId="0" borderId="151" xfId="56" applyFont="1" applyBorder="1" applyAlignment="1">
      <alignment horizontal="center" vertical="center"/>
    </xf>
    <xf numFmtId="0" fontId="67" fillId="0" borderId="150" xfId="56" applyFont="1" applyBorder="1" applyAlignment="1">
      <alignment horizontal="center" vertical="center"/>
    </xf>
    <xf numFmtId="0" fontId="67" fillId="0" borderId="149" xfId="56" applyFont="1" applyBorder="1" applyAlignment="1">
      <alignment horizontal="center" vertical="center"/>
    </xf>
    <xf numFmtId="0" fontId="67" fillId="0" borderId="2" xfId="56" applyFont="1" applyBorder="1" applyAlignment="1">
      <alignment horizontal="center" vertical="center"/>
    </xf>
    <xf numFmtId="0" fontId="8" fillId="0" borderId="150" xfId="56" applyBorder="1" applyAlignment="1">
      <alignment horizontal="center" vertical="center"/>
    </xf>
    <xf numFmtId="0" fontId="8" fillId="0" borderId="149" xfId="56" applyBorder="1" applyAlignment="1">
      <alignment horizontal="center" vertical="center"/>
    </xf>
    <xf numFmtId="0" fontId="8" fillId="0" borderId="0" xfId="56" applyAlignment="1">
      <alignment horizontal="center" vertical="center"/>
    </xf>
    <xf numFmtId="0" fontId="8" fillId="0" borderId="0" xfId="56" applyAlignment="1">
      <alignment horizontal="left" vertical="center"/>
    </xf>
    <xf numFmtId="0" fontId="8" fillId="0" borderId="167" xfId="56" applyBorder="1" applyAlignment="1">
      <alignment horizontal="center" vertical="center"/>
    </xf>
    <xf numFmtId="0" fontId="8" fillId="0" borderId="168" xfId="56" applyBorder="1" applyAlignment="1">
      <alignment horizontal="center" vertical="center"/>
    </xf>
    <xf numFmtId="0" fontId="8" fillId="0" borderId="169" xfId="56" applyBorder="1" applyAlignment="1">
      <alignment horizontal="center" vertical="center"/>
    </xf>
    <xf numFmtId="0" fontId="67" fillId="0" borderId="167" xfId="56" applyFont="1" applyBorder="1" applyAlignment="1">
      <alignment horizontal="center" vertical="center" wrapText="1"/>
    </xf>
    <xf numFmtId="0" fontId="67" fillId="0" borderId="166" xfId="56" applyFont="1" applyBorder="1" applyAlignment="1">
      <alignment horizontal="center" vertical="center" wrapText="1"/>
    </xf>
    <xf numFmtId="0" fontId="67" fillId="0" borderId="6" xfId="56" applyFont="1" applyBorder="1" applyAlignment="1">
      <alignment horizontal="center" vertical="center"/>
    </xf>
    <xf numFmtId="0" fontId="67" fillId="0" borderId="8" xfId="56" applyFont="1" applyBorder="1" applyAlignment="1">
      <alignment horizontal="center" vertical="center"/>
    </xf>
    <xf numFmtId="0" fontId="8" fillId="0" borderId="173" xfId="56" applyBorder="1" applyAlignment="1">
      <alignment horizontal="center" vertical="center"/>
    </xf>
    <xf numFmtId="0" fontId="8" fillId="0" borderId="172" xfId="56" applyBorder="1" applyAlignment="1">
      <alignment horizontal="center" vertical="center"/>
    </xf>
    <xf numFmtId="0" fontId="8" fillId="0" borderId="171" xfId="56" applyBorder="1" applyAlignment="1">
      <alignment horizontal="center" vertical="center"/>
    </xf>
    <xf numFmtId="0" fontId="67" fillId="0" borderId="7" xfId="56" applyFont="1" applyBorder="1" applyAlignment="1">
      <alignment horizontal="center" vertical="center"/>
    </xf>
    <xf numFmtId="0" fontId="8" fillId="0" borderId="165" xfId="56" applyBorder="1" applyAlignment="1">
      <alignment horizontal="center" vertical="center"/>
    </xf>
    <xf numFmtId="0" fontId="8" fillId="0" borderId="164" xfId="56" applyBorder="1" applyAlignment="1">
      <alignment horizontal="center" vertical="center"/>
    </xf>
    <xf numFmtId="0" fontId="8" fillId="0" borderId="163" xfId="56" applyBorder="1" applyAlignment="1">
      <alignment horizontal="center" vertical="center"/>
    </xf>
    <xf numFmtId="0" fontId="8" fillId="0" borderId="148" xfId="56" applyBorder="1" applyAlignment="1">
      <alignment horizontal="center" vertical="center"/>
    </xf>
    <xf numFmtId="0" fontId="8" fillId="0" borderId="96" xfId="56" applyBorder="1" applyAlignment="1">
      <alignment horizontal="center" vertical="center"/>
    </xf>
    <xf numFmtId="0" fontId="67" fillId="0" borderId="25" xfId="56" applyFont="1" applyBorder="1" applyAlignment="1">
      <alignment horizontal="center" vertical="center"/>
    </xf>
    <xf numFmtId="0" fontId="67" fillId="0" borderId="152" xfId="56" applyFont="1" applyBorder="1" applyAlignment="1">
      <alignment horizontal="center" vertical="center"/>
    </xf>
    <xf numFmtId="0" fontId="67" fillId="0" borderId="162" xfId="56" applyFont="1" applyBorder="1" applyAlignment="1">
      <alignment horizontal="center" vertical="center"/>
    </xf>
    <xf numFmtId="0" fontId="8" fillId="0" borderId="0" xfId="56" applyAlignment="1">
      <alignment horizontal="left" vertical="center" shrinkToFit="1"/>
    </xf>
    <xf numFmtId="0" fontId="67" fillId="0" borderId="153" xfId="56" applyFont="1" applyBorder="1" applyAlignment="1">
      <alignment horizontal="center" vertical="center"/>
    </xf>
    <xf numFmtId="0" fontId="8" fillId="0" borderId="6" xfId="56" applyBorder="1" applyAlignment="1">
      <alignment horizontal="center" vertical="center"/>
    </xf>
    <xf numFmtId="0" fontId="8" fillId="0" borderId="7" xfId="56" applyBorder="1" applyAlignment="1">
      <alignment horizontal="center" vertical="center"/>
    </xf>
    <xf numFmtId="0" fontId="8" fillId="0" borderId="161" xfId="56" applyBorder="1" applyAlignment="1">
      <alignment horizontal="center" vertical="center"/>
    </xf>
    <xf numFmtId="0" fontId="8" fillId="0" borderId="156" xfId="56" applyBorder="1" applyAlignment="1">
      <alignment horizontal="center" vertical="center"/>
    </xf>
    <xf numFmtId="0" fontId="8" fillId="0" borderId="155" xfId="56" applyBorder="1" applyAlignment="1">
      <alignment horizontal="center" vertical="center"/>
    </xf>
    <xf numFmtId="0" fontId="8" fillId="0" borderId="154" xfId="56" applyBorder="1" applyAlignment="1">
      <alignment horizontal="center" vertical="center"/>
    </xf>
    <xf numFmtId="0" fontId="8" fillId="0" borderId="8" xfId="56" applyBorder="1" applyAlignment="1">
      <alignment horizontal="center" vertical="center"/>
    </xf>
    <xf numFmtId="0" fontId="8" fillId="0" borderId="152" xfId="56" applyBorder="1" applyAlignment="1">
      <alignment horizontal="left" vertical="center"/>
    </xf>
    <xf numFmtId="0" fontId="8" fillId="0" borderId="181" xfId="56" applyBorder="1" applyAlignment="1">
      <alignment horizontal="left" vertical="center"/>
    </xf>
    <xf numFmtId="0" fontId="41" fillId="0" borderId="0" xfId="56" applyFont="1" applyAlignment="1">
      <alignment horizontal="left" vertical="center"/>
    </xf>
    <xf numFmtId="0" fontId="67" fillId="0" borderId="0" xfId="56" applyFont="1">
      <alignment vertical="center"/>
    </xf>
    <xf numFmtId="0" fontId="65" fillId="0" borderId="0" xfId="51" applyFont="1">
      <alignment vertical="center"/>
    </xf>
    <xf numFmtId="0" fontId="8" fillId="0" borderId="151" xfId="56" applyBorder="1" applyAlignment="1">
      <alignment horizontal="left" vertical="center"/>
    </xf>
    <xf numFmtId="0" fontId="8" fillId="0" borderId="150" xfId="56" applyBorder="1" applyAlignment="1">
      <alignment horizontal="left" vertical="center"/>
    </xf>
    <xf numFmtId="0" fontId="8" fillId="0" borderId="149" xfId="56" applyBorder="1" applyAlignment="1">
      <alignment horizontal="left" vertical="center"/>
    </xf>
    <xf numFmtId="0" fontId="8" fillId="0" borderId="16" xfId="56" applyBorder="1" applyAlignment="1">
      <alignment horizontal="left" vertical="center"/>
    </xf>
    <xf numFmtId="0" fontId="8" fillId="0" borderId="5" xfId="56" applyBorder="1" applyAlignment="1">
      <alignment horizontal="left" vertical="center"/>
    </xf>
    <xf numFmtId="0" fontId="8" fillId="0" borderId="15" xfId="56" applyBorder="1" applyAlignment="1">
      <alignment horizontal="left" vertical="center"/>
    </xf>
    <xf numFmtId="0" fontId="8" fillId="0" borderId="109" xfId="56" applyBorder="1" applyAlignment="1">
      <alignment horizontal="center" vertical="center"/>
    </xf>
    <xf numFmtId="0" fontId="8" fillId="0" borderId="108" xfId="56" applyBorder="1" applyAlignment="1">
      <alignment horizontal="center" vertical="center"/>
    </xf>
    <xf numFmtId="0" fontId="8" fillId="0" borderId="110" xfId="56" applyBorder="1" applyAlignment="1">
      <alignment horizontal="center" vertical="center"/>
    </xf>
    <xf numFmtId="0" fontId="8" fillId="0" borderId="97" xfId="56" applyBorder="1" applyAlignment="1">
      <alignment horizontal="center" vertical="center"/>
    </xf>
    <xf numFmtId="0" fontId="41" fillId="0" borderId="0" xfId="56" applyFont="1" applyAlignment="1">
      <alignment horizontal="left" vertical="center" wrapText="1"/>
    </xf>
    <xf numFmtId="0" fontId="8" fillId="0" borderId="147" xfId="56" applyBorder="1" applyAlignment="1">
      <alignment horizontal="center" vertical="center"/>
    </xf>
    <xf numFmtId="0" fontId="8" fillId="0" borderId="104" xfId="56" applyBorder="1" applyAlignment="1">
      <alignment horizontal="center" vertical="center"/>
    </xf>
    <xf numFmtId="0" fontId="41" fillId="0" borderId="0" xfId="56" applyFont="1" applyAlignment="1">
      <alignment horizontal="left" vertical="center" shrinkToFit="1"/>
    </xf>
    <xf numFmtId="0" fontId="8" fillId="0" borderId="2" xfId="51" applyFont="1" applyBorder="1" applyAlignment="1">
      <alignment horizontal="center" vertical="center"/>
    </xf>
    <xf numFmtId="0" fontId="8" fillId="0" borderId="156" xfId="51" applyFont="1" applyBorder="1" applyAlignment="1">
      <alignment horizontal="center" vertical="center"/>
    </xf>
    <xf numFmtId="0" fontId="8" fillId="0" borderId="155" xfId="51" applyFont="1" applyBorder="1" applyAlignment="1">
      <alignment horizontal="center" vertical="center"/>
    </xf>
    <xf numFmtId="0" fontId="8" fillId="0" borderId="154" xfId="51" applyFont="1" applyBorder="1" applyAlignment="1">
      <alignment horizontal="center" vertical="center"/>
    </xf>
    <xf numFmtId="0" fontId="8" fillId="0" borderId="144" xfId="51" applyFont="1" applyBorder="1" applyAlignment="1">
      <alignment horizontal="center" vertical="center"/>
    </xf>
    <xf numFmtId="0" fontId="8" fillId="0" borderId="175" xfId="51" applyFont="1" applyBorder="1" applyAlignment="1">
      <alignment horizontal="center" vertical="center"/>
    </xf>
    <xf numFmtId="0" fontId="8" fillId="0" borderId="174" xfId="51" applyFont="1" applyBorder="1" applyAlignment="1">
      <alignment horizontal="center" vertical="center"/>
    </xf>
    <xf numFmtId="0" fontId="8" fillId="0" borderId="48" xfId="51" applyFont="1" applyBorder="1" applyAlignment="1">
      <alignment horizontal="center" vertical="center"/>
    </xf>
    <xf numFmtId="0" fontId="8" fillId="0" borderId="49" xfId="51" applyFont="1" applyBorder="1" applyAlignment="1">
      <alignment horizontal="center" vertical="center"/>
    </xf>
    <xf numFmtId="0" fontId="8" fillId="0" borderId="153" xfId="51" applyFont="1" applyBorder="1" applyAlignment="1">
      <alignment horizontal="center" vertical="center"/>
    </xf>
    <xf numFmtId="0" fontId="8" fillId="0" borderId="152" xfId="51" applyFont="1" applyBorder="1" applyAlignment="1">
      <alignment horizontal="center" vertical="center"/>
    </xf>
    <xf numFmtId="0" fontId="8" fillId="0" borderId="162" xfId="51" applyFont="1" applyBorder="1" applyAlignment="1">
      <alignment horizontal="center" vertical="center"/>
    </xf>
    <xf numFmtId="0" fontId="8" fillId="0" borderId="26" xfId="51" applyFont="1" applyBorder="1" applyAlignment="1">
      <alignment horizontal="center" vertical="center"/>
    </xf>
    <xf numFmtId="0" fontId="67" fillId="0" borderId="25" xfId="51" applyFont="1" applyBorder="1" applyAlignment="1">
      <alignment horizontal="center" vertical="center"/>
    </xf>
    <xf numFmtId="0" fontId="8" fillId="0" borderId="145" xfId="51" applyFont="1" applyBorder="1" applyAlignment="1">
      <alignment horizontal="center" vertical="center"/>
    </xf>
    <xf numFmtId="0" fontId="8" fillId="0" borderId="30" xfId="51" applyFont="1" applyBorder="1" applyAlignment="1">
      <alignment horizontal="center" vertical="center"/>
    </xf>
    <xf numFmtId="0" fontId="8" fillId="0" borderId="143" xfId="51" applyFont="1" applyBorder="1" applyAlignment="1">
      <alignment horizontal="center" vertical="center"/>
    </xf>
    <xf numFmtId="0" fontId="8" fillId="0" borderId="25" xfId="51" applyFont="1" applyBorder="1" applyAlignment="1">
      <alignment horizontal="center" vertical="center"/>
    </xf>
    <xf numFmtId="0" fontId="8" fillId="0" borderId="25" xfId="56" applyBorder="1" applyAlignment="1">
      <alignment horizontal="center" vertical="center"/>
    </xf>
    <xf numFmtId="0" fontId="8" fillId="0" borderId="27" xfId="56" applyBorder="1" applyAlignment="1">
      <alignment horizontal="center" vertical="center"/>
    </xf>
    <xf numFmtId="0" fontId="67" fillId="0" borderId="2" xfId="51" applyFont="1" applyBorder="1" applyAlignment="1">
      <alignment horizontal="center" vertical="center"/>
    </xf>
    <xf numFmtId="0" fontId="67" fillId="0" borderId="17" xfId="56" applyFont="1" applyBorder="1" applyAlignment="1">
      <alignment horizontal="center" vertical="center"/>
    </xf>
    <xf numFmtId="0" fontId="67" fillId="0" borderId="0" xfId="56" applyFont="1" applyAlignment="1">
      <alignment horizontal="center" vertical="center"/>
    </xf>
    <xf numFmtId="0" fontId="67" fillId="0" borderId="27" xfId="56" applyFont="1" applyBorder="1" applyAlignment="1">
      <alignment horizontal="center" vertical="center"/>
    </xf>
    <xf numFmtId="0" fontId="8" fillId="0" borderId="30" xfId="56" applyBorder="1" applyAlignment="1">
      <alignment horizontal="center" vertical="center"/>
    </xf>
    <xf numFmtId="0" fontId="75" fillId="0" borderId="0" xfId="56" applyFont="1" applyAlignment="1">
      <alignment horizontal="center" vertical="center"/>
    </xf>
    <xf numFmtId="0" fontId="67" fillId="0" borderId="6" xfId="57" applyFont="1" applyBorder="1" applyAlignment="1">
      <alignment horizontal="center" vertical="center"/>
    </xf>
    <xf numFmtId="0" fontId="67" fillId="0" borderId="8" xfId="57" applyFont="1" applyBorder="1" applyAlignment="1">
      <alignment horizontal="center" vertical="center"/>
    </xf>
    <xf numFmtId="0" fontId="8" fillId="0" borderId="6" xfId="57" applyBorder="1" applyAlignment="1">
      <alignment horizontal="center" vertical="center"/>
    </xf>
    <xf numFmtId="0" fontId="8" fillId="0" borderId="7" xfId="57" applyBorder="1" applyAlignment="1">
      <alignment horizontal="center" vertical="center"/>
    </xf>
    <xf numFmtId="0" fontId="8" fillId="0" borderId="8" xfId="57" applyBorder="1" applyAlignment="1">
      <alignment horizontal="center" vertical="center"/>
    </xf>
    <xf numFmtId="0" fontId="67" fillId="0" borderId="7" xfId="57" applyFont="1" applyBorder="1" applyAlignment="1">
      <alignment horizontal="center" vertical="center"/>
    </xf>
    <xf numFmtId="0" fontId="8" fillId="0" borderId="177" xfId="56" applyBorder="1" applyAlignment="1">
      <alignment horizontal="center" vertical="center"/>
    </xf>
    <xf numFmtId="0" fontId="8" fillId="0" borderId="176" xfId="56" applyBorder="1" applyAlignment="1">
      <alignment horizontal="center" vertical="center"/>
    </xf>
    <xf numFmtId="0" fontId="8" fillId="0" borderId="151" xfId="56" applyBorder="1" applyAlignment="1">
      <alignment horizontal="center" vertical="center"/>
    </xf>
    <xf numFmtId="0" fontId="8" fillId="0" borderId="16" xfId="56" applyBorder="1" applyAlignment="1">
      <alignment horizontal="center" vertical="center"/>
    </xf>
    <xf numFmtId="0" fontId="8" fillId="0" borderId="5" xfId="56" applyBorder="1" applyAlignment="1">
      <alignment horizontal="center" vertical="center"/>
    </xf>
    <xf numFmtId="0" fontId="8" fillId="0" borderId="15" xfId="56" applyBorder="1" applyAlignment="1">
      <alignment horizontal="center" vertical="center"/>
    </xf>
    <xf numFmtId="0" fontId="8" fillId="0" borderId="158" xfId="51" applyFont="1" applyBorder="1" applyAlignment="1">
      <alignment horizontal="center" vertical="center"/>
    </xf>
    <xf numFmtId="0" fontId="8" fillId="0" borderId="107" xfId="57" applyBorder="1" applyAlignment="1">
      <alignment horizontal="center" vertical="center" wrapText="1" shrinkToFit="1"/>
    </xf>
    <xf numFmtId="0" fontId="8" fillId="0" borderId="118" xfId="57" applyBorder="1" applyAlignment="1">
      <alignment horizontal="center" vertical="center" wrapText="1" shrinkToFit="1"/>
    </xf>
    <xf numFmtId="0" fontId="67" fillId="0" borderId="2" xfId="57" applyFont="1" applyBorder="1" applyAlignment="1">
      <alignment horizontal="center" vertical="center"/>
    </xf>
    <xf numFmtId="0" fontId="8" fillId="0" borderId="74" xfId="57" applyBorder="1" applyAlignment="1">
      <alignment horizontal="center" vertical="center"/>
    </xf>
    <xf numFmtId="0" fontId="8" fillId="0" borderId="73" xfId="57" applyBorder="1" applyAlignment="1">
      <alignment horizontal="center" vertical="center"/>
    </xf>
    <xf numFmtId="0" fontId="8" fillId="0" borderId="6" xfId="51" applyFont="1" applyBorder="1" applyAlignment="1">
      <alignment horizontal="center" vertical="center"/>
    </xf>
    <xf numFmtId="0" fontId="8" fillId="0" borderId="7" xfId="51" applyFont="1" applyBorder="1" applyAlignment="1">
      <alignment horizontal="center" vertical="center"/>
    </xf>
    <xf numFmtId="0" fontId="75" fillId="0" borderId="0" xfId="57" applyFont="1" applyAlignment="1">
      <alignment horizontal="center" vertical="center"/>
    </xf>
    <xf numFmtId="0" fontId="8" fillId="0" borderId="2" xfId="57" applyBorder="1" applyAlignment="1">
      <alignment horizontal="center" vertical="center"/>
    </xf>
    <xf numFmtId="0" fontId="8" fillId="0" borderId="5" xfId="57" applyBorder="1" applyAlignment="1">
      <alignment horizontal="left" vertical="center"/>
    </xf>
    <xf numFmtId="0" fontId="8" fillId="0" borderId="0" xfId="57" applyAlignment="1">
      <alignment horizontal="left" vertical="center"/>
    </xf>
    <xf numFmtId="0" fontId="8" fillId="0" borderId="151" xfId="51" applyFont="1" applyBorder="1" applyAlignment="1">
      <alignment horizontal="center" vertical="center"/>
    </xf>
    <xf numFmtId="0" fontId="8" fillId="0" borderId="150" xfId="51" applyFont="1" applyBorder="1" applyAlignment="1">
      <alignment horizontal="center" vertical="center"/>
    </xf>
    <xf numFmtId="0" fontId="8" fillId="0" borderId="159" xfId="51" applyFont="1" applyBorder="1" applyAlignment="1">
      <alignment horizontal="center" vertical="center"/>
    </xf>
    <xf numFmtId="0" fontId="67" fillId="0" borderId="25" xfId="57" applyFont="1" applyBorder="1" applyAlignment="1">
      <alignment horizontal="center" vertical="center"/>
    </xf>
    <xf numFmtId="0" fontId="67" fillId="0" borderId="3" xfId="57" applyFont="1" applyBorder="1" applyAlignment="1">
      <alignment horizontal="center" vertical="center"/>
    </xf>
    <xf numFmtId="0" fontId="67" fillId="0" borderId="4" xfId="57" applyFont="1" applyBorder="1" applyAlignment="1">
      <alignment horizontal="center" vertical="center"/>
    </xf>
    <xf numFmtId="0" fontId="67" fillId="0" borderId="142" xfId="57" applyFont="1" applyBorder="1" applyAlignment="1">
      <alignment horizontal="center" vertical="center"/>
    </xf>
    <xf numFmtId="0" fontId="8" fillId="0" borderId="181" xfId="51" applyFont="1" applyBorder="1" applyAlignment="1">
      <alignment horizontal="center" vertical="center"/>
    </xf>
    <xf numFmtId="0" fontId="67" fillId="0" borderId="153" xfId="57" applyFont="1" applyBorder="1" applyAlignment="1">
      <alignment horizontal="center" vertical="center"/>
    </xf>
    <xf numFmtId="0" fontId="67" fillId="0" borderId="152" xfId="57" applyFont="1" applyBorder="1" applyAlignment="1">
      <alignment horizontal="center" vertical="center"/>
    </xf>
    <xf numFmtId="0" fontId="8" fillId="0" borderId="147" xfId="57" applyBorder="1" applyAlignment="1">
      <alignment horizontal="center" vertical="center"/>
    </xf>
    <xf numFmtId="0" fontId="8" fillId="0" borderId="0" xfId="57" applyAlignment="1">
      <alignment horizontal="center" vertical="center"/>
    </xf>
    <xf numFmtId="0" fontId="8" fillId="0" borderId="148" xfId="57" applyBorder="1" applyAlignment="1">
      <alignment horizontal="center" vertical="center"/>
    </xf>
    <xf numFmtId="0" fontId="8" fillId="0" borderId="97" xfId="57" applyBorder="1" applyAlignment="1">
      <alignment horizontal="center" vertical="center"/>
    </xf>
    <xf numFmtId="0" fontId="8" fillId="0" borderId="104" xfId="57" applyBorder="1" applyAlignment="1">
      <alignment horizontal="center" vertical="center"/>
    </xf>
    <xf numFmtId="0" fontId="8" fillId="0" borderId="96" xfId="57" applyBorder="1" applyAlignment="1">
      <alignment horizontal="center" vertical="center"/>
    </xf>
    <xf numFmtId="0" fontId="8" fillId="0" borderId="109" xfId="57" applyBorder="1" applyAlignment="1">
      <alignment horizontal="center" vertical="center"/>
    </xf>
    <xf numFmtId="0" fontId="8" fillId="0" borderId="108" xfId="57" applyBorder="1" applyAlignment="1">
      <alignment horizontal="center" vertical="center"/>
    </xf>
    <xf numFmtId="0" fontId="8" fillId="0" borderId="110" xfId="57" applyBorder="1" applyAlignment="1">
      <alignment horizontal="center" vertical="center"/>
    </xf>
    <xf numFmtId="0" fontId="40" fillId="0" borderId="0" xfId="57" applyFont="1" applyAlignment="1">
      <alignment horizontal="left" vertical="center" wrapText="1"/>
    </xf>
    <xf numFmtId="0" fontId="8" fillId="0" borderId="180" xfId="51" applyFont="1" applyBorder="1" applyAlignment="1">
      <alignment horizontal="center" vertical="center"/>
    </xf>
    <xf numFmtId="0" fontId="8" fillId="0" borderId="148" xfId="51" applyFont="1" applyBorder="1" applyAlignment="1">
      <alignment horizontal="center" vertical="center"/>
    </xf>
    <xf numFmtId="0" fontId="8" fillId="0" borderId="97" xfId="51" applyFont="1" applyBorder="1" applyAlignment="1">
      <alignment horizontal="center" vertical="center"/>
    </xf>
    <xf numFmtId="0" fontId="8" fillId="0" borderId="179" xfId="51" applyFont="1" applyBorder="1" applyAlignment="1">
      <alignment horizontal="center" vertical="center"/>
    </xf>
    <xf numFmtId="0" fontId="8" fillId="0" borderId="98" xfId="51" applyFont="1" applyBorder="1" applyAlignment="1">
      <alignment horizontal="center" vertical="center"/>
    </xf>
    <xf numFmtId="0" fontId="8" fillId="0" borderId="178" xfId="51" applyFont="1" applyBorder="1" applyAlignment="1">
      <alignment horizontal="center" vertical="center"/>
    </xf>
    <xf numFmtId="0" fontId="40" fillId="0" borderId="0" xfId="57" applyFont="1" applyAlignment="1">
      <alignment horizontal="left" vertical="center"/>
    </xf>
    <xf numFmtId="0" fontId="41" fillId="0" borderId="0" xfId="51" applyFont="1" applyAlignment="1">
      <alignment horizontal="left" vertical="center"/>
    </xf>
    <xf numFmtId="0" fontId="8" fillId="0" borderId="6" xfId="58" applyFont="1" applyBorder="1" applyAlignment="1">
      <alignment horizontal="center" vertical="center"/>
    </xf>
    <xf numFmtId="0" fontId="8" fillId="0" borderId="7" xfId="58" applyFont="1" applyBorder="1" applyAlignment="1">
      <alignment horizontal="center" vertical="center"/>
    </xf>
    <xf numFmtId="0" fontId="8" fillId="0" borderId="177" xfId="58" applyFont="1" applyBorder="1" applyAlignment="1">
      <alignment horizontal="center" vertical="center" wrapText="1"/>
    </xf>
    <xf numFmtId="0" fontId="8" fillId="0" borderId="182" xfId="58" applyFont="1" applyBorder="1" applyAlignment="1">
      <alignment horizontal="center" vertical="center" wrapText="1"/>
    </xf>
    <xf numFmtId="0" fontId="8" fillId="0" borderId="167" xfId="58" applyFont="1" applyBorder="1" applyAlignment="1">
      <alignment horizontal="center" vertical="center" wrapText="1"/>
    </xf>
    <xf numFmtId="0" fontId="8" fillId="0" borderId="168" xfId="58" applyFont="1" applyBorder="1" applyAlignment="1">
      <alignment horizontal="center" vertical="center" wrapText="1"/>
    </xf>
    <xf numFmtId="0" fontId="8" fillId="0" borderId="166" xfId="58" applyFont="1" applyBorder="1" applyAlignment="1">
      <alignment horizontal="center" vertical="center" wrapText="1"/>
    </xf>
    <xf numFmtId="0" fontId="8" fillId="0" borderId="6" xfId="58" applyFont="1" applyBorder="1" applyAlignment="1">
      <alignment horizontal="center" vertical="center" wrapText="1"/>
    </xf>
    <xf numFmtId="0" fontId="8" fillId="0" borderId="7" xfId="58" applyFont="1" applyBorder="1" applyAlignment="1">
      <alignment horizontal="center" vertical="center" wrapText="1"/>
    </xf>
    <xf numFmtId="0" fontId="8" fillId="0" borderId="153" xfId="58" applyFont="1" applyBorder="1" applyAlignment="1">
      <alignment horizontal="center" vertical="center" wrapText="1"/>
    </xf>
    <xf numFmtId="0" fontId="8" fillId="0" borderId="152" xfId="58" applyFont="1" applyBorder="1" applyAlignment="1">
      <alignment horizontal="center" vertical="center" wrapText="1"/>
    </xf>
    <xf numFmtId="0" fontId="8" fillId="0" borderId="162" xfId="58" applyFont="1" applyBorder="1" applyAlignment="1">
      <alignment horizontal="center" vertical="center" wrapText="1"/>
    </xf>
    <xf numFmtId="0" fontId="8" fillId="0" borderId="21" xfId="58" applyFont="1" applyBorder="1" applyAlignment="1">
      <alignment horizontal="center" vertical="center"/>
    </xf>
    <xf numFmtId="0" fontId="8" fillId="0" borderId="23" xfId="58" applyFont="1" applyBorder="1" applyAlignment="1">
      <alignment horizontal="center" vertical="center"/>
    </xf>
    <xf numFmtId="0" fontId="8" fillId="0" borderId="0" xfId="58" applyFont="1" applyAlignment="1">
      <alignment horizontal="center" vertical="center"/>
    </xf>
    <xf numFmtId="0" fontId="8" fillId="0" borderId="21" xfId="58" applyFont="1" applyBorder="1" applyAlignment="1">
      <alignment horizontal="center" vertical="center" wrapText="1"/>
    </xf>
    <xf numFmtId="0" fontId="8" fillId="0" borderId="23" xfId="58" applyFont="1" applyBorder="1" applyAlignment="1">
      <alignment horizontal="center" vertical="center" wrapText="1"/>
    </xf>
    <xf numFmtId="0" fontId="44" fillId="0" borderId="2" xfId="51" applyBorder="1" applyAlignment="1">
      <alignment horizontal="center" vertical="center"/>
    </xf>
    <xf numFmtId="0" fontId="41" fillId="0" borderId="4" xfId="57" applyFont="1" applyBorder="1" applyAlignment="1">
      <alignment horizontal="left" vertical="center"/>
    </xf>
    <xf numFmtId="0" fontId="64" fillId="0" borderId="0" xfId="45" applyFont="1" applyAlignment="1">
      <alignment horizontal="left" vertical="top"/>
    </xf>
    <xf numFmtId="0" fontId="8" fillId="0" borderId="2" xfId="57" applyBorder="1" applyAlignment="1">
      <alignment horizontal="right" vertical="center"/>
    </xf>
    <xf numFmtId="0" fontId="62" fillId="0" borderId="2" xfId="57" applyFont="1" applyBorder="1" applyAlignment="1">
      <alignment horizontal="right" vertical="center"/>
    </xf>
    <xf numFmtId="0" fontId="41" fillId="0" borderId="0" xfId="57" applyFont="1" applyAlignment="1">
      <alignment horizontal="left" vertical="center"/>
    </xf>
    <xf numFmtId="0" fontId="41" fillId="0" borderId="0" xfId="57" applyFont="1" applyAlignment="1">
      <alignment horizontal="left" vertical="center" wrapText="1"/>
    </xf>
    <xf numFmtId="0" fontId="42" fillId="0" borderId="4" xfId="57" applyFont="1" applyBorder="1" applyAlignment="1">
      <alignment horizontal="left" vertical="center"/>
    </xf>
    <xf numFmtId="0" fontId="42" fillId="0" borderId="0" xfId="57" applyFont="1" applyAlignment="1">
      <alignment horizontal="left" vertical="center"/>
    </xf>
    <xf numFmtId="0" fontId="67" fillId="0" borderId="2" xfId="57" applyFont="1" applyBorder="1" applyAlignment="1">
      <alignment horizontal="center" vertical="center" wrapText="1"/>
    </xf>
    <xf numFmtId="0" fontId="67" fillId="0" borderId="6" xfId="57" applyFont="1" applyBorder="1" applyAlignment="1">
      <alignment horizontal="right" vertical="center"/>
    </xf>
    <xf numFmtId="0" fontId="67" fillId="0" borderId="7" xfId="57" applyFont="1" applyBorder="1" applyAlignment="1">
      <alignment horizontal="right" vertical="center"/>
    </xf>
    <xf numFmtId="0" fontId="67" fillId="0" borderId="8" xfId="57" applyFont="1" applyBorder="1" applyAlignment="1">
      <alignment horizontal="right" vertical="center"/>
    </xf>
    <xf numFmtId="0" fontId="40" fillId="0" borderId="2" xfId="57" applyFont="1" applyBorder="1" applyAlignment="1">
      <alignment horizontal="center" vertical="center"/>
    </xf>
    <xf numFmtId="0" fontId="71" fillId="0" borderId="0" xfId="57" applyFont="1" applyAlignment="1">
      <alignment horizontal="center" vertical="center"/>
    </xf>
    <xf numFmtId="0" fontId="8" fillId="0" borderId="2" xfId="57" applyBorder="1" applyAlignment="1">
      <alignment horizontal="center" vertical="center" shrinkToFit="1"/>
    </xf>
    <xf numFmtId="0" fontId="72" fillId="0" borderId="0" xfId="51" applyFont="1" applyAlignment="1">
      <alignment horizontal="center" vertical="center"/>
    </xf>
    <xf numFmtId="0" fontId="77" fillId="34" borderId="85" xfId="0" applyFont="1" applyFill="1" applyBorder="1" applyAlignment="1">
      <alignment horizontal="center" vertical="top"/>
    </xf>
    <xf numFmtId="0" fontId="77" fillId="34" borderId="2" xfId="0" applyFont="1" applyFill="1" applyBorder="1" applyAlignment="1">
      <alignment horizontal="center" vertical="top"/>
    </xf>
    <xf numFmtId="0" fontId="77" fillId="34" borderId="84" xfId="0" applyFont="1" applyFill="1" applyBorder="1" applyAlignment="1">
      <alignment horizontal="center" vertical="top"/>
    </xf>
    <xf numFmtId="0" fontId="77" fillId="34" borderId="88" xfId="0" applyFont="1" applyFill="1" applyBorder="1" applyAlignment="1">
      <alignment horizontal="center" vertical="top"/>
    </xf>
    <xf numFmtId="0" fontId="77" fillId="34" borderId="87" xfId="0" applyFont="1" applyFill="1" applyBorder="1" applyAlignment="1">
      <alignment horizontal="center" vertical="top"/>
    </xf>
    <xf numFmtId="0" fontId="77" fillId="34" borderId="93" xfId="0" applyFont="1" applyFill="1" applyBorder="1" applyAlignment="1">
      <alignment horizontal="center" vertical="top"/>
    </xf>
    <xf numFmtId="0" fontId="77" fillId="34" borderId="92" xfId="0" applyFont="1" applyFill="1" applyBorder="1" applyAlignment="1">
      <alignment horizontal="center" vertical="top"/>
    </xf>
    <xf numFmtId="0" fontId="77" fillId="34" borderId="86" xfId="0" applyFont="1" applyFill="1" applyBorder="1" applyAlignment="1">
      <alignment horizontal="center" vertical="top"/>
    </xf>
    <xf numFmtId="0" fontId="77" fillId="34" borderId="82" xfId="0" applyFont="1" applyFill="1" applyBorder="1" applyAlignment="1">
      <alignment horizontal="center" vertical="center"/>
    </xf>
    <xf numFmtId="0" fontId="77" fillId="34" borderId="81" xfId="0" applyFont="1" applyFill="1" applyBorder="1" applyAlignment="1">
      <alignment horizontal="center" vertical="center"/>
    </xf>
    <xf numFmtId="0" fontId="77" fillId="34" borderId="195" xfId="0" applyFont="1" applyFill="1" applyBorder="1" applyAlignment="1">
      <alignment horizontal="center" vertical="top"/>
    </xf>
    <xf numFmtId="0" fontId="77" fillId="34" borderId="141" xfId="0" applyFont="1" applyFill="1" applyBorder="1" applyAlignment="1">
      <alignment horizontal="center" vertical="top"/>
    </xf>
    <xf numFmtId="0" fontId="77" fillId="34" borderId="140" xfId="0" applyFont="1" applyFill="1" applyBorder="1" applyAlignment="1">
      <alignment horizontal="center" vertical="top"/>
    </xf>
    <xf numFmtId="0" fontId="77" fillId="34" borderId="3" xfId="0" applyFont="1" applyFill="1" applyBorder="1" applyAlignment="1">
      <alignment horizontal="center" vertical="center"/>
    </xf>
    <xf numFmtId="0" fontId="77" fillId="34" borderId="4" xfId="0" applyFont="1" applyFill="1" applyBorder="1" applyAlignment="1">
      <alignment horizontal="center" vertical="center"/>
    </xf>
    <xf numFmtId="0" fontId="77" fillId="34" borderId="1" xfId="0" applyFont="1" applyFill="1" applyBorder="1" applyAlignment="1">
      <alignment horizontal="center" vertical="center"/>
    </xf>
    <xf numFmtId="0" fontId="77" fillId="34" borderId="16" xfId="0" applyFont="1" applyFill="1" applyBorder="1" applyAlignment="1">
      <alignment horizontal="center" vertical="center"/>
    </xf>
    <xf numFmtId="0" fontId="77" fillId="34" borderId="5" xfId="0" applyFont="1" applyFill="1" applyBorder="1" applyAlignment="1">
      <alignment horizontal="center" vertical="center"/>
    </xf>
    <xf numFmtId="0" fontId="77" fillId="34" borderId="15" xfId="0" applyFont="1" applyFill="1" applyBorder="1" applyAlignment="1">
      <alignment horizontal="center" vertical="center"/>
    </xf>
    <xf numFmtId="0" fontId="77" fillId="34" borderId="199" xfId="0" applyFont="1" applyFill="1" applyBorder="1" applyAlignment="1">
      <alignment horizontal="center" vertical="center"/>
    </xf>
    <xf numFmtId="0" fontId="77" fillId="34" borderId="204" xfId="0" applyFont="1" applyFill="1" applyBorder="1" applyAlignment="1">
      <alignment horizontal="center" vertical="center"/>
    </xf>
    <xf numFmtId="0" fontId="77" fillId="34" borderId="200" xfId="0" applyFont="1" applyFill="1" applyBorder="1" applyAlignment="1">
      <alignment horizontal="center" vertical="center"/>
    </xf>
    <xf numFmtId="0" fontId="77" fillId="34" borderId="196" xfId="0" applyFont="1" applyFill="1" applyBorder="1" applyAlignment="1">
      <alignment horizontal="center" vertical="center"/>
    </xf>
    <xf numFmtId="0" fontId="77" fillId="34" borderId="201" xfId="0" applyFont="1" applyFill="1" applyBorder="1" applyAlignment="1">
      <alignment horizontal="center" vertical="top"/>
    </xf>
    <xf numFmtId="0" fontId="77" fillId="34" borderId="202" xfId="0" applyFont="1" applyFill="1" applyBorder="1" applyAlignment="1">
      <alignment horizontal="center" vertical="top"/>
    </xf>
    <xf numFmtId="0" fontId="77" fillId="34" borderId="203" xfId="0" applyFont="1" applyFill="1" applyBorder="1" applyAlignment="1">
      <alignment horizontal="center" vertical="top"/>
    </xf>
    <xf numFmtId="0" fontId="77" fillId="34" borderId="79" xfId="0" applyFont="1" applyFill="1" applyBorder="1" applyAlignment="1">
      <alignment horizontal="center" vertical="top"/>
    </xf>
    <xf numFmtId="0" fontId="77" fillId="34" borderId="7" xfId="0" applyFont="1" applyFill="1" applyBorder="1" applyAlignment="1">
      <alignment horizontal="center" vertical="top"/>
    </xf>
    <xf numFmtId="0" fontId="77" fillId="34" borderId="205" xfId="0" applyFont="1" applyFill="1" applyBorder="1" applyAlignment="1">
      <alignment horizontal="center" vertical="top"/>
    </xf>
    <xf numFmtId="0" fontId="77" fillId="34" borderId="81" xfId="0" applyFont="1" applyFill="1" applyBorder="1" applyAlignment="1">
      <alignment horizontal="left" vertical="top"/>
    </xf>
    <xf numFmtId="0" fontId="77" fillId="34" borderId="81" xfId="0" applyFont="1" applyFill="1" applyBorder="1" applyAlignment="1">
      <alignment horizontal="center" vertical="top"/>
    </xf>
    <xf numFmtId="0" fontId="77" fillId="34" borderId="80" xfId="0" applyFont="1" applyFill="1" applyBorder="1" applyAlignment="1">
      <alignment horizontal="center" vertical="top"/>
    </xf>
    <xf numFmtId="0" fontId="77" fillId="34" borderId="206" xfId="0" applyFont="1" applyFill="1" applyBorder="1" applyAlignment="1">
      <alignment horizontal="center" vertical="top"/>
    </xf>
    <xf numFmtId="0" fontId="77" fillId="34" borderId="59" xfId="0" applyFont="1" applyFill="1" applyBorder="1" applyAlignment="1">
      <alignment horizontal="center" vertical="top"/>
    </xf>
    <xf numFmtId="0" fontId="77" fillId="34" borderId="124" xfId="0" applyFont="1" applyFill="1" applyBorder="1" applyAlignment="1">
      <alignment horizontal="center" vertical="top"/>
    </xf>
    <xf numFmtId="0" fontId="77" fillId="34" borderId="123" xfId="0" applyFont="1" applyFill="1" applyBorder="1" applyAlignment="1">
      <alignment horizontal="left" vertical="top"/>
    </xf>
    <xf numFmtId="0" fontId="77" fillId="34" borderId="123" xfId="0" applyFont="1" applyFill="1" applyBorder="1" applyAlignment="1">
      <alignment horizontal="center" vertical="top"/>
    </xf>
    <xf numFmtId="0" fontId="77" fillId="34" borderId="207" xfId="0" applyFont="1" applyFill="1" applyBorder="1" applyAlignment="1">
      <alignment horizontal="center" vertical="top"/>
    </xf>
    <xf numFmtId="0" fontId="67" fillId="34" borderId="88" xfId="0" applyFont="1" applyFill="1" applyBorder="1" applyAlignment="1">
      <alignment horizontal="center" vertical="center" wrapText="1"/>
    </xf>
    <xf numFmtId="0" fontId="67" fillId="34" borderId="87" xfId="0" applyFont="1" applyFill="1" applyBorder="1" applyAlignment="1">
      <alignment horizontal="center" vertical="center" wrapText="1"/>
    </xf>
    <xf numFmtId="0" fontId="67" fillId="34" borderId="86" xfId="0" applyFont="1" applyFill="1" applyBorder="1" applyAlignment="1">
      <alignment horizontal="center" vertical="center" wrapText="1"/>
    </xf>
    <xf numFmtId="0" fontId="77" fillId="34" borderId="79" xfId="0" applyFont="1" applyFill="1" applyBorder="1" applyAlignment="1">
      <alignment horizontal="center" vertical="center"/>
    </xf>
    <xf numFmtId="0" fontId="77" fillId="34" borderId="7" xfId="0" applyFont="1" applyFill="1" applyBorder="1" applyAlignment="1">
      <alignment horizontal="center" vertical="center"/>
    </xf>
    <xf numFmtId="0" fontId="77" fillId="34" borderId="8" xfId="0" applyFont="1" applyFill="1" applyBorder="1" applyAlignment="1">
      <alignment horizontal="center" vertical="center"/>
    </xf>
    <xf numFmtId="0" fontId="77" fillId="34" borderId="6" xfId="0" applyFont="1" applyFill="1" applyBorder="1" applyAlignment="1">
      <alignment horizontal="center" vertical="center"/>
    </xf>
    <xf numFmtId="0" fontId="77" fillId="34" borderId="78" xfId="0" applyFont="1" applyFill="1" applyBorder="1" applyAlignment="1">
      <alignment horizontal="center" vertical="center"/>
    </xf>
    <xf numFmtId="0" fontId="78" fillId="34" borderId="97" xfId="0" applyFont="1" applyFill="1" applyBorder="1" applyAlignment="1">
      <alignment horizontal="center" vertical="center"/>
    </xf>
    <xf numFmtId="0" fontId="77" fillId="34" borderId="208" xfId="0" applyFont="1" applyFill="1" applyBorder="1" applyAlignment="1">
      <alignment horizontal="center" vertical="top"/>
    </xf>
    <xf numFmtId="0" fontId="77" fillId="34" borderId="127" xfId="0" applyFont="1" applyFill="1" applyBorder="1" applyAlignment="1">
      <alignment horizontal="center" vertical="top"/>
    </xf>
    <xf numFmtId="0" fontId="77" fillId="34" borderId="126" xfId="0" applyFont="1" applyFill="1" applyBorder="1" applyAlignment="1">
      <alignment horizontal="center" vertical="top"/>
    </xf>
    <xf numFmtId="0" fontId="77" fillId="34" borderId="125" xfId="0" applyFont="1" applyFill="1" applyBorder="1" applyAlignment="1">
      <alignment horizontal="left" vertical="top"/>
    </xf>
    <xf numFmtId="0" fontId="77" fillId="34" borderId="125" xfId="0" applyFont="1" applyFill="1" applyBorder="1" applyAlignment="1">
      <alignment horizontal="center" vertical="top"/>
    </xf>
    <xf numFmtId="0" fontId="77" fillId="34" borderId="209" xfId="0" applyFont="1" applyFill="1" applyBorder="1" applyAlignment="1">
      <alignment horizontal="center" vertical="top"/>
    </xf>
    <xf numFmtId="176" fontId="7" fillId="34" borderId="0" xfId="52" applyNumberFormat="1" applyFont="1" applyFill="1" applyAlignment="1">
      <alignment horizontal="center" vertical="center"/>
    </xf>
    <xf numFmtId="0" fontId="7" fillId="0" borderId="5" xfId="52" applyFont="1" applyBorder="1" applyAlignment="1">
      <alignment horizontal="center" vertical="center"/>
    </xf>
    <xf numFmtId="179" fontId="7" fillId="0" borderId="6" xfId="52" applyNumberFormat="1" applyFont="1" applyBorder="1" applyAlignment="1">
      <alignment horizontal="center" vertical="center"/>
    </xf>
    <xf numFmtId="179" fontId="7" fillId="0" borderId="7" xfId="52" applyNumberFormat="1" applyFont="1" applyBorder="1" applyAlignment="1">
      <alignment horizontal="center" vertical="center"/>
    </xf>
    <xf numFmtId="179" fontId="7" fillId="0" borderId="8" xfId="52" applyNumberFormat="1" applyFont="1" applyBorder="1" applyAlignment="1">
      <alignment horizontal="center" vertical="center"/>
    </xf>
    <xf numFmtId="176" fontId="7" fillId="0" borderId="6" xfId="52" applyNumberFormat="1" applyFont="1" applyBorder="1" applyAlignment="1">
      <alignment horizontal="center" vertical="center"/>
    </xf>
    <xf numFmtId="176" fontId="7" fillId="0" borderId="7" xfId="52" applyNumberFormat="1" applyFont="1" applyBorder="1" applyAlignment="1">
      <alignment horizontal="center" vertical="center"/>
    </xf>
    <xf numFmtId="176" fontId="7" fillId="0" borderId="8" xfId="52" applyNumberFormat="1" applyFont="1" applyBorder="1" applyAlignment="1">
      <alignment horizontal="center" vertical="center"/>
    </xf>
    <xf numFmtId="178" fontId="7" fillId="34" borderId="6" xfId="52" applyNumberFormat="1" applyFont="1" applyFill="1" applyBorder="1" applyAlignment="1">
      <alignment horizontal="center" vertical="center"/>
    </xf>
    <xf numFmtId="178" fontId="7" fillId="34" borderId="7" xfId="52" applyNumberFormat="1" applyFont="1" applyFill="1" applyBorder="1" applyAlignment="1">
      <alignment horizontal="center" vertical="center"/>
    </xf>
    <xf numFmtId="178" fontId="7" fillId="34" borderId="8" xfId="52" applyNumberFormat="1" applyFont="1" applyFill="1" applyBorder="1" applyAlignment="1">
      <alignment horizontal="center" vertical="center"/>
    </xf>
    <xf numFmtId="0" fontId="7" fillId="38" borderId="6" xfId="52" applyFont="1" applyFill="1" applyBorder="1" applyAlignment="1" applyProtection="1">
      <alignment horizontal="center" vertical="center"/>
      <protection locked="0"/>
    </xf>
    <xf numFmtId="0" fontId="7" fillId="38" borderId="8" xfId="52" applyFont="1" applyFill="1" applyBorder="1" applyAlignment="1" applyProtection="1">
      <alignment horizontal="center" vertical="center"/>
      <protection locked="0"/>
    </xf>
    <xf numFmtId="179" fontId="7" fillId="34" borderId="6" xfId="52" applyNumberFormat="1" applyFont="1" applyFill="1" applyBorder="1" applyAlignment="1">
      <alignment horizontal="center" vertical="center"/>
    </xf>
    <xf numFmtId="179" fontId="7" fillId="34" borderId="8" xfId="52" applyNumberFormat="1" applyFont="1" applyFill="1" applyBorder="1" applyAlignment="1">
      <alignment horizontal="center" vertical="center"/>
    </xf>
    <xf numFmtId="0" fontId="7" fillId="37" borderId="6" xfId="52" applyFont="1" applyFill="1" applyBorder="1" applyAlignment="1" applyProtection="1">
      <alignment horizontal="center" vertical="center"/>
      <protection locked="0"/>
    </xf>
    <xf numFmtId="0" fontId="7" fillId="37" borderId="8" xfId="52" applyFont="1" applyFill="1" applyBorder="1" applyAlignment="1" applyProtection="1">
      <alignment horizontal="center" vertical="center"/>
      <protection locked="0"/>
    </xf>
    <xf numFmtId="176" fontId="7" fillId="34" borderId="6" xfId="52" applyNumberFormat="1" applyFont="1" applyFill="1" applyBorder="1" applyAlignment="1">
      <alignment horizontal="center" vertical="center"/>
    </xf>
    <xf numFmtId="176" fontId="7" fillId="34" borderId="8" xfId="52" applyNumberFormat="1" applyFont="1" applyFill="1" applyBorder="1" applyAlignment="1">
      <alignment horizontal="center" vertical="center"/>
    </xf>
    <xf numFmtId="181" fontId="7" fillId="34" borderId="6" xfId="52" applyNumberFormat="1" applyFont="1" applyFill="1" applyBorder="1" applyAlignment="1">
      <alignment horizontal="center" vertical="center"/>
    </xf>
    <xf numFmtId="181" fontId="7" fillId="34" borderId="7" xfId="52" applyNumberFormat="1" applyFont="1" applyFill="1" applyBorder="1" applyAlignment="1">
      <alignment horizontal="center" vertical="center"/>
    </xf>
    <xf numFmtId="181" fontId="7" fillId="34" borderId="8" xfId="52" applyNumberFormat="1" applyFont="1" applyFill="1" applyBorder="1" applyAlignment="1">
      <alignment horizontal="center" vertical="center"/>
    </xf>
    <xf numFmtId="0" fontId="7" fillId="0" borderId="6" xfId="52" applyFont="1" applyBorder="1" applyAlignment="1">
      <alignment horizontal="center" vertical="center"/>
    </xf>
    <xf numFmtId="0" fontId="7" fillId="0" borderId="7" xfId="52" applyFont="1" applyBorder="1" applyAlignment="1">
      <alignment horizontal="center" vertical="center"/>
    </xf>
    <xf numFmtId="0" fontId="7" fillId="0" borderId="8" xfId="52" applyFont="1" applyBorder="1" applyAlignment="1">
      <alignment horizontal="center" vertical="center"/>
    </xf>
    <xf numFmtId="0" fontId="7" fillId="34" borderId="0" xfId="52" applyFont="1" applyFill="1" applyAlignment="1">
      <alignment horizontal="center" vertical="center"/>
    </xf>
    <xf numFmtId="0" fontId="7" fillId="34" borderId="0" xfId="52" applyFont="1" applyFill="1" applyAlignment="1">
      <alignment horizontal="right" vertical="center"/>
    </xf>
    <xf numFmtId="180" fontId="7" fillId="34" borderId="0" xfId="52" applyNumberFormat="1" applyFont="1" applyFill="1" applyAlignment="1">
      <alignment horizontal="center" vertical="center"/>
    </xf>
    <xf numFmtId="176" fontId="7" fillId="34" borderId="0" xfId="52" applyNumberFormat="1" applyFont="1" applyFill="1" applyAlignment="1">
      <alignment horizontal="right" vertical="center"/>
    </xf>
    <xf numFmtId="180" fontId="7" fillId="34" borderId="0" xfId="53" applyNumberFormat="1" applyFont="1" applyFill="1" applyBorder="1" applyAlignment="1" applyProtection="1">
      <alignment horizontal="right" vertical="center"/>
    </xf>
    <xf numFmtId="179" fontId="7" fillId="0" borderId="2" xfId="52" applyNumberFormat="1" applyFont="1" applyBorder="1" applyAlignment="1">
      <alignment horizontal="center" vertical="center"/>
    </xf>
    <xf numFmtId="0" fontId="7" fillId="0" borderId="6" xfId="52" applyFont="1" applyBorder="1" applyAlignment="1">
      <alignment horizontal="right" vertical="center"/>
    </xf>
    <xf numFmtId="0" fontId="7" fillId="0" borderId="8" xfId="52" applyFont="1" applyBorder="1" applyAlignment="1">
      <alignment horizontal="right" vertical="center"/>
    </xf>
    <xf numFmtId="180" fontId="7" fillId="0" borderId="6" xfId="53" applyNumberFormat="1" applyFont="1" applyFill="1" applyBorder="1" applyAlignment="1" applyProtection="1">
      <alignment horizontal="right" vertical="center"/>
    </xf>
    <xf numFmtId="180" fontId="7" fillId="0" borderId="8" xfId="53" applyNumberFormat="1" applyFont="1" applyFill="1" applyBorder="1" applyAlignment="1" applyProtection="1">
      <alignment horizontal="right" vertical="center"/>
    </xf>
    <xf numFmtId="176" fontId="7" fillId="0" borderId="6" xfId="52" applyNumberFormat="1" applyFont="1" applyBorder="1" applyAlignment="1">
      <alignment horizontal="right" vertical="center"/>
    </xf>
    <xf numFmtId="176" fontId="7" fillId="0" borderId="8" xfId="52" applyNumberFormat="1" applyFont="1" applyBorder="1" applyAlignment="1">
      <alignment horizontal="right" vertical="center"/>
    </xf>
    <xf numFmtId="0" fontId="7" fillId="38" borderId="6" xfId="52" applyFont="1" applyFill="1" applyBorder="1" applyAlignment="1" applyProtection="1">
      <alignment horizontal="right" vertical="center"/>
      <protection locked="0"/>
    </xf>
    <xf numFmtId="0" fontId="7" fillId="38" borderId="8" xfId="52" applyFont="1" applyFill="1" applyBorder="1" applyAlignment="1" applyProtection="1">
      <alignment horizontal="right" vertical="center"/>
      <protection locked="0"/>
    </xf>
    <xf numFmtId="180" fontId="7" fillId="38" borderId="6" xfId="53" applyNumberFormat="1" applyFont="1" applyFill="1" applyBorder="1" applyAlignment="1" applyProtection="1">
      <alignment horizontal="right" vertical="center"/>
      <protection locked="0"/>
    </xf>
    <xf numFmtId="180" fontId="7" fillId="38" borderId="8" xfId="53" applyNumberFormat="1" applyFont="1" applyFill="1" applyBorder="1" applyAlignment="1" applyProtection="1">
      <alignment horizontal="right" vertical="center"/>
      <protection locked="0"/>
    </xf>
    <xf numFmtId="0" fontId="48" fillId="0" borderId="6" xfId="52" applyFont="1" applyBorder="1" applyAlignment="1">
      <alignment horizontal="center" vertical="center"/>
    </xf>
    <xf numFmtId="0" fontId="48" fillId="0" borderId="7" xfId="52" applyFont="1" applyBorder="1" applyAlignment="1">
      <alignment horizontal="center" vertical="center"/>
    </xf>
    <xf numFmtId="0" fontId="48" fillId="0" borderId="8" xfId="52" applyFont="1" applyBorder="1" applyAlignment="1">
      <alignment horizontal="center" vertical="center"/>
    </xf>
    <xf numFmtId="179" fontId="7" fillId="0" borderId="2" xfId="53" applyNumberFormat="1" applyFont="1" applyFill="1" applyBorder="1" applyAlignment="1" applyProtection="1">
      <alignment horizontal="right" vertical="center"/>
    </xf>
    <xf numFmtId="0" fontId="7" fillId="0" borderId="17" xfId="52" applyFont="1" applyBorder="1" applyAlignment="1">
      <alignment horizontal="center" vertical="center"/>
    </xf>
    <xf numFmtId="0" fontId="7" fillId="0" borderId="0" xfId="52" applyFont="1" applyAlignment="1">
      <alignment horizontal="center" vertical="center"/>
    </xf>
    <xf numFmtId="179" fontId="7" fillId="38" borderId="2" xfId="53" applyNumberFormat="1" applyFont="1" applyFill="1" applyBorder="1" applyAlignment="1" applyProtection="1">
      <alignment horizontal="right" vertical="center"/>
      <protection locked="0"/>
    </xf>
    <xf numFmtId="176" fontId="7" fillId="38" borderId="6" xfId="52" applyNumberFormat="1" applyFont="1" applyFill="1" applyBorder="1" applyAlignment="1" applyProtection="1">
      <alignment horizontal="right" vertical="center"/>
      <protection locked="0"/>
    </xf>
    <xf numFmtId="176" fontId="7" fillId="38" borderId="8" xfId="52" applyNumberFormat="1" applyFont="1" applyFill="1" applyBorder="1" applyAlignment="1" applyProtection="1">
      <alignment horizontal="right" vertical="center"/>
      <protection locked="0"/>
    </xf>
    <xf numFmtId="0" fontId="7" fillId="34" borderId="0" xfId="52" applyFont="1" applyFill="1" applyAlignment="1">
      <alignment horizontal="center" vertical="center" wrapText="1"/>
    </xf>
    <xf numFmtId="185" fontId="7" fillId="0" borderId="6" xfId="52" applyNumberFormat="1" applyFont="1" applyBorder="1" applyAlignment="1">
      <alignment horizontal="center" vertical="center"/>
    </xf>
    <xf numFmtId="185" fontId="7" fillId="0" borderId="8" xfId="52" applyNumberFormat="1" applyFont="1" applyBorder="1" applyAlignment="1">
      <alignment horizontal="center" vertical="center"/>
    </xf>
    <xf numFmtId="0" fontId="7" fillId="0" borderId="5" xfId="52" applyFont="1" applyBorder="1" applyAlignment="1">
      <alignment horizontal="right" vertical="center"/>
    </xf>
    <xf numFmtId="0" fontId="46" fillId="0" borderId="0" xfId="52" applyFont="1" applyAlignment="1">
      <alignment horizontal="center" vertical="center" wrapText="1"/>
    </xf>
    <xf numFmtId="184" fontId="7" fillId="34" borderId="0" xfId="52" applyNumberFormat="1" applyFont="1" applyFill="1" applyAlignment="1">
      <alignment horizontal="center" vertical="center"/>
    </xf>
    <xf numFmtId="0" fontId="9" fillId="38" borderId="79" xfId="52" applyFont="1" applyFill="1" applyBorder="1" applyAlignment="1" applyProtection="1">
      <alignment horizontal="left" vertical="center" wrapText="1"/>
      <protection locked="0"/>
    </xf>
    <xf numFmtId="0" fontId="9" fillId="38" borderId="7" xfId="52" applyFont="1" applyFill="1" applyBorder="1" applyAlignment="1" applyProtection="1">
      <alignment horizontal="left" vertical="center" wrapText="1"/>
      <protection locked="0"/>
    </xf>
    <xf numFmtId="0" fontId="9" fillId="38" borderId="78" xfId="52" applyFont="1" applyFill="1" applyBorder="1" applyAlignment="1" applyProtection="1">
      <alignment horizontal="left" vertical="center" wrapText="1"/>
      <protection locked="0"/>
    </xf>
    <xf numFmtId="0" fontId="46" fillId="37" borderId="71" xfId="52" applyFont="1" applyFill="1" applyBorder="1" applyAlignment="1" applyProtection="1">
      <alignment horizontal="center" vertical="center" wrapText="1"/>
      <protection locked="0"/>
    </xf>
    <xf numFmtId="0" fontId="46" fillId="37" borderId="76" xfId="52" applyFont="1" applyFill="1" applyBorder="1" applyAlignment="1" applyProtection="1">
      <alignment horizontal="center" vertical="center" wrapText="1"/>
      <protection locked="0"/>
    </xf>
    <xf numFmtId="0" fontId="9" fillId="37" borderId="75" xfId="52" applyFont="1" applyFill="1" applyBorder="1" applyAlignment="1" applyProtection="1">
      <alignment horizontal="center" vertical="center" wrapText="1"/>
      <protection locked="0"/>
    </xf>
    <xf numFmtId="0" fontId="9" fillId="37" borderId="76" xfId="52" applyFont="1" applyFill="1" applyBorder="1" applyAlignment="1" applyProtection="1">
      <alignment horizontal="center" vertical="center" wrapText="1"/>
      <protection locked="0"/>
    </xf>
    <xf numFmtId="0" fontId="9" fillId="37" borderId="75" xfId="52" applyFont="1" applyFill="1" applyBorder="1" applyAlignment="1" applyProtection="1">
      <alignment horizontal="center" vertical="center" shrinkToFit="1"/>
      <protection locked="0"/>
    </xf>
    <xf numFmtId="0" fontId="9" fillId="37" borderId="70" xfId="52" applyFont="1" applyFill="1" applyBorder="1" applyAlignment="1" applyProtection="1">
      <alignment horizontal="center" vertical="center" shrinkToFit="1"/>
      <protection locked="0"/>
    </xf>
    <xf numFmtId="0" fontId="9" fillId="37" borderId="76" xfId="52" applyFont="1" applyFill="1" applyBorder="1" applyAlignment="1" applyProtection="1">
      <alignment horizontal="center" vertical="center" shrinkToFit="1"/>
      <protection locked="0"/>
    </xf>
    <xf numFmtId="0" fontId="9" fillId="38" borderId="75" xfId="52" applyFont="1" applyFill="1" applyBorder="1" applyAlignment="1" applyProtection="1">
      <alignment horizontal="center" vertical="center" wrapText="1"/>
      <protection locked="0"/>
    </xf>
    <xf numFmtId="0" fontId="9" fillId="38" borderId="70" xfId="52" applyFont="1" applyFill="1" applyBorder="1" applyAlignment="1" applyProtection="1">
      <alignment horizontal="center" vertical="center" wrapText="1"/>
      <protection locked="0"/>
    </xf>
    <xf numFmtId="0" fontId="9" fillId="38" borderId="69" xfId="52" applyFont="1" applyFill="1" applyBorder="1" applyAlignment="1" applyProtection="1">
      <alignment horizontal="center" vertical="center" wrapText="1"/>
      <protection locked="0"/>
    </xf>
    <xf numFmtId="186" fontId="50" fillId="34" borderId="71" xfId="52" applyNumberFormat="1" applyFont="1" applyFill="1" applyBorder="1" applyAlignment="1">
      <alignment horizontal="center" vertical="center" wrapText="1"/>
    </xf>
    <xf numFmtId="186" fontId="50" fillId="34" borderId="69" xfId="52" applyNumberFormat="1" applyFont="1" applyFill="1" applyBorder="1" applyAlignment="1">
      <alignment horizontal="center" vertical="center" wrapText="1"/>
    </xf>
    <xf numFmtId="186" fontId="50" fillId="34" borderId="71" xfId="53" applyNumberFormat="1" applyFont="1" applyFill="1" applyBorder="1" applyAlignment="1" applyProtection="1">
      <alignment horizontal="center" vertical="center" wrapText="1"/>
    </xf>
    <xf numFmtId="186" fontId="50" fillId="34" borderId="69" xfId="53" applyNumberFormat="1" applyFont="1" applyFill="1" applyBorder="1" applyAlignment="1" applyProtection="1">
      <alignment horizontal="center" vertical="center" wrapText="1"/>
    </xf>
    <xf numFmtId="0" fontId="9" fillId="38" borderId="71" xfId="52" applyFont="1" applyFill="1" applyBorder="1" applyAlignment="1" applyProtection="1">
      <alignment horizontal="left" vertical="center" wrapText="1"/>
      <protection locked="0"/>
    </xf>
    <xf numFmtId="0" fontId="9" fillId="38" borderId="70" xfId="52" applyFont="1" applyFill="1" applyBorder="1" applyAlignment="1" applyProtection="1">
      <alignment horizontal="left" vertical="center" wrapText="1"/>
      <protection locked="0"/>
    </xf>
    <xf numFmtId="0" fontId="9" fillId="38" borderId="69" xfId="52" applyFont="1" applyFill="1" applyBorder="1" applyAlignment="1" applyProtection="1">
      <alignment horizontal="left" vertical="center" wrapText="1"/>
      <protection locked="0"/>
    </xf>
    <xf numFmtId="0" fontId="46" fillId="37" borderId="79" xfId="52" applyFont="1" applyFill="1" applyBorder="1" applyAlignment="1" applyProtection="1">
      <alignment horizontal="center" vertical="center" wrapText="1"/>
      <protection locked="0"/>
    </xf>
    <xf numFmtId="0" fontId="46" fillId="37" borderId="8" xfId="52" applyFont="1" applyFill="1" applyBorder="1" applyAlignment="1" applyProtection="1">
      <alignment horizontal="center" vertical="center" wrapText="1"/>
      <protection locked="0"/>
    </xf>
    <xf numFmtId="0" fontId="9" fillId="37" borderId="6" xfId="52" applyFont="1" applyFill="1" applyBorder="1" applyAlignment="1" applyProtection="1">
      <alignment horizontal="center" vertical="center" wrapText="1"/>
      <protection locked="0"/>
    </xf>
    <xf numFmtId="0" fontId="9" fillId="37" borderId="8" xfId="52" applyFont="1" applyFill="1" applyBorder="1" applyAlignment="1" applyProtection="1">
      <alignment horizontal="center" vertical="center" wrapText="1"/>
      <protection locked="0"/>
    </xf>
    <xf numFmtId="0" fontId="9" fillId="37" borderId="6" xfId="52" applyFont="1" applyFill="1" applyBorder="1" applyAlignment="1" applyProtection="1">
      <alignment horizontal="center" vertical="center" shrinkToFit="1"/>
      <protection locked="0"/>
    </xf>
    <xf numFmtId="0" fontId="9" fillId="37" borderId="7" xfId="52" applyFont="1" applyFill="1" applyBorder="1" applyAlignment="1" applyProtection="1">
      <alignment horizontal="center" vertical="center" shrinkToFit="1"/>
      <protection locked="0"/>
    </xf>
    <xf numFmtId="0" fontId="9" fillId="37" borderId="8" xfId="52" applyFont="1" applyFill="1" applyBorder="1" applyAlignment="1" applyProtection="1">
      <alignment horizontal="center" vertical="center" shrinkToFit="1"/>
      <protection locked="0"/>
    </xf>
    <xf numFmtId="0" fontId="9" fillId="38" borderId="6" xfId="52" applyFont="1" applyFill="1" applyBorder="1" applyAlignment="1" applyProtection="1">
      <alignment horizontal="center" vertical="center" wrapText="1"/>
      <protection locked="0"/>
    </xf>
    <xf numFmtId="0" fontId="9" fillId="38" borderId="7" xfId="52" applyFont="1" applyFill="1" applyBorder="1" applyAlignment="1" applyProtection="1">
      <alignment horizontal="center" vertical="center" wrapText="1"/>
      <protection locked="0"/>
    </xf>
    <xf numFmtId="0" fontId="9" fillId="38" borderId="78" xfId="52" applyFont="1" applyFill="1" applyBorder="1" applyAlignment="1" applyProtection="1">
      <alignment horizontal="center" vertical="center" wrapText="1"/>
      <protection locked="0"/>
    </xf>
    <xf numFmtId="186" fontId="50" fillId="34" borderId="79" xfId="52" applyNumberFormat="1" applyFont="1" applyFill="1" applyBorder="1" applyAlignment="1">
      <alignment horizontal="center" vertical="center" wrapText="1"/>
    </xf>
    <xf numFmtId="186" fontId="50" fillId="34" borderId="78" xfId="52" applyNumberFormat="1" applyFont="1" applyFill="1" applyBorder="1" applyAlignment="1">
      <alignment horizontal="center" vertical="center" wrapText="1"/>
    </xf>
    <xf numFmtId="186" fontId="50" fillId="34" borderId="79" xfId="53" applyNumberFormat="1" applyFont="1" applyFill="1" applyBorder="1" applyAlignment="1" applyProtection="1">
      <alignment horizontal="center" vertical="center" wrapText="1"/>
    </xf>
    <xf numFmtId="186" fontId="50" fillId="34" borderId="78" xfId="53" applyNumberFormat="1" applyFont="1" applyFill="1" applyBorder="1" applyAlignment="1" applyProtection="1">
      <alignment horizontal="center" vertical="center" wrapText="1"/>
    </xf>
    <xf numFmtId="0" fontId="9" fillId="38" borderId="88" xfId="52" applyFont="1" applyFill="1" applyBorder="1" applyAlignment="1" applyProtection="1">
      <alignment horizontal="left" vertical="center" wrapText="1"/>
      <protection locked="0"/>
    </xf>
    <xf numFmtId="0" fontId="9" fillId="38" borderId="87" xfId="52" applyFont="1" applyFill="1" applyBorder="1" applyAlignment="1" applyProtection="1">
      <alignment horizontal="left" vertical="center" wrapText="1"/>
      <protection locked="0"/>
    </xf>
    <xf numFmtId="0" fontId="9" fillId="38" borderId="86" xfId="52" applyFont="1" applyFill="1" applyBorder="1" applyAlignment="1" applyProtection="1">
      <alignment horizontal="left" vertical="center" wrapText="1"/>
      <protection locked="0"/>
    </xf>
    <xf numFmtId="0" fontId="46" fillId="37" borderId="88" xfId="52" applyFont="1" applyFill="1" applyBorder="1" applyAlignment="1" applyProtection="1">
      <alignment horizontal="center" vertical="center" wrapText="1"/>
      <protection locked="0"/>
    </xf>
    <xf numFmtId="0" fontId="46" fillId="37" borderId="93" xfId="52" applyFont="1" applyFill="1" applyBorder="1" applyAlignment="1" applyProtection="1">
      <alignment horizontal="center" vertical="center" wrapText="1"/>
      <protection locked="0"/>
    </xf>
    <xf numFmtId="0" fontId="9" fillId="37" borderId="92" xfId="52" applyFont="1" applyFill="1" applyBorder="1" applyAlignment="1" applyProtection="1">
      <alignment horizontal="center" vertical="center" wrapText="1"/>
      <protection locked="0"/>
    </xf>
    <xf numFmtId="0" fontId="9" fillId="37" borderId="93" xfId="52" applyFont="1" applyFill="1" applyBorder="1" applyAlignment="1" applyProtection="1">
      <alignment horizontal="center" vertical="center" wrapText="1"/>
      <protection locked="0"/>
    </xf>
    <xf numFmtId="0" fontId="9" fillId="37" borderId="92" xfId="52" applyFont="1" applyFill="1" applyBorder="1" applyAlignment="1" applyProtection="1">
      <alignment horizontal="center" vertical="center" shrinkToFit="1"/>
      <protection locked="0"/>
    </xf>
    <xf numFmtId="0" fontId="9" fillId="37" borderId="87" xfId="52" applyFont="1" applyFill="1" applyBorder="1" applyAlignment="1" applyProtection="1">
      <alignment horizontal="center" vertical="center" shrinkToFit="1"/>
      <protection locked="0"/>
    </xf>
    <xf numFmtId="0" fontId="9" fillId="37" borderId="93" xfId="52" applyFont="1" applyFill="1" applyBorder="1" applyAlignment="1" applyProtection="1">
      <alignment horizontal="center" vertical="center" shrinkToFit="1"/>
      <protection locked="0"/>
    </xf>
    <xf numFmtId="0" fontId="9" fillId="38" borderId="92" xfId="52" applyFont="1" applyFill="1" applyBorder="1" applyAlignment="1" applyProtection="1">
      <alignment horizontal="center" vertical="center" wrapText="1"/>
      <protection locked="0"/>
    </xf>
    <xf numFmtId="0" fontId="9" fillId="38" borderId="87" xfId="52" applyFont="1" applyFill="1" applyBorder="1" applyAlignment="1" applyProtection="1">
      <alignment horizontal="center" vertical="center" wrapText="1"/>
      <protection locked="0"/>
    </xf>
    <xf numFmtId="0" fontId="9" fillId="38" borderId="86" xfId="52" applyFont="1" applyFill="1" applyBorder="1" applyAlignment="1" applyProtection="1">
      <alignment horizontal="center" vertical="center" wrapText="1"/>
      <protection locked="0"/>
    </xf>
    <xf numFmtId="186" fontId="50" fillId="34" borderId="88" xfId="52" applyNumberFormat="1" applyFont="1" applyFill="1" applyBorder="1" applyAlignment="1">
      <alignment horizontal="center" vertical="center" wrapText="1"/>
    </xf>
    <xf numFmtId="186" fontId="50" fillId="34" borderId="86" xfId="52" applyNumberFormat="1" applyFont="1" applyFill="1" applyBorder="1" applyAlignment="1">
      <alignment horizontal="center" vertical="center" wrapText="1"/>
    </xf>
    <xf numFmtId="186" fontId="50" fillId="34" borderId="88" xfId="53" applyNumberFormat="1" applyFont="1" applyFill="1" applyBorder="1" applyAlignment="1" applyProtection="1">
      <alignment horizontal="center" vertical="center" wrapText="1"/>
    </xf>
    <xf numFmtId="186" fontId="50" fillId="34" borderId="86" xfId="53" applyNumberFormat="1" applyFont="1" applyFill="1" applyBorder="1" applyAlignment="1" applyProtection="1">
      <alignment horizontal="center" vertical="center" wrapText="1"/>
    </xf>
    <xf numFmtId="0" fontId="9" fillId="0" borderId="101" xfId="52" applyFont="1" applyBorder="1" applyAlignment="1">
      <alignment horizontal="center" vertical="center"/>
    </xf>
    <xf numFmtId="0" fontId="9" fillId="0" borderId="105" xfId="52" applyFont="1" applyBorder="1" applyAlignment="1">
      <alignment horizontal="center" vertical="center"/>
    </xf>
    <xf numFmtId="0" fontId="9" fillId="0" borderId="100" xfId="52" applyFont="1" applyBorder="1" applyAlignment="1">
      <alignment horizontal="center" vertical="center"/>
    </xf>
    <xf numFmtId="0" fontId="9" fillId="0" borderId="108" xfId="52" applyFont="1" applyBorder="1" applyAlignment="1">
      <alignment horizontal="center" vertical="center" wrapText="1"/>
    </xf>
    <xf numFmtId="0" fontId="9" fillId="0" borderId="112" xfId="52" applyFont="1" applyBorder="1" applyAlignment="1">
      <alignment horizontal="center" vertical="center" wrapText="1"/>
    </xf>
    <xf numFmtId="0" fontId="9" fillId="0" borderId="0" xfId="52" applyFont="1" applyAlignment="1">
      <alignment horizontal="center" vertical="center" wrapText="1"/>
    </xf>
    <xf numFmtId="0" fontId="9" fillId="0" borderId="27" xfId="52" applyFont="1" applyBorder="1" applyAlignment="1">
      <alignment horizontal="center" vertical="center" wrapText="1"/>
    </xf>
    <xf numFmtId="0" fontId="9" fillId="0" borderId="97" xfId="52" applyFont="1" applyBorder="1" applyAlignment="1">
      <alignment horizontal="center" vertical="center" wrapText="1"/>
    </xf>
    <xf numFmtId="0" fontId="9" fillId="0" borderId="99" xfId="52" applyFont="1" applyBorder="1" applyAlignment="1">
      <alignment horizontal="center" vertical="center" wrapText="1"/>
    </xf>
    <xf numFmtId="0" fontId="9" fillId="0" borderId="111" xfId="52" applyFont="1" applyBorder="1" applyAlignment="1">
      <alignment horizontal="center" vertical="center" wrapText="1"/>
    </xf>
    <xf numFmtId="0" fontId="9" fillId="0" borderId="17" xfId="52" applyFont="1" applyBorder="1" applyAlignment="1">
      <alignment horizontal="center" vertical="center" wrapText="1"/>
    </xf>
    <xf numFmtId="0" fontId="9" fillId="0" borderId="98" xfId="52" applyFont="1" applyBorder="1" applyAlignment="1">
      <alignment horizontal="center" vertical="center" wrapText="1"/>
    </xf>
    <xf numFmtId="0" fontId="9" fillId="0" borderId="110" xfId="52" applyFont="1" applyBorder="1" applyAlignment="1">
      <alignment horizontal="center" vertical="center" wrapText="1"/>
    </xf>
    <xf numFmtId="0" fontId="9" fillId="0" borderId="104" xfId="52" applyFont="1" applyBorder="1" applyAlignment="1">
      <alignment horizontal="center" vertical="center" wrapText="1"/>
    </xf>
    <xf numFmtId="0" fontId="9" fillId="0" borderId="96" xfId="52" applyFont="1" applyBorder="1" applyAlignment="1">
      <alignment horizontal="center" vertical="center" wrapText="1"/>
    </xf>
    <xf numFmtId="0" fontId="9" fillId="0" borderId="109" xfId="52" quotePrefix="1" applyFont="1" applyBorder="1" applyAlignment="1">
      <alignment horizontal="center" vertical="center"/>
    </xf>
    <xf numFmtId="0" fontId="9" fillId="0" borderId="108" xfId="52" applyFont="1" applyBorder="1" applyAlignment="1">
      <alignment horizontal="center" vertical="center"/>
    </xf>
    <xf numFmtId="0" fontId="50" fillId="37" borderId="0" xfId="52" applyFont="1" applyFill="1" applyAlignment="1" applyProtection="1">
      <alignment horizontal="center" vertical="center"/>
      <protection locked="0"/>
    </xf>
    <xf numFmtId="0" fontId="50" fillId="38" borderId="0" xfId="52" applyFont="1" applyFill="1" applyAlignment="1" applyProtection="1">
      <alignment horizontal="center" vertical="center"/>
      <protection locked="0"/>
    </xf>
    <xf numFmtId="0" fontId="50" fillId="0" borderId="0" xfId="52" applyFont="1" applyAlignment="1">
      <alignment horizontal="center" vertical="center"/>
    </xf>
    <xf numFmtId="0" fontId="9" fillId="37" borderId="2" xfId="52" applyFont="1" applyFill="1" applyBorder="1" applyAlignment="1" applyProtection="1">
      <alignment horizontal="center" vertical="center"/>
      <protection locked="0"/>
    </xf>
    <xf numFmtId="0" fontId="46" fillId="0" borderId="107" xfId="52" applyFont="1" applyBorder="1" applyAlignment="1">
      <alignment horizontal="center" vertical="center" wrapText="1"/>
    </xf>
    <xf numFmtId="0" fontId="46" fillId="0" borderId="106" xfId="52" applyFont="1" applyBorder="1" applyAlignment="1">
      <alignment horizontal="center" vertical="center" wrapText="1"/>
    </xf>
    <xf numFmtId="0" fontId="46" fillId="0" borderId="85" xfId="52" applyFont="1" applyBorder="1" applyAlignment="1">
      <alignment horizontal="center" vertical="center" wrapText="1"/>
    </xf>
    <xf numFmtId="0" fontId="46" fillId="0" borderId="84" xfId="52" applyFont="1" applyBorder="1" applyAlignment="1">
      <alignment horizontal="center" vertical="center" wrapText="1"/>
    </xf>
    <xf numFmtId="0" fontId="46" fillId="0" borderId="103" xfId="52" applyFont="1" applyBorder="1" applyAlignment="1">
      <alignment horizontal="center" vertical="center" wrapText="1"/>
    </xf>
    <xf numFmtId="0" fontId="46" fillId="0" borderId="102" xfId="52" applyFont="1" applyBorder="1" applyAlignment="1">
      <alignment horizontal="center" vertical="center" wrapText="1"/>
    </xf>
    <xf numFmtId="0" fontId="46" fillId="0" borderId="74" xfId="52" applyFont="1" applyBorder="1" applyAlignment="1">
      <alignment horizontal="center" vertical="center" wrapText="1"/>
    </xf>
    <xf numFmtId="0" fontId="46" fillId="0" borderId="72" xfId="52" applyFont="1" applyBorder="1" applyAlignment="1">
      <alignment horizontal="center" vertical="center" wrapText="1"/>
    </xf>
    <xf numFmtId="0" fontId="9" fillId="0" borderId="95" xfId="52" applyFont="1" applyBorder="1" applyAlignment="1">
      <alignment horizontal="center" vertical="center" wrapText="1"/>
    </xf>
    <xf numFmtId="0" fontId="9" fillId="0" borderId="101" xfId="52" applyFont="1" applyBorder="1" applyAlignment="1">
      <alignment horizontal="center" vertical="center" wrapText="1"/>
    </xf>
    <xf numFmtId="0" fontId="9" fillId="0" borderId="79" xfId="52" applyFont="1" applyBorder="1" applyAlignment="1">
      <alignment horizontal="center" vertical="center"/>
    </xf>
    <xf numFmtId="0" fontId="9" fillId="0" borderId="7" xfId="52" applyFont="1" applyBorder="1" applyAlignment="1">
      <alignment horizontal="center" vertical="center"/>
    </xf>
    <xf numFmtId="0" fontId="9" fillId="0" borderId="78" xfId="52" applyFont="1" applyBorder="1" applyAlignment="1">
      <alignment horizontal="center" vertical="center"/>
    </xf>
    <xf numFmtId="0" fontId="9" fillId="38" borderId="6" xfId="52" applyFont="1" applyFill="1" applyBorder="1" applyAlignment="1" applyProtection="1">
      <alignment horizontal="center" vertical="center"/>
      <protection locked="0"/>
    </xf>
    <xf numFmtId="0" fontId="9" fillId="38" borderId="8" xfId="52" applyFont="1" applyFill="1" applyBorder="1" applyAlignment="1" applyProtection="1">
      <alignment horizontal="center" vertical="center"/>
      <protection locked="0"/>
    </xf>
    <xf numFmtId="0" fontId="9" fillId="34" borderId="6" xfId="52" applyFont="1" applyFill="1" applyBorder="1" applyAlignment="1">
      <alignment horizontal="center" vertical="center"/>
    </xf>
    <xf numFmtId="0" fontId="9" fillId="34" borderId="8" xfId="52" applyFont="1" applyFill="1" applyBorder="1" applyAlignment="1">
      <alignment horizontal="center" vertical="center"/>
    </xf>
    <xf numFmtId="179" fontId="7" fillId="38" borderId="6" xfId="52" applyNumberFormat="1" applyFont="1" applyFill="1" applyBorder="1" applyAlignment="1" applyProtection="1">
      <alignment horizontal="right" vertical="center"/>
      <protection locked="0"/>
    </xf>
    <xf numFmtId="179" fontId="7" fillId="38" borderId="8" xfId="52" applyNumberFormat="1" applyFont="1" applyFill="1" applyBorder="1" applyAlignment="1" applyProtection="1">
      <alignment horizontal="right" vertical="center"/>
      <protection locked="0"/>
    </xf>
    <xf numFmtId="179" fontId="7" fillId="38" borderId="6" xfId="53" applyNumberFormat="1" applyFont="1" applyFill="1" applyBorder="1" applyAlignment="1" applyProtection="1">
      <alignment horizontal="right" vertical="center"/>
      <protection locked="0"/>
    </xf>
    <xf numFmtId="179" fontId="7" fillId="38" borderId="8" xfId="53" applyNumberFormat="1" applyFont="1" applyFill="1" applyBorder="1" applyAlignment="1" applyProtection="1">
      <alignment horizontal="right" vertical="center"/>
      <protection locked="0"/>
    </xf>
    <xf numFmtId="179" fontId="7" fillId="0" borderId="6" xfId="52" applyNumberFormat="1" applyFont="1" applyBorder="1" applyAlignment="1">
      <alignment horizontal="right" vertical="center"/>
    </xf>
    <xf numFmtId="179" fontId="7" fillId="0" borderId="8" xfId="52" applyNumberFormat="1" applyFont="1" applyBorder="1" applyAlignment="1">
      <alignment horizontal="right" vertical="center"/>
    </xf>
    <xf numFmtId="179" fontId="7" fillId="0" borderId="6" xfId="53" applyNumberFormat="1" applyFont="1" applyFill="1" applyBorder="1" applyAlignment="1" applyProtection="1">
      <alignment horizontal="right" vertical="center"/>
    </xf>
    <xf numFmtId="179" fontId="7" fillId="0" borderId="8" xfId="53" applyNumberFormat="1" applyFont="1" applyFill="1" applyBorder="1" applyAlignment="1" applyProtection="1">
      <alignment horizontal="right" vertical="center"/>
    </xf>
    <xf numFmtId="0" fontId="48" fillId="0" borderId="2" xfId="52" applyFont="1" applyBorder="1" applyAlignment="1">
      <alignment horizontal="center" vertical="center"/>
    </xf>
    <xf numFmtId="185" fontId="7" fillId="0" borderId="2" xfId="52" applyNumberFormat="1" applyFont="1" applyBorder="1" applyAlignment="1">
      <alignment horizontal="center" vertical="center"/>
    </xf>
    <xf numFmtId="0" fontId="7" fillId="0" borderId="2" xfId="52" applyFont="1" applyBorder="1" applyAlignment="1">
      <alignment horizontal="center" vertical="center"/>
    </xf>
    <xf numFmtId="176" fontId="7" fillId="0" borderId="2" xfId="52" applyNumberFormat="1" applyFont="1" applyBorder="1" applyAlignment="1">
      <alignment horizontal="center" vertical="center"/>
    </xf>
    <xf numFmtId="0" fontId="46" fillId="0" borderId="17" xfId="52" applyFont="1" applyBorder="1" applyAlignment="1">
      <alignment horizontal="center" vertical="center"/>
    </xf>
    <xf numFmtId="0" fontId="46" fillId="0" borderId="0" xfId="52" applyFont="1" applyAlignment="1">
      <alignment horizontal="center" vertical="center"/>
    </xf>
    <xf numFmtId="0" fontId="46" fillId="0" borderId="5" xfId="52" applyFont="1" applyBorder="1" applyAlignment="1">
      <alignment horizontal="right" vertical="center"/>
    </xf>
    <xf numFmtId="0" fontId="9" fillId="38" borderId="16" xfId="52" applyFont="1" applyFill="1" applyBorder="1" applyAlignment="1" applyProtection="1">
      <alignment horizontal="center" vertical="center"/>
      <protection locked="0"/>
    </xf>
    <xf numFmtId="0" fontId="9" fillId="38" borderId="15" xfId="52" applyFont="1" applyFill="1" applyBorder="1" applyAlignment="1" applyProtection="1">
      <alignment horizontal="center" vertical="center"/>
      <protection locked="0"/>
    </xf>
    <xf numFmtId="0" fontId="46" fillId="34" borderId="0" xfId="52" applyFont="1" applyFill="1" applyAlignment="1">
      <alignment horizontal="left" vertical="center"/>
    </xf>
    <xf numFmtId="0" fontId="59" fillId="34" borderId="105" xfId="52" applyFont="1" applyFill="1" applyBorder="1" applyAlignment="1">
      <alignment horizontal="center" vertical="center"/>
    </xf>
    <xf numFmtId="0" fontId="59" fillId="34" borderId="100" xfId="52" applyFont="1" applyFill="1" applyBorder="1" applyAlignment="1">
      <alignment horizontal="center"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6"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2" xfId="0" applyFont="1" applyBorder="1" applyAlignment="1">
      <alignment horizontal="left" vertical="top"/>
    </xf>
    <xf numFmtId="0" fontId="0" fillId="0" borderId="32" xfId="0"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4" fillId="0" borderId="20" xfId="0" applyFont="1" applyBorder="1" applyAlignment="1">
      <alignment horizontal="center" wrapText="1"/>
    </xf>
    <xf numFmtId="0" fontId="4" fillId="0" borderId="55"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center"/>
    </xf>
    <xf numFmtId="0" fontId="4" fillId="0" borderId="23" xfId="0" applyFont="1" applyBorder="1" applyAlignment="1">
      <alignment horizontal="left" vertical="top"/>
    </xf>
    <xf numFmtId="0" fontId="4" fillId="0" borderId="54" xfId="0" applyFont="1" applyBorder="1" applyAlignment="1">
      <alignment horizontal="left" vertical="top"/>
    </xf>
    <xf numFmtId="0" fontId="4" fillId="0" borderId="2" xfId="0" applyFont="1" applyBorder="1" applyAlignment="1">
      <alignment horizontal="left" shrinkToFi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3" xfId="53"/>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3" xfId="51"/>
    <cellStyle name="標準 3" xfId="47"/>
    <cellStyle name="標準 3 2" xfId="48"/>
    <cellStyle name="標準 3 2 2" xfId="49"/>
    <cellStyle name="標準 4" xfId="52"/>
    <cellStyle name="標準_Sheet1" xfId="58"/>
    <cellStyle name="標準_介護老人福祉施設（加算届）" xfId="57"/>
    <cellStyle name="標準_通所介護（加算届）" xfId="59"/>
    <cellStyle name="標準_特定施設（加算届）" xfId="55"/>
    <cellStyle name="標準_訪問介護（加算届）" xfId="54"/>
    <cellStyle name="標準_療養：短期入所療養（加算届）" xfId="56"/>
    <cellStyle name="良い" xfId="50" builtinId="26" customBuiltin="1"/>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504825</xdr:colOff>
      <xdr:row>1</xdr:row>
      <xdr:rowOff>85725</xdr:rowOff>
    </xdr:from>
    <xdr:to>
      <xdr:col>5</xdr:col>
      <xdr:colOff>1962150</xdr:colOff>
      <xdr:row>2</xdr:row>
      <xdr:rowOff>228600</xdr:rowOff>
    </xdr:to>
    <xdr:sp macro="" textlink="">
      <xdr:nvSpPr>
        <xdr:cNvPr id="2" name="正方形/長方形 1"/>
        <xdr:cNvSpPr/>
      </xdr:nvSpPr>
      <xdr:spPr>
        <a:xfrm>
          <a:off x="628650" y="466725"/>
          <a:ext cx="3676650" cy="48577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　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934357</xdr:colOff>
      <xdr:row>2</xdr:row>
      <xdr:rowOff>95250</xdr:rowOff>
    </xdr:from>
    <xdr:to>
      <xdr:col>4</xdr:col>
      <xdr:colOff>1934482</xdr:colOff>
      <xdr:row>5</xdr:row>
      <xdr:rowOff>15875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587500" y="530679"/>
          <a:ext cx="3272518" cy="818696"/>
        </a:xfrm>
        <a:prstGeom prst="rect">
          <a:avLst/>
        </a:prstGeom>
        <a:solidFill>
          <a:schemeClr val="accent1">
            <a:lumMod val="20000"/>
            <a:lumOff val="80000"/>
          </a:scheme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800" b="1" cap="none" spc="0">
              <a:ln w="0"/>
              <a:solidFill>
                <a:schemeClr val="tx1"/>
              </a:solidFill>
              <a:effectLst>
                <a:outerShdw blurRad="38100" dist="19050" dir="2700000" algn="tl" rotWithShape="0">
                  <a:schemeClr val="dk1">
                    <a:alpha val="40000"/>
                  </a:schemeClr>
                </a:outerShdw>
              </a:effectLst>
            </a:rPr>
            <a:t>※</a:t>
          </a:r>
          <a:r>
            <a:rPr kumimoji="1" lang="ja-JP" altLang="en-US" sz="1800" b="1" cap="none" spc="0">
              <a:ln w="0"/>
              <a:solidFill>
                <a:schemeClr val="tx1"/>
              </a:solidFill>
              <a:effectLst>
                <a:outerShdw blurRad="38100" dist="19050" dir="2700000" algn="tl" rotWithShape="0">
                  <a:schemeClr val="dk1">
                    <a:alpha val="40000"/>
                  </a:schemeClr>
                </a:outerShdw>
              </a:effectLst>
            </a:rPr>
            <a:t>今回届出時に変更がある加算のみ、■にしてください。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78</xdr:row>
      <xdr:rowOff>0</xdr:rowOff>
    </xdr:from>
    <xdr:to>
      <xdr:col>6</xdr:col>
      <xdr:colOff>467134</xdr:colOff>
      <xdr:row>78</xdr:row>
      <xdr:rowOff>0</xdr:rowOff>
    </xdr:to>
    <xdr:sp macro="" textlink="">
      <xdr:nvSpPr>
        <xdr:cNvPr id="201" name="Text Box 13">
          <a:extLst>
            <a:ext uri="{FF2B5EF4-FFF2-40B4-BE49-F238E27FC236}">
              <a16:creationId xmlns:a16="http://schemas.microsoft.com/office/drawing/2014/main" id="{525A1287-527D-426C-9E1C-F496D923381F}"/>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78</xdr:row>
      <xdr:rowOff>0</xdr:rowOff>
    </xdr:from>
    <xdr:to>
      <xdr:col>6</xdr:col>
      <xdr:colOff>467134</xdr:colOff>
      <xdr:row>78</xdr:row>
      <xdr:rowOff>0</xdr:rowOff>
    </xdr:to>
    <xdr:sp macro="" textlink="">
      <xdr:nvSpPr>
        <xdr:cNvPr id="202" name="Text Box 14">
          <a:extLst>
            <a:ext uri="{FF2B5EF4-FFF2-40B4-BE49-F238E27FC236}">
              <a16:creationId xmlns:a16="http://schemas.microsoft.com/office/drawing/2014/main" id="{890367C9-8684-4A5A-A159-8529C37F097A}"/>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78</xdr:row>
      <xdr:rowOff>0</xdr:rowOff>
    </xdr:from>
    <xdr:to>
      <xdr:col>6</xdr:col>
      <xdr:colOff>467134</xdr:colOff>
      <xdr:row>78</xdr:row>
      <xdr:rowOff>0</xdr:rowOff>
    </xdr:to>
    <xdr:sp macro="" textlink="">
      <xdr:nvSpPr>
        <xdr:cNvPr id="203" name="Text Box 15">
          <a:extLst>
            <a:ext uri="{FF2B5EF4-FFF2-40B4-BE49-F238E27FC236}">
              <a16:creationId xmlns:a16="http://schemas.microsoft.com/office/drawing/2014/main" id="{4E3D1A13-0326-4FED-855F-7DB483C193F3}"/>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78</xdr:row>
      <xdr:rowOff>0</xdr:rowOff>
    </xdr:from>
    <xdr:to>
      <xdr:col>10</xdr:col>
      <xdr:colOff>314381</xdr:colOff>
      <xdr:row>78</xdr:row>
      <xdr:rowOff>0</xdr:rowOff>
    </xdr:to>
    <xdr:sp macro="" textlink="">
      <xdr:nvSpPr>
        <xdr:cNvPr id="204" name="Text Box 16">
          <a:extLst>
            <a:ext uri="{FF2B5EF4-FFF2-40B4-BE49-F238E27FC236}">
              <a16:creationId xmlns:a16="http://schemas.microsoft.com/office/drawing/2014/main" id="{06D09920-9AAD-4E81-AE54-6FF5CFBC9159}"/>
            </a:ext>
          </a:extLst>
        </xdr:cNvPr>
        <xdr:cNvSpPr txBox="1"/>
      </xdr:nvSpPr>
      <xdr:spPr bwMode="auto">
        <a:xfrm>
          <a:off x="14408290" y="254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78</xdr:row>
      <xdr:rowOff>0</xdr:rowOff>
    </xdr:from>
    <xdr:to>
      <xdr:col>4</xdr:col>
      <xdr:colOff>2275340</xdr:colOff>
      <xdr:row>78</xdr:row>
      <xdr:rowOff>0</xdr:rowOff>
    </xdr:to>
    <xdr:sp macro="" textlink="">
      <xdr:nvSpPr>
        <xdr:cNvPr id="205" name="Text Box 17">
          <a:extLst>
            <a:ext uri="{FF2B5EF4-FFF2-40B4-BE49-F238E27FC236}">
              <a16:creationId xmlns:a16="http://schemas.microsoft.com/office/drawing/2014/main" id="{D483A250-F400-4E46-8768-246480E3D205}"/>
            </a:ext>
          </a:extLst>
        </xdr:cNvPr>
        <xdr:cNvSpPr txBox="1"/>
      </xdr:nvSpPr>
      <xdr:spPr bwMode="auto">
        <a:xfrm>
          <a:off x="7618239" y="254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78</xdr:row>
      <xdr:rowOff>0</xdr:rowOff>
    </xdr:from>
    <xdr:to>
      <xdr:col>1</xdr:col>
      <xdr:colOff>1532930</xdr:colOff>
      <xdr:row>78</xdr:row>
      <xdr:rowOff>0</xdr:rowOff>
    </xdr:to>
    <xdr:sp macro="" textlink="">
      <xdr:nvSpPr>
        <xdr:cNvPr id="206" name="Text Box 18">
          <a:extLst>
            <a:ext uri="{FF2B5EF4-FFF2-40B4-BE49-F238E27FC236}">
              <a16:creationId xmlns:a16="http://schemas.microsoft.com/office/drawing/2014/main" id="{3349C8F2-BE86-4905-9224-EF9C4EF8229A}"/>
            </a:ext>
          </a:extLst>
        </xdr:cNvPr>
        <xdr:cNvSpPr txBox="1"/>
      </xdr:nvSpPr>
      <xdr:spPr bwMode="auto">
        <a:xfrm>
          <a:off x="1136204" y="254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2360954</xdr:colOff>
      <xdr:row>78</xdr:row>
      <xdr:rowOff>0</xdr:rowOff>
    </xdr:to>
    <xdr:sp macro="" textlink="">
      <xdr:nvSpPr>
        <xdr:cNvPr id="207" name="Text Box 19">
          <a:extLst>
            <a:ext uri="{FF2B5EF4-FFF2-40B4-BE49-F238E27FC236}">
              <a16:creationId xmlns:a16="http://schemas.microsoft.com/office/drawing/2014/main" id="{965B8B00-6C7E-4985-B747-208DE56619F9}"/>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2360954</xdr:colOff>
      <xdr:row>78</xdr:row>
      <xdr:rowOff>0</xdr:rowOff>
    </xdr:to>
    <xdr:sp macro="" textlink="">
      <xdr:nvSpPr>
        <xdr:cNvPr id="208" name="Text Box 20">
          <a:extLst>
            <a:ext uri="{FF2B5EF4-FFF2-40B4-BE49-F238E27FC236}">
              <a16:creationId xmlns:a16="http://schemas.microsoft.com/office/drawing/2014/main" id="{3796BF55-61A7-496A-A295-4742BC1D49ED}"/>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2360954</xdr:colOff>
      <xdr:row>78</xdr:row>
      <xdr:rowOff>0</xdr:rowOff>
    </xdr:to>
    <xdr:sp macro="" textlink="">
      <xdr:nvSpPr>
        <xdr:cNvPr id="209" name="Text Box 21">
          <a:extLst>
            <a:ext uri="{FF2B5EF4-FFF2-40B4-BE49-F238E27FC236}">
              <a16:creationId xmlns:a16="http://schemas.microsoft.com/office/drawing/2014/main" id="{D0B22609-BF64-4F39-B055-A50ABBA79F36}"/>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78</xdr:row>
      <xdr:rowOff>0</xdr:rowOff>
    </xdr:from>
    <xdr:to>
      <xdr:col>0</xdr:col>
      <xdr:colOff>180975</xdr:colOff>
      <xdr:row>78</xdr:row>
      <xdr:rowOff>0</xdr:rowOff>
    </xdr:to>
    <xdr:sp macro="" textlink="">
      <xdr:nvSpPr>
        <xdr:cNvPr id="210" name="Text Box 22">
          <a:extLst>
            <a:ext uri="{FF2B5EF4-FFF2-40B4-BE49-F238E27FC236}">
              <a16:creationId xmlns:a16="http://schemas.microsoft.com/office/drawing/2014/main" id="{72534033-6FED-4943-B920-38FA9D3D24FF}"/>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79</xdr:row>
      <xdr:rowOff>0</xdr:rowOff>
    </xdr:from>
    <xdr:to>
      <xdr:col>6</xdr:col>
      <xdr:colOff>467134</xdr:colOff>
      <xdr:row>79</xdr:row>
      <xdr:rowOff>0</xdr:rowOff>
    </xdr:to>
    <xdr:sp macro="" textlink="">
      <xdr:nvSpPr>
        <xdr:cNvPr id="211" name="Text Box 23">
          <a:extLst>
            <a:ext uri="{FF2B5EF4-FFF2-40B4-BE49-F238E27FC236}">
              <a16:creationId xmlns:a16="http://schemas.microsoft.com/office/drawing/2014/main" id="{287C01E3-E200-425E-A1A5-7D5A63182C42}"/>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79</xdr:row>
      <xdr:rowOff>0</xdr:rowOff>
    </xdr:from>
    <xdr:to>
      <xdr:col>6</xdr:col>
      <xdr:colOff>467134</xdr:colOff>
      <xdr:row>79</xdr:row>
      <xdr:rowOff>0</xdr:rowOff>
    </xdr:to>
    <xdr:sp macro="" textlink="">
      <xdr:nvSpPr>
        <xdr:cNvPr id="212" name="Text Box 24">
          <a:extLst>
            <a:ext uri="{FF2B5EF4-FFF2-40B4-BE49-F238E27FC236}">
              <a16:creationId xmlns:a16="http://schemas.microsoft.com/office/drawing/2014/main" id="{6F3E389B-7B43-43C5-B968-AC48D951BA4E}"/>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79</xdr:row>
      <xdr:rowOff>0</xdr:rowOff>
    </xdr:from>
    <xdr:to>
      <xdr:col>6</xdr:col>
      <xdr:colOff>467134</xdr:colOff>
      <xdr:row>79</xdr:row>
      <xdr:rowOff>0</xdr:rowOff>
    </xdr:to>
    <xdr:sp macro="" textlink="">
      <xdr:nvSpPr>
        <xdr:cNvPr id="213" name="Text Box 25">
          <a:extLst>
            <a:ext uri="{FF2B5EF4-FFF2-40B4-BE49-F238E27FC236}">
              <a16:creationId xmlns:a16="http://schemas.microsoft.com/office/drawing/2014/main" id="{11E1AEFC-F5D0-49EE-AB38-2C523A06468F}"/>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79</xdr:row>
      <xdr:rowOff>0</xdr:rowOff>
    </xdr:from>
    <xdr:to>
      <xdr:col>10</xdr:col>
      <xdr:colOff>314381</xdr:colOff>
      <xdr:row>79</xdr:row>
      <xdr:rowOff>0</xdr:rowOff>
    </xdr:to>
    <xdr:sp macro="" textlink="">
      <xdr:nvSpPr>
        <xdr:cNvPr id="214" name="Text Box 26">
          <a:extLst>
            <a:ext uri="{FF2B5EF4-FFF2-40B4-BE49-F238E27FC236}">
              <a16:creationId xmlns:a16="http://schemas.microsoft.com/office/drawing/2014/main" id="{32A252DA-F332-4A7E-9B65-6F7F116DB8EE}"/>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79</xdr:row>
      <xdr:rowOff>0</xdr:rowOff>
    </xdr:from>
    <xdr:to>
      <xdr:col>4</xdr:col>
      <xdr:colOff>2275340</xdr:colOff>
      <xdr:row>79</xdr:row>
      <xdr:rowOff>0</xdr:rowOff>
    </xdr:to>
    <xdr:sp macro="" textlink="">
      <xdr:nvSpPr>
        <xdr:cNvPr id="215" name="Text Box 27">
          <a:extLst>
            <a:ext uri="{FF2B5EF4-FFF2-40B4-BE49-F238E27FC236}">
              <a16:creationId xmlns:a16="http://schemas.microsoft.com/office/drawing/2014/main" id="{EE41C118-ADB8-425A-A9A3-AC5C5854F361}"/>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79</xdr:row>
      <xdr:rowOff>0</xdr:rowOff>
    </xdr:from>
    <xdr:to>
      <xdr:col>1</xdr:col>
      <xdr:colOff>1532930</xdr:colOff>
      <xdr:row>79</xdr:row>
      <xdr:rowOff>0</xdr:rowOff>
    </xdr:to>
    <xdr:sp macro="" textlink="">
      <xdr:nvSpPr>
        <xdr:cNvPr id="216" name="Text Box 28">
          <a:extLst>
            <a:ext uri="{FF2B5EF4-FFF2-40B4-BE49-F238E27FC236}">
              <a16:creationId xmlns:a16="http://schemas.microsoft.com/office/drawing/2014/main" id="{00ED32C8-C9AE-4962-832F-8DD62D57627A}"/>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79</xdr:row>
      <xdr:rowOff>0</xdr:rowOff>
    </xdr:from>
    <xdr:to>
      <xdr:col>4</xdr:col>
      <xdr:colOff>2360954</xdr:colOff>
      <xdr:row>79</xdr:row>
      <xdr:rowOff>0</xdr:rowOff>
    </xdr:to>
    <xdr:sp macro="" textlink="">
      <xdr:nvSpPr>
        <xdr:cNvPr id="217" name="Text Box 29">
          <a:extLst>
            <a:ext uri="{FF2B5EF4-FFF2-40B4-BE49-F238E27FC236}">
              <a16:creationId xmlns:a16="http://schemas.microsoft.com/office/drawing/2014/main" id="{AE893D4F-5DDF-4D52-96DB-D082D86CA455}"/>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79</xdr:row>
      <xdr:rowOff>0</xdr:rowOff>
    </xdr:from>
    <xdr:to>
      <xdr:col>4</xdr:col>
      <xdr:colOff>2360954</xdr:colOff>
      <xdr:row>79</xdr:row>
      <xdr:rowOff>0</xdr:rowOff>
    </xdr:to>
    <xdr:sp macro="" textlink="">
      <xdr:nvSpPr>
        <xdr:cNvPr id="218" name="Text Box 30">
          <a:extLst>
            <a:ext uri="{FF2B5EF4-FFF2-40B4-BE49-F238E27FC236}">
              <a16:creationId xmlns:a16="http://schemas.microsoft.com/office/drawing/2014/main" id="{D73EE2C9-7AFF-4EEA-9251-7905C1FD5BC6}"/>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79</xdr:row>
      <xdr:rowOff>0</xdr:rowOff>
    </xdr:from>
    <xdr:to>
      <xdr:col>4</xdr:col>
      <xdr:colOff>2360954</xdr:colOff>
      <xdr:row>79</xdr:row>
      <xdr:rowOff>0</xdr:rowOff>
    </xdr:to>
    <xdr:sp macro="" textlink="">
      <xdr:nvSpPr>
        <xdr:cNvPr id="219" name="Text Box 31">
          <a:extLst>
            <a:ext uri="{FF2B5EF4-FFF2-40B4-BE49-F238E27FC236}">
              <a16:creationId xmlns:a16="http://schemas.microsoft.com/office/drawing/2014/main" id="{9F2526AC-5F53-4492-91EA-E1F75D8D0FD4}"/>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79</xdr:row>
      <xdr:rowOff>0</xdr:rowOff>
    </xdr:from>
    <xdr:to>
      <xdr:col>0</xdr:col>
      <xdr:colOff>180975</xdr:colOff>
      <xdr:row>79</xdr:row>
      <xdr:rowOff>0</xdr:rowOff>
    </xdr:to>
    <xdr:sp macro="" textlink="">
      <xdr:nvSpPr>
        <xdr:cNvPr id="220" name="Text Box 32">
          <a:extLst>
            <a:ext uri="{FF2B5EF4-FFF2-40B4-BE49-F238E27FC236}">
              <a16:creationId xmlns:a16="http://schemas.microsoft.com/office/drawing/2014/main" id="{1968142E-D3C4-45B4-BCD0-53B18D3D4788}"/>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79</xdr:row>
      <xdr:rowOff>0</xdr:rowOff>
    </xdr:from>
    <xdr:to>
      <xdr:col>6</xdr:col>
      <xdr:colOff>934269</xdr:colOff>
      <xdr:row>79</xdr:row>
      <xdr:rowOff>0</xdr:rowOff>
    </xdr:to>
    <xdr:sp macro="" textlink="">
      <xdr:nvSpPr>
        <xdr:cNvPr id="221" name="Text Box 33">
          <a:extLst>
            <a:ext uri="{FF2B5EF4-FFF2-40B4-BE49-F238E27FC236}">
              <a16:creationId xmlns:a16="http://schemas.microsoft.com/office/drawing/2014/main" id="{1A21FFD9-ACAE-428F-8A1E-2432AB99E300}"/>
            </a:ext>
          </a:extLst>
        </xdr:cNvPr>
        <xdr:cNvSpPr txBox="1"/>
      </xdr:nvSpPr>
      <xdr:spPr bwMode="auto">
        <a:xfrm>
          <a:off x="12290648" y="50800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79</xdr:row>
      <xdr:rowOff>0</xdr:rowOff>
    </xdr:from>
    <xdr:to>
      <xdr:col>4</xdr:col>
      <xdr:colOff>2248998</xdr:colOff>
      <xdr:row>79</xdr:row>
      <xdr:rowOff>0</xdr:rowOff>
    </xdr:to>
    <xdr:sp macro="" textlink="">
      <xdr:nvSpPr>
        <xdr:cNvPr id="222" name="Text Box 34">
          <a:extLst>
            <a:ext uri="{FF2B5EF4-FFF2-40B4-BE49-F238E27FC236}">
              <a16:creationId xmlns:a16="http://schemas.microsoft.com/office/drawing/2014/main" id="{29F88FC6-3A5F-41F6-BAE9-1A2FE765DEFC}"/>
            </a:ext>
          </a:extLst>
        </xdr:cNvPr>
        <xdr:cNvSpPr txBox="1"/>
      </xdr:nvSpPr>
      <xdr:spPr bwMode="auto">
        <a:xfrm>
          <a:off x="7549090" y="508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79</xdr:row>
      <xdr:rowOff>0</xdr:rowOff>
    </xdr:from>
    <xdr:to>
      <xdr:col>6</xdr:col>
      <xdr:colOff>467134</xdr:colOff>
      <xdr:row>79</xdr:row>
      <xdr:rowOff>0</xdr:rowOff>
    </xdr:to>
    <xdr:sp macro="" textlink="">
      <xdr:nvSpPr>
        <xdr:cNvPr id="223" name="Text Box 35">
          <a:extLst>
            <a:ext uri="{FF2B5EF4-FFF2-40B4-BE49-F238E27FC236}">
              <a16:creationId xmlns:a16="http://schemas.microsoft.com/office/drawing/2014/main" id="{C5C8B2C2-9BDA-4F82-B20C-21D38FED45E3}"/>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79</xdr:row>
      <xdr:rowOff>0</xdr:rowOff>
    </xdr:from>
    <xdr:to>
      <xdr:col>4</xdr:col>
      <xdr:colOff>2360954</xdr:colOff>
      <xdr:row>79</xdr:row>
      <xdr:rowOff>0</xdr:rowOff>
    </xdr:to>
    <xdr:sp macro="" textlink="">
      <xdr:nvSpPr>
        <xdr:cNvPr id="224" name="Text Box 36">
          <a:extLst>
            <a:ext uri="{FF2B5EF4-FFF2-40B4-BE49-F238E27FC236}">
              <a16:creationId xmlns:a16="http://schemas.microsoft.com/office/drawing/2014/main" id="{C8B341B9-B2F0-4A66-9887-A0EF3F1783FF}"/>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79</xdr:row>
      <xdr:rowOff>0</xdr:rowOff>
    </xdr:from>
    <xdr:to>
      <xdr:col>6</xdr:col>
      <xdr:colOff>467134</xdr:colOff>
      <xdr:row>79</xdr:row>
      <xdr:rowOff>0</xdr:rowOff>
    </xdr:to>
    <xdr:sp macro="" textlink="">
      <xdr:nvSpPr>
        <xdr:cNvPr id="225" name="Text Box 37">
          <a:extLst>
            <a:ext uri="{FF2B5EF4-FFF2-40B4-BE49-F238E27FC236}">
              <a16:creationId xmlns:a16="http://schemas.microsoft.com/office/drawing/2014/main" id="{A337D163-B1FF-468E-8712-31CE79AB19A2}"/>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79</xdr:row>
      <xdr:rowOff>0</xdr:rowOff>
    </xdr:from>
    <xdr:to>
      <xdr:col>4</xdr:col>
      <xdr:colOff>2360954</xdr:colOff>
      <xdr:row>79</xdr:row>
      <xdr:rowOff>0</xdr:rowOff>
    </xdr:to>
    <xdr:sp macro="" textlink="">
      <xdr:nvSpPr>
        <xdr:cNvPr id="226" name="Text Box 38">
          <a:extLst>
            <a:ext uri="{FF2B5EF4-FFF2-40B4-BE49-F238E27FC236}">
              <a16:creationId xmlns:a16="http://schemas.microsoft.com/office/drawing/2014/main" id="{77A5C0EA-2EBA-4BF4-9CA6-4E7BDEBE82E4}"/>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79</xdr:row>
      <xdr:rowOff>0</xdr:rowOff>
    </xdr:from>
    <xdr:to>
      <xdr:col>0</xdr:col>
      <xdr:colOff>180975</xdr:colOff>
      <xdr:row>79</xdr:row>
      <xdr:rowOff>0</xdr:rowOff>
    </xdr:to>
    <xdr:sp macro="" textlink="">
      <xdr:nvSpPr>
        <xdr:cNvPr id="227" name="Text Box 39">
          <a:extLst>
            <a:ext uri="{FF2B5EF4-FFF2-40B4-BE49-F238E27FC236}">
              <a16:creationId xmlns:a16="http://schemas.microsoft.com/office/drawing/2014/main" id="{26431AC3-072C-4393-88E2-3E9EE35339CB}"/>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79</xdr:row>
      <xdr:rowOff>0</xdr:rowOff>
    </xdr:from>
    <xdr:to>
      <xdr:col>6</xdr:col>
      <xdr:colOff>467134</xdr:colOff>
      <xdr:row>79</xdr:row>
      <xdr:rowOff>0</xdr:rowOff>
    </xdr:to>
    <xdr:sp macro="" textlink="">
      <xdr:nvSpPr>
        <xdr:cNvPr id="228" name="Text Box 40">
          <a:extLst>
            <a:ext uri="{FF2B5EF4-FFF2-40B4-BE49-F238E27FC236}">
              <a16:creationId xmlns:a16="http://schemas.microsoft.com/office/drawing/2014/main" id="{3E3E5F45-62EE-439B-AB98-B87A5D518ED3}"/>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79</xdr:row>
      <xdr:rowOff>0</xdr:rowOff>
    </xdr:from>
    <xdr:to>
      <xdr:col>6</xdr:col>
      <xdr:colOff>467134</xdr:colOff>
      <xdr:row>79</xdr:row>
      <xdr:rowOff>0</xdr:rowOff>
    </xdr:to>
    <xdr:sp macro="" textlink="">
      <xdr:nvSpPr>
        <xdr:cNvPr id="229" name="Text Box 41">
          <a:extLst>
            <a:ext uri="{FF2B5EF4-FFF2-40B4-BE49-F238E27FC236}">
              <a16:creationId xmlns:a16="http://schemas.microsoft.com/office/drawing/2014/main" id="{2D6FA854-AE9F-4AB3-AE31-21EABEC6DBCF}"/>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79</xdr:row>
      <xdr:rowOff>0</xdr:rowOff>
    </xdr:from>
    <xdr:to>
      <xdr:col>6</xdr:col>
      <xdr:colOff>467134</xdr:colOff>
      <xdr:row>79</xdr:row>
      <xdr:rowOff>0</xdr:rowOff>
    </xdr:to>
    <xdr:sp macro="" textlink="">
      <xdr:nvSpPr>
        <xdr:cNvPr id="230" name="Text Box 42">
          <a:extLst>
            <a:ext uri="{FF2B5EF4-FFF2-40B4-BE49-F238E27FC236}">
              <a16:creationId xmlns:a16="http://schemas.microsoft.com/office/drawing/2014/main" id="{494183F0-3989-4166-80B1-CF2D6047952A}"/>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79</xdr:row>
      <xdr:rowOff>0</xdr:rowOff>
    </xdr:from>
    <xdr:to>
      <xdr:col>10</xdr:col>
      <xdr:colOff>314381</xdr:colOff>
      <xdr:row>79</xdr:row>
      <xdr:rowOff>0</xdr:rowOff>
    </xdr:to>
    <xdr:sp macro="" textlink="">
      <xdr:nvSpPr>
        <xdr:cNvPr id="231" name="Text Box 43">
          <a:extLst>
            <a:ext uri="{FF2B5EF4-FFF2-40B4-BE49-F238E27FC236}">
              <a16:creationId xmlns:a16="http://schemas.microsoft.com/office/drawing/2014/main" id="{36C5634D-12B8-4D38-81E9-2FBCF0590407}"/>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79</xdr:row>
      <xdr:rowOff>0</xdr:rowOff>
    </xdr:from>
    <xdr:to>
      <xdr:col>4</xdr:col>
      <xdr:colOff>2275340</xdr:colOff>
      <xdr:row>79</xdr:row>
      <xdr:rowOff>0</xdr:rowOff>
    </xdr:to>
    <xdr:sp macro="" textlink="">
      <xdr:nvSpPr>
        <xdr:cNvPr id="232" name="Text Box 44">
          <a:extLst>
            <a:ext uri="{FF2B5EF4-FFF2-40B4-BE49-F238E27FC236}">
              <a16:creationId xmlns:a16="http://schemas.microsoft.com/office/drawing/2014/main" id="{4BB67103-D09F-40B1-8375-38C9EEEC56D0}"/>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79</xdr:row>
      <xdr:rowOff>0</xdr:rowOff>
    </xdr:from>
    <xdr:to>
      <xdr:col>1</xdr:col>
      <xdr:colOff>1532930</xdr:colOff>
      <xdr:row>79</xdr:row>
      <xdr:rowOff>0</xdr:rowOff>
    </xdr:to>
    <xdr:sp macro="" textlink="">
      <xdr:nvSpPr>
        <xdr:cNvPr id="233" name="Text Box 45">
          <a:extLst>
            <a:ext uri="{FF2B5EF4-FFF2-40B4-BE49-F238E27FC236}">
              <a16:creationId xmlns:a16="http://schemas.microsoft.com/office/drawing/2014/main" id="{1045FCDF-E1E5-48DC-A560-819E3E01F4A3}"/>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79</xdr:row>
      <xdr:rowOff>0</xdr:rowOff>
    </xdr:from>
    <xdr:to>
      <xdr:col>4</xdr:col>
      <xdr:colOff>2360954</xdr:colOff>
      <xdr:row>79</xdr:row>
      <xdr:rowOff>0</xdr:rowOff>
    </xdr:to>
    <xdr:sp macro="" textlink="">
      <xdr:nvSpPr>
        <xdr:cNvPr id="234" name="Text Box 46">
          <a:extLst>
            <a:ext uri="{FF2B5EF4-FFF2-40B4-BE49-F238E27FC236}">
              <a16:creationId xmlns:a16="http://schemas.microsoft.com/office/drawing/2014/main" id="{17545466-90C7-4660-B189-A03EAE1AF4C3}"/>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79</xdr:row>
      <xdr:rowOff>0</xdr:rowOff>
    </xdr:from>
    <xdr:to>
      <xdr:col>4</xdr:col>
      <xdr:colOff>2360954</xdr:colOff>
      <xdr:row>79</xdr:row>
      <xdr:rowOff>0</xdr:rowOff>
    </xdr:to>
    <xdr:sp macro="" textlink="">
      <xdr:nvSpPr>
        <xdr:cNvPr id="235" name="Text Box 47">
          <a:extLst>
            <a:ext uri="{FF2B5EF4-FFF2-40B4-BE49-F238E27FC236}">
              <a16:creationId xmlns:a16="http://schemas.microsoft.com/office/drawing/2014/main" id="{343D2192-C3E4-4AF1-8C6B-86D667E277DB}"/>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79</xdr:row>
      <xdr:rowOff>0</xdr:rowOff>
    </xdr:from>
    <xdr:to>
      <xdr:col>4</xdr:col>
      <xdr:colOff>2360954</xdr:colOff>
      <xdr:row>79</xdr:row>
      <xdr:rowOff>0</xdr:rowOff>
    </xdr:to>
    <xdr:sp macro="" textlink="">
      <xdr:nvSpPr>
        <xdr:cNvPr id="236" name="Text Box 48">
          <a:extLst>
            <a:ext uri="{FF2B5EF4-FFF2-40B4-BE49-F238E27FC236}">
              <a16:creationId xmlns:a16="http://schemas.microsoft.com/office/drawing/2014/main" id="{8BAAA4FF-A532-4012-B0B0-D3FAB2CB3990}"/>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79</xdr:row>
      <xdr:rowOff>0</xdr:rowOff>
    </xdr:from>
    <xdr:to>
      <xdr:col>0</xdr:col>
      <xdr:colOff>180975</xdr:colOff>
      <xdr:row>79</xdr:row>
      <xdr:rowOff>0</xdr:rowOff>
    </xdr:to>
    <xdr:sp macro="" textlink="">
      <xdr:nvSpPr>
        <xdr:cNvPr id="237" name="Text Box 49">
          <a:extLst>
            <a:ext uri="{FF2B5EF4-FFF2-40B4-BE49-F238E27FC236}">
              <a16:creationId xmlns:a16="http://schemas.microsoft.com/office/drawing/2014/main" id="{D0EDA499-E136-45BE-96B7-C4EE83891BF2}"/>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79</xdr:row>
      <xdr:rowOff>0</xdr:rowOff>
    </xdr:from>
    <xdr:to>
      <xdr:col>0</xdr:col>
      <xdr:colOff>180975</xdr:colOff>
      <xdr:row>79</xdr:row>
      <xdr:rowOff>0</xdr:rowOff>
    </xdr:to>
    <xdr:sp macro="" textlink="">
      <xdr:nvSpPr>
        <xdr:cNvPr id="238" name="Text Box 50">
          <a:extLst>
            <a:ext uri="{FF2B5EF4-FFF2-40B4-BE49-F238E27FC236}">
              <a16:creationId xmlns:a16="http://schemas.microsoft.com/office/drawing/2014/main" id="{F49D16FA-4F5C-48F3-A3F0-8AE1A9BAB763}"/>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107</xdr:row>
      <xdr:rowOff>0</xdr:rowOff>
    </xdr:from>
    <xdr:to>
      <xdr:col>0</xdr:col>
      <xdr:colOff>180975</xdr:colOff>
      <xdr:row>107</xdr:row>
      <xdr:rowOff>0</xdr:rowOff>
    </xdr:to>
    <xdr:sp macro="" textlink="">
      <xdr:nvSpPr>
        <xdr:cNvPr id="239" name="Text Box 52">
          <a:extLst>
            <a:ext uri="{FF2B5EF4-FFF2-40B4-BE49-F238E27FC236}">
              <a16:creationId xmlns:a16="http://schemas.microsoft.com/office/drawing/2014/main" id="{88689BA7-9EBD-4282-B85C-378BFE64D658}"/>
            </a:ext>
          </a:extLst>
        </xdr:cNvPr>
        <xdr:cNvSpPr txBox="1"/>
      </xdr:nvSpPr>
      <xdr:spPr bwMode="auto">
        <a:xfrm>
          <a:off x="9544" y="814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117</xdr:row>
      <xdr:rowOff>0</xdr:rowOff>
    </xdr:from>
    <xdr:to>
      <xdr:col>6</xdr:col>
      <xdr:colOff>467134</xdr:colOff>
      <xdr:row>117</xdr:row>
      <xdr:rowOff>0</xdr:rowOff>
    </xdr:to>
    <xdr:sp macro="" textlink="">
      <xdr:nvSpPr>
        <xdr:cNvPr id="240" name="Text Box 53">
          <a:extLst>
            <a:ext uri="{FF2B5EF4-FFF2-40B4-BE49-F238E27FC236}">
              <a16:creationId xmlns:a16="http://schemas.microsoft.com/office/drawing/2014/main" id="{B5A9EABB-E25B-447C-AC7F-8481D46E3DE7}"/>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117</xdr:row>
      <xdr:rowOff>0</xdr:rowOff>
    </xdr:from>
    <xdr:to>
      <xdr:col>6</xdr:col>
      <xdr:colOff>467134</xdr:colOff>
      <xdr:row>117</xdr:row>
      <xdr:rowOff>0</xdr:rowOff>
    </xdr:to>
    <xdr:sp macro="" textlink="">
      <xdr:nvSpPr>
        <xdr:cNvPr id="241" name="Text Box 54">
          <a:extLst>
            <a:ext uri="{FF2B5EF4-FFF2-40B4-BE49-F238E27FC236}">
              <a16:creationId xmlns:a16="http://schemas.microsoft.com/office/drawing/2014/main" id="{8843FE11-B272-4D7C-BB28-A6D4209D117B}"/>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117</xdr:row>
      <xdr:rowOff>0</xdr:rowOff>
    </xdr:from>
    <xdr:to>
      <xdr:col>6</xdr:col>
      <xdr:colOff>467134</xdr:colOff>
      <xdr:row>117</xdr:row>
      <xdr:rowOff>0</xdr:rowOff>
    </xdr:to>
    <xdr:sp macro="" textlink="">
      <xdr:nvSpPr>
        <xdr:cNvPr id="242" name="Text Box 55">
          <a:extLst>
            <a:ext uri="{FF2B5EF4-FFF2-40B4-BE49-F238E27FC236}">
              <a16:creationId xmlns:a16="http://schemas.microsoft.com/office/drawing/2014/main" id="{8AA97F27-EEA1-429B-A3F2-5F987C583279}"/>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117</xdr:row>
      <xdr:rowOff>0</xdr:rowOff>
    </xdr:from>
    <xdr:to>
      <xdr:col>10</xdr:col>
      <xdr:colOff>314381</xdr:colOff>
      <xdr:row>117</xdr:row>
      <xdr:rowOff>0</xdr:rowOff>
    </xdr:to>
    <xdr:sp macro="" textlink="">
      <xdr:nvSpPr>
        <xdr:cNvPr id="243" name="Text Box 56">
          <a:extLst>
            <a:ext uri="{FF2B5EF4-FFF2-40B4-BE49-F238E27FC236}">
              <a16:creationId xmlns:a16="http://schemas.microsoft.com/office/drawing/2014/main" id="{D8CBCBEA-DFD2-4901-B788-E98BA41E1C76}"/>
            </a:ext>
          </a:extLst>
        </xdr:cNvPr>
        <xdr:cNvSpPr txBox="1"/>
      </xdr:nvSpPr>
      <xdr:spPr bwMode="auto">
        <a:xfrm>
          <a:off x="14408290" y="106807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117</xdr:row>
      <xdr:rowOff>0</xdr:rowOff>
    </xdr:from>
    <xdr:to>
      <xdr:col>4</xdr:col>
      <xdr:colOff>2275340</xdr:colOff>
      <xdr:row>117</xdr:row>
      <xdr:rowOff>0</xdr:rowOff>
    </xdr:to>
    <xdr:sp macro="" textlink="">
      <xdr:nvSpPr>
        <xdr:cNvPr id="244" name="Text Box 57">
          <a:extLst>
            <a:ext uri="{FF2B5EF4-FFF2-40B4-BE49-F238E27FC236}">
              <a16:creationId xmlns:a16="http://schemas.microsoft.com/office/drawing/2014/main" id="{345FBAE1-0B12-4E65-950E-F5DDAEB6187B}"/>
            </a:ext>
          </a:extLst>
        </xdr:cNvPr>
        <xdr:cNvSpPr txBox="1"/>
      </xdr:nvSpPr>
      <xdr:spPr bwMode="auto">
        <a:xfrm>
          <a:off x="7618239" y="106807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117</xdr:row>
      <xdr:rowOff>0</xdr:rowOff>
    </xdr:from>
    <xdr:to>
      <xdr:col>1</xdr:col>
      <xdr:colOff>1532930</xdr:colOff>
      <xdr:row>117</xdr:row>
      <xdr:rowOff>0</xdr:rowOff>
    </xdr:to>
    <xdr:sp macro="" textlink="">
      <xdr:nvSpPr>
        <xdr:cNvPr id="245" name="Text Box 58">
          <a:extLst>
            <a:ext uri="{FF2B5EF4-FFF2-40B4-BE49-F238E27FC236}">
              <a16:creationId xmlns:a16="http://schemas.microsoft.com/office/drawing/2014/main" id="{7A4CA077-7256-490D-94B3-DB7DA8640FF8}"/>
            </a:ext>
          </a:extLst>
        </xdr:cNvPr>
        <xdr:cNvSpPr txBox="1"/>
      </xdr:nvSpPr>
      <xdr:spPr bwMode="auto">
        <a:xfrm>
          <a:off x="1136204" y="106807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117</xdr:row>
      <xdr:rowOff>0</xdr:rowOff>
    </xdr:from>
    <xdr:to>
      <xdr:col>4</xdr:col>
      <xdr:colOff>2360954</xdr:colOff>
      <xdr:row>117</xdr:row>
      <xdr:rowOff>0</xdr:rowOff>
    </xdr:to>
    <xdr:sp macro="" textlink="">
      <xdr:nvSpPr>
        <xdr:cNvPr id="246" name="Text Box 59">
          <a:extLst>
            <a:ext uri="{FF2B5EF4-FFF2-40B4-BE49-F238E27FC236}">
              <a16:creationId xmlns:a16="http://schemas.microsoft.com/office/drawing/2014/main" id="{BBD90F81-B9D1-4E7C-827A-1EEE57F1CBE5}"/>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117</xdr:row>
      <xdr:rowOff>0</xdr:rowOff>
    </xdr:from>
    <xdr:to>
      <xdr:col>4</xdr:col>
      <xdr:colOff>2360954</xdr:colOff>
      <xdr:row>117</xdr:row>
      <xdr:rowOff>0</xdr:rowOff>
    </xdr:to>
    <xdr:sp macro="" textlink="">
      <xdr:nvSpPr>
        <xdr:cNvPr id="247" name="Text Box 60">
          <a:extLst>
            <a:ext uri="{FF2B5EF4-FFF2-40B4-BE49-F238E27FC236}">
              <a16:creationId xmlns:a16="http://schemas.microsoft.com/office/drawing/2014/main" id="{2943D82A-DD1C-48FA-9B99-CA2404F53CBD}"/>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117</xdr:row>
      <xdr:rowOff>0</xdr:rowOff>
    </xdr:from>
    <xdr:to>
      <xdr:col>4</xdr:col>
      <xdr:colOff>2360954</xdr:colOff>
      <xdr:row>117</xdr:row>
      <xdr:rowOff>0</xdr:rowOff>
    </xdr:to>
    <xdr:sp macro="" textlink="">
      <xdr:nvSpPr>
        <xdr:cNvPr id="248" name="Text Box 61">
          <a:extLst>
            <a:ext uri="{FF2B5EF4-FFF2-40B4-BE49-F238E27FC236}">
              <a16:creationId xmlns:a16="http://schemas.microsoft.com/office/drawing/2014/main" id="{2A8A6258-538B-4295-BAD8-151FAA8F93CB}"/>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117</xdr:row>
      <xdr:rowOff>0</xdr:rowOff>
    </xdr:from>
    <xdr:to>
      <xdr:col>0</xdr:col>
      <xdr:colOff>180975</xdr:colOff>
      <xdr:row>117</xdr:row>
      <xdr:rowOff>0</xdr:rowOff>
    </xdr:to>
    <xdr:sp macro="" textlink="">
      <xdr:nvSpPr>
        <xdr:cNvPr id="249" name="Text Box 62">
          <a:extLst>
            <a:ext uri="{FF2B5EF4-FFF2-40B4-BE49-F238E27FC236}">
              <a16:creationId xmlns:a16="http://schemas.microsoft.com/office/drawing/2014/main" id="{34DA46BA-256F-40F8-B3CC-581242CD23FB}"/>
            </a:ext>
          </a:extLst>
        </xdr:cNvPr>
        <xdr:cNvSpPr txBox="1"/>
      </xdr:nvSpPr>
      <xdr:spPr bwMode="auto">
        <a:xfrm>
          <a:off x="9544" y="1068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103</xdr:row>
      <xdr:rowOff>180975</xdr:rowOff>
    </xdr:from>
    <xdr:to>
      <xdr:col>5</xdr:col>
      <xdr:colOff>3133725</xdr:colOff>
      <xdr:row>110</xdr:row>
      <xdr:rowOff>123825</xdr:rowOff>
    </xdr:to>
    <xdr:sp macro="" textlink="">
      <xdr:nvSpPr>
        <xdr:cNvPr id="250" name="Rectangle 63">
          <a:extLst>
            <a:ext uri="{FF2B5EF4-FFF2-40B4-BE49-F238E27FC236}">
              <a16:creationId xmlns:a16="http://schemas.microsoft.com/office/drawing/2014/main" id="{F035F9A3-BE00-48B8-BAEA-A8E51E7B783E}"/>
            </a:ext>
          </a:extLst>
        </xdr:cNvPr>
        <xdr:cNvSpPr>
          <a:spLocks noChangeArrowheads="1"/>
        </xdr:cNvSpPr>
      </xdr:nvSpPr>
      <xdr:spPr bwMode="auto">
        <a:xfrm>
          <a:off x="1260475" y="7305675"/>
          <a:ext cx="106553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78</xdr:row>
      <xdr:rowOff>0</xdr:rowOff>
    </xdr:from>
    <xdr:to>
      <xdr:col>6</xdr:col>
      <xdr:colOff>467134</xdr:colOff>
      <xdr:row>78</xdr:row>
      <xdr:rowOff>0</xdr:rowOff>
    </xdr:to>
    <xdr:sp macro="" textlink="">
      <xdr:nvSpPr>
        <xdr:cNvPr id="251" name="Text Box 13">
          <a:extLst>
            <a:ext uri="{FF2B5EF4-FFF2-40B4-BE49-F238E27FC236}">
              <a16:creationId xmlns:a16="http://schemas.microsoft.com/office/drawing/2014/main" id="{795B8FAA-08B2-4021-93F0-9F6CD17AC137}"/>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78</xdr:row>
      <xdr:rowOff>0</xdr:rowOff>
    </xdr:from>
    <xdr:to>
      <xdr:col>6</xdr:col>
      <xdr:colOff>467134</xdr:colOff>
      <xdr:row>78</xdr:row>
      <xdr:rowOff>0</xdr:rowOff>
    </xdr:to>
    <xdr:sp macro="" textlink="">
      <xdr:nvSpPr>
        <xdr:cNvPr id="252" name="Text Box 14">
          <a:extLst>
            <a:ext uri="{FF2B5EF4-FFF2-40B4-BE49-F238E27FC236}">
              <a16:creationId xmlns:a16="http://schemas.microsoft.com/office/drawing/2014/main" id="{E0261663-24D5-4BEA-82F7-7DDCB4039AF0}"/>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78</xdr:row>
      <xdr:rowOff>0</xdr:rowOff>
    </xdr:from>
    <xdr:to>
      <xdr:col>6</xdr:col>
      <xdr:colOff>467134</xdr:colOff>
      <xdr:row>78</xdr:row>
      <xdr:rowOff>0</xdr:rowOff>
    </xdr:to>
    <xdr:sp macro="" textlink="">
      <xdr:nvSpPr>
        <xdr:cNvPr id="253" name="Text Box 15">
          <a:extLst>
            <a:ext uri="{FF2B5EF4-FFF2-40B4-BE49-F238E27FC236}">
              <a16:creationId xmlns:a16="http://schemas.microsoft.com/office/drawing/2014/main" id="{16F6B4B6-F16A-4A30-98C5-A4B2C782D1EC}"/>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78</xdr:row>
      <xdr:rowOff>0</xdr:rowOff>
    </xdr:from>
    <xdr:to>
      <xdr:col>10</xdr:col>
      <xdr:colOff>314381</xdr:colOff>
      <xdr:row>78</xdr:row>
      <xdr:rowOff>0</xdr:rowOff>
    </xdr:to>
    <xdr:sp macro="" textlink="">
      <xdr:nvSpPr>
        <xdr:cNvPr id="254" name="Text Box 16">
          <a:extLst>
            <a:ext uri="{FF2B5EF4-FFF2-40B4-BE49-F238E27FC236}">
              <a16:creationId xmlns:a16="http://schemas.microsoft.com/office/drawing/2014/main" id="{1575E43A-D5DF-4FC2-A68C-27C68BAF4A03}"/>
            </a:ext>
          </a:extLst>
        </xdr:cNvPr>
        <xdr:cNvSpPr txBox="1"/>
      </xdr:nvSpPr>
      <xdr:spPr bwMode="auto">
        <a:xfrm>
          <a:off x="14408290" y="254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78</xdr:row>
      <xdr:rowOff>0</xdr:rowOff>
    </xdr:from>
    <xdr:to>
      <xdr:col>4</xdr:col>
      <xdr:colOff>2275340</xdr:colOff>
      <xdr:row>78</xdr:row>
      <xdr:rowOff>0</xdr:rowOff>
    </xdr:to>
    <xdr:sp macro="" textlink="">
      <xdr:nvSpPr>
        <xdr:cNvPr id="255" name="Text Box 17">
          <a:extLst>
            <a:ext uri="{FF2B5EF4-FFF2-40B4-BE49-F238E27FC236}">
              <a16:creationId xmlns:a16="http://schemas.microsoft.com/office/drawing/2014/main" id="{E1B982D8-6109-44B5-B5FD-F1E165CD182D}"/>
            </a:ext>
          </a:extLst>
        </xdr:cNvPr>
        <xdr:cNvSpPr txBox="1"/>
      </xdr:nvSpPr>
      <xdr:spPr bwMode="auto">
        <a:xfrm>
          <a:off x="7618239" y="254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78</xdr:row>
      <xdr:rowOff>0</xdr:rowOff>
    </xdr:from>
    <xdr:to>
      <xdr:col>1</xdr:col>
      <xdr:colOff>1532930</xdr:colOff>
      <xdr:row>78</xdr:row>
      <xdr:rowOff>0</xdr:rowOff>
    </xdr:to>
    <xdr:sp macro="" textlink="">
      <xdr:nvSpPr>
        <xdr:cNvPr id="256" name="Text Box 18">
          <a:extLst>
            <a:ext uri="{FF2B5EF4-FFF2-40B4-BE49-F238E27FC236}">
              <a16:creationId xmlns:a16="http://schemas.microsoft.com/office/drawing/2014/main" id="{2E1AF348-9072-499B-ADE7-BE2E39FD9689}"/>
            </a:ext>
          </a:extLst>
        </xdr:cNvPr>
        <xdr:cNvSpPr txBox="1"/>
      </xdr:nvSpPr>
      <xdr:spPr bwMode="auto">
        <a:xfrm>
          <a:off x="1136204" y="254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2360954</xdr:colOff>
      <xdr:row>78</xdr:row>
      <xdr:rowOff>0</xdr:rowOff>
    </xdr:to>
    <xdr:sp macro="" textlink="">
      <xdr:nvSpPr>
        <xdr:cNvPr id="257" name="Text Box 19">
          <a:extLst>
            <a:ext uri="{FF2B5EF4-FFF2-40B4-BE49-F238E27FC236}">
              <a16:creationId xmlns:a16="http://schemas.microsoft.com/office/drawing/2014/main" id="{A6632507-FAEA-44E9-92C7-6A469387C0D9}"/>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2360954</xdr:colOff>
      <xdr:row>78</xdr:row>
      <xdr:rowOff>0</xdr:rowOff>
    </xdr:to>
    <xdr:sp macro="" textlink="">
      <xdr:nvSpPr>
        <xdr:cNvPr id="258" name="Text Box 20">
          <a:extLst>
            <a:ext uri="{FF2B5EF4-FFF2-40B4-BE49-F238E27FC236}">
              <a16:creationId xmlns:a16="http://schemas.microsoft.com/office/drawing/2014/main" id="{2991C98F-CFEA-4607-9F84-A53E5BDACD4C}"/>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2360954</xdr:colOff>
      <xdr:row>78</xdr:row>
      <xdr:rowOff>0</xdr:rowOff>
    </xdr:to>
    <xdr:sp macro="" textlink="">
      <xdr:nvSpPr>
        <xdr:cNvPr id="259" name="Text Box 21">
          <a:extLst>
            <a:ext uri="{FF2B5EF4-FFF2-40B4-BE49-F238E27FC236}">
              <a16:creationId xmlns:a16="http://schemas.microsoft.com/office/drawing/2014/main" id="{EF360802-8462-4C81-8486-F132B3E173A6}"/>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78</xdr:row>
      <xdr:rowOff>0</xdr:rowOff>
    </xdr:from>
    <xdr:to>
      <xdr:col>0</xdr:col>
      <xdr:colOff>180975</xdr:colOff>
      <xdr:row>78</xdr:row>
      <xdr:rowOff>0</xdr:rowOff>
    </xdr:to>
    <xdr:sp macro="" textlink="">
      <xdr:nvSpPr>
        <xdr:cNvPr id="260" name="Text Box 22">
          <a:extLst>
            <a:ext uri="{FF2B5EF4-FFF2-40B4-BE49-F238E27FC236}">
              <a16:creationId xmlns:a16="http://schemas.microsoft.com/office/drawing/2014/main" id="{0F985878-1F2A-4CA1-8184-DC9E32C6FF8B}"/>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79</xdr:row>
      <xdr:rowOff>0</xdr:rowOff>
    </xdr:from>
    <xdr:to>
      <xdr:col>6</xdr:col>
      <xdr:colOff>467134</xdr:colOff>
      <xdr:row>79</xdr:row>
      <xdr:rowOff>0</xdr:rowOff>
    </xdr:to>
    <xdr:sp macro="" textlink="">
      <xdr:nvSpPr>
        <xdr:cNvPr id="261" name="Text Box 23">
          <a:extLst>
            <a:ext uri="{FF2B5EF4-FFF2-40B4-BE49-F238E27FC236}">
              <a16:creationId xmlns:a16="http://schemas.microsoft.com/office/drawing/2014/main" id="{44CA867D-BFCC-4255-8AC8-043693E4DC47}"/>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79</xdr:row>
      <xdr:rowOff>0</xdr:rowOff>
    </xdr:from>
    <xdr:to>
      <xdr:col>6</xdr:col>
      <xdr:colOff>467134</xdr:colOff>
      <xdr:row>79</xdr:row>
      <xdr:rowOff>0</xdr:rowOff>
    </xdr:to>
    <xdr:sp macro="" textlink="">
      <xdr:nvSpPr>
        <xdr:cNvPr id="262" name="Text Box 24">
          <a:extLst>
            <a:ext uri="{FF2B5EF4-FFF2-40B4-BE49-F238E27FC236}">
              <a16:creationId xmlns:a16="http://schemas.microsoft.com/office/drawing/2014/main" id="{AE29A3B0-0313-4A60-A8E5-EA6736E9B9D2}"/>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79</xdr:row>
      <xdr:rowOff>0</xdr:rowOff>
    </xdr:from>
    <xdr:to>
      <xdr:col>6</xdr:col>
      <xdr:colOff>467134</xdr:colOff>
      <xdr:row>79</xdr:row>
      <xdr:rowOff>0</xdr:rowOff>
    </xdr:to>
    <xdr:sp macro="" textlink="">
      <xdr:nvSpPr>
        <xdr:cNvPr id="263" name="Text Box 25">
          <a:extLst>
            <a:ext uri="{FF2B5EF4-FFF2-40B4-BE49-F238E27FC236}">
              <a16:creationId xmlns:a16="http://schemas.microsoft.com/office/drawing/2014/main" id="{EFC6BE14-C44E-4588-AD74-6D2DFDD8D9AB}"/>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79</xdr:row>
      <xdr:rowOff>0</xdr:rowOff>
    </xdr:from>
    <xdr:to>
      <xdr:col>10</xdr:col>
      <xdr:colOff>314381</xdr:colOff>
      <xdr:row>79</xdr:row>
      <xdr:rowOff>0</xdr:rowOff>
    </xdr:to>
    <xdr:sp macro="" textlink="">
      <xdr:nvSpPr>
        <xdr:cNvPr id="264" name="Text Box 26">
          <a:extLst>
            <a:ext uri="{FF2B5EF4-FFF2-40B4-BE49-F238E27FC236}">
              <a16:creationId xmlns:a16="http://schemas.microsoft.com/office/drawing/2014/main" id="{D31F9905-D573-40E9-8647-F66FBA52E510}"/>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79</xdr:row>
      <xdr:rowOff>0</xdr:rowOff>
    </xdr:from>
    <xdr:to>
      <xdr:col>4</xdr:col>
      <xdr:colOff>2275340</xdr:colOff>
      <xdr:row>79</xdr:row>
      <xdr:rowOff>0</xdr:rowOff>
    </xdr:to>
    <xdr:sp macro="" textlink="">
      <xdr:nvSpPr>
        <xdr:cNvPr id="265" name="Text Box 27">
          <a:extLst>
            <a:ext uri="{FF2B5EF4-FFF2-40B4-BE49-F238E27FC236}">
              <a16:creationId xmlns:a16="http://schemas.microsoft.com/office/drawing/2014/main" id="{DC184E6E-140E-4B0A-BBDE-B43894129873}"/>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79</xdr:row>
      <xdr:rowOff>0</xdr:rowOff>
    </xdr:from>
    <xdr:to>
      <xdr:col>1</xdr:col>
      <xdr:colOff>1532930</xdr:colOff>
      <xdr:row>79</xdr:row>
      <xdr:rowOff>0</xdr:rowOff>
    </xdr:to>
    <xdr:sp macro="" textlink="">
      <xdr:nvSpPr>
        <xdr:cNvPr id="266" name="Text Box 28">
          <a:extLst>
            <a:ext uri="{FF2B5EF4-FFF2-40B4-BE49-F238E27FC236}">
              <a16:creationId xmlns:a16="http://schemas.microsoft.com/office/drawing/2014/main" id="{324BC3A4-3D34-4836-807C-40801F8E8D2E}"/>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79</xdr:row>
      <xdr:rowOff>0</xdr:rowOff>
    </xdr:from>
    <xdr:to>
      <xdr:col>4</xdr:col>
      <xdr:colOff>2360954</xdr:colOff>
      <xdr:row>79</xdr:row>
      <xdr:rowOff>0</xdr:rowOff>
    </xdr:to>
    <xdr:sp macro="" textlink="">
      <xdr:nvSpPr>
        <xdr:cNvPr id="267" name="Text Box 29">
          <a:extLst>
            <a:ext uri="{FF2B5EF4-FFF2-40B4-BE49-F238E27FC236}">
              <a16:creationId xmlns:a16="http://schemas.microsoft.com/office/drawing/2014/main" id="{4FB28C6F-25B8-4F5D-93C6-BE52D307B6F7}"/>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79</xdr:row>
      <xdr:rowOff>0</xdr:rowOff>
    </xdr:from>
    <xdr:to>
      <xdr:col>4</xdr:col>
      <xdr:colOff>2360954</xdr:colOff>
      <xdr:row>79</xdr:row>
      <xdr:rowOff>0</xdr:rowOff>
    </xdr:to>
    <xdr:sp macro="" textlink="">
      <xdr:nvSpPr>
        <xdr:cNvPr id="268" name="Text Box 30">
          <a:extLst>
            <a:ext uri="{FF2B5EF4-FFF2-40B4-BE49-F238E27FC236}">
              <a16:creationId xmlns:a16="http://schemas.microsoft.com/office/drawing/2014/main" id="{8D668D16-5438-4EB1-92F1-EA603938C2BE}"/>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79</xdr:row>
      <xdr:rowOff>0</xdr:rowOff>
    </xdr:from>
    <xdr:to>
      <xdr:col>4</xdr:col>
      <xdr:colOff>2360954</xdr:colOff>
      <xdr:row>79</xdr:row>
      <xdr:rowOff>0</xdr:rowOff>
    </xdr:to>
    <xdr:sp macro="" textlink="">
      <xdr:nvSpPr>
        <xdr:cNvPr id="269" name="Text Box 31">
          <a:extLst>
            <a:ext uri="{FF2B5EF4-FFF2-40B4-BE49-F238E27FC236}">
              <a16:creationId xmlns:a16="http://schemas.microsoft.com/office/drawing/2014/main" id="{8E381AD3-6CF8-4804-BD07-9021A482B9B0}"/>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79</xdr:row>
      <xdr:rowOff>0</xdr:rowOff>
    </xdr:from>
    <xdr:to>
      <xdr:col>0</xdr:col>
      <xdr:colOff>180975</xdr:colOff>
      <xdr:row>79</xdr:row>
      <xdr:rowOff>0</xdr:rowOff>
    </xdr:to>
    <xdr:sp macro="" textlink="">
      <xdr:nvSpPr>
        <xdr:cNvPr id="270" name="Text Box 32">
          <a:extLst>
            <a:ext uri="{FF2B5EF4-FFF2-40B4-BE49-F238E27FC236}">
              <a16:creationId xmlns:a16="http://schemas.microsoft.com/office/drawing/2014/main" id="{6BD064FC-8711-4C46-A909-DC063E45ABB3}"/>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79</xdr:row>
      <xdr:rowOff>0</xdr:rowOff>
    </xdr:from>
    <xdr:to>
      <xdr:col>6</xdr:col>
      <xdr:colOff>934269</xdr:colOff>
      <xdr:row>79</xdr:row>
      <xdr:rowOff>0</xdr:rowOff>
    </xdr:to>
    <xdr:sp macro="" textlink="">
      <xdr:nvSpPr>
        <xdr:cNvPr id="271" name="Text Box 33">
          <a:extLst>
            <a:ext uri="{FF2B5EF4-FFF2-40B4-BE49-F238E27FC236}">
              <a16:creationId xmlns:a16="http://schemas.microsoft.com/office/drawing/2014/main" id="{AC4C5E19-446C-4A4C-AF9F-431F7139E461}"/>
            </a:ext>
          </a:extLst>
        </xdr:cNvPr>
        <xdr:cNvSpPr txBox="1"/>
      </xdr:nvSpPr>
      <xdr:spPr bwMode="auto">
        <a:xfrm>
          <a:off x="12290648" y="50800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79</xdr:row>
      <xdr:rowOff>0</xdr:rowOff>
    </xdr:from>
    <xdr:to>
      <xdr:col>4</xdr:col>
      <xdr:colOff>2248998</xdr:colOff>
      <xdr:row>79</xdr:row>
      <xdr:rowOff>0</xdr:rowOff>
    </xdr:to>
    <xdr:sp macro="" textlink="">
      <xdr:nvSpPr>
        <xdr:cNvPr id="272" name="Text Box 34">
          <a:extLst>
            <a:ext uri="{FF2B5EF4-FFF2-40B4-BE49-F238E27FC236}">
              <a16:creationId xmlns:a16="http://schemas.microsoft.com/office/drawing/2014/main" id="{39D51077-5CAB-4249-98E3-E4998768D335}"/>
            </a:ext>
          </a:extLst>
        </xdr:cNvPr>
        <xdr:cNvSpPr txBox="1"/>
      </xdr:nvSpPr>
      <xdr:spPr bwMode="auto">
        <a:xfrm>
          <a:off x="7549090" y="508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79</xdr:row>
      <xdr:rowOff>0</xdr:rowOff>
    </xdr:from>
    <xdr:to>
      <xdr:col>6</xdr:col>
      <xdr:colOff>467134</xdr:colOff>
      <xdr:row>79</xdr:row>
      <xdr:rowOff>0</xdr:rowOff>
    </xdr:to>
    <xdr:sp macro="" textlink="">
      <xdr:nvSpPr>
        <xdr:cNvPr id="273" name="Text Box 35">
          <a:extLst>
            <a:ext uri="{FF2B5EF4-FFF2-40B4-BE49-F238E27FC236}">
              <a16:creationId xmlns:a16="http://schemas.microsoft.com/office/drawing/2014/main" id="{DE6D3620-814D-4E05-A61F-1AB8FD852D56}"/>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79</xdr:row>
      <xdr:rowOff>0</xdr:rowOff>
    </xdr:from>
    <xdr:to>
      <xdr:col>4</xdr:col>
      <xdr:colOff>2360954</xdr:colOff>
      <xdr:row>79</xdr:row>
      <xdr:rowOff>0</xdr:rowOff>
    </xdr:to>
    <xdr:sp macro="" textlink="">
      <xdr:nvSpPr>
        <xdr:cNvPr id="274" name="Text Box 36">
          <a:extLst>
            <a:ext uri="{FF2B5EF4-FFF2-40B4-BE49-F238E27FC236}">
              <a16:creationId xmlns:a16="http://schemas.microsoft.com/office/drawing/2014/main" id="{0AF354E8-F0CA-4AEE-91D2-7998F7FF4956}"/>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79</xdr:row>
      <xdr:rowOff>0</xdr:rowOff>
    </xdr:from>
    <xdr:to>
      <xdr:col>6</xdr:col>
      <xdr:colOff>467134</xdr:colOff>
      <xdr:row>79</xdr:row>
      <xdr:rowOff>0</xdr:rowOff>
    </xdr:to>
    <xdr:sp macro="" textlink="">
      <xdr:nvSpPr>
        <xdr:cNvPr id="275" name="Text Box 37">
          <a:extLst>
            <a:ext uri="{FF2B5EF4-FFF2-40B4-BE49-F238E27FC236}">
              <a16:creationId xmlns:a16="http://schemas.microsoft.com/office/drawing/2014/main" id="{C689623D-7657-495C-A67E-DEEFCD621786}"/>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79</xdr:row>
      <xdr:rowOff>0</xdr:rowOff>
    </xdr:from>
    <xdr:to>
      <xdr:col>4</xdr:col>
      <xdr:colOff>2360954</xdr:colOff>
      <xdr:row>79</xdr:row>
      <xdr:rowOff>0</xdr:rowOff>
    </xdr:to>
    <xdr:sp macro="" textlink="">
      <xdr:nvSpPr>
        <xdr:cNvPr id="276" name="Text Box 38">
          <a:extLst>
            <a:ext uri="{FF2B5EF4-FFF2-40B4-BE49-F238E27FC236}">
              <a16:creationId xmlns:a16="http://schemas.microsoft.com/office/drawing/2014/main" id="{E8818852-EB47-4208-88DD-791F4AA19678}"/>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79</xdr:row>
      <xdr:rowOff>0</xdr:rowOff>
    </xdr:from>
    <xdr:to>
      <xdr:col>0</xdr:col>
      <xdr:colOff>180975</xdr:colOff>
      <xdr:row>79</xdr:row>
      <xdr:rowOff>0</xdr:rowOff>
    </xdr:to>
    <xdr:sp macro="" textlink="">
      <xdr:nvSpPr>
        <xdr:cNvPr id="277" name="Text Box 39">
          <a:extLst>
            <a:ext uri="{FF2B5EF4-FFF2-40B4-BE49-F238E27FC236}">
              <a16:creationId xmlns:a16="http://schemas.microsoft.com/office/drawing/2014/main" id="{1A6CE1AD-B104-4F82-881F-8E892AB5F208}"/>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79</xdr:row>
      <xdr:rowOff>0</xdr:rowOff>
    </xdr:from>
    <xdr:to>
      <xdr:col>6</xdr:col>
      <xdr:colOff>467134</xdr:colOff>
      <xdr:row>79</xdr:row>
      <xdr:rowOff>0</xdr:rowOff>
    </xdr:to>
    <xdr:sp macro="" textlink="">
      <xdr:nvSpPr>
        <xdr:cNvPr id="278" name="Text Box 40">
          <a:extLst>
            <a:ext uri="{FF2B5EF4-FFF2-40B4-BE49-F238E27FC236}">
              <a16:creationId xmlns:a16="http://schemas.microsoft.com/office/drawing/2014/main" id="{DF1DB5B1-B888-4E70-929E-8095889C142A}"/>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79</xdr:row>
      <xdr:rowOff>0</xdr:rowOff>
    </xdr:from>
    <xdr:to>
      <xdr:col>6</xdr:col>
      <xdr:colOff>467134</xdr:colOff>
      <xdr:row>79</xdr:row>
      <xdr:rowOff>0</xdr:rowOff>
    </xdr:to>
    <xdr:sp macro="" textlink="">
      <xdr:nvSpPr>
        <xdr:cNvPr id="279" name="Text Box 41">
          <a:extLst>
            <a:ext uri="{FF2B5EF4-FFF2-40B4-BE49-F238E27FC236}">
              <a16:creationId xmlns:a16="http://schemas.microsoft.com/office/drawing/2014/main" id="{399C8750-2E1C-4A97-ADE9-67D59663DF3F}"/>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79</xdr:row>
      <xdr:rowOff>0</xdr:rowOff>
    </xdr:from>
    <xdr:to>
      <xdr:col>6</xdr:col>
      <xdr:colOff>467134</xdr:colOff>
      <xdr:row>79</xdr:row>
      <xdr:rowOff>0</xdr:rowOff>
    </xdr:to>
    <xdr:sp macro="" textlink="">
      <xdr:nvSpPr>
        <xdr:cNvPr id="280" name="Text Box 42">
          <a:extLst>
            <a:ext uri="{FF2B5EF4-FFF2-40B4-BE49-F238E27FC236}">
              <a16:creationId xmlns:a16="http://schemas.microsoft.com/office/drawing/2014/main" id="{169977BA-E5FC-434F-81FC-94D00A479823}"/>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79</xdr:row>
      <xdr:rowOff>0</xdr:rowOff>
    </xdr:from>
    <xdr:to>
      <xdr:col>10</xdr:col>
      <xdr:colOff>314381</xdr:colOff>
      <xdr:row>79</xdr:row>
      <xdr:rowOff>0</xdr:rowOff>
    </xdr:to>
    <xdr:sp macro="" textlink="">
      <xdr:nvSpPr>
        <xdr:cNvPr id="281" name="Text Box 43">
          <a:extLst>
            <a:ext uri="{FF2B5EF4-FFF2-40B4-BE49-F238E27FC236}">
              <a16:creationId xmlns:a16="http://schemas.microsoft.com/office/drawing/2014/main" id="{66781B53-2B88-4B03-802A-729F03DE9E48}"/>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79</xdr:row>
      <xdr:rowOff>0</xdr:rowOff>
    </xdr:from>
    <xdr:to>
      <xdr:col>4</xdr:col>
      <xdr:colOff>2275340</xdr:colOff>
      <xdr:row>79</xdr:row>
      <xdr:rowOff>0</xdr:rowOff>
    </xdr:to>
    <xdr:sp macro="" textlink="">
      <xdr:nvSpPr>
        <xdr:cNvPr id="282" name="Text Box 44">
          <a:extLst>
            <a:ext uri="{FF2B5EF4-FFF2-40B4-BE49-F238E27FC236}">
              <a16:creationId xmlns:a16="http://schemas.microsoft.com/office/drawing/2014/main" id="{ED74044C-F86B-4AC8-B1D3-7FEAE66095A9}"/>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79</xdr:row>
      <xdr:rowOff>0</xdr:rowOff>
    </xdr:from>
    <xdr:to>
      <xdr:col>1</xdr:col>
      <xdr:colOff>1532930</xdr:colOff>
      <xdr:row>79</xdr:row>
      <xdr:rowOff>0</xdr:rowOff>
    </xdr:to>
    <xdr:sp macro="" textlink="">
      <xdr:nvSpPr>
        <xdr:cNvPr id="283" name="Text Box 45">
          <a:extLst>
            <a:ext uri="{FF2B5EF4-FFF2-40B4-BE49-F238E27FC236}">
              <a16:creationId xmlns:a16="http://schemas.microsoft.com/office/drawing/2014/main" id="{F323A652-5728-443A-94F5-B1833F76E8B0}"/>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79</xdr:row>
      <xdr:rowOff>0</xdr:rowOff>
    </xdr:from>
    <xdr:to>
      <xdr:col>4</xdr:col>
      <xdr:colOff>2360954</xdr:colOff>
      <xdr:row>79</xdr:row>
      <xdr:rowOff>0</xdr:rowOff>
    </xdr:to>
    <xdr:sp macro="" textlink="">
      <xdr:nvSpPr>
        <xdr:cNvPr id="284" name="Text Box 46">
          <a:extLst>
            <a:ext uri="{FF2B5EF4-FFF2-40B4-BE49-F238E27FC236}">
              <a16:creationId xmlns:a16="http://schemas.microsoft.com/office/drawing/2014/main" id="{D231C9D2-BF6F-451D-992C-B5E4323849D5}"/>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79</xdr:row>
      <xdr:rowOff>0</xdr:rowOff>
    </xdr:from>
    <xdr:to>
      <xdr:col>4</xdr:col>
      <xdr:colOff>2360954</xdr:colOff>
      <xdr:row>79</xdr:row>
      <xdr:rowOff>0</xdr:rowOff>
    </xdr:to>
    <xdr:sp macro="" textlink="">
      <xdr:nvSpPr>
        <xdr:cNvPr id="285" name="Text Box 47">
          <a:extLst>
            <a:ext uri="{FF2B5EF4-FFF2-40B4-BE49-F238E27FC236}">
              <a16:creationId xmlns:a16="http://schemas.microsoft.com/office/drawing/2014/main" id="{0C74B3A9-D17C-4779-8A90-E39CB4B30F27}"/>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79</xdr:row>
      <xdr:rowOff>0</xdr:rowOff>
    </xdr:from>
    <xdr:to>
      <xdr:col>4</xdr:col>
      <xdr:colOff>2360954</xdr:colOff>
      <xdr:row>79</xdr:row>
      <xdr:rowOff>0</xdr:rowOff>
    </xdr:to>
    <xdr:sp macro="" textlink="">
      <xdr:nvSpPr>
        <xdr:cNvPr id="286" name="Text Box 48">
          <a:extLst>
            <a:ext uri="{FF2B5EF4-FFF2-40B4-BE49-F238E27FC236}">
              <a16:creationId xmlns:a16="http://schemas.microsoft.com/office/drawing/2014/main" id="{8A28B557-E596-4300-AAEF-D70E6EAB8C9B}"/>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79</xdr:row>
      <xdr:rowOff>0</xdr:rowOff>
    </xdr:from>
    <xdr:to>
      <xdr:col>0</xdr:col>
      <xdr:colOff>180975</xdr:colOff>
      <xdr:row>79</xdr:row>
      <xdr:rowOff>0</xdr:rowOff>
    </xdr:to>
    <xdr:sp macro="" textlink="">
      <xdr:nvSpPr>
        <xdr:cNvPr id="287" name="Text Box 49">
          <a:extLst>
            <a:ext uri="{FF2B5EF4-FFF2-40B4-BE49-F238E27FC236}">
              <a16:creationId xmlns:a16="http://schemas.microsoft.com/office/drawing/2014/main" id="{B13E5C39-CF44-42D4-AA48-5A7CAC9B55A0}"/>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79</xdr:row>
      <xdr:rowOff>0</xdr:rowOff>
    </xdr:from>
    <xdr:to>
      <xdr:col>0</xdr:col>
      <xdr:colOff>180975</xdr:colOff>
      <xdr:row>79</xdr:row>
      <xdr:rowOff>0</xdr:rowOff>
    </xdr:to>
    <xdr:sp macro="" textlink="">
      <xdr:nvSpPr>
        <xdr:cNvPr id="288" name="Text Box 50">
          <a:extLst>
            <a:ext uri="{FF2B5EF4-FFF2-40B4-BE49-F238E27FC236}">
              <a16:creationId xmlns:a16="http://schemas.microsoft.com/office/drawing/2014/main" id="{1D33330D-C902-4622-AFE3-76486ADD74C0}"/>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107</xdr:row>
      <xdr:rowOff>0</xdr:rowOff>
    </xdr:from>
    <xdr:to>
      <xdr:col>0</xdr:col>
      <xdr:colOff>180975</xdr:colOff>
      <xdr:row>107</xdr:row>
      <xdr:rowOff>0</xdr:rowOff>
    </xdr:to>
    <xdr:sp macro="" textlink="">
      <xdr:nvSpPr>
        <xdr:cNvPr id="289" name="Text Box 52">
          <a:extLst>
            <a:ext uri="{FF2B5EF4-FFF2-40B4-BE49-F238E27FC236}">
              <a16:creationId xmlns:a16="http://schemas.microsoft.com/office/drawing/2014/main" id="{17F92802-214F-4409-8D93-6F6AA4C14B41}"/>
            </a:ext>
          </a:extLst>
        </xdr:cNvPr>
        <xdr:cNvSpPr txBox="1"/>
      </xdr:nvSpPr>
      <xdr:spPr bwMode="auto">
        <a:xfrm>
          <a:off x="9544" y="814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117</xdr:row>
      <xdr:rowOff>0</xdr:rowOff>
    </xdr:from>
    <xdr:to>
      <xdr:col>6</xdr:col>
      <xdr:colOff>467134</xdr:colOff>
      <xdr:row>117</xdr:row>
      <xdr:rowOff>0</xdr:rowOff>
    </xdr:to>
    <xdr:sp macro="" textlink="">
      <xdr:nvSpPr>
        <xdr:cNvPr id="290" name="Text Box 53">
          <a:extLst>
            <a:ext uri="{FF2B5EF4-FFF2-40B4-BE49-F238E27FC236}">
              <a16:creationId xmlns:a16="http://schemas.microsoft.com/office/drawing/2014/main" id="{89EC1183-7035-4697-AB21-DC1733209D75}"/>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117</xdr:row>
      <xdr:rowOff>0</xdr:rowOff>
    </xdr:from>
    <xdr:to>
      <xdr:col>6</xdr:col>
      <xdr:colOff>467134</xdr:colOff>
      <xdr:row>117</xdr:row>
      <xdr:rowOff>0</xdr:rowOff>
    </xdr:to>
    <xdr:sp macro="" textlink="">
      <xdr:nvSpPr>
        <xdr:cNvPr id="291" name="Text Box 54">
          <a:extLst>
            <a:ext uri="{FF2B5EF4-FFF2-40B4-BE49-F238E27FC236}">
              <a16:creationId xmlns:a16="http://schemas.microsoft.com/office/drawing/2014/main" id="{488F638A-9C6A-4416-A6DF-7AE39D63FDAD}"/>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117</xdr:row>
      <xdr:rowOff>0</xdr:rowOff>
    </xdr:from>
    <xdr:to>
      <xdr:col>6</xdr:col>
      <xdr:colOff>467134</xdr:colOff>
      <xdr:row>117</xdr:row>
      <xdr:rowOff>0</xdr:rowOff>
    </xdr:to>
    <xdr:sp macro="" textlink="">
      <xdr:nvSpPr>
        <xdr:cNvPr id="292" name="Text Box 55">
          <a:extLst>
            <a:ext uri="{FF2B5EF4-FFF2-40B4-BE49-F238E27FC236}">
              <a16:creationId xmlns:a16="http://schemas.microsoft.com/office/drawing/2014/main" id="{F07F8DCC-39AF-477C-B54C-90B59C77B574}"/>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117</xdr:row>
      <xdr:rowOff>0</xdr:rowOff>
    </xdr:from>
    <xdr:to>
      <xdr:col>10</xdr:col>
      <xdr:colOff>314381</xdr:colOff>
      <xdr:row>117</xdr:row>
      <xdr:rowOff>0</xdr:rowOff>
    </xdr:to>
    <xdr:sp macro="" textlink="">
      <xdr:nvSpPr>
        <xdr:cNvPr id="293" name="Text Box 56">
          <a:extLst>
            <a:ext uri="{FF2B5EF4-FFF2-40B4-BE49-F238E27FC236}">
              <a16:creationId xmlns:a16="http://schemas.microsoft.com/office/drawing/2014/main" id="{F11F3BC1-AFF8-4179-B25F-8CA7F324EED0}"/>
            </a:ext>
          </a:extLst>
        </xdr:cNvPr>
        <xdr:cNvSpPr txBox="1"/>
      </xdr:nvSpPr>
      <xdr:spPr bwMode="auto">
        <a:xfrm>
          <a:off x="14408290" y="106807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117</xdr:row>
      <xdr:rowOff>0</xdr:rowOff>
    </xdr:from>
    <xdr:to>
      <xdr:col>4</xdr:col>
      <xdr:colOff>2275340</xdr:colOff>
      <xdr:row>117</xdr:row>
      <xdr:rowOff>0</xdr:rowOff>
    </xdr:to>
    <xdr:sp macro="" textlink="">
      <xdr:nvSpPr>
        <xdr:cNvPr id="294" name="Text Box 57">
          <a:extLst>
            <a:ext uri="{FF2B5EF4-FFF2-40B4-BE49-F238E27FC236}">
              <a16:creationId xmlns:a16="http://schemas.microsoft.com/office/drawing/2014/main" id="{2F73AA78-6BA7-4C9A-AD29-F76EF38DCDB0}"/>
            </a:ext>
          </a:extLst>
        </xdr:cNvPr>
        <xdr:cNvSpPr txBox="1"/>
      </xdr:nvSpPr>
      <xdr:spPr bwMode="auto">
        <a:xfrm>
          <a:off x="7618239" y="106807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117</xdr:row>
      <xdr:rowOff>0</xdr:rowOff>
    </xdr:from>
    <xdr:to>
      <xdr:col>1</xdr:col>
      <xdr:colOff>1532930</xdr:colOff>
      <xdr:row>117</xdr:row>
      <xdr:rowOff>0</xdr:rowOff>
    </xdr:to>
    <xdr:sp macro="" textlink="">
      <xdr:nvSpPr>
        <xdr:cNvPr id="295" name="Text Box 58">
          <a:extLst>
            <a:ext uri="{FF2B5EF4-FFF2-40B4-BE49-F238E27FC236}">
              <a16:creationId xmlns:a16="http://schemas.microsoft.com/office/drawing/2014/main" id="{AE3C84B2-5803-4CF4-849E-935CBC31B2BC}"/>
            </a:ext>
          </a:extLst>
        </xdr:cNvPr>
        <xdr:cNvSpPr txBox="1"/>
      </xdr:nvSpPr>
      <xdr:spPr bwMode="auto">
        <a:xfrm>
          <a:off x="1136204" y="106807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117</xdr:row>
      <xdr:rowOff>0</xdr:rowOff>
    </xdr:from>
    <xdr:to>
      <xdr:col>4</xdr:col>
      <xdr:colOff>2360954</xdr:colOff>
      <xdr:row>117</xdr:row>
      <xdr:rowOff>0</xdr:rowOff>
    </xdr:to>
    <xdr:sp macro="" textlink="">
      <xdr:nvSpPr>
        <xdr:cNvPr id="296" name="Text Box 59">
          <a:extLst>
            <a:ext uri="{FF2B5EF4-FFF2-40B4-BE49-F238E27FC236}">
              <a16:creationId xmlns:a16="http://schemas.microsoft.com/office/drawing/2014/main" id="{C3236817-5A5F-4BE2-B538-1A8F6AFA0056}"/>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117</xdr:row>
      <xdr:rowOff>0</xdr:rowOff>
    </xdr:from>
    <xdr:to>
      <xdr:col>4</xdr:col>
      <xdr:colOff>2360954</xdr:colOff>
      <xdr:row>117</xdr:row>
      <xdr:rowOff>0</xdr:rowOff>
    </xdr:to>
    <xdr:sp macro="" textlink="">
      <xdr:nvSpPr>
        <xdr:cNvPr id="297" name="Text Box 60">
          <a:extLst>
            <a:ext uri="{FF2B5EF4-FFF2-40B4-BE49-F238E27FC236}">
              <a16:creationId xmlns:a16="http://schemas.microsoft.com/office/drawing/2014/main" id="{0A6F0E99-7FB0-461A-AEED-C5C946E01B14}"/>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117</xdr:row>
      <xdr:rowOff>0</xdr:rowOff>
    </xdr:from>
    <xdr:to>
      <xdr:col>4</xdr:col>
      <xdr:colOff>2360954</xdr:colOff>
      <xdr:row>117</xdr:row>
      <xdr:rowOff>0</xdr:rowOff>
    </xdr:to>
    <xdr:sp macro="" textlink="">
      <xdr:nvSpPr>
        <xdr:cNvPr id="298" name="Text Box 61">
          <a:extLst>
            <a:ext uri="{FF2B5EF4-FFF2-40B4-BE49-F238E27FC236}">
              <a16:creationId xmlns:a16="http://schemas.microsoft.com/office/drawing/2014/main" id="{BE19D1DE-CCE2-4EF3-A6A4-44F020124C18}"/>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117</xdr:row>
      <xdr:rowOff>0</xdr:rowOff>
    </xdr:from>
    <xdr:to>
      <xdr:col>0</xdr:col>
      <xdr:colOff>180975</xdr:colOff>
      <xdr:row>117</xdr:row>
      <xdr:rowOff>0</xdr:rowOff>
    </xdr:to>
    <xdr:sp macro="" textlink="">
      <xdr:nvSpPr>
        <xdr:cNvPr id="299" name="Text Box 62">
          <a:extLst>
            <a:ext uri="{FF2B5EF4-FFF2-40B4-BE49-F238E27FC236}">
              <a16:creationId xmlns:a16="http://schemas.microsoft.com/office/drawing/2014/main" id="{73B84EF7-B7B3-4F63-BE44-2BD30A396905}"/>
            </a:ext>
          </a:extLst>
        </xdr:cNvPr>
        <xdr:cNvSpPr txBox="1"/>
      </xdr:nvSpPr>
      <xdr:spPr bwMode="auto">
        <a:xfrm>
          <a:off x="9544" y="1068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103</xdr:row>
      <xdr:rowOff>180975</xdr:rowOff>
    </xdr:from>
    <xdr:to>
      <xdr:col>5</xdr:col>
      <xdr:colOff>3133725</xdr:colOff>
      <xdr:row>110</xdr:row>
      <xdr:rowOff>123825</xdr:rowOff>
    </xdr:to>
    <xdr:sp macro="" textlink="">
      <xdr:nvSpPr>
        <xdr:cNvPr id="300" name="Rectangle 63">
          <a:extLst>
            <a:ext uri="{FF2B5EF4-FFF2-40B4-BE49-F238E27FC236}">
              <a16:creationId xmlns:a16="http://schemas.microsoft.com/office/drawing/2014/main" id="{096AD88B-252B-4D3A-9797-8344B0ACDCD4}"/>
            </a:ext>
          </a:extLst>
        </xdr:cNvPr>
        <xdr:cNvSpPr>
          <a:spLocks noChangeArrowheads="1"/>
        </xdr:cNvSpPr>
      </xdr:nvSpPr>
      <xdr:spPr bwMode="auto">
        <a:xfrm>
          <a:off x="1260475" y="7305675"/>
          <a:ext cx="106553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45720</xdr:colOff>
      <xdr:row>20</xdr:row>
      <xdr:rowOff>160020</xdr:rowOff>
    </xdr:from>
    <xdr:to>
      <xdr:col>11</xdr:col>
      <xdr:colOff>45720</xdr:colOff>
      <xdr:row>23</xdr:row>
      <xdr:rowOff>18114</xdr:rowOff>
    </xdr:to>
    <xdr:sp macro="" textlink="">
      <xdr:nvSpPr>
        <xdr:cNvPr id="2"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741045" y="4122420"/>
          <a:ext cx="2667000" cy="4581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xdr:twoCellAnchor editAs="oneCell">
    <xdr:from>
      <xdr:col>3</xdr:col>
      <xdr:colOff>45720</xdr:colOff>
      <xdr:row>21</xdr:row>
      <xdr:rowOff>190500</xdr:rowOff>
    </xdr:from>
    <xdr:to>
      <xdr:col>11</xdr:col>
      <xdr:colOff>45720</xdr:colOff>
      <xdr:row>24</xdr:row>
      <xdr:rowOff>21289</xdr:rowOff>
    </xdr:to>
    <xdr:sp macro="" textlink="">
      <xdr:nvSpPr>
        <xdr:cNvPr id="3"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741045" y="4352925"/>
          <a:ext cx="2667000" cy="430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D0B2092-8579-40E1-9812-717144758E55}"/>
            </a:ext>
          </a:extLst>
        </xdr:cNvPr>
        <xdr:cNvSpPr/>
      </xdr:nvSpPr>
      <xdr:spPr>
        <a:xfrm>
          <a:off x="0" y="340360"/>
          <a:ext cx="123952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7AAA25D0-42E6-4615-BDEF-94B05BE8E1C8}"/>
            </a:ext>
          </a:extLst>
        </xdr:cNvPr>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3" name="正方形/長方形 2">
          <a:extLst>
            <a:ext uri="{FF2B5EF4-FFF2-40B4-BE49-F238E27FC236}">
              <a16:creationId xmlns:a16="http://schemas.microsoft.com/office/drawing/2014/main" id="{31B48C49-CFF0-41B9-B656-ED2CB24C75E3}"/>
            </a:ext>
          </a:extLst>
        </xdr:cNvPr>
        <xdr:cNvSpPr/>
      </xdr:nvSpPr>
      <xdr:spPr>
        <a:xfrm>
          <a:off x="200025" y="17295494"/>
          <a:ext cx="12578715" cy="21183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4;&#22312;&#23429;&#25351;&#23566;&#20418;/16_&#20196;&#21644;&#65302;&#24180;&#22577;&#37228;&#25913;&#23450;&#38306;&#20418;/04_&#21152;&#31639;&#23626;&#27096;&#24335;&#25913;&#23450;/R6.6&#25913;&#23450;/R6.6&#25913;&#23450;&#27096;&#24335;&#38598;&#20316;&#26989;&#29992;/&#12304;&#28168;&#12305;04houmonkan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表"/>
      <sheetName val="別紙1-1-2"/>
      <sheetName val="別紙1-2-2"/>
      <sheetName val="備考（1）"/>
      <sheetName val="備考（1－2）"/>
      <sheetName val="別紙２"/>
      <sheetName val="別紙５"/>
      <sheetName val="別紙11"/>
      <sheetName val="別紙14－2"/>
      <sheetName val="別紙15"/>
      <sheetName val="別紙16"/>
      <sheetName val="別紙17"/>
      <sheetName val="別紙18"/>
      <sheetName val="別紙19"/>
      <sheetName val="参考様式１ー１"/>
      <sheetName val="参考様式１ー２"/>
      <sheetName val="参考様式１ー３"/>
      <sheetName val="参考様式１ー４"/>
      <sheetName val="参考様式２"/>
      <sheetName val="標準様式１（１枚版）"/>
      <sheetName val="標準様式１（100名）"/>
      <sheetName val="標準様式１【記載例】訪問看護"/>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2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20000"/>
            <a:lumOff val="80000"/>
          </a:schemeClr>
        </a:solidFill>
      </a:spPr>
      <a:bodyPr vertOverflow="clip" horzOverflow="clip" rtlCol="0" anchor="t"/>
      <a:lstStyle>
        <a:defPPr algn="l">
          <a:defRPr kumimoji="1" sz="2000" b="1" cap="none" spc="0">
            <a:ln w="0"/>
            <a:solidFill>
              <a:schemeClr val="tx1"/>
            </a:solidFill>
            <a:effectLst>
              <a:outerShdw blurRad="38100" dist="19050" dir="2700000" algn="tl" rotWithShape="0">
                <a:schemeClr val="dk1">
                  <a:alpha val="40000"/>
                </a:schemeClr>
              </a:outerShdw>
            </a:effectLst>
          </a:defRPr>
        </a:defPPr>
      </a:lstStyle>
      <a:style>
        <a:lnRef idx="2">
          <a:schemeClr val="accent5">
            <a:shade val="50000"/>
          </a:schemeClr>
        </a:lnRef>
        <a:fillRef idx="1">
          <a:schemeClr val="accent5"/>
        </a:fillRef>
        <a:effectRef idx="0">
          <a:schemeClr val="accent5"/>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7"/>
  <sheetViews>
    <sheetView tabSelected="1" view="pageBreakPreview" zoomScaleNormal="100" zoomScaleSheetLayoutView="100" workbookViewId="0">
      <selection activeCell="G9" sqref="G9:G10"/>
    </sheetView>
  </sheetViews>
  <sheetFormatPr defaultColWidth="9.375" defaultRowHeight="11.25" x14ac:dyDescent="0.15"/>
  <cols>
    <col min="1" max="1" width="1.625" style="373" customWidth="1"/>
    <col min="2" max="2" width="16.25" style="373" customWidth="1"/>
    <col min="3" max="3" width="7.875" style="373" customWidth="1"/>
    <col min="4" max="4" width="2.5" style="376" customWidth="1"/>
    <col min="5" max="5" width="2.5" style="375" customWidth="1"/>
    <col min="6" max="6" width="43.125" style="373" customWidth="1"/>
    <col min="7" max="7" width="34.125" style="374" customWidth="1"/>
    <col min="8" max="16384" width="9.375" style="373"/>
  </cols>
  <sheetData>
    <row r="1" spans="1:7" ht="30" customHeight="1" x14ac:dyDescent="0.15">
      <c r="A1" s="804" t="s">
        <v>1074</v>
      </c>
      <c r="B1" s="805"/>
      <c r="C1" s="805"/>
      <c r="D1" s="805"/>
      <c r="E1" s="805"/>
      <c r="F1" s="805"/>
      <c r="G1" s="805"/>
    </row>
    <row r="2" spans="1:7" s="497" customFormat="1" ht="27" customHeight="1" x14ac:dyDescent="0.15">
      <c r="A2" s="493"/>
      <c r="B2" s="493"/>
      <c r="C2" s="493"/>
      <c r="D2" s="494"/>
      <c r="E2" s="495"/>
      <c r="F2" s="521" t="s">
        <v>900</v>
      </c>
      <c r="G2" s="496"/>
    </row>
    <row r="3" spans="1:7" s="497" customFormat="1" ht="27" customHeight="1" x14ac:dyDescent="0.15">
      <c r="A3" s="493"/>
      <c r="B3" s="493"/>
      <c r="C3" s="493"/>
      <c r="D3" s="494"/>
      <c r="E3" s="495"/>
      <c r="F3" s="521" t="s">
        <v>901</v>
      </c>
      <c r="G3" s="498"/>
    </row>
    <row r="4" spans="1:7" ht="12" customHeight="1" x14ac:dyDescent="0.15">
      <c r="A4" s="402" t="s">
        <v>702</v>
      </c>
    </row>
    <row r="5" spans="1:7" ht="60" customHeight="1" x14ac:dyDescent="0.15">
      <c r="A5" s="806" t="s">
        <v>701</v>
      </c>
      <c r="B5" s="807"/>
      <c r="C5" s="511" t="s">
        <v>700</v>
      </c>
      <c r="D5" s="806" t="s">
        <v>699</v>
      </c>
      <c r="E5" s="813"/>
      <c r="F5" s="807"/>
      <c r="G5" s="401" t="s">
        <v>698</v>
      </c>
    </row>
    <row r="6" spans="1:7" ht="30" customHeight="1" x14ac:dyDescent="0.15">
      <c r="A6" s="808" t="s">
        <v>697</v>
      </c>
      <c r="B6" s="809"/>
      <c r="C6" s="400" t="s">
        <v>59</v>
      </c>
      <c r="D6" s="591" t="s">
        <v>189</v>
      </c>
      <c r="E6" s="814" t="s">
        <v>967</v>
      </c>
      <c r="F6" s="815"/>
      <c r="G6" s="512" t="s">
        <v>696</v>
      </c>
    </row>
    <row r="7" spans="1:7" ht="24" customHeight="1" x14ac:dyDescent="0.15">
      <c r="A7" s="810"/>
      <c r="B7" s="811"/>
      <c r="C7" s="508" t="s">
        <v>59</v>
      </c>
      <c r="D7" s="389" t="s">
        <v>189</v>
      </c>
      <c r="E7" s="788" t="s">
        <v>1089</v>
      </c>
      <c r="F7" s="789"/>
      <c r="G7" s="522" t="s">
        <v>902</v>
      </c>
    </row>
    <row r="8" spans="1:7" ht="25.9" customHeight="1" x14ac:dyDescent="0.15">
      <c r="A8" s="810"/>
      <c r="B8" s="812"/>
      <c r="C8" s="399" t="s">
        <v>59</v>
      </c>
      <c r="D8" s="383" t="s">
        <v>189</v>
      </c>
      <c r="E8" s="788" t="s">
        <v>1088</v>
      </c>
      <c r="F8" s="789"/>
      <c r="G8" s="512"/>
    </row>
    <row r="9" spans="1:7" s="678" customFormat="1" ht="26.25" customHeight="1" x14ac:dyDescent="0.15">
      <c r="A9" s="770" t="s">
        <v>1080</v>
      </c>
      <c r="B9" s="771"/>
      <c r="C9" s="677" t="s">
        <v>59</v>
      </c>
      <c r="D9" s="774" t="s">
        <v>1081</v>
      </c>
      <c r="E9" s="775"/>
      <c r="F9" s="776"/>
      <c r="G9" s="777" t="s">
        <v>1092</v>
      </c>
    </row>
    <row r="10" spans="1:7" s="678" customFormat="1" ht="26.25" customHeight="1" x14ac:dyDescent="0.15">
      <c r="A10" s="772"/>
      <c r="B10" s="773"/>
      <c r="C10" s="679" t="s">
        <v>59</v>
      </c>
      <c r="D10" s="779" t="s">
        <v>1082</v>
      </c>
      <c r="E10" s="780"/>
      <c r="F10" s="781"/>
      <c r="G10" s="778"/>
    </row>
    <row r="11" spans="1:7" ht="30" customHeight="1" x14ac:dyDescent="0.15">
      <c r="A11" s="392"/>
      <c r="B11" s="398" t="s">
        <v>695</v>
      </c>
      <c r="C11" s="399" t="s">
        <v>59</v>
      </c>
      <c r="D11" s="383" t="s">
        <v>189</v>
      </c>
      <c r="E11" s="788" t="s">
        <v>924</v>
      </c>
      <c r="F11" s="789"/>
      <c r="G11" s="512"/>
    </row>
    <row r="12" spans="1:7" ht="18" customHeight="1" x14ac:dyDescent="0.15">
      <c r="A12" s="392"/>
      <c r="B12" s="398" t="s">
        <v>694</v>
      </c>
      <c r="C12" s="397"/>
      <c r="D12" s="790"/>
      <c r="E12" s="792"/>
      <c r="F12" s="793"/>
      <c r="G12" s="512"/>
    </row>
    <row r="13" spans="1:7" ht="18" customHeight="1" x14ac:dyDescent="0.15">
      <c r="A13" s="392"/>
      <c r="B13" s="398" t="s">
        <v>693</v>
      </c>
      <c r="C13" s="397"/>
      <c r="D13" s="790"/>
      <c r="E13" s="790"/>
      <c r="F13" s="791"/>
      <c r="G13" s="512"/>
    </row>
    <row r="14" spans="1:7" ht="33.950000000000003" customHeight="1" x14ac:dyDescent="0.15">
      <c r="A14" s="392"/>
      <c r="B14" s="396" t="s">
        <v>965</v>
      </c>
      <c r="C14" s="395" t="s">
        <v>59</v>
      </c>
      <c r="D14" s="383" t="s">
        <v>189</v>
      </c>
      <c r="E14" s="788" t="s">
        <v>925</v>
      </c>
      <c r="F14" s="789"/>
      <c r="G14" s="513" t="s">
        <v>946</v>
      </c>
    </row>
    <row r="15" spans="1:7" ht="33.950000000000003" customHeight="1" x14ac:dyDescent="0.15">
      <c r="A15" s="392"/>
      <c r="B15" s="545" t="s">
        <v>692</v>
      </c>
      <c r="C15" s="395" t="s">
        <v>59</v>
      </c>
      <c r="D15" s="818"/>
      <c r="E15" s="819"/>
      <c r="F15" s="820"/>
      <c r="G15" s="513"/>
    </row>
    <row r="16" spans="1:7" ht="33.950000000000003" customHeight="1" x14ac:dyDescent="0.15">
      <c r="A16" s="392"/>
      <c r="B16" s="545" t="s">
        <v>1091</v>
      </c>
      <c r="C16" s="395" t="s">
        <v>59</v>
      </c>
      <c r="D16" s="818"/>
      <c r="E16" s="819"/>
      <c r="F16" s="820"/>
      <c r="G16" s="513"/>
    </row>
    <row r="17" spans="1:19" ht="36" customHeight="1" x14ac:dyDescent="0.15">
      <c r="A17" s="392"/>
      <c r="B17" s="816" t="s">
        <v>907</v>
      </c>
      <c r="C17" s="384" t="s">
        <v>59</v>
      </c>
      <c r="D17" s="383" t="s">
        <v>189</v>
      </c>
      <c r="E17" s="794" t="s">
        <v>966</v>
      </c>
      <c r="F17" s="795"/>
      <c r="G17" s="522" t="s">
        <v>926</v>
      </c>
      <c r="S17" s="394"/>
    </row>
    <row r="18" spans="1:19" ht="21.95" customHeight="1" x14ac:dyDescent="0.15">
      <c r="A18" s="392"/>
      <c r="B18" s="817"/>
      <c r="C18" s="783" t="s">
        <v>932</v>
      </c>
      <c r="D18" s="784"/>
      <c r="E18" s="784"/>
      <c r="F18" s="784"/>
      <c r="G18" s="785"/>
    </row>
    <row r="19" spans="1:19" ht="60" customHeight="1" x14ac:dyDescent="0.15">
      <c r="A19" s="392"/>
      <c r="B19" s="817"/>
      <c r="C19" s="393" t="s">
        <v>59</v>
      </c>
      <c r="D19" s="376" t="s">
        <v>189</v>
      </c>
      <c r="E19" s="786" t="s">
        <v>927</v>
      </c>
      <c r="F19" s="787"/>
      <c r="G19" s="515" t="s">
        <v>928</v>
      </c>
    </row>
    <row r="20" spans="1:19" ht="39.950000000000003" customHeight="1" x14ac:dyDescent="0.15">
      <c r="A20" s="392"/>
      <c r="B20" s="817"/>
      <c r="C20" s="384" t="s">
        <v>59</v>
      </c>
      <c r="D20" s="383" t="s">
        <v>189</v>
      </c>
      <c r="E20" s="788" t="s">
        <v>691</v>
      </c>
      <c r="F20" s="789"/>
      <c r="G20" s="512" t="s">
        <v>930</v>
      </c>
    </row>
    <row r="21" spans="1:19" ht="36" customHeight="1" x14ac:dyDescent="0.15">
      <c r="A21" s="392"/>
      <c r="B21" s="817"/>
      <c r="C21" s="384" t="s">
        <v>59</v>
      </c>
      <c r="D21" s="383" t="s">
        <v>189</v>
      </c>
      <c r="E21" s="788" t="s">
        <v>690</v>
      </c>
      <c r="F21" s="789"/>
      <c r="G21" s="513" t="s">
        <v>689</v>
      </c>
    </row>
    <row r="22" spans="1:19" ht="75.75" customHeight="1" x14ac:dyDescent="0.15">
      <c r="A22" s="392"/>
      <c r="B22" s="817"/>
      <c r="C22" s="384" t="s">
        <v>59</v>
      </c>
      <c r="D22" s="383" t="s">
        <v>189</v>
      </c>
      <c r="E22" s="788" t="s">
        <v>688</v>
      </c>
      <c r="F22" s="789"/>
      <c r="G22" s="513" t="s">
        <v>929</v>
      </c>
    </row>
    <row r="23" spans="1:19" ht="21.95" customHeight="1" x14ac:dyDescent="0.15">
      <c r="A23" s="392"/>
      <c r="B23" s="817"/>
      <c r="C23" s="783" t="s">
        <v>933</v>
      </c>
      <c r="D23" s="784"/>
      <c r="E23" s="784"/>
      <c r="F23" s="784"/>
      <c r="G23" s="785"/>
    </row>
    <row r="24" spans="1:19" ht="110.1" customHeight="1" x14ac:dyDescent="0.15">
      <c r="A24" s="392"/>
      <c r="B24" s="817"/>
      <c r="C24" s="393" t="s">
        <v>59</v>
      </c>
      <c r="D24" s="376" t="s">
        <v>189</v>
      </c>
      <c r="E24" s="786" t="s">
        <v>936</v>
      </c>
      <c r="F24" s="787"/>
      <c r="G24" s="782" t="s">
        <v>931</v>
      </c>
    </row>
    <row r="25" spans="1:19" ht="39.950000000000003" customHeight="1" x14ac:dyDescent="0.15">
      <c r="A25" s="392"/>
      <c r="B25" s="817"/>
      <c r="C25" s="384" t="s">
        <v>59</v>
      </c>
      <c r="D25" s="383" t="s">
        <v>189</v>
      </c>
      <c r="E25" s="788" t="s">
        <v>906</v>
      </c>
      <c r="F25" s="789"/>
      <c r="G25" s="782"/>
    </row>
    <row r="26" spans="1:19" ht="35.1" customHeight="1" x14ac:dyDescent="0.15">
      <c r="A26" s="392"/>
      <c r="B26" s="817"/>
      <c r="C26" s="384" t="s">
        <v>59</v>
      </c>
      <c r="D26" s="383" t="s">
        <v>189</v>
      </c>
      <c r="E26" s="788" t="s">
        <v>964</v>
      </c>
      <c r="F26" s="789"/>
      <c r="G26" s="522" t="s">
        <v>909</v>
      </c>
    </row>
    <row r="27" spans="1:19" ht="21.95" customHeight="1" x14ac:dyDescent="0.15">
      <c r="A27" s="392"/>
      <c r="B27" s="817"/>
      <c r="C27" s="825" t="s">
        <v>934</v>
      </c>
      <c r="D27" s="788"/>
      <c r="E27" s="788"/>
      <c r="F27" s="788"/>
      <c r="G27" s="789"/>
    </row>
    <row r="28" spans="1:19" ht="24" customHeight="1" x14ac:dyDescent="0.15">
      <c r="A28" s="392"/>
      <c r="B28" s="817"/>
      <c r="C28" s="393" t="s">
        <v>59</v>
      </c>
      <c r="D28" s="389" t="s">
        <v>189</v>
      </c>
      <c r="E28" s="821" t="s">
        <v>935</v>
      </c>
      <c r="F28" s="822"/>
      <c r="G28" s="516"/>
    </row>
    <row r="29" spans="1:19" ht="39.950000000000003" customHeight="1" x14ac:dyDescent="0.15">
      <c r="A29" s="392"/>
      <c r="B29" s="817"/>
      <c r="C29" s="550" t="s">
        <v>59</v>
      </c>
      <c r="D29" s="551" t="s">
        <v>189</v>
      </c>
      <c r="E29" s="823" t="s">
        <v>908</v>
      </c>
      <c r="F29" s="824"/>
      <c r="G29" s="552" t="s">
        <v>910</v>
      </c>
    </row>
    <row r="30" spans="1:19" ht="36" customHeight="1" x14ac:dyDescent="0.15">
      <c r="A30" s="392"/>
      <c r="B30" s="391" t="s">
        <v>687</v>
      </c>
      <c r="C30" s="520"/>
      <c r="D30" s="818"/>
      <c r="E30" s="819"/>
      <c r="F30" s="820"/>
      <c r="G30" s="512"/>
    </row>
    <row r="31" spans="1:19" ht="36" customHeight="1" x14ac:dyDescent="0.15">
      <c r="A31" s="382"/>
      <c r="B31" s="391" t="s">
        <v>686</v>
      </c>
      <c r="C31" s="520"/>
      <c r="D31" s="818"/>
      <c r="E31" s="819"/>
      <c r="F31" s="820"/>
      <c r="G31" s="512"/>
    </row>
    <row r="32" spans="1:19" ht="51.75" customHeight="1" x14ac:dyDescent="0.15">
      <c r="A32" s="382"/>
      <c r="B32" s="624" t="s">
        <v>685</v>
      </c>
      <c r="C32" s="550" t="s">
        <v>59</v>
      </c>
      <c r="D32" s="551" t="s">
        <v>189</v>
      </c>
      <c r="E32" s="851" t="s">
        <v>684</v>
      </c>
      <c r="F32" s="852"/>
      <c r="G32" s="515" t="s">
        <v>1077</v>
      </c>
    </row>
    <row r="33" spans="1:7" ht="17.100000000000001" customHeight="1" x14ac:dyDescent="0.15">
      <c r="A33" s="382"/>
      <c r="B33" s="817" t="s">
        <v>683</v>
      </c>
      <c r="C33" s="848"/>
      <c r="D33" s="839"/>
      <c r="E33" s="840"/>
      <c r="F33" s="841"/>
      <c r="G33" s="514"/>
    </row>
    <row r="34" spans="1:7" ht="17.100000000000001" customHeight="1" x14ac:dyDescent="0.15">
      <c r="A34" s="382"/>
      <c r="B34" s="817"/>
      <c r="C34" s="849"/>
      <c r="D34" s="842"/>
      <c r="E34" s="843"/>
      <c r="F34" s="844"/>
      <c r="G34" s="514"/>
    </row>
    <row r="35" spans="1:7" ht="17.100000000000001" customHeight="1" x14ac:dyDescent="0.15">
      <c r="A35" s="382"/>
      <c r="B35" s="828"/>
      <c r="C35" s="850"/>
      <c r="D35" s="845"/>
      <c r="E35" s="846"/>
      <c r="F35" s="847"/>
      <c r="G35" s="515"/>
    </row>
    <row r="36" spans="1:7" ht="20.100000000000001" customHeight="1" x14ac:dyDescent="0.15">
      <c r="A36" s="382"/>
      <c r="B36" s="826" t="s">
        <v>1075</v>
      </c>
      <c r="C36" s="831" t="s">
        <v>59</v>
      </c>
      <c r="D36" s="836" t="s">
        <v>189</v>
      </c>
      <c r="E36" s="834" t="s">
        <v>682</v>
      </c>
      <c r="F36" s="835"/>
      <c r="G36" s="513"/>
    </row>
    <row r="37" spans="1:7" ht="20.100000000000001" customHeight="1" x14ac:dyDescent="0.15">
      <c r="A37" s="382"/>
      <c r="B37" s="826"/>
      <c r="C37" s="832"/>
      <c r="D37" s="837"/>
      <c r="E37" s="786"/>
      <c r="F37" s="787"/>
      <c r="G37" s="514"/>
    </row>
    <row r="38" spans="1:7" ht="20.100000000000001" customHeight="1" x14ac:dyDescent="0.15">
      <c r="A38" s="382"/>
      <c r="B38" s="827"/>
      <c r="C38" s="833"/>
      <c r="D38" s="838"/>
      <c r="E38" s="821"/>
      <c r="F38" s="822"/>
      <c r="G38" s="515"/>
    </row>
    <row r="39" spans="1:7" ht="20.100000000000001" customHeight="1" x14ac:dyDescent="0.15">
      <c r="A39" s="382"/>
      <c r="B39" s="829" t="s">
        <v>681</v>
      </c>
      <c r="C39" s="550" t="s">
        <v>59</v>
      </c>
      <c r="D39" s="553" t="s">
        <v>189</v>
      </c>
      <c r="E39" s="794" t="s">
        <v>680</v>
      </c>
      <c r="F39" s="795"/>
      <c r="G39" s="554"/>
    </row>
    <row r="40" spans="1:7" ht="30" customHeight="1" x14ac:dyDescent="0.15">
      <c r="A40" s="382"/>
      <c r="B40" s="830"/>
      <c r="C40" s="550" t="s">
        <v>59</v>
      </c>
      <c r="D40" s="553" t="s">
        <v>189</v>
      </c>
      <c r="E40" s="794" t="s">
        <v>948</v>
      </c>
      <c r="F40" s="795"/>
      <c r="G40" s="554"/>
    </row>
    <row r="41" spans="1:7" ht="18.75" customHeight="1" x14ac:dyDescent="0.15">
      <c r="A41" s="382"/>
      <c r="B41" s="853" t="s">
        <v>51</v>
      </c>
      <c r="C41" s="387" t="s">
        <v>59</v>
      </c>
      <c r="D41" s="388" t="s">
        <v>189</v>
      </c>
      <c r="E41" s="856" t="s">
        <v>944</v>
      </c>
      <c r="F41" s="857"/>
      <c r="G41" s="517"/>
    </row>
    <row r="42" spans="1:7" ht="18.75" customHeight="1" x14ac:dyDescent="0.15">
      <c r="A42" s="382"/>
      <c r="B42" s="854"/>
      <c r="C42" s="387" t="s">
        <v>59</v>
      </c>
      <c r="D42" s="386" t="s">
        <v>189</v>
      </c>
      <c r="E42" s="858" t="s">
        <v>679</v>
      </c>
      <c r="F42" s="859"/>
      <c r="G42" s="390"/>
    </row>
    <row r="43" spans="1:7" ht="18.75" customHeight="1" x14ac:dyDescent="0.15">
      <c r="A43" s="382"/>
      <c r="B43" s="854"/>
      <c r="C43" s="387" t="s">
        <v>59</v>
      </c>
      <c r="D43" s="386" t="s">
        <v>189</v>
      </c>
      <c r="E43" s="858" t="s">
        <v>678</v>
      </c>
      <c r="F43" s="859"/>
      <c r="G43" s="390" t="s">
        <v>677</v>
      </c>
    </row>
    <row r="44" spans="1:7" ht="26.25" customHeight="1" x14ac:dyDescent="0.15">
      <c r="A44" s="382"/>
      <c r="B44" s="855"/>
      <c r="C44" s="387" t="s">
        <v>59</v>
      </c>
      <c r="D44" s="386" t="s">
        <v>189</v>
      </c>
      <c r="E44" s="858" t="s">
        <v>947</v>
      </c>
      <c r="F44" s="859"/>
      <c r="G44" s="390" t="s">
        <v>677</v>
      </c>
    </row>
    <row r="45" spans="1:7" ht="42.75" customHeight="1" x14ac:dyDescent="0.15">
      <c r="A45" s="382"/>
      <c r="B45" s="796" t="s">
        <v>676</v>
      </c>
      <c r="C45" s="384" t="s">
        <v>59</v>
      </c>
      <c r="D45" s="385" t="s">
        <v>189</v>
      </c>
      <c r="E45" s="799" t="s">
        <v>906</v>
      </c>
      <c r="F45" s="800"/>
      <c r="G45" s="513" t="s">
        <v>945</v>
      </c>
    </row>
    <row r="46" spans="1:7" ht="18" customHeight="1" x14ac:dyDescent="0.15">
      <c r="A46" s="382"/>
      <c r="B46" s="797"/>
      <c r="C46" s="384" t="s">
        <v>59</v>
      </c>
      <c r="D46" s="383" t="s">
        <v>189</v>
      </c>
      <c r="E46" s="788" t="s">
        <v>675</v>
      </c>
      <c r="F46" s="789"/>
      <c r="G46" s="512"/>
    </row>
    <row r="47" spans="1:7" ht="18" customHeight="1" x14ac:dyDescent="0.15">
      <c r="A47" s="382"/>
      <c r="B47" s="797"/>
      <c r="C47" s="381" t="s">
        <v>59</v>
      </c>
      <c r="D47" s="376" t="s">
        <v>189</v>
      </c>
      <c r="E47" s="786" t="s">
        <v>674</v>
      </c>
      <c r="F47" s="787"/>
      <c r="G47" s="514"/>
    </row>
    <row r="48" spans="1:7" ht="18" customHeight="1" x14ac:dyDescent="0.15">
      <c r="A48" s="382"/>
      <c r="B48" s="797"/>
      <c r="C48" s="381"/>
      <c r="D48" s="801" t="s">
        <v>673</v>
      </c>
      <c r="E48" s="802"/>
      <c r="F48" s="803"/>
      <c r="G48" s="514"/>
    </row>
    <row r="49" spans="1:7" ht="13.5" customHeight="1" x14ac:dyDescent="0.15">
      <c r="A49" s="382"/>
      <c r="B49" s="797"/>
      <c r="C49" s="381"/>
      <c r="E49" s="507" t="s">
        <v>664</v>
      </c>
      <c r="F49" s="506" t="s">
        <v>672</v>
      </c>
      <c r="G49" s="514"/>
    </row>
    <row r="50" spans="1:7" ht="24" customHeight="1" x14ac:dyDescent="0.15">
      <c r="A50" s="382"/>
      <c r="B50" s="797"/>
      <c r="C50" s="381"/>
      <c r="E50" s="507" t="s">
        <v>664</v>
      </c>
      <c r="F50" s="506" t="s">
        <v>671</v>
      </c>
      <c r="G50" s="514"/>
    </row>
    <row r="51" spans="1:7" ht="24" customHeight="1" x14ac:dyDescent="0.15">
      <c r="A51" s="382"/>
      <c r="B51" s="797"/>
      <c r="C51" s="381"/>
      <c r="E51" s="507" t="s">
        <v>664</v>
      </c>
      <c r="F51" s="506" t="s">
        <v>670</v>
      </c>
      <c r="G51" s="514"/>
    </row>
    <row r="52" spans="1:7" ht="18" customHeight="1" x14ac:dyDescent="0.15">
      <c r="A52" s="382"/>
      <c r="B52" s="797"/>
      <c r="C52" s="381"/>
      <c r="D52" s="801" t="s">
        <v>669</v>
      </c>
      <c r="E52" s="802"/>
      <c r="F52" s="803"/>
      <c r="G52" s="514"/>
    </row>
    <row r="53" spans="1:7" ht="12.75" customHeight="1" x14ac:dyDescent="0.15">
      <c r="A53" s="382"/>
      <c r="B53" s="797"/>
      <c r="C53" s="381"/>
      <c r="E53" s="507" t="s">
        <v>664</v>
      </c>
      <c r="F53" s="506" t="s">
        <v>668</v>
      </c>
      <c r="G53" s="514"/>
    </row>
    <row r="54" spans="1:7" ht="24" customHeight="1" x14ac:dyDescent="0.15">
      <c r="A54" s="382"/>
      <c r="B54" s="797"/>
      <c r="C54" s="381"/>
      <c r="E54" s="507" t="s">
        <v>664</v>
      </c>
      <c r="F54" s="506" t="s">
        <v>667</v>
      </c>
      <c r="G54" s="514"/>
    </row>
    <row r="55" spans="1:7" ht="18" customHeight="1" x14ac:dyDescent="0.15">
      <c r="A55" s="382"/>
      <c r="B55" s="797"/>
      <c r="C55" s="381"/>
      <c r="D55" s="801" t="s">
        <v>666</v>
      </c>
      <c r="E55" s="802"/>
      <c r="F55" s="803"/>
      <c r="G55" s="514"/>
    </row>
    <row r="56" spans="1:7" ht="13.5" customHeight="1" x14ac:dyDescent="0.15">
      <c r="A56" s="382"/>
      <c r="B56" s="797"/>
      <c r="C56" s="381"/>
      <c r="E56" s="507" t="s">
        <v>664</v>
      </c>
      <c r="F56" s="506" t="s">
        <v>665</v>
      </c>
      <c r="G56" s="514"/>
    </row>
    <row r="57" spans="1:7" ht="24" customHeight="1" x14ac:dyDescent="0.15">
      <c r="A57" s="380"/>
      <c r="B57" s="798"/>
      <c r="C57" s="379"/>
      <c r="D57" s="378"/>
      <c r="E57" s="377" t="s">
        <v>664</v>
      </c>
      <c r="F57" s="518" t="s">
        <v>663</v>
      </c>
      <c r="G57" s="519"/>
    </row>
  </sheetData>
  <mergeCells count="57">
    <mergeCell ref="B41:B44"/>
    <mergeCell ref="E41:F41"/>
    <mergeCell ref="E42:F42"/>
    <mergeCell ref="E44:F44"/>
    <mergeCell ref="E43:F43"/>
    <mergeCell ref="B36:B38"/>
    <mergeCell ref="B33:B35"/>
    <mergeCell ref="D30:F30"/>
    <mergeCell ref="D31:F31"/>
    <mergeCell ref="E39:F39"/>
    <mergeCell ref="B39:B40"/>
    <mergeCell ref="E40:F40"/>
    <mergeCell ref="C36:C38"/>
    <mergeCell ref="E36:F38"/>
    <mergeCell ref="D36:D38"/>
    <mergeCell ref="D33:F35"/>
    <mergeCell ref="C33:C35"/>
    <mergeCell ref="E32:F32"/>
    <mergeCell ref="E19:F19"/>
    <mergeCell ref="E20:F20"/>
    <mergeCell ref="A1:G1"/>
    <mergeCell ref="A5:B5"/>
    <mergeCell ref="A6:B8"/>
    <mergeCell ref="D5:F5"/>
    <mergeCell ref="E8:F8"/>
    <mergeCell ref="E6:F6"/>
    <mergeCell ref="E7:F7"/>
    <mergeCell ref="B17:B29"/>
    <mergeCell ref="D15:F15"/>
    <mergeCell ref="E28:F28"/>
    <mergeCell ref="E29:F29"/>
    <mergeCell ref="D16:F16"/>
    <mergeCell ref="C27:G27"/>
    <mergeCell ref="E26:F26"/>
    <mergeCell ref="B45:B57"/>
    <mergeCell ref="E45:F45"/>
    <mergeCell ref="E46:F46"/>
    <mergeCell ref="E47:F47"/>
    <mergeCell ref="D48:F48"/>
    <mergeCell ref="D52:F52"/>
    <mergeCell ref="D55:F55"/>
    <mergeCell ref="A9:B10"/>
    <mergeCell ref="D9:F9"/>
    <mergeCell ref="G9:G10"/>
    <mergeCell ref="D10:F10"/>
    <mergeCell ref="G24:G25"/>
    <mergeCell ref="C18:G18"/>
    <mergeCell ref="C23:G23"/>
    <mergeCell ref="E24:F24"/>
    <mergeCell ref="E25:F25"/>
    <mergeCell ref="D13:F13"/>
    <mergeCell ref="E11:F11"/>
    <mergeCell ref="D12:F12"/>
    <mergeCell ref="E14:F14"/>
    <mergeCell ref="E22:F22"/>
    <mergeCell ref="E17:F17"/>
    <mergeCell ref="E21:F21"/>
  </mergeCells>
  <phoneticPr fontId="2"/>
  <printOptions horizontalCentered="1"/>
  <pageMargins left="0.7" right="0.7" top="0.75" bottom="0.75" header="0.3" footer="0.3"/>
  <pageSetup paperSize="9" scale="83" fitToHeight="0" orientation="portrait" r:id="rId1"/>
  <headerFooter alignWithMargins="0">
    <oddHeader>&amp;R&amp;A</oddHeader>
  </headerFooter>
  <rowBreaks count="1" manualBreakCount="1">
    <brk id="26"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view="pageBreakPreview" zoomScale="107" zoomScaleNormal="100" zoomScaleSheetLayoutView="107" workbookViewId="0">
      <selection activeCell="AA38" sqref="AA38:AF40"/>
    </sheetView>
  </sheetViews>
  <sheetFormatPr defaultColWidth="9" defaultRowHeight="13.5" x14ac:dyDescent="0.15"/>
  <cols>
    <col min="1" max="1" width="2.125" style="106" customWidth="1"/>
    <col min="2" max="11" width="3.625" style="106" customWidth="1"/>
    <col min="12" max="12" width="5.625" style="106" customWidth="1"/>
    <col min="13" max="18" width="3.625" style="106" customWidth="1"/>
    <col min="19" max="19" width="5.625" style="106" customWidth="1"/>
    <col min="20" max="25" width="3.625" style="106" customWidth="1"/>
    <col min="26" max="26" width="5.625" style="106" customWidth="1"/>
    <col min="27" max="32" width="3.625" style="106" customWidth="1"/>
    <col min="33" max="33" width="5.625" style="106" customWidth="1"/>
    <col min="34" max="34" width="4" style="106" customWidth="1"/>
    <col min="35" max="35" width="2.125" style="106" customWidth="1"/>
    <col min="36" max="37" width="5.625" style="106" customWidth="1"/>
    <col min="38" max="16384" width="9" style="106"/>
  </cols>
  <sheetData>
    <row r="1" spans="2:34" x14ac:dyDescent="0.15">
      <c r="B1" s="106" t="s">
        <v>262</v>
      </c>
      <c r="M1" s="107"/>
      <c r="N1" s="108"/>
      <c r="O1" s="108"/>
      <c r="P1" s="108"/>
      <c r="T1" s="108"/>
      <c r="U1" s="108"/>
      <c r="V1" s="108"/>
      <c r="W1" s="108"/>
      <c r="X1" s="108"/>
      <c r="Y1" s="108"/>
      <c r="AB1" s="107" t="s">
        <v>263</v>
      </c>
      <c r="AC1" s="128"/>
      <c r="AD1" s="108" t="s">
        <v>264</v>
      </c>
      <c r="AE1" s="128"/>
      <c r="AF1" s="108" t="s">
        <v>265</v>
      </c>
      <c r="AG1" s="128"/>
      <c r="AH1" s="108" t="s">
        <v>266</v>
      </c>
    </row>
    <row r="2" spans="2:34" ht="5.0999999999999996" customHeight="1" x14ac:dyDescent="0.15">
      <c r="M2" s="107"/>
      <c r="N2" s="108"/>
      <c r="O2" s="108"/>
      <c r="P2" s="108"/>
      <c r="Q2" s="107"/>
      <c r="R2" s="108"/>
      <c r="S2" s="108"/>
      <c r="T2" s="108"/>
      <c r="U2" s="108"/>
      <c r="V2" s="108"/>
      <c r="W2" s="108"/>
      <c r="X2" s="108"/>
      <c r="Y2" s="108"/>
      <c r="Z2" s="108"/>
      <c r="AA2" s="108"/>
      <c r="AB2" s="108"/>
      <c r="AC2" s="108"/>
      <c r="AD2" s="108"/>
      <c r="AE2" s="108"/>
      <c r="AF2" s="108"/>
      <c r="AG2" s="108"/>
      <c r="AH2" s="108"/>
    </row>
    <row r="3" spans="2:34" ht="27" customHeight="1" x14ac:dyDescent="0.15">
      <c r="B3" s="1187" t="s">
        <v>267</v>
      </c>
      <c r="C3" s="1187"/>
      <c r="D3" s="1187"/>
      <c r="E3" s="1187"/>
      <c r="F3" s="1187"/>
      <c r="G3" s="1187"/>
      <c r="H3" s="1187"/>
      <c r="I3" s="1187"/>
      <c r="J3" s="1187"/>
      <c r="K3" s="1187"/>
      <c r="L3" s="1187"/>
      <c r="M3" s="1187"/>
      <c r="N3" s="1187"/>
      <c r="O3" s="1187"/>
      <c r="P3" s="1187"/>
      <c r="Q3" s="1187"/>
      <c r="R3" s="1187"/>
      <c r="S3" s="1187"/>
      <c r="T3" s="1187"/>
      <c r="U3" s="1187"/>
      <c r="V3" s="1187"/>
      <c r="W3" s="1187"/>
      <c r="X3" s="1187"/>
      <c r="Y3" s="1187"/>
      <c r="Z3" s="1187"/>
      <c r="AA3" s="1187"/>
      <c r="AB3" s="1187"/>
      <c r="AC3" s="1187"/>
      <c r="AD3" s="1187"/>
      <c r="AE3" s="1187"/>
      <c r="AF3" s="1187"/>
      <c r="AG3" s="1187"/>
      <c r="AH3" s="1187"/>
    </row>
    <row r="4" spans="2:34" ht="5.0999999999999996" customHeight="1" x14ac:dyDescent="0.15">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row>
    <row r="5" spans="2:34" x14ac:dyDescent="0.15">
      <c r="B5" s="108"/>
      <c r="C5" s="108"/>
      <c r="D5" s="108"/>
      <c r="E5" s="108"/>
      <c r="F5" s="108"/>
      <c r="G5" s="108"/>
      <c r="H5" s="108"/>
      <c r="I5" s="108"/>
      <c r="J5" s="108"/>
      <c r="K5" s="108"/>
      <c r="L5" s="108"/>
      <c r="M5" s="108"/>
      <c r="N5" s="108"/>
      <c r="O5" s="108"/>
      <c r="P5" s="107" t="s">
        <v>268</v>
      </c>
      <c r="Q5" s="1188"/>
      <c r="R5" s="1188"/>
      <c r="S5" s="1188"/>
      <c r="T5" s="1188"/>
      <c r="U5" s="1188"/>
      <c r="V5" s="1188"/>
      <c r="W5" s="1188"/>
      <c r="X5" s="1188"/>
      <c r="Y5" s="1188"/>
      <c r="Z5" s="1188"/>
      <c r="AA5" s="1188"/>
      <c r="AB5" s="1188"/>
      <c r="AC5" s="1188"/>
      <c r="AD5" s="1188"/>
      <c r="AE5" s="1188"/>
      <c r="AF5" s="1188"/>
      <c r="AG5" s="1188"/>
      <c r="AH5" s="1188"/>
    </row>
    <row r="6" spans="2:34" x14ac:dyDescent="0.15">
      <c r="B6" s="108"/>
      <c r="C6" s="108"/>
      <c r="D6" s="108"/>
      <c r="E6" s="108"/>
      <c r="F6" s="108"/>
      <c r="G6" s="108"/>
      <c r="H6" s="108"/>
      <c r="I6" s="108"/>
      <c r="J6" s="108"/>
      <c r="K6" s="108"/>
      <c r="L6" s="108"/>
      <c r="M6" s="108"/>
      <c r="N6" s="108"/>
      <c r="O6" s="108"/>
      <c r="P6" s="107" t="s">
        <v>269</v>
      </c>
      <c r="Q6" s="1189"/>
      <c r="R6" s="1189"/>
      <c r="S6" s="1189"/>
      <c r="T6" s="1189"/>
      <c r="U6" s="1189"/>
      <c r="V6" s="1189"/>
      <c r="W6" s="1189"/>
      <c r="X6" s="1189"/>
      <c r="Y6" s="1189"/>
      <c r="Z6" s="1189"/>
      <c r="AA6" s="1189"/>
      <c r="AB6" s="1189"/>
      <c r="AC6" s="1189"/>
      <c r="AD6" s="1189"/>
      <c r="AE6" s="1189"/>
      <c r="AF6" s="1189"/>
      <c r="AG6" s="1189"/>
      <c r="AH6" s="1189"/>
    </row>
    <row r="7" spans="2:34" ht="10.5" customHeight="1" x14ac:dyDescent="0.15">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row>
    <row r="8" spans="2:34" x14ac:dyDescent="0.15">
      <c r="B8" s="106" t="s">
        <v>270</v>
      </c>
    </row>
    <row r="9" spans="2:34" x14ac:dyDescent="0.15">
      <c r="C9" s="128" t="s">
        <v>10</v>
      </c>
      <c r="D9" s="106" t="s">
        <v>271</v>
      </c>
      <c r="J9" s="128" t="s">
        <v>10</v>
      </c>
      <c r="K9" s="106" t="s">
        <v>272</v>
      </c>
    </row>
    <row r="10" spans="2:34" ht="10.5" customHeight="1" x14ac:dyDescent="0.15"/>
    <row r="11" spans="2:34" x14ac:dyDescent="0.15">
      <c r="B11" s="106" t="s">
        <v>273</v>
      </c>
    </row>
    <row r="12" spans="2:34" x14ac:dyDescent="0.15">
      <c r="C12" s="128" t="s">
        <v>10</v>
      </c>
      <c r="D12" s="106" t="s">
        <v>274</v>
      </c>
    </row>
    <row r="13" spans="2:34" x14ac:dyDescent="0.15">
      <c r="C13" s="128" t="s">
        <v>10</v>
      </c>
      <c r="D13" s="106" t="s">
        <v>275</v>
      </c>
    </row>
    <row r="14" spans="2:34" ht="10.5" customHeight="1" x14ac:dyDescent="0.15"/>
    <row r="15" spans="2:34" x14ac:dyDescent="0.15">
      <c r="B15" s="106" t="s">
        <v>276</v>
      </c>
    </row>
    <row r="16" spans="2:34" ht="60" customHeight="1" x14ac:dyDescent="0.15">
      <c r="B16" s="1190"/>
      <c r="C16" s="1191"/>
      <c r="D16" s="1191"/>
      <c r="E16" s="1192"/>
      <c r="F16" s="1193" t="s">
        <v>277</v>
      </c>
      <c r="G16" s="1194"/>
      <c r="H16" s="1194"/>
      <c r="I16" s="1194"/>
      <c r="J16" s="1194"/>
      <c r="K16" s="1194"/>
      <c r="L16" s="1195"/>
      <c r="M16" s="1193" t="s">
        <v>278</v>
      </c>
      <c r="N16" s="1194"/>
      <c r="O16" s="1194"/>
      <c r="P16" s="1194"/>
      <c r="Q16" s="1194"/>
      <c r="R16" s="1194"/>
      <c r="S16" s="1195"/>
      <c r="T16" s="1193" t="s">
        <v>279</v>
      </c>
      <c r="U16" s="1194"/>
      <c r="V16" s="1194"/>
      <c r="W16" s="1194"/>
      <c r="X16" s="1194"/>
      <c r="Y16" s="1194"/>
      <c r="Z16" s="1195"/>
      <c r="AA16" s="1193" t="s">
        <v>280</v>
      </c>
      <c r="AB16" s="1194"/>
      <c r="AC16" s="1194"/>
      <c r="AD16" s="1194"/>
      <c r="AE16" s="1194"/>
      <c r="AF16" s="1194"/>
      <c r="AG16" s="1195"/>
    </row>
    <row r="17" spans="2:33" x14ac:dyDescent="0.15">
      <c r="B17" s="1190">
        <v>4</v>
      </c>
      <c r="C17" s="1191"/>
      <c r="D17" s="1191" t="s">
        <v>265</v>
      </c>
      <c r="E17" s="1192"/>
      <c r="F17" s="1196"/>
      <c r="G17" s="1197"/>
      <c r="H17" s="1197"/>
      <c r="I17" s="1197"/>
      <c r="J17" s="1197"/>
      <c r="K17" s="1197"/>
      <c r="L17" s="211" t="s">
        <v>281</v>
      </c>
      <c r="M17" s="1196"/>
      <c r="N17" s="1197"/>
      <c r="O17" s="1197"/>
      <c r="P17" s="1197"/>
      <c r="Q17" s="1197"/>
      <c r="R17" s="1197"/>
      <c r="S17" s="211" t="s">
        <v>281</v>
      </c>
      <c r="T17" s="1196"/>
      <c r="U17" s="1197"/>
      <c r="V17" s="1197"/>
      <c r="W17" s="1197"/>
      <c r="X17" s="1197"/>
      <c r="Y17" s="1197"/>
      <c r="Z17" s="211" t="s">
        <v>281</v>
      </c>
      <c r="AA17" s="1196"/>
      <c r="AB17" s="1197"/>
      <c r="AC17" s="1197"/>
      <c r="AD17" s="1197"/>
      <c r="AE17" s="1197"/>
      <c r="AF17" s="1197"/>
      <c r="AG17" s="211" t="s">
        <v>281</v>
      </c>
    </row>
    <row r="18" spans="2:33" x14ac:dyDescent="0.15">
      <c r="B18" s="1190">
        <v>5</v>
      </c>
      <c r="C18" s="1191"/>
      <c r="D18" s="1191" t="s">
        <v>265</v>
      </c>
      <c r="E18" s="1192"/>
      <c r="F18" s="1196"/>
      <c r="G18" s="1197"/>
      <c r="H18" s="1197"/>
      <c r="I18" s="1197"/>
      <c r="J18" s="1197"/>
      <c r="K18" s="1197"/>
      <c r="L18" s="211" t="s">
        <v>281</v>
      </c>
      <c r="M18" s="1196"/>
      <c r="N18" s="1197"/>
      <c r="O18" s="1197"/>
      <c r="P18" s="1197"/>
      <c r="Q18" s="1197"/>
      <c r="R18" s="1197"/>
      <c r="S18" s="211" t="s">
        <v>281</v>
      </c>
      <c r="T18" s="1196"/>
      <c r="U18" s="1197"/>
      <c r="V18" s="1197"/>
      <c r="W18" s="1197"/>
      <c r="X18" s="1197"/>
      <c r="Y18" s="1197"/>
      <c r="Z18" s="211" t="s">
        <v>281</v>
      </c>
      <c r="AA18" s="1196"/>
      <c r="AB18" s="1197"/>
      <c r="AC18" s="1197"/>
      <c r="AD18" s="1197"/>
      <c r="AE18" s="1197"/>
      <c r="AF18" s="1197"/>
      <c r="AG18" s="211" t="s">
        <v>281</v>
      </c>
    </row>
    <row r="19" spans="2:33" x14ac:dyDescent="0.15">
      <c r="B19" s="1190">
        <v>6</v>
      </c>
      <c r="C19" s="1191"/>
      <c r="D19" s="1191" t="s">
        <v>265</v>
      </c>
      <c r="E19" s="1192"/>
      <c r="F19" s="1196"/>
      <c r="G19" s="1197"/>
      <c r="H19" s="1197"/>
      <c r="I19" s="1197"/>
      <c r="J19" s="1197"/>
      <c r="K19" s="1197"/>
      <c r="L19" s="211" t="s">
        <v>281</v>
      </c>
      <c r="M19" s="1196"/>
      <c r="N19" s="1197"/>
      <c r="O19" s="1197"/>
      <c r="P19" s="1197"/>
      <c r="Q19" s="1197"/>
      <c r="R19" s="1197"/>
      <c r="S19" s="211" t="s">
        <v>281</v>
      </c>
      <c r="T19" s="1196"/>
      <c r="U19" s="1197"/>
      <c r="V19" s="1197"/>
      <c r="W19" s="1197"/>
      <c r="X19" s="1197"/>
      <c r="Y19" s="1197"/>
      <c r="Z19" s="211" t="s">
        <v>281</v>
      </c>
      <c r="AA19" s="1196"/>
      <c r="AB19" s="1197"/>
      <c r="AC19" s="1197"/>
      <c r="AD19" s="1197"/>
      <c r="AE19" s="1197"/>
      <c r="AF19" s="1197"/>
      <c r="AG19" s="211" t="s">
        <v>281</v>
      </c>
    </row>
    <row r="20" spans="2:33" x14ac:dyDescent="0.15">
      <c r="B20" s="1190">
        <v>7</v>
      </c>
      <c r="C20" s="1191"/>
      <c r="D20" s="1191" t="s">
        <v>265</v>
      </c>
      <c r="E20" s="1192"/>
      <c r="F20" s="1196"/>
      <c r="G20" s="1197"/>
      <c r="H20" s="1197"/>
      <c r="I20" s="1197"/>
      <c r="J20" s="1197"/>
      <c r="K20" s="1197"/>
      <c r="L20" s="211" t="s">
        <v>281</v>
      </c>
      <c r="M20" s="1196"/>
      <c r="N20" s="1197"/>
      <c r="O20" s="1197"/>
      <c r="P20" s="1197"/>
      <c r="Q20" s="1197"/>
      <c r="R20" s="1197"/>
      <c r="S20" s="211" t="s">
        <v>281</v>
      </c>
      <c r="T20" s="1196"/>
      <c r="U20" s="1197"/>
      <c r="V20" s="1197"/>
      <c r="W20" s="1197"/>
      <c r="X20" s="1197"/>
      <c r="Y20" s="1197"/>
      <c r="Z20" s="211" t="s">
        <v>281</v>
      </c>
      <c r="AA20" s="1196"/>
      <c r="AB20" s="1197"/>
      <c r="AC20" s="1197"/>
      <c r="AD20" s="1197"/>
      <c r="AE20" s="1197"/>
      <c r="AF20" s="1197"/>
      <c r="AG20" s="211" t="s">
        <v>281</v>
      </c>
    </row>
    <row r="21" spans="2:33" ht="13.5" customHeight="1" x14ac:dyDescent="0.15">
      <c r="B21" s="1190">
        <v>8</v>
      </c>
      <c r="C21" s="1191"/>
      <c r="D21" s="1191" t="s">
        <v>265</v>
      </c>
      <c r="E21" s="1192"/>
      <c r="F21" s="1196"/>
      <c r="G21" s="1197"/>
      <c r="H21" s="1197"/>
      <c r="I21" s="1197"/>
      <c r="J21" s="1197"/>
      <c r="K21" s="1197"/>
      <c r="L21" s="211" t="s">
        <v>281</v>
      </c>
      <c r="M21" s="1196"/>
      <c r="N21" s="1197"/>
      <c r="O21" s="1197"/>
      <c r="P21" s="1197"/>
      <c r="Q21" s="1197"/>
      <c r="R21" s="1197"/>
      <c r="S21" s="211" t="s">
        <v>281</v>
      </c>
      <c r="T21" s="1196"/>
      <c r="U21" s="1197"/>
      <c r="V21" s="1197"/>
      <c r="W21" s="1197"/>
      <c r="X21" s="1197"/>
      <c r="Y21" s="1197"/>
      <c r="Z21" s="211" t="s">
        <v>281</v>
      </c>
      <c r="AA21" s="1196"/>
      <c r="AB21" s="1197"/>
      <c r="AC21" s="1197"/>
      <c r="AD21" s="1197"/>
      <c r="AE21" s="1197"/>
      <c r="AF21" s="1197"/>
      <c r="AG21" s="211" t="s">
        <v>281</v>
      </c>
    </row>
    <row r="22" spans="2:33" x14ac:dyDescent="0.15">
      <c r="B22" s="1190">
        <v>9</v>
      </c>
      <c r="C22" s="1191"/>
      <c r="D22" s="1191" t="s">
        <v>265</v>
      </c>
      <c r="E22" s="1192"/>
      <c r="F22" s="1196"/>
      <c r="G22" s="1197"/>
      <c r="H22" s="1197"/>
      <c r="I22" s="1197"/>
      <c r="J22" s="1197"/>
      <c r="K22" s="1197"/>
      <c r="L22" s="211" t="s">
        <v>281</v>
      </c>
      <c r="M22" s="1196"/>
      <c r="N22" s="1197"/>
      <c r="O22" s="1197"/>
      <c r="P22" s="1197"/>
      <c r="Q22" s="1197"/>
      <c r="R22" s="1197"/>
      <c r="S22" s="211" t="s">
        <v>281</v>
      </c>
      <c r="T22" s="1196"/>
      <c r="U22" s="1197"/>
      <c r="V22" s="1197"/>
      <c r="W22" s="1197"/>
      <c r="X22" s="1197"/>
      <c r="Y22" s="1197"/>
      <c r="Z22" s="211" t="s">
        <v>281</v>
      </c>
      <c r="AA22" s="1196"/>
      <c r="AB22" s="1197"/>
      <c r="AC22" s="1197"/>
      <c r="AD22" s="1197"/>
      <c r="AE22" s="1197"/>
      <c r="AF22" s="1197"/>
      <c r="AG22" s="211" t="s">
        <v>281</v>
      </c>
    </row>
    <row r="23" spans="2:33" ht="13.5" customHeight="1" x14ac:dyDescent="0.15">
      <c r="B23" s="1190">
        <v>10</v>
      </c>
      <c r="C23" s="1191"/>
      <c r="D23" s="1191" t="s">
        <v>265</v>
      </c>
      <c r="E23" s="1192"/>
      <c r="F23" s="1196"/>
      <c r="G23" s="1197"/>
      <c r="H23" s="1197"/>
      <c r="I23" s="1197"/>
      <c r="J23" s="1197"/>
      <c r="K23" s="1197"/>
      <c r="L23" s="211" t="s">
        <v>281</v>
      </c>
      <c r="M23" s="1196"/>
      <c r="N23" s="1197"/>
      <c r="O23" s="1197"/>
      <c r="P23" s="1197"/>
      <c r="Q23" s="1197"/>
      <c r="R23" s="1197"/>
      <c r="S23" s="211" t="s">
        <v>281</v>
      </c>
      <c r="T23" s="1196"/>
      <c r="U23" s="1197"/>
      <c r="V23" s="1197"/>
      <c r="W23" s="1197"/>
      <c r="X23" s="1197"/>
      <c r="Y23" s="1197"/>
      <c r="Z23" s="211" t="s">
        <v>281</v>
      </c>
      <c r="AA23" s="1196"/>
      <c r="AB23" s="1197"/>
      <c r="AC23" s="1197"/>
      <c r="AD23" s="1197"/>
      <c r="AE23" s="1197"/>
      <c r="AF23" s="1197"/>
      <c r="AG23" s="211" t="s">
        <v>281</v>
      </c>
    </row>
    <row r="24" spans="2:33" ht="13.5" customHeight="1" x14ac:dyDescent="0.15">
      <c r="B24" s="1190">
        <v>11</v>
      </c>
      <c r="C24" s="1191"/>
      <c r="D24" s="1191" t="s">
        <v>265</v>
      </c>
      <c r="E24" s="1192"/>
      <c r="F24" s="1196"/>
      <c r="G24" s="1197"/>
      <c r="H24" s="1197"/>
      <c r="I24" s="1197"/>
      <c r="J24" s="1197"/>
      <c r="K24" s="1197"/>
      <c r="L24" s="211" t="s">
        <v>281</v>
      </c>
      <c r="M24" s="1196"/>
      <c r="N24" s="1197"/>
      <c r="O24" s="1197"/>
      <c r="P24" s="1197"/>
      <c r="Q24" s="1197"/>
      <c r="R24" s="1197"/>
      <c r="S24" s="211" t="s">
        <v>281</v>
      </c>
      <c r="T24" s="1196"/>
      <c r="U24" s="1197"/>
      <c r="V24" s="1197"/>
      <c r="W24" s="1197"/>
      <c r="X24" s="1197"/>
      <c r="Y24" s="1197"/>
      <c r="Z24" s="211" t="s">
        <v>281</v>
      </c>
      <c r="AA24" s="1196"/>
      <c r="AB24" s="1197"/>
      <c r="AC24" s="1197"/>
      <c r="AD24" s="1197"/>
      <c r="AE24" s="1197"/>
      <c r="AF24" s="1197"/>
      <c r="AG24" s="211" t="s">
        <v>281</v>
      </c>
    </row>
    <row r="25" spans="2:33" ht="13.5" customHeight="1" x14ac:dyDescent="0.15">
      <c r="B25" s="1190">
        <v>12</v>
      </c>
      <c r="C25" s="1191"/>
      <c r="D25" s="1191" t="s">
        <v>265</v>
      </c>
      <c r="E25" s="1192"/>
      <c r="F25" s="1196"/>
      <c r="G25" s="1197"/>
      <c r="H25" s="1197"/>
      <c r="I25" s="1197"/>
      <c r="J25" s="1197"/>
      <c r="K25" s="1197"/>
      <c r="L25" s="211" t="s">
        <v>281</v>
      </c>
      <c r="M25" s="1196"/>
      <c r="N25" s="1197"/>
      <c r="O25" s="1197"/>
      <c r="P25" s="1197"/>
      <c r="Q25" s="1197"/>
      <c r="R25" s="1197"/>
      <c r="S25" s="211" t="s">
        <v>281</v>
      </c>
      <c r="T25" s="1196"/>
      <c r="U25" s="1197"/>
      <c r="V25" s="1197"/>
      <c r="W25" s="1197"/>
      <c r="X25" s="1197"/>
      <c r="Y25" s="1197"/>
      <c r="Z25" s="211" t="s">
        <v>281</v>
      </c>
      <c r="AA25" s="1196"/>
      <c r="AB25" s="1197"/>
      <c r="AC25" s="1197"/>
      <c r="AD25" s="1197"/>
      <c r="AE25" s="1197"/>
      <c r="AF25" s="1197"/>
      <c r="AG25" s="211" t="s">
        <v>281</v>
      </c>
    </row>
    <row r="26" spans="2:33" ht="13.5" customHeight="1" x14ac:dyDescent="0.15">
      <c r="B26" s="1190">
        <v>1</v>
      </c>
      <c r="C26" s="1191"/>
      <c r="D26" s="1191" t="s">
        <v>265</v>
      </c>
      <c r="E26" s="1192"/>
      <c r="F26" s="1196"/>
      <c r="G26" s="1197"/>
      <c r="H26" s="1197"/>
      <c r="I26" s="1197"/>
      <c r="J26" s="1197"/>
      <c r="K26" s="1197"/>
      <c r="L26" s="211" t="s">
        <v>281</v>
      </c>
      <c r="M26" s="1196"/>
      <c r="N26" s="1197"/>
      <c r="O26" s="1197"/>
      <c r="P26" s="1197"/>
      <c r="Q26" s="1197"/>
      <c r="R26" s="1197"/>
      <c r="S26" s="211" t="s">
        <v>281</v>
      </c>
      <c r="T26" s="1196"/>
      <c r="U26" s="1197"/>
      <c r="V26" s="1197"/>
      <c r="W26" s="1197"/>
      <c r="X26" s="1197"/>
      <c r="Y26" s="1197"/>
      <c r="Z26" s="211" t="s">
        <v>281</v>
      </c>
      <c r="AA26" s="1196"/>
      <c r="AB26" s="1197"/>
      <c r="AC26" s="1197"/>
      <c r="AD26" s="1197"/>
      <c r="AE26" s="1197"/>
      <c r="AF26" s="1197"/>
      <c r="AG26" s="211" t="s">
        <v>281</v>
      </c>
    </row>
    <row r="27" spans="2:33" x14ac:dyDescent="0.15">
      <c r="B27" s="1190">
        <v>2</v>
      </c>
      <c r="C27" s="1191"/>
      <c r="D27" s="1191" t="s">
        <v>265</v>
      </c>
      <c r="E27" s="1192"/>
      <c r="F27" s="1196"/>
      <c r="G27" s="1197"/>
      <c r="H27" s="1197"/>
      <c r="I27" s="1197"/>
      <c r="J27" s="1197"/>
      <c r="K27" s="1197"/>
      <c r="L27" s="211" t="s">
        <v>281</v>
      </c>
      <c r="M27" s="1196"/>
      <c r="N27" s="1197"/>
      <c r="O27" s="1197"/>
      <c r="P27" s="1197"/>
      <c r="Q27" s="1197"/>
      <c r="R27" s="1197"/>
      <c r="S27" s="211" t="s">
        <v>281</v>
      </c>
      <c r="T27" s="1196"/>
      <c r="U27" s="1197"/>
      <c r="V27" s="1197"/>
      <c r="W27" s="1197"/>
      <c r="X27" s="1197"/>
      <c r="Y27" s="1197"/>
      <c r="Z27" s="211" t="s">
        <v>281</v>
      </c>
      <c r="AA27" s="1196"/>
      <c r="AB27" s="1197"/>
      <c r="AC27" s="1197"/>
      <c r="AD27" s="1197"/>
      <c r="AE27" s="1197"/>
      <c r="AF27" s="1197"/>
      <c r="AG27" s="211" t="s">
        <v>281</v>
      </c>
    </row>
    <row r="28" spans="2:33" x14ac:dyDescent="0.15">
      <c r="B28" s="1190" t="s">
        <v>282</v>
      </c>
      <c r="C28" s="1191"/>
      <c r="D28" s="1191"/>
      <c r="E28" s="1192"/>
      <c r="F28" s="1190" t="str">
        <f>IF(SUM(F17:K27)=0,"",SUM(F17:K27))</f>
        <v/>
      </c>
      <c r="G28" s="1191"/>
      <c r="H28" s="1191"/>
      <c r="I28" s="1191"/>
      <c r="J28" s="1191"/>
      <c r="K28" s="1191"/>
      <c r="L28" s="211" t="s">
        <v>281</v>
      </c>
      <c r="M28" s="1190" t="str">
        <f>IF(SUM(M17:R27)=0,"",SUM(M17:R27))</f>
        <v/>
      </c>
      <c r="N28" s="1191"/>
      <c r="O28" s="1191"/>
      <c r="P28" s="1191"/>
      <c r="Q28" s="1191"/>
      <c r="R28" s="1191"/>
      <c r="S28" s="211" t="s">
        <v>281</v>
      </c>
      <c r="T28" s="1190" t="str">
        <f>IF(SUM(T17:Y27)=0,"",SUM(T17:Y27))</f>
        <v/>
      </c>
      <c r="U28" s="1191"/>
      <c r="V28" s="1191"/>
      <c r="W28" s="1191"/>
      <c r="X28" s="1191"/>
      <c r="Y28" s="1191"/>
      <c r="Z28" s="211" t="s">
        <v>281</v>
      </c>
      <c r="AA28" s="1190" t="str">
        <f>IF(SUM(AA17:AF27)=0,"",SUM(AA17:AF27))</f>
        <v/>
      </c>
      <c r="AB28" s="1191"/>
      <c r="AC28" s="1191"/>
      <c r="AD28" s="1191"/>
      <c r="AE28" s="1191"/>
      <c r="AF28" s="1191"/>
      <c r="AG28" s="211" t="s">
        <v>281</v>
      </c>
    </row>
    <row r="30" spans="2:33" ht="13.5" customHeight="1" x14ac:dyDescent="0.15">
      <c r="B30" s="1198" t="s">
        <v>283</v>
      </c>
      <c r="C30" s="1199"/>
      <c r="D30" s="1199"/>
      <c r="E30" s="1200"/>
      <c r="F30" s="1204" t="str">
        <f>IF(SUM(M28,T28,AA28)=0,"",SUM(M28,T28,AA28))</f>
        <v/>
      </c>
      <c r="G30" s="1205"/>
      <c r="H30" s="1205"/>
      <c r="I30" s="1205"/>
      <c r="J30" s="1205"/>
      <c r="K30" s="1206"/>
      <c r="L30" s="1210" t="s">
        <v>281</v>
      </c>
    </row>
    <row r="31" spans="2:33" ht="19.5" customHeight="1" x14ac:dyDescent="0.15">
      <c r="B31" s="1201"/>
      <c r="C31" s="1202"/>
      <c r="D31" s="1202"/>
      <c r="E31" s="1203"/>
      <c r="F31" s="1207"/>
      <c r="G31" s="1208"/>
      <c r="H31" s="1208"/>
      <c r="I31" s="1208"/>
      <c r="J31" s="1208"/>
      <c r="K31" s="1209"/>
      <c r="L31" s="1210"/>
    </row>
    <row r="32" spans="2:33" ht="9" customHeight="1" x14ac:dyDescent="0.15">
      <c r="B32" s="109"/>
      <c r="C32" s="109"/>
      <c r="D32" s="109"/>
      <c r="E32" s="109"/>
      <c r="F32" s="110"/>
      <c r="G32" s="110"/>
      <c r="H32" s="110"/>
      <c r="I32" s="110"/>
      <c r="J32" s="110"/>
      <c r="K32" s="110"/>
      <c r="L32" s="108"/>
    </row>
    <row r="33" spans="1:33" ht="19.5" customHeight="1" x14ac:dyDescent="0.15">
      <c r="B33" s="1211" t="s">
        <v>284</v>
      </c>
      <c r="C33" s="1212"/>
      <c r="D33" s="1212"/>
      <c r="E33" s="1213"/>
      <c r="F33" s="1217" t="str">
        <f>IF(F28="","",ROUNDDOWN(F30/F28,3))</f>
        <v/>
      </c>
      <c r="G33" s="1218"/>
      <c r="H33" s="1218"/>
      <c r="I33" s="1218"/>
      <c r="J33" s="1218"/>
      <c r="K33" s="1219"/>
      <c r="L33" s="1210" t="s">
        <v>159</v>
      </c>
    </row>
    <row r="34" spans="1:33" ht="19.5" customHeight="1" x14ac:dyDescent="0.15">
      <c r="B34" s="1214"/>
      <c r="C34" s="1215"/>
      <c r="D34" s="1215"/>
      <c r="E34" s="1216"/>
      <c r="F34" s="1220"/>
      <c r="G34" s="1221"/>
      <c r="H34" s="1221"/>
      <c r="I34" s="1221"/>
      <c r="J34" s="1221"/>
      <c r="K34" s="1222"/>
      <c r="L34" s="1210"/>
    </row>
    <row r="35" spans="1:33" ht="19.5" customHeight="1" x14ac:dyDescent="0.15">
      <c r="B35" s="111"/>
      <c r="C35" s="111"/>
      <c r="D35" s="111"/>
      <c r="E35" s="112"/>
      <c r="F35" s="113"/>
      <c r="G35" s="113"/>
      <c r="H35" s="113"/>
      <c r="I35" s="114"/>
      <c r="J35" s="114"/>
      <c r="K35" s="114"/>
      <c r="L35" s="108"/>
    </row>
    <row r="36" spans="1:33" x14ac:dyDescent="0.15">
      <c r="B36" s="106" t="s">
        <v>285</v>
      </c>
    </row>
    <row r="37" spans="1:33" ht="60" customHeight="1" x14ac:dyDescent="0.15">
      <c r="B37" s="1190"/>
      <c r="C37" s="1191"/>
      <c r="D37" s="1191"/>
      <c r="E37" s="1192"/>
      <c r="F37" s="1193" t="s">
        <v>277</v>
      </c>
      <c r="G37" s="1194"/>
      <c r="H37" s="1194"/>
      <c r="I37" s="1194"/>
      <c r="J37" s="1194"/>
      <c r="K37" s="1194"/>
      <c r="L37" s="1195"/>
      <c r="M37" s="1193" t="s">
        <v>278</v>
      </c>
      <c r="N37" s="1194"/>
      <c r="O37" s="1194"/>
      <c r="P37" s="1194"/>
      <c r="Q37" s="1194"/>
      <c r="R37" s="1194"/>
      <c r="S37" s="1195"/>
      <c r="T37" s="1193" t="s">
        <v>279</v>
      </c>
      <c r="U37" s="1194"/>
      <c r="V37" s="1194"/>
      <c r="W37" s="1194"/>
      <c r="X37" s="1194"/>
      <c r="Y37" s="1194"/>
      <c r="Z37" s="1195"/>
      <c r="AA37" s="1193" t="s">
        <v>280</v>
      </c>
      <c r="AB37" s="1194"/>
      <c r="AC37" s="1194"/>
      <c r="AD37" s="1194"/>
      <c r="AE37" s="1194"/>
      <c r="AF37" s="1194"/>
      <c r="AG37" s="1195"/>
    </row>
    <row r="38" spans="1:33" ht="13.5" customHeight="1" x14ac:dyDescent="0.15">
      <c r="B38" s="1196"/>
      <c r="C38" s="1197"/>
      <c r="D38" s="1197"/>
      <c r="E38" s="115" t="s">
        <v>265</v>
      </c>
      <c r="F38" s="1196"/>
      <c r="G38" s="1197"/>
      <c r="H38" s="1197"/>
      <c r="I38" s="1197"/>
      <c r="J38" s="1197"/>
      <c r="K38" s="1197"/>
      <c r="L38" s="211" t="s">
        <v>281</v>
      </c>
      <c r="M38" s="1196"/>
      <c r="N38" s="1197"/>
      <c r="O38" s="1197"/>
      <c r="P38" s="1197"/>
      <c r="Q38" s="1197"/>
      <c r="R38" s="1197"/>
      <c r="S38" s="211" t="s">
        <v>281</v>
      </c>
      <c r="T38" s="1196"/>
      <c r="U38" s="1197"/>
      <c r="V38" s="1197"/>
      <c r="W38" s="1197"/>
      <c r="X38" s="1197"/>
      <c r="Y38" s="1197"/>
      <c r="Z38" s="211" t="s">
        <v>281</v>
      </c>
      <c r="AA38" s="1196"/>
      <c r="AB38" s="1197"/>
      <c r="AC38" s="1197"/>
      <c r="AD38" s="1197"/>
      <c r="AE38" s="1197"/>
      <c r="AF38" s="1197"/>
      <c r="AG38" s="211" t="s">
        <v>281</v>
      </c>
    </row>
    <row r="39" spans="1:33" x14ac:dyDescent="0.15">
      <c r="A39" s="228"/>
      <c r="B39" s="1207"/>
      <c r="C39" s="1197"/>
      <c r="D39" s="1208"/>
      <c r="E39" s="229" t="s">
        <v>265</v>
      </c>
      <c r="F39" s="1207"/>
      <c r="G39" s="1208"/>
      <c r="H39" s="1208"/>
      <c r="I39" s="1208"/>
      <c r="J39" s="1208"/>
      <c r="K39" s="1208"/>
      <c r="L39" s="230" t="s">
        <v>281</v>
      </c>
      <c r="M39" s="1207"/>
      <c r="N39" s="1208"/>
      <c r="O39" s="1208"/>
      <c r="P39" s="1208"/>
      <c r="Q39" s="1208"/>
      <c r="R39" s="1208"/>
      <c r="S39" s="230" t="s">
        <v>281</v>
      </c>
      <c r="T39" s="1207"/>
      <c r="U39" s="1208"/>
      <c r="V39" s="1208"/>
      <c r="W39" s="1208"/>
      <c r="X39" s="1208"/>
      <c r="Y39" s="1208"/>
      <c r="Z39" s="230" t="s">
        <v>281</v>
      </c>
      <c r="AA39" s="1207"/>
      <c r="AB39" s="1208"/>
      <c r="AC39" s="1208"/>
      <c r="AD39" s="1208"/>
      <c r="AE39" s="1208"/>
      <c r="AF39" s="1208"/>
      <c r="AG39" s="211" t="s">
        <v>281</v>
      </c>
    </row>
    <row r="40" spans="1:33" x14ac:dyDescent="0.15">
      <c r="B40" s="1196"/>
      <c r="C40" s="1197"/>
      <c r="D40" s="1197"/>
      <c r="E40" s="115" t="s">
        <v>286</v>
      </c>
      <c r="F40" s="1196"/>
      <c r="G40" s="1197"/>
      <c r="H40" s="1197"/>
      <c r="I40" s="1197"/>
      <c r="J40" s="1197"/>
      <c r="K40" s="1197"/>
      <c r="L40" s="211" t="s">
        <v>281</v>
      </c>
      <c r="M40" s="1196"/>
      <c r="N40" s="1197"/>
      <c r="O40" s="1197"/>
      <c r="P40" s="1197"/>
      <c r="Q40" s="1197"/>
      <c r="R40" s="1197"/>
      <c r="S40" s="211" t="s">
        <v>281</v>
      </c>
      <c r="T40" s="1196"/>
      <c r="U40" s="1197"/>
      <c r="V40" s="1197"/>
      <c r="W40" s="1197"/>
      <c r="X40" s="1197"/>
      <c r="Y40" s="1197"/>
      <c r="Z40" s="211" t="s">
        <v>281</v>
      </c>
      <c r="AA40" s="1196"/>
      <c r="AB40" s="1197"/>
      <c r="AC40" s="1197"/>
      <c r="AD40" s="1197"/>
      <c r="AE40" s="1197"/>
      <c r="AF40" s="1197"/>
      <c r="AG40" s="211" t="s">
        <v>281</v>
      </c>
    </row>
    <row r="41" spans="1:33" x14ac:dyDescent="0.15">
      <c r="B41" s="1190" t="s">
        <v>282</v>
      </c>
      <c r="C41" s="1191"/>
      <c r="D41" s="1191"/>
      <c r="E41" s="1192"/>
      <c r="F41" s="1190" t="str">
        <f>IF(SUM(F38:K40)=0,"",SUM(F38:K40))</f>
        <v/>
      </c>
      <c r="G41" s="1191"/>
      <c r="H41" s="1191"/>
      <c r="I41" s="1191"/>
      <c r="J41" s="1191"/>
      <c r="K41" s="1191"/>
      <c r="L41" s="211" t="s">
        <v>281</v>
      </c>
      <c r="M41" s="1190" t="str">
        <f>IF(SUM(M38:R40)=0,"",SUM(M38:R40))</f>
        <v/>
      </c>
      <c r="N41" s="1191"/>
      <c r="O41" s="1191"/>
      <c r="P41" s="1191"/>
      <c r="Q41" s="1191"/>
      <c r="R41" s="1191"/>
      <c r="S41" s="211" t="s">
        <v>281</v>
      </c>
      <c r="T41" s="1190" t="str">
        <f>IF(SUM(T38:Y40)=0,"",SUM(T38:Y40))</f>
        <v/>
      </c>
      <c r="U41" s="1191"/>
      <c r="V41" s="1191"/>
      <c r="W41" s="1191"/>
      <c r="X41" s="1191"/>
      <c r="Y41" s="1191"/>
      <c r="Z41" s="211" t="s">
        <v>281</v>
      </c>
      <c r="AA41" s="1190" t="str">
        <f>IF(SUM(AA38:AF40)=0,"",SUM(AA38:AF40))</f>
        <v/>
      </c>
      <c r="AB41" s="1191"/>
      <c r="AC41" s="1191"/>
      <c r="AD41" s="1191"/>
      <c r="AE41" s="1191"/>
      <c r="AF41" s="1191"/>
      <c r="AG41" s="211" t="s">
        <v>281</v>
      </c>
    </row>
    <row r="42" spans="1:33" ht="13.5" customHeight="1" x14ac:dyDescent="0.15">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row>
    <row r="43" spans="1:33" ht="19.5" customHeight="1" x14ac:dyDescent="0.15">
      <c r="B43" s="1198" t="s">
        <v>283</v>
      </c>
      <c r="C43" s="1199"/>
      <c r="D43" s="1199"/>
      <c r="E43" s="1200"/>
      <c r="F43" s="1204" t="str">
        <f>IF(SUM(M41,T41,AA41)=0,"",SUM(M41,T41,AA41))</f>
        <v/>
      </c>
      <c r="G43" s="1205"/>
      <c r="H43" s="1205"/>
      <c r="I43" s="1205"/>
      <c r="J43" s="1205"/>
      <c r="K43" s="1206"/>
      <c r="L43" s="1210" t="s">
        <v>281</v>
      </c>
      <c r="M43" s="108"/>
      <c r="N43" s="108"/>
      <c r="O43" s="108"/>
      <c r="P43" s="108"/>
      <c r="Q43" s="108"/>
      <c r="R43" s="108"/>
      <c r="S43" s="108"/>
      <c r="T43" s="108"/>
      <c r="U43" s="108"/>
      <c r="V43" s="108"/>
      <c r="W43" s="108"/>
      <c r="X43" s="108"/>
      <c r="Y43" s="108"/>
      <c r="Z43" s="108"/>
      <c r="AA43" s="108"/>
      <c r="AB43" s="108"/>
      <c r="AC43" s="108"/>
      <c r="AD43" s="108"/>
      <c r="AE43" s="108"/>
      <c r="AF43" s="108"/>
      <c r="AG43" s="108"/>
    </row>
    <row r="44" spans="1:33" ht="19.5" customHeight="1" x14ac:dyDescent="0.15">
      <c r="B44" s="1201"/>
      <c r="C44" s="1202"/>
      <c r="D44" s="1202"/>
      <c r="E44" s="1203"/>
      <c r="F44" s="1207"/>
      <c r="G44" s="1208"/>
      <c r="H44" s="1208"/>
      <c r="I44" s="1208"/>
      <c r="J44" s="1208"/>
      <c r="K44" s="1209"/>
      <c r="L44" s="1210"/>
      <c r="M44" s="108"/>
      <c r="N44" s="108"/>
      <c r="O44" s="108"/>
      <c r="P44" s="108"/>
      <c r="Q44" s="108"/>
      <c r="R44" s="108"/>
      <c r="S44" s="108"/>
      <c r="T44" s="108"/>
      <c r="U44" s="108"/>
      <c r="V44" s="108"/>
      <c r="W44" s="108"/>
      <c r="X44" s="108"/>
      <c r="Y44" s="108"/>
      <c r="Z44" s="108"/>
      <c r="AA44" s="108"/>
      <c r="AB44" s="108"/>
      <c r="AC44" s="108"/>
      <c r="AD44" s="108"/>
      <c r="AE44" s="108"/>
      <c r="AF44" s="108"/>
      <c r="AG44" s="108"/>
    </row>
    <row r="45" spans="1:33" ht="9" customHeight="1" x14ac:dyDescent="0.15">
      <c r="B45" s="109"/>
      <c r="C45" s="109"/>
      <c r="D45" s="109"/>
      <c r="E45" s="109"/>
      <c r="F45" s="110"/>
      <c r="G45" s="110"/>
      <c r="H45" s="110"/>
      <c r="I45" s="110"/>
      <c r="J45" s="110"/>
      <c r="K45" s="110"/>
      <c r="L45" s="108"/>
      <c r="M45" s="108"/>
      <c r="N45" s="108"/>
      <c r="O45" s="108"/>
      <c r="P45" s="108"/>
      <c r="Q45" s="108"/>
      <c r="R45" s="108"/>
      <c r="S45" s="108"/>
      <c r="T45" s="108"/>
      <c r="U45" s="108"/>
      <c r="V45" s="108"/>
      <c r="W45" s="108"/>
      <c r="X45" s="108"/>
      <c r="Y45" s="108"/>
      <c r="Z45" s="108"/>
      <c r="AA45" s="108"/>
      <c r="AB45" s="108"/>
      <c r="AC45" s="108"/>
      <c r="AD45" s="108"/>
      <c r="AE45" s="108"/>
      <c r="AF45" s="108"/>
      <c r="AG45" s="108"/>
    </row>
    <row r="46" spans="1:33" ht="19.5" customHeight="1" x14ac:dyDescent="0.15">
      <c r="B46" s="1211" t="s">
        <v>284</v>
      </c>
      <c r="C46" s="1212"/>
      <c r="D46" s="1212"/>
      <c r="E46" s="1213"/>
      <c r="F46" s="1217" t="str">
        <f>IF(F41="","",ROUNDDOWN(F43/F41,3))</f>
        <v/>
      </c>
      <c r="G46" s="1218"/>
      <c r="H46" s="1218"/>
      <c r="I46" s="1218"/>
      <c r="J46" s="1218"/>
      <c r="K46" s="1219"/>
      <c r="L46" s="1210" t="s">
        <v>159</v>
      </c>
      <c r="M46" s="108"/>
      <c r="N46" s="108"/>
      <c r="O46" s="108"/>
      <c r="P46" s="108"/>
      <c r="Q46" s="108"/>
      <c r="R46" s="108"/>
      <c r="S46" s="108"/>
      <c r="T46" s="108"/>
      <c r="U46" s="108"/>
      <c r="V46" s="108"/>
      <c r="W46" s="108"/>
      <c r="X46" s="108"/>
      <c r="Y46" s="108"/>
      <c r="Z46" s="108"/>
      <c r="AA46" s="108"/>
      <c r="AB46" s="108"/>
      <c r="AC46" s="108"/>
      <c r="AD46" s="108"/>
      <c r="AE46" s="108"/>
      <c r="AF46" s="108"/>
      <c r="AG46" s="108"/>
    </row>
    <row r="47" spans="1:33" ht="19.5" customHeight="1" x14ac:dyDescent="0.15">
      <c r="B47" s="1214"/>
      <c r="C47" s="1215"/>
      <c r="D47" s="1215"/>
      <c r="E47" s="1216"/>
      <c r="F47" s="1220"/>
      <c r="G47" s="1221"/>
      <c r="H47" s="1221"/>
      <c r="I47" s="1221"/>
      <c r="J47" s="1221"/>
      <c r="K47" s="1222"/>
      <c r="L47" s="1210"/>
      <c r="M47" s="116"/>
      <c r="N47" s="116"/>
      <c r="O47" s="116"/>
      <c r="P47" s="116"/>
      <c r="Q47" s="116"/>
      <c r="R47" s="116"/>
      <c r="S47" s="108"/>
      <c r="T47" s="108"/>
      <c r="U47" s="108"/>
      <c r="V47" s="108"/>
      <c r="W47" s="108"/>
      <c r="X47" s="108"/>
      <c r="Y47" s="108"/>
      <c r="Z47" s="108"/>
      <c r="AA47" s="108"/>
      <c r="AB47" s="108"/>
      <c r="AC47" s="108"/>
      <c r="AD47" s="108"/>
      <c r="AE47" s="108"/>
      <c r="AF47" s="108"/>
      <c r="AG47" s="108"/>
    </row>
    <row r="48" spans="1:33" ht="19.5" customHeight="1" x14ac:dyDescent="0.15">
      <c r="B48" s="111"/>
      <c r="C48" s="111"/>
      <c r="D48" s="111"/>
      <c r="E48" s="111"/>
      <c r="F48" s="113"/>
      <c r="G48" s="113"/>
      <c r="H48" s="113"/>
      <c r="I48" s="113"/>
      <c r="J48" s="113"/>
      <c r="K48" s="113"/>
      <c r="L48" s="108"/>
      <c r="M48" s="116"/>
      <c r="N48" s="116"/>
      <c r="O48" s="116"/>
      <c r="P48" s="116"/>
      <c r="Q48" s="116"/>
      <c r="R48" s="116"/>
      <c r="S48" s="108"/>
      <c r="T48" s="108"/>
      <c r="U48" s="108"/>
      <c r="V48" s="108"/>
      <c r="W48" s="108"/>
      <c r="X48" s="108"/>
      <c r="Y48" s="108"/>
      <c r="Z48" s="108"/>
      <c r="AA48" s="108"/>
      <c r="AB48" s="108"/>
      <c r="AC48" s="108"/>
      <c r="AD48" s="108"/>
      <c r="AE48" s="108"/>
      <c r="AF48" s="108"/>
      <c r="AG48" s="108"/>
    </row>
    <row r="49" spans="2:34" x14ac:dyDescent="0.15">
      <c r="B49" s="106" t="s">
        <v>204</v>
      </c>
    </row>
    <row r="50" spans="2:34" x14ac:dyDescent="0.15">
      <c r="B50" s="1223" t="s">
        <v>287</v>
      </c>
      <c r="C50" s="1223"/>
      <c r="D50" s="1223"/>
      <c r="E50" s="1223"/>
      <c r="F50" s="1223"/>
      <c r="G50" s="1223"/>
      <c r="H50" s="1223"/>
      <c r="I50" s="1223"/>
      <c r="J50" s="1223"/>
      <c r="K50" s="1223"/>
      <c r="L50" s="1223"/>
      <c r="M50" s="1223"/>
      <c r="N50" s="1223"/>
      <c r="O50" s="1223"/>
      <c r="P50" s="1223"/>
      <c r="Q50" s="1223"/>
      <c r="R50" s="1223"/>
      <c r="S50" s="1223"/>
      <c r="T50" s="1223"/>
      <c r="U50" s="1223"/>
      <c r="V50" s="1223"/>
      <c r="W50" s="1223"/>
      <c r="X50" s="1223"/>
      <c r="Y50" s="1223"/>
      <c r="Z50" s="1223"/>
      <c r="AA50" s="1223"/>
      <c r="AB50" s="1223"/>
      <c r="AC50" s="1223"/>
      <c r="AD50" s="1223"/>
      <c r="AE50" s="1223"/>
      <c r="AF50" s="1223"/>
      <c r="AG50" s="1223"/>
      <c r="AH50" s="1223"/>
    </row>
    <row r="51" spans="2:34" x14ac:dyDescent="0.15">
      <c r="B51" s="1223" t="s">
        <v>288</v>
      </c>
      <c r="C51" s="1223"/>
      <c r="D51" s="1223"/>
      <c r="E51" s="1223"/>
      <c r="F51" s="1223"/>
      <c r="G51" s="1223"/>
      <c r="H51" s="1223"/>
      <c r="I51" s="1223"/>
      <c r="J51" s="1223"/>
      <c r="K51" s="1223"/>
      <c r="L51" s="1223"/>
      <c r="M51" s="1223"/>
      <c r="N51" s="1223"/>
      <c r="O51" s="1223"/>
      <c r="P51" s="1223"/>
      <c r="Q51" s="1223"/>
      <c r="R51" s="1223"/>
      <c r="S51" s="1223"/>
      <c r="T51" s="1223"/>
      <c r="U51" s="1223"/>
      <c r="V51" s="1223"/>
      <c r="W51" s="1223"/>
      <c r="X51" s="1223"/>
      <c r="Y51" s="1223"/>
      <c r="Z51" s="1223"/>
      <c r="AA51" s="1223"/>
      <c r="AB51" s="1223"/>
      <c r="AC51" s="1223"/>
      <c r="AD51" s="1223"/>
      <c r="AE51" s="1223"/>
      <c r="AF51" s="1223"/>
      <c r="AG51" s="1223"/>
      <c r="AH51" s="1223"/>
    </row>
    <row r="52" spans="2:34" x14ac:dyDescent="0.15">
      <c r="B52" s="1223" t="s">
        <v>289</v>
      </c>
      <c r="C52" s="1223"/>
      <c r="D52" s="1223"/>
      <c r="E52" s="1223"/>
      <c r="F52" s="1223"/>
      <c r="G52" s="1223"/>
      <c r="H52" s="1223"/>
      <c r="I52" s="1223"/>
      <c r="J52" s="1223"/>
      <c r="K52" s="1223"/>
      <c r="L52" s="1223"/>
      <c r="M52" s="1223"/>
      <c r="N52" s="1223"/>
      <c r="O52" s="1223"/>
      <c r="P52" s="1223"/>
      <c r="Q52" s="1223"/>
      <c r="R52" s="1223"/>
      <c r="S52" s="1223"/>
      <c r="T52" s="1223"/>
      <c r="U52" s="1223"/>
      <c r="V52" s="1223"/>
      <c r="W52" s="1223"/>
      <c r="X52" s="1223"/>
      <c r="Y52" s="1223"/>
      <c r="Z52" s="1223"/>
      <c r="AA52" s="1223"/>
      <c r="AB52" s="1223"/>
      <c r="AC52" s="1223"/>
      <c r="AD52" s="1223"/>
      <c r="AE52" s="1223"/>
      <c r="AF52" s="1223"/>
      <c r="AG52" s="1223"/>
      <c r="AH52" s="1223"/>
    </row>
    <row r="53" spans="2:34" x14ac:dyDescent="0.15">
      <c r="B53" s="1223" t="s">
        <v>290</v>
      </c>
      <c r="C53" s="1223"/>
      <c r="D53" s="1223"/>
      <c r="E53" s="1223"/>
      <c r="F53" s="1223"/>
      <c r="G53" s="1223"/>
      <c r="H53" s="1223"/>
      <c r="I53" s="1223"/>
      <c r="J53" s="1223"/>
      <c r="K53" s="1223"/>
      <c r="L53" s="1223"/>
      <c r="M53" s="1223"/>
      <c r="N53" s="1223"/>
      <c r="O53" s="1223"/>
      <c r="P53" s="1223"/>
      <c r="Q53" s="1223"/>
      <c r="R53" s="1223"/>
      <c r="S53" s="1223"/>
      <c r="T53" s="1223"/>
      <c r="U53" s="1223"/>
      <c r="V53" s="1223"/>
      <c r="W53" s="1223"/>
      <c r="X53" s="1223"/>
      <c r="Y53" s="1223"/>
      <c r="Z53" s="1223"/>
      <c r="AA53" s="1223"/>
      <c r="AB53" s="1223"/>
      <c r="AC53" s="1223"/>
      <c r="AD53" s="1223"/>
      <c r="AE53" s="1223"/>
      <c r="AF53" s="1223"/>
      <c r="AG53" s="1223"/>
      <c r="AH53" s="1223"/>
    </row>
    <row r="54" spans="2:34" x14ac:dyDescent="0.15">
      <c r="B54" s="1223" t="s">
        <v>291</v>
      </c>
      <c r="C54" s="1223"/>
      <c r="D54" s="1223"/>
      <c r="E54" s="1223"/>
      <c r="F54" s="1223"/>
      <c r="G54" s="1223"/>
      <c r="H54" s="1223"/>
      <c r="I54" s="1223"/>
      <c r="J54" s="1223"/>
      <c r="K54" s="1223"/>
      <c r="L54" s="1223"/>
      <c r="M54" s="1223"/>
      <c r="N54" s="1223"/>
      <c r="O54" s="1223"/>
      <c r="P54" s="1223"/>
      <c r="Q54" s="1223"/>
      <c r="R54" s="1223"/>
      <c r="S54" s="1223"/>
      <c r="T54" s="1223"/>
      <c r="U54" s="1223"/>
      <c r="V54" s="1223"/>
      <c r="W54" s="1223"/>
      <c r="X54" s="1223"/>
      <c r="Y54" s="1223"/>
      <c r="Z54" s="1223"/>
      <c r="AA54" s="1223"/>
      <c r="AB54" s="1223"/>
      <c r="AC54" s="1223"/>
      <c r="AD54" s="1223"/>
      <c r="AE54" s="1223"/>
      <c r="AF54" s="1223"/>
      <c r="AG54" s="1223"/>
      <c r="AH54" s="1223"/>
    </row>
    <row r="55" spans="2:34" x14ac:dyDescent="0.15">
      <c r="B55" s="1225" t="s">
        <v>292</v>
      </c>
      <c r="C55" s="1225"/>
      <c r="D55" s="1225"/>
      <c r="E55" s="1225"/>
      <c r="F55" s="1225"/>
      <c r="G55" s="1225"/>
      <c r="H55" s="1225"/>
      <c r="I55" s="1225"/>
      <c r="J55" s="1225"/>
      <c r="K55" s="1225"/>
      <c r="L55" s="1225"/>
      <c r="M55" s="1225"/>
      <c r="N55" s="1225"/>
      <c r="O55" s="1225"/>
      <c r="P55" s="1225"/>
      <c r="Q55" s="1225"/>
      <c r="R55" s="1225"/>
      <c r="S55" s="1225"/>
      <c r="T55" s="1225"/>
      <c r="U55" s="1225"/>
      <c r="V55" s="1225"/>
      <c r="W55" s="1225"/>
      <c r="X55" s="1225"/>
      <c r="Y55" s="1225"/>
      <c r="Z55" s="1225"/>
      <c r="AA55" s="1225"/>
      <c r="AB55" s="1225"/>
      <c r="AC55" s="1225"/>
      <c r="AD55" s="1225"/>
      <c r="AE55" s="1225"/>
      <c r="AF55" s="1225"/>
      <c r="AG55" s="1225"/>
      <c r="AH55" s="1225"/>
    </row>
    <row r="56" spans="2:34" x14ac:dyDescent="0.15">
      <c r="B56" s="1224"/>
      <c r="C56" s="1224"/>
      <c r="D56" s="1224"/>
      <c r="E56" s="1224"/>
      <c r="F56" s="1224"/>
      <c r="G56" s="1224"/>
      <c r="H56" s="1224"/>
      <c r="I56" s="1224"/>
      <c r="J56" s="1224"/>
      <c r="K56" s="1224"/>
      <c r="L56" s="1224"/>
      <c r="M56" s="1224"/>
      <c r="N56" s="1224"/>
      <c r="O56" s="1224"/>
      <c r="P56" s="1224"/>
      <c r="Q56" s="1224"/>
      <c r="R56" s="1224"/>
      <c r="S56" s="1224"/>
      <c r="T56" s="1224"/>
      <c r="U56" s="1224"/>
      <c r="V56" s="1224"/>
      <c r="W56" s="1224"/>
      <c r="X56" s="1224"/>
      <c r="Y56" s="1224"/>
      <c r="Z56" s="1224"/>
      <c r="AA56" s="1224"/>
      <c r="AB56" s="1224"/>
      <c r="AC56" s="1224"/>
      <c r="AD56" s="1224"/>
      <c r="AE56" s="1224"/>
      <c r="AF56" s="1224"/>
      <c r="AG56" s="1224"/>
      <c r="AH56" s="1224"/>
    </row>
    <row r="57" spans="2:34" x14ac:dyDescent="0.15">
      <c r="B57" s="1224"/>
      <c r="C57" s="1224"/>
      <c r="D57" s="1224"/>
      <c r="E57" s="1224"/>
      <c r="F57" s="1224"/>
      <c r="G57" s="1224"/>
      <c r="H57" s="1224"/>
      <c r="I57" s="1224"/>
      <c r="J57" s="1224"/>
      <c r="K57" s="1224"/>
      <c r="L57" s="1224"/>
      <c r="M57" s="1224"/>
      <c r="N57" s="1224"/>
      <c r="O57" s="1224"/>
      <c r="P57" s="1224"/>
      <c r="Q57" s="1224"/>
      <c r="R57" s="1224"/>
      <c r="S57" s="1224"/>
      <c r="T57" s="1224"/>
      <c r="U57" s="1224"/>
      <c r="V57" s="1224"/>
      <c r="W57" s="1224"/>
      <c r="X57" s="1224"/>
      <c r="Y57" s="1224"/>
      <c r="Z57" s="1224"/>
      <c r="AA57" s="1224"/>
      <c r="AB57" s="1224"/>
      <c r="AC57" s="1224"/>
      <c r="AD57" s="1224"/>
      <c r="AE57" s="1224"/>
      <c r="AF57" s="1224"/>
      <c r="AG57" s="1224"/>
      <c r="AH57" s="1224"/>
    </row>
    <row r="58" spans="2:34" x14ac:dyDescent="0.15">
      <c r="B58" s="1224"/>
      <c r="C58" s="1224"/>
      <c r="D58" s="1224"/>
      <c r="E58" s="1224"/>
      <c r="F58" s="1224"/>
      <c r="G58" s="1224"/>
      <c r="H58" s="1224"/>
      <c r="I58" s="1224"/>
      <c r="J58" s="1224"/>
      <c r="K58" s="1224"/>
      <c r="L58" s="1224"/>
      <c r="M58" s="1224"/>
      <c r="N58" s="1224"/>
      <c r="O58" s="1224"/>
      <c r="P58" s="1224"/>
      <c r="Q58" s="1224"/>
      <c r="R58" s="1224"/>
      <c r="S58" s="1224"/>
      <c r="T58" s="1224"/>
      <c r="U58" s="1224"/>
      <c r="V58" s="1224"/>
      <c r="W58" s="1224"/>
      <c r="X58" s="1224"/>
      <c r="Y58" s="1224"/>
      <c r="Z58" s="1224"/>
      <c r="AA58" s="1224"/>
      <c r="AB58" s="1224"/>
      <c r="AC58" s="1224"/>
      <c r="AD58" s="1224"/>
      <c r="AE58" s="1224"/>
      <c r="AF58" s="1224"/>
      <c r="AG58" s="1224"/>
      <c r="AH58" s="1224"/>
    </row>
    <row r="59" spans="2:34" x14ac:dyDescent="0.15">
      <c r="B59" s="1224"/>
      <c r="C59" s="1224"/>
      <c r="D59" s="1224"/>
      <c r="E59" s="1224"/>
      <c r="F59" s="1224"/>
      <c r="G59" s="1224"/>
      <c r="H59" s="1224"/>
      <c r="I59" s="1224"/>
      <c r="J59" s="1224"/>
      <c r="K59" s="1224"/>
      <c r="L59" s="1224"/>
      <c r="M59" s="1224"/>
      <c r="N59" s="1224"/>
      <c r="O59" s="1224"/>
      <c r="P59" s="1224"/>
      <c r="Q59" s="1224"/>
      <c r="R59" s="1224"/>
      <c r="S59" s="1224"/>
      <c r="T59" s="1224"/>
      <c r="U59" s="1224"/>
      <c r="V59" s="1224"/>
      <c r="W59" s="1224"/>
      <c r="X59" s="1224"/>
      <c r="Y59" s="1224"/>
      <c r="Z59" s="1224"/>
      <c r="AA59" s="1224"/>
      <c r="AB59" s="1224"/>
      <c r="AC59" s="1224"/>
      <c r="AD59" s="1224"/>
      <c r="AE59" s="1224"/>
      <c r="AF59" s="1224"/>
      <c r="AG59" s="1224"/>
      <c r="AH59" s="1224"/>
    </row>
    <row r="60" spans="2:34" x14ac:dyDescent="0.15">
      <c r="B60" s="1224"/>
      <c r="C60" s="1224"/>
      <c r="D60" s="1224"/>
      <c r="E60" s="1224"/>
      <c r="F60" s="1224"/>
      <c r="G60" s="1224"/>
      <c r="H60" s="1224"/>
      <c r="I60" s="1224"/>
      <c r="J60" s="1224"/>
      <c r="K60" s="1224"/>
      <c r="L60" s="1224"/>
      <c r="M60" s="1224"/>
      <c r="N60" s="1224"/>
      <c r="O60" s="1224"/>
      <c r="P60" s="1224"/>
      <c r="Q60" s="1224"/>
      <c r="R60" s="1224"/>
      <c r="S60" s="1224"/>
      <c r="T60" s="1224"/>
      <c r="U60" s="1224"/>
      <c r="V60" s="1224"/>
      <c r="W60" s="1224"/>
      <c r="X60" s="1224"/>
      <c r="Y60" s="1224"/>
      <c r="Z60" s="1224"/>
      <c r="AA60" s="1224"/>
      <c r="AB60" s="1224"/>
      <c r="AC60" s="1224"/>
      <c r="AD60" s="1224"/>
      <c r="AE60" s="1224"/>
      <c r="AF60" s="1224"/>
      <c r="AG60" s="1224"/>
      <c r="AH60" s="1224"/>
    </row>
    <row r="61" spans="2:34" x14ac:dyDescent="0.15">
      <c r="B61" s="1224"/>
      <c r="C61" s="1224"/>
      <c r="D61" s="1224"/>
      <c r="E61" s="1224"/>
      <c r="F61" s="1224"/>
      <c r="G61" s="1224"/>
      <c r="H61" s="1224"/>
      <c r="I61" s="1224"/>
      <c r="J61" s="1224"/>
      <c r="K61" s="1224"/>
      <c r="L61" s="1224"/>
      <c r="M61" s="1224"/>
      <c r="N61" s="1224"/>
      <c r="O61" s="1224"/>
      <c r="P61" s="1224"/>
      <c r="Q61" s="1224"/>
      <c r="R61" s="1224"/>
      <c r="S61" s="1224"/>
      <c r="T61" s="1224"/>
      <c r="U61" s="1224"/>
      <c r="V61" s="1224"/>
      <c r="W61" s="1224"/>
      <c r="X61" s="1224"/>
      <c r="Y61" s="1224"/>
      <c r="Z61" s="1224"/>
      <c r="AA61" s="1224"/>
      <c r="AB61" s="1224"/>
      <c r="AC61" s="1224"/>
      <c r="AD61" s="1224"/>
      <c r="AE61" s="1224"/>
      <c r="AF61" s="1224"/>
      <c r="AG61" s="1224"/>
      <c r="AH61" s="1224"/>
    </row>
    <row r="62" spans="2:34" x14ac:dyDescent="0.15">
      <c r="B62" s="1224"/>
      <c r="C62" s="1224"/>
      <c r="D62" s="1224"/>
      <c r="E62" s="1224"/>
      <c r="F62" s="1224"/>
      <c r="G62" s="1224"/>
      <c r="H62" s="1224"/>
      <c r="I62" s="1224"/>
      <c r="J62" s="1224"/>
      <c r="K62" s="1224"/>
      <c r="L62" s="1224"/>
      <c r="M62" s="1224"/>
      <c r="N62" s="1224"/>
      <c r="O62" s="1224"/>
      <c r="P62" s="1224"/>
      <c r="Q62" s="1224"/>
      <c r="R62" s="1224"/>
      <c r="S62" s="1224"/>
      <c r="T62" s="1224"/>
      <c r="U62" s="1224"/>
      <c r="V62" s="1224"/>
      <c r="W62" s="1224"/>
      <c r="X62" s="1224"/>
      <c r="Y62" s="1224"/>
      <c r="Z62" s="1224"/>
      <c r="AA62" s="1224"/>
      <c r="AB62" s="1224"/>
      <c r="AC62" s="1224"/>
      <c r="AD62" s="1224"/>
      <c r="AE62" s="1224"/>
      <c r="AF62" s="1224"/>
      <c r="AG62" s="1224"/>
      <c r="AH62" s="1224"/>
    </row>
    <row r="63" spans="2:34" x14ac:dyDescent="0.15">
      <c r="B63" s="1224"/>
      <c r="C63" s="1224"/>
      <c r="D63" s="1224"/>
      <c r="E63" s="1224"/>
      <c r="F63" s="1224"/>
      <c r="G63" s="1224"/>
      <c r="H63" s="1224"/>
      <c r="I63" s="1224"/>
      <c r="J63" s="1224"/>
      <c r="K63" s="1224"/>
      <c r="L63" s="1224"/>
      <c r="M63" s="1224"/>
      <c r="N63" s="1224"/>
      <c r="O63" s="1224"/>
      <c r="P63" s="1224"/>
      <c r="Q63" s="1224"/>
      <c r="R63" s="1224"/>
      <c r="S63" s="1224"/>
      <c r="T63" s="1224"/>
      <c r="U63" s="1224"/>
      <c r="V63" s="1224"/>
      <c r="W63" s="1224"/>
      <c r="X63" s="1224"/>
      <c r="Y63" s="1224"/>
      <c r="Z63" s="1224"/>
      <c r="AA63" s="1224"/>
      <c r="AB63" s="1224"/>
      <c r="AC63" s="1224"/>
      <c r="AD63" s="1224"/>
      <c r="AE63" s="1224"/>
      <c r="AF63" s="1224"/>
      <c r="AG63" s="1224"/>
      <c r="AH63" s="1224"/>
    </row>
    <row r="64" spans="2:34" x14ac:dyDescent="0.15">
      <c r="B64" s="1224"/>
      <c r="C64" s="1224"/>
      <c r="D64" s="1224"/>
      <c r="E64" s="1224"/>
      <c r="F64" s="1224"/>
      <c r="G64" s="1224"/>
      <c r="H64" s="1224"/>
      <c r="I64" s="1224"/>
      <c r="J64" s="1224"/>
      <c r="K64" s="1224"/>
      <c r="L64" s="1224"/>
      <c r="M64" s="1224"/>
      <c r="N64" s="1224"/>
      <c r="O64" s="1224"/>
      <c r="P64" s="1224"/>
      <c r="Q64" s="1224"/>
      <c r="R64" s="1224"/>
      <c r="S64" s="1224"/>
      <c r="T64" s="1224"/>
      <c r="U64" s="1224"/>
      <c r="V64" s="1224"/>
      <c r="W64" s="1224"/>
      <c r="X64" s="1224"/>
      <c r="Y64" s="1224"/>
      <c r="Z64" s="1224"/>
      <c r="AA64" s="1224"/>
      <c r="AB64" s="1224"/>
      <c r="AC64" s="1224"/>
      <c r="AD64" s="1224"/>
      <c r="AE64" s="1224"/>
      <c r="AF64" s="1224"/>
      <c r="AG64" s="1224"/>
      <c r="AH64" s="1224"/>
    </row>
    <row r="88" spans="12:12" x14ac:dyDescent="0.15">
      <c r="L88" s="117"/>
    </row>
    <row r="122" spans="3:7" x14ac:dyDescent="0.15">
      <c r="C122" s="231"/>
      <c r="D122" s="231"/>
      <c r="E122" s="231"/>
      <c r="F122" s="231"/>
      <c r="G122" s="231"/>
    </row>
    <row r="123" spans="3:7" x14ac:dyDescent="0.15">
      <c r="C123" s="232"/>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2"/>
  <dataValidations count="1">
    <dataValidation type="list" allowBlank="1" showInputMessage="1" showErrorMessage="1" sqref="C9 J9 C12:C13">
      <formula1>"□,■"</formula1>
    </dataValidation>
  </dataValidations>
  <pageMargins left="0.70866141732283472" right="0.70866141732283472" top="0.74803149606299213" bottom="0.74803149606299213" header="0.31496062992125984" footer="0.31496062992125984"/>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view="pageBreakPreview" zoomScale="99" zoomScaleNormal="100" zoomScaleSheetLayoutView="99" workbookViewId="0">
      <selection activeCell="Y23" sqref="Y23"/>
    </sheetView>
  </sheetViews>
  <sheetFormatPr defaultColWidth="3.625" defaultRowHeight="13.5" x14ac:dyDescent="0.15"/>
  <cols>
    <col min="1" max="1" width="2.125" style="178" customWidth="1"/>
    <col min="2" max="11" width="3.625" style="178"/>
    <col min="12" max="12" width="5.625" style="178" customWidth="1"/>
    <col min="13" max="18" width="3.625" style="178"/>
    <col min="19" max="19" width="5.625" style="178" customWidth="1"/>
    <col min="20" max="25" width="3.625" style="178"/>
    <col min="26" max="26" width="5.625" style="178" customWidth="1"/>
    <col min="27" max="27" width="2.125" style="178" customWidth="1"/>
    <col min="28" max="37" width="5.625" style="178" customWidth="1"/>
    <col min="38" max="16384" width="3.625" style="178"/>
  </cols>
  <sheetData>
    <row r="1" spans="1:37" s="1" customFormat="1" x14ac:dyDescent="0.15">
      <c r="A1" s="178"/>
      <c r="B1" s="178" t="s">
        <v>375</v>
      </c>
      <c r="C1" s="178"/>
      <c r="D1" s="178"/>
      <c r="E1" s="178"/>
      <c r="F1" s="178"/>
      <c r="G1" s="178"/>
      <c r="H1" s="178"/>
      <c r="I1" s="178"/>
      <c r="J1" s="178"/>
      <c r="K1" s="178"/>
      <c r="L1" s="178"/>
      <c r="M1" s="179"/>
      <c r="N1" s="180"/>
      <c r="O1" s="180"/>
      <c r="P1" s="180"/>
      <c r="Q1" s="178"/>
      <c r="R1" s="178"/>
      <c r="S1" s="178"/>
      <c r="T1" s="179" t="s">
        <v>109</v>
      </c>
      <c r="U1" s="216"/>
      <c r="V1" s="180" t="s">
        <v>110</v>
      </c>
      <c r="W1" s="216"/>
      <c r="X1" s="180" t="s">
        <v>111</v>
      </c>
      <c r="Y1" s="216"/>
      <c r="Z1" s="180" t="s">
        <v>180</v>
      </c>
      <c r="AA1" s="178"/>
      <c r="AB1" s="178"/>
      <c r="AC1" s="178"/>
      <c r="AD1" s="178"/>
      <c r="AE1" s="178"/>
      <c r="AF1" s="178"/>
      <c r="AG1" s="178"/>
      <c r="AH1" s="178"/>
      <c r="AI1" s="178"/>
      <c r="AJ1" s="178"/>
      <c r="AK1" s="178"/>
    </row>
    <row r="2" spans="1:37" s="1" customFormat="1" ht="21" customHeight="1" x14ac:dyDescent="0.15">
      <c r="A2" s="178"/>
      <c r="B2" s="178"/>
      <c r="C2" s="178"/>
      <c r="D2" s="178"/>
      <c r="E2" s="178"/>
      <c r="F2" s="178"/>
      <c r="G2" s="178"/>
      <c r="H2" s="178"/>
      <c r="I2" s="178"/>
      <c r="J2" s="178"/>
      <c r="K2" s="178"/>
      <c r="L2" s="178"/>
      <c r="M2" s="179"/>
      <c r="N2" s="180"/>
      <c r="O2" s="180"/>
      <c r="P2" s="180"/>
      <c r="Q2" s="179"/>
      <c r="R2" s="180"/>
      <c r="S2" s="180"/>
      <c r="T2" s="180"/>
      <c r="U2" s="180"/>
      <c r="V2" s="180"/>
      <c r="W2" s="180"/>
      <c r="X2" s="180"/>
      <c r="Y2" s="180"/>
      <c r="Z2" s="180"/>
      <c r="AA2" s="178"/>
      <c r="AB2" s="178"/>
      <c r="AC2" s="178"/>
      <c r="AD2" s="178"/>
      <c r="AE2" s="178"/>
      <c r="AF2" s="178"/>
      <c r="AG2" s="178"/>
      <c r="AH2" s="178"/>
      <c r="AI2" s="178"/>
      <c r="AJ2" s="178"/>
      <c r="AK2" s="178"/>
    </row>
    <row r="3" spans="1:37" s="1" customFormat="1" ht="21" customHeight="1" x14ac:dyDescent="0.15">
      <c r="A3" s="178"/>
      <c r="B3" s="1226" t="s">
        <v>429</v>
      </c>
      <c r="C3" s="1226"/>
      <c r="D3" s="1226"/>
      <c r="E3" s="1226"/>
      <c r="F3" s="1226"/>
      <c r="G3" s="1226"/>
      <c r="H3" s="1226"/>
      <c r="I3" s="1226"/>
      <c r="J3" s="1226"/>
      <c r="K3" s="1226"/>
      <c r="L3" s="1226"/>
      <c r="M3" s="1226"/>
      <c r="N3" s="1226"/>
      <c r="O3" s="1226"/>
      <c r="P3" s="1226"/>
      <c r="Q3" s="1226"/>
      <c r="R3" s="1226"/>
      <c r="S3" s="1226"/>
      <c r="T3" s="1226"/>
      <c r="U3" s="1226"/>
      <c r="V3" s="1226"/>
      <c r="W3" s="1226"/>
      <c r="X3" s="1226"/>
      <c r="Y3" s="1226"/>
      <c r="Z3" s="1226"/>
      <c r="AA3" s="178"/>
      <c r="AB3" s="178"/>
      <c r="AC3" s="178"/>
      <c r="AD3" s="178"/>
      <c r="AE3" s="178"/>
      <c r="AF3" s="178"/>
      <c r="AG3" s="178"/>
      <c r="AH3" s="178"/>
      <c r="AI3" s="178"/>
      <c r="AJ3" s="178"/>
      <c r="AK3" s="178"/>
    </row>
    <row r="4" spans="1:37" s="1" customFormat="1" x14ac:dyDescent="0.15">
      <c r="A4" s="178"/>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78"/>
      <c r="AB4" s="178"/>
      <c r="AC4" s="178"/>
      <c r="AD4" s="178"/>
      <c r="AE4" s="178"/>
      <c r="AF4" s="178"/>
      <c r="AG4" s="178"/>
      <c r="AH4" s="178"/>
      <c r="AI4" s="178"/>
      <c r="AJ4" s="178"/>
      <c r="AK4" s="178"/>
    </row>
    <row r="5" spans="1:37" s="1" customFormat="1" ht="21" customHeight="1" x14ac:dyDescent="0.15">
      <c r="A5" s="178"/>
      <c r="B5" s="180"/>
      <c r="C5" s="180"/>
      <c r="D5" s="180"/>
      <c r="E5" s="180"/>
      <c r="F5" s="180"/>
      <c r="G5" s="180"/>
      <c r="H5" s="180"/>
      <c r="I5" s="180"/>
      <c r="J5" s="180"/>
      <c r="K5" s="180"/>
      <c r="L5" s="180"/>
      <c r="M5" s="180"/>
      <c r="N5" s="180"/>
      <c r="O5" s="180"/>
      <c r="P5" s="179" t="s">
        <v>295</v>
      </c>
      <c r="Q5" s="181"/>
      <c r="R5" s="181"/>
      <c r="S5" s="181"/>
      <c r="T5" s="181"/>
      <c r="U5" s="181"/>
      <c r="V5" s="181"/>
      <c r="W5" s="181"/>
      <c r="X5" s="181"/>
      <c r="Y5" s="181"/>
      <c r="Z5" s="181"/>
      <c r="AA5" s="178"/>
      <c r="AB5" s="178"/>
      <c r="AC5" s="178"/>
      <c r="AD5" s="178"/>
      <c r="AE5" s="178"/>
      <c r="AF5" s="178"/>
      <c r="AG5" s="178"/>
      <c r="AH5" s="178"/>
      <c r="AI5" s="178"/>
      <c r="AJ5" s="178"/>
      <c r="AK5" s="178"/>
    </row>
    <row r="6" spans="1:37" s="1" customFormat="1" ht="21" customHeight="1" x14ac:dyDescent="0.15">
      <c r="A6" s="178"/>
      <c r="B6" s="180"/>
      <c r="C6" s="180"/>
      <c r="D6" s="180"/>
      <c r="E6" s="180"/>
      <c r="F6" s="180"/>
      <c r="G6" s="180"/>
      <c r="H6" s="180"/>
      <c r="I6" s="180"/>
      <c r="J6" s="180"/>
      <c r="K6" s="180"/>
      <c r="L6" s="180"/>
      <c r="M6" s="180"/>
      <c r="N6" s="180"/>
      <c r="O6" s="180"/>
      <c r="P6" s="179" t="s">
        <v>181</v>
      </c>
      <c r="Q6" s="1227"/>
      <c r="R6" s="1227"/>
      <c r="S6" s="1227"/>
      <c r="T6" s="1227"/>
      <c r="U6" s="1227"/>
      <c r="V6" s="1227"/>
      <c r="W6" s="1227"/>
      <c r="X6" s="1227"/>
      <c r="Y6" s="1227"/>
      <c r="Z6" s="1227"/>
      <c r="AA6" s="178"/>
      <c r="AB6" s="178"/>
      <c r="AC6" s="178"/>
      <c r="AD6" s="178"/>
      <c r="AE6" s="178"/>
      <c r="AF6" s="178"/>
      <c r="AG6" s="178"/>
      <c r="AH6" s="178"/>
      <c r="AI6" s="178"/>
      <c r="AJ6" s="178"/>
      <c r="AK6" s="178"/>
    </row>
    <row r="7" spans="1:37" s="1" customFormat="1" ht="21" customHeight="1" x14ac:dyDescent="0.15">
      <c r="A7" s="178"/>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78"/>
      <c r="AB7" s="178"/>
      <c r="AC7" s="178"/>
      <c r="AD7" s="178"/>
      <c r="AE7" s="178"/>
      <c r="AF7" s="178"/>
      <c r="AG7" s="178"/>
      <c r="AH7" s="178"/>
      <c r="AI7" s="178"/>
      <c r="AJ7" s="178"/>
      <c r="AK7" s="178"/>
    </row>
    <row r="8" spans="1:37" ht="21" customHeight="1" x14ac:dyDescent="0.15">
      <c r="B8" s="178" t="s">
        <v>376</v>
      </c>
    </row>
    <row r="9" spans="1:37" ht="21" customHeight="1" x14ac:dyDescent="0.15">
      <c r="C9" s="178" t="s">
        <v>109</v>
      </c>
      <c r="E9" s="1228"/>
      <c r="F9" s="1228"/>
      <c r="G9" s="178" t="s">
        <v>377</v>
      </c>
      <c r="J9" s="216" t="s">
        <v>10</v>
      </c>
      <c r="K9" s="178" t="s">
        <v>378</v>
      </c>
      <c r="M9" s="216" t="s">
        <v>10</v>
      </c>
      <c r="N9" s="178" t="s">
        <v>379</v>
      </c>
    </row>
    <row r="10" spans="1:37" ht="44.25" customHeight="1" x14ac:dyDescent="0.15">
      <c r="B10" s="1229" t="s">
        <v>430</v>
      </c>
      <c r="C10" s="1229"/>
      <c r="D10" s="1229"/>
      <c r="E10" s="1229"/>
      <c r="F10" s="1229"/>
      <c r="G10" s="1229"/>
      <c r="H10" s="1229"/>
      <c r="I10" s="1229"/>
      <c r="J10" s="1229"/>
      <c r="K10" s="1229"/>
      <c r="L10" s="1229"/>
      <c r="M10" s="1229"/>
      <c r="N10" s="1229"/>
      <c r="O10" s="1229"/>
      <c r="P10" s="1229"/>
      <c r="Q10" s="1229"/>
      <c r="R10" s="1229"/>
      <c r="S10" s="1229"/>
      <c r="T10" s="1229"/>
      <c r="U10" s="1229"/>
      <c r="V10" s="1229"/>
      <c r="W10" s="1229"/>
      <c r="X10" s="1229"/>
      <c r="Y10" s="1229"/>
      <c r="Z10" s="1229"/>
    </row>
    <row r="11" spans="1:37" ht="21" customHeight="1" x14ac:dyDescent="0.15">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row>
    <row r="12" spans="1:37" ht="21" customHeight="1" x14ac:dyDescent="0.15">
      <c r="B12" s="178" t="s">
        <v>380</v>
      </c>
    </row>
    <row r="13" spans="1:37" ht="21" customHeight="1" x14ac:dyDescent="0.15">
      <c r="C13" s="216" t="s">
        <v>10</v>
      </c>
      <c r="D13" s="178" t="s">
        <v>381</v>
      </c>
      <c r="F13" s="216" t="s">
        <v>10</v>
      </c>
      <c r="G13" s="178" t="s">
        <v>382</v>
      </c>
    </row>
    <row r="14" spans="1:37" ht="9.75" customHeight="1" x14ac:dyDescent="0.15">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row>
    <row r="15" spans="1:37" ht="13.5" customHeight="1" x14ac:dyDescent="0.15">
      <c r="B15" s="178" t="s">
        <v>383</v>
      </c>
    </row>
    <row r="16" spans="1:37" ht="45.75" customHeight="1" x14ac:dyDescent="0.15">
      <c r="B16" s="1230"/>
      <c r="C16" s="1230"/>
      <c r="D16" s="1230"/>
      <c r="E16" s="1230"/>
      <c r="F16" s="1231" t="s">
        <v>431</v>
      </c>
      <c r="G16" s="1232"/>
      <c r="H16" s="1232"/>
      <c r="I16" s="1232"/>
      <c r="J16" s="1232"/>
      <c r="K16" s="1232"/>
      <c r="L16" s="1233"/>
      <c r="M16" s="1234" t="s">
        <v>432</v>
      </c>
      <c r="N16" s="1234"/>
      <c r="O16" s="1234"/>
      <c r="P16" s="1234"/>
      <c r="Q16" s="1234"/>
      <c r="R16" s="1234"/>
      <c r="S16" s="1234"/>
    </row>
    <row r="17" spans="1:37" ht="21" customHeight="1" x14ac:dyDescent="0.15">
      <c r="B17" s="1235">
        <v>3</v>
      </c>
      <c r="C17" s="1236"/>
      <c r="D17" s="1236" t="s">
        <v>179</v>
      </c>
      <c r="E17" s="1237"/>
      <c r="F17" s="1238"/>
      <c r="G17" s="1239"/>
      <c r="H17" s="1239"/>
      <c r="I17" s="1239"/>
      <c r="J17" s="1239"/>
      <c r="K17" s="1239"/>
      <c r="L17" s="215" t="s">
        <v>195</v>
      </c>
      <c r="M17" s="1238"/>
      <c r="N17" s="1239"/>
      <c r="O17" s="1239"/>
      <c r="P17" s="1239"/>
      <c r="Q17" s="1239"/>
      <c r="R17" s="1239"/>
      <c r="S17" s="215" t="s">
        <v>195</v>
      </c>
    </row>
    <row r="18" spans="1:37" ht="21" customHeight="1" x14ac:dyDescent="0.15">
      <c r="B18" s="1235">
        <v>4</v>
      </c>
      <c r="C18" s="1236"/>
      <c r="D18" s="1236" t="s">
        <v>179</v>
      </c>
      <c r="E18" s="1237"/>
      <c r="F18" s="1238"/>
      <c r="G18" s="1239"/>
      <c r="H18" s="1239"/>
      <c r="I18" s="1239"/>
      <c r="J18" s="1239"/>
      <c r="K18" s="1239"/>
      <c r="L18" s="215" t="s">
        <v>195</v>
      </c>
      <c r="M18" s="1238"/>
      <c r="N18" s="1239"/>
      <c r="O18" s="1239"/>
      <c r="P18" s="1239"/>
      <c r="Q18" s="1239"/>
      <c r="R18" s="1239"/>
      <c r="S18" s="215" t="s">
        <v>195</v>
      </c>
    </row>
    <row r="19" spans="1:37" ht="21" customHeight="1" x14ac:dyDescent="0.15">
      <c r="B19" s="1235">
        <v>5</v>
      </c>
      <c r="C19" s="1236"/>
      <c r="D19" s="1236" t="s">
        <v>179</v>
      </c>
      <c r="E19" s="1237"/>
      <c r="F19" s="1238"/>
      <c r="G19" s="1239"/>
      <c r="H19" s="1239"/>
      <c r="I19" s="1239"/>
      <c r="J19" s="1239"/>
      <c r="K19" s="1239"/>
      <c r="L19" s="215" t="s">
        <v>195</v>
      </c>
      <c r="M19" s="1238"/>
      <c r="N19" s="1239"/>
      <c r="O19" s="1239"/>
      <c r="P19" s="1239"/>
      <c r="Q19" s="1239"/>
      <c r="R19" s="1239"/>
      <c r="S19" s="215" t="s">
        <v>195</v>
      </c>
    </row>
    <row r="20" spans="1:37" ht="21" customHeight="1" x14ac:dyDescent="0.15">
      <c r="B20" s="1235">
        <v>6</v>
      </c>
      <c r="C20" s="1236"/>
      <c r="D20" s="1236" t="s">
        <v>179</v>
      </c>
      <c r="E20" s="1237"/>
      <c r="F20" s="1238"/>
      <c r="G20" s="1239"/>
      <c r="H20" s="1239"/>
      <c r="I20" s="1239"/>
      <c r="J20" s="1239"/>
      <c r="K20" s="1239"/>
      <c r="L20" s="215" t="s">
        <v>195</v>
      </c>
      <c r="M20" s="1238"/>
      <c r="N20" s="1239"/>
      <c r="O20" s="1239"/>
      <c r="P20" s="1239"/>
      <c r="Q20" s="1239"/>
      <c r="R20" s="1239"/>
      <c r="S20" s="215" t="s">
        <v>195</v>
      </c>
    </row>
    <row r="21" spans="1:37" ht="21" customHeight="1" x14ac:dyDescent="0.15">
      <c r="B21" s="1235">
        <v>7</v>
      </c>
      <c r="C21" s="1236"/>
      <c r="D21" s="1236" t="s">
        <v>179</v>
      </c>
      <c r="E21" s="1237"/>
      <c r="F21" s="1238"/>
      <c r="G21" s="1239"/>
      <c r="H21" s="1239"/>
      <c r="I21" s="1239"/>
      <c r="J21" s="1239"/>
      <c r="K21" s="1239"/>
      <c r="L21" s="215" t="s">
        <v>195</v>
      </c>
      <c r="M21" s="1238"/>
      <c r="N21" s="1239"/>
      <c r="O21" s="1239"/>
      <c r="P21" s="1239"/>
      <c r="Q21" s="1239"/>
      <c r="R21" s="1239"/>
      <c r="S21" s="215" t="s">
        <v>195</v>
      </c>
    </row>
    <row r="22" spans="1:37" ht="21" customHeight="1" x14ac:dyDescent="0.15">
      <c r="B22" s="1235">
        <v>8</v>
      </c>
      <c r="C22" s="1236"/>
      <c r="D22" s="1236" t="s">
        <v>179</v>
      </c>
      <c r="E22" s="1237"/>
      <c r="F22" s="1238"/>
      <c r="G22" s="1239"/>
      <c r="H22" s="1239"/>
      <c r="I22" s="1239"/>
      <c r="J22" s="1239"/>
      <c r="K22" s="1239"/>
      <c r="L22" s="215" t="s">
        <v>195</v>
      </c>
      <c r="M22" s="1238"/>
      <c r="N22" s="1239"/>
      <c r="O22" s="1239"/>
      <c r="P22" s="1239"/>
      <c r="Q22" s="1239"/>
      <c r="R22" s="1239"/>
      <c r="S22" s="215" t="s">
        <v>195</v>
      </c>
    </row>
    <row r="23" spans="1:37" ht="20.100000000000001" customHeight="1" x14ac:dyDescent="0.15">
      <c r="B23" s="1230" t="s">
        <v>302</v>
      </c>
      <c r="C23" s="1230"/>
      <c r="D23" s="1230"/>
      <c r="E23" s="1230"/>
      <c r="F23" s="1235" t="str">
        <f>IF(SUM(F17:K22)=0,"",SUM(F17:K22))</f>
        <v/>
      </c>
      <c r="G23" s="1236"/>
      <c r="H23" s="1236"/>
      <c r="I23" s="1236"/>
      <c r="J23" s="1236"/>
      <c r="K23" s="1236"/>
      <c r="L23" s="215" t="s">
        <v>195</v>
      </c>
      <c r="M23" s="1235" t="str">
        <f>IF(SUM(M17:R22)=0,"",SUM(M17:R22))</f>
        <v/>
      </c>
      <c r="N23" s="1236"/>
      <c r="O23" s="1236"/>
      <c r="P23" s="1236"/>
      <c r="Q23" s="1236"/>
      <c r="R23" s="1236"/>
      <c r="S23" s="215" t="s">
        <v>195</v>
      </c>
    </row>
    <row r="24" spans="1:37" s="1" customFormat="1" ht="20.100000000000001" customHeight="1" x14ac:dyDescent="0.15">
      <c r="A24" s="178"/>
      <c r="B24" s="180"/>
      <c r="C24" s="180"/>
      <c r="D24" s="180"/>
      <c r="E24" s="180"/>
      <c r="F24" s="180"/>
      <c r="G24" s="180"/>
      <c r="H24" s="180"/>
      <c r="I24" s="180"/>
      <c r="J24" s="180"/>
      <c r="K24" s="180"/>
      <c r="L24" s="180"/>
      <c r="M24" s="180"/>
      <c r="N24" s="180"/>
      <c r="O24" s="180"/>
      <c r="P24" s="180"/>
      <c r="Q24" s="180"/>
      <c r="R24" s="180"/>
      <c r="S24" s="180"/>
      <c r="T24" s="178"/>
      <c r="U24" s="178"/>
      <c r="V24" s="178"/>
      <c r="W24" s="178"/>
      <c r="X24" s="178"/>
      <c r="Y24" s="178"/>
      <c r="Z24" s="178"/>
      <c r="AA24" s="178"/>
      <c r="AB24" s="178"/>
      <c r="AC24" s="178"/>
      <c r="AD24" s="178"/>
      <c r="AE24" s="178"/>
      <c r="AF24" s="178"/>
      <c r="AG24" s="178"/>
      <c r="AH24" s="178"/>
      <c r="AI24" s="178"/>
      <c r="AJ24" s="178"/>
      <c r="AK24" s="178"/>
    </row>
    <row r="25" spans="1:37" s="1" customFormat="1" ht="20.100000000000001" customHeight="1" x14ac:dyDescent="0.15">
      <c r="A25" s="178"/>
      <c r="B25" s="1240" t="s">
        <v>433</v>
      </c>
      <c r="C25" s="1241"/>
      <c r="D25" s="1241"/>
      <c r="E25" s="1242"/>
      <c r="F25" s="1246" t="str">
        <f>IF(F23="","",ROUNDDOWN(M23/F23,3))</f>
        <v/>
      </c>
      <c r="G25" s="1247"/>
      <c r="H25" s="1247"/>
      <c r="I25" s="1247"/>
      <c r="J25" s="1247"/>
      <c r="K25" s="1248"/>
      <c r="L25" s="1252" t="s">
        <v>159</v>
      </c>
      <c r="M25" s="180"/>
      <c r="N25" s="180"/>
      <c r="O25" s="180"/>
      <c r="P25" s="180"/>
      <c r="Q25" s="180"/>
      <c r="R25" s="180"/>
      <c r="S25" s="180"/>
      <c r="T25" s="178"/>
      <c r="U25" s="178"/>
      <c r="V25" s="178"/>
      <c r="W25" s="178"/>
      <c r="X25" s="178"/>
      <c r="Y25" s="178"/>
      <c r="Z25" s="178"/>
      <c r="AA25" s="178"/>
      <c r="AB25" s="178"/>
      <c r="AC25" s="178"/>
      <c r="AD25" s="178"/>
      <c r="AE25" s="178"/>
      <c r="AF25" s="178"/>
      <c r="AG25" s="178"/>
      <c r="AH25" s="178"/>
      <c r="AI25" s="178"/>
      <c r="AJ25" s="178"/>
      <c r="AK25" s="178"/>
    </row>
    <row r="26" spans="1:37" s="1" customFormat="1" ht="9" customHeight="1" x14ac:dyDescent="0.15">
      <c r="A26" s="178"/>
      <c r="B26" s="1243"/>
      <c r="C26" s="1244"/>
      <c r="D26" s="1244"/>
      <c r="E26" s="1245"/>
      <c r="F26" s="1249"/>
      <c r="G26" s="1250"/>
      <c r="H26" s="1250"/>
      <c r="I26" s="1250"/>
      <c r="J26" s="1250"/>
      <c r="K26" s="1251"/>
      <c r="L26" s="1252"/>
      <c r="M26" s="180"/>
      <c r="N26" s="180"/>
      <c r="O26" s="180"/>
      <c r="P26" s="180"/>
      <c r="Q26" s="180"/>
      <c r="R26" s="180"/>
      <c r="S26" s="180"/>
      <c r="T26" s="178"/>
      <c r="U26" s="178"/>
      <c r="V26" s="178"/>
      <c r="W26" s="178"/>
      <c r="X26" s="178"/>
      <c r="Y26" s="178"/>
      <c r="Z26" s="178"/>
      <c r="AA26" s="178"/>
      <c r="AB26" s="178"/>
      <c r="AC26" s="178"/>
      <c r="AD26" s="178"/>
      <c r="AE26" s="178"/>
      <c r="AF26" s="178"/>
      <c r="AG26" s="178"/>
      <c r="AH26" s="178"/>
      <c r="AI26" s="178"/>
      <c r="AJ26" s="178"/>
      <c r="AK26" s="178"/>
    </row>
    <row r="27" spans="1:37" s="1" customFormat="1" ht="20.100000000000001" customHeight="1" x14ac:dyDescent="0.15">
      <c r="A27" s="178"/>
      <c r="B27" s="182"/>
      <c r="C27" s="182"/>
      <c r="D27" s="182"/>
      <c r="E27" s="182"/>
      <c r="F27" s="183"/>
      <c r="G27" s="183"/>
      <c r="H27" s="183"/>
      <c r="I27" s="183"/>
      <c r="J27" s="183"/>
      <c r="K27" s="183"/>
      <c r="L27" s="180"/>
      <c r="M27" s="180"/>
      <c r="N27" s="180"/>
      <c r="O27" s="180"/>
      <c r="P27" s="180"/>
      <c r="Q27" s="180"/>
      <c r="R27" s="180"/>
      <c r="S27" s="180"/>
      <c r="T27" s="178"/>
      <c r="U27" s="178"/>
      <c r="V27" s="178"/>
      <c r="W27" s="178"/>
      <c r="X27" s="178"/>
      <c r="Y27" s="178"/>
      <c r="Z27" s="178"/>
      <c r="AA27" s="178"/>
      <c r="AB27" s="178"/>
      <c r="AC27" s="178"/>
      <c r="AD27" s="178"/>
      <c r="AE27" s="178"/>
      <c r="AF27" s="178"/>
      <c r="AG27" s="178"/>
      <c r="AH27" s="178"/>
      <c r="AI27" s="178"/>
      <c r="AJ27" s="178"/>
      <c r="AK27" s="178"/>
    </row>
    <row r="28" spans="1:37" s="1" customFormat="1" ht="20.100000000000001" customHeight="1" x14ac:dyDescent="0.15">
      <c r="A28" s="178"/>
      <c r="B28" s="1253" t="s">
        <v>384</v>
      </c>
      <c r="C28" s="1254"/>
      <c r="D28" s="1254"/>
      <c r="E28" s="1254"/>
      <c r="F28" s="1254"/>
      <c r="G28" s="1254"/>
      <c r="H28" s="1254"/>
      <c r="I28" s="1254"/>
      <c r="J28" s="1254"/>
      <c r="K28" s="1254"/>
      <c r="L28" s="1254"/>
      <c r="M28" s="1254"/>
      <c r="N28" s="1254"/>
      <c r="O28" s="1254"/>
      <c r="P28" s="1255"/>
      <c r="Q28" s="1256"/>
      <c r="R28" s="1257"/>
      <c r="S28" s="1258"/>
      <c r="T28" s="178"/>
      <c r="U28" s="178"/>
      <c r="V28" s="178"/>
      <c r="W28" s="178"/>
      <c r="X28" s="178"/>
      <c r="Y28" s="178"/>
      <c r="Z28" s="178"/>
      <c r="AA28" s="178"/>
      <c r="AB28" s="178"/>
      <c r="AC28" s="178"/>
      <c r="AD28" s="178"/>
      <c r="AE28" s="178"/>
      <c r="AF28" s="178"/>
      <c r="AG28" s="178"/>
      <c r="AH28" s="178"/>
      <c r="AI28" s="178"/>
      <c r="AJ28" s="178"/>
      <c r="AK28" s="178"/>
    </row>
    <row r="29" spans="1:37" s="1" customFormat="1" ht="9" customHeight="1" x14ac:dyDescent="0.15">
      <c r="A29" s="178"/>
      <c r="B29" s="212"/>
      <c r="C29" s="182"/>
      <c r="D29" s="182"/>
      <c r="E29" s="182"/>
      <c r="F29" s="183"/>
      <c r="G29" s="183"/>
      <c r="H29" s="183"/>
      <c r="I29" s="183"/>
      <c r="J29" s="183"/>
      <c r="K29" s="183"/>
      <c r="L29" s="180"/>
      <c r="M29" s="180"/>
      <c r="N29" s="180"/>
      <c r="O29" s="180"/>
      <c r="P29" s="180"/>
      <c r="Q29" s="180"/>
      <c r="R29" s="180"/>
      <c r="S29" s="180"/>
      <c r="T29" s="178"/>
      <c r="U29" s="178"/>
      <c r="V29" s="178"/>
      <c r="W29" s="178"/>
      <c r="X29" s="178"/>
      <c r="Y29" s="178"/>
      <c r="Z29" s="178"/>
      <c r="AA29" s="178"/>
      <c r="AB29" s="178"/>
      <c r="AC29" s="178"/>
      <c r="AD29" s="178"/>
      <c r="AE29" s="178"/>
      <c r="AF29" s="178"/>
      <c r="AG29" s="178"/>
      <c r="AH29" s="178"/>
      <c r="AI29" s="178"/>
      <c r="AJ29" s="178"/>
      <c r="AK29" s="178"/>
    </row>
    <row r="30" spans="1:37" s="1" customFormat="1" ht="20.100000000000001" customHeight="1" x14ac:dyDescent="0.15">
      <c r="A30" s="178"/>
      <c r="B30" s="178" t="s">
        <v>385</v>
      </c>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row>
    <row r="31" spans="1:37" s="1" customFormat="1" ht="45" customHeight="1" x14ac:dyDescent="0.15">
      <c r="A31" s="178"/>
      <c r="B31" s="1235"/>
      <c r="C31" s="1236"/>
      <c r="D31" s="1236"/>
      <c r="E31" s="1237"/>
      <c r="F31" s="1231" t="s">
        <v>434</v>
      </c>
      <c r="G31" s="1232"/>
      <c r="H31" s="1232"/>
      <c r="I31" s="1232"/>
      <c r="J31" s="1232"/>
      <c r="K31" s="1232"/>
      <c r="L31" s="1233"/>
      <c r="M31" s="1234" t="s">
        <v>432</v>
      </c>
      <c r="N31" s="1234"/>
      <c r="O31" s="1234"/>
      <c r="P31" s="1234"/>
      <c r="Q31" s="1234"/>
      <c r="R31" s="1234"/>
      <c r="S31" s="1234"/>
      <c r="T31" s="178"/>
      <c r="U31" s="178"/>
      <c r="V31" s="178"/>
      <c r="W31" s="178"/>
      <c r="X31" s="178"/>
      <c r="Y31" s="178"/>
      <c r="Z31" s="178"/>
      <c r="AA31" s="178"/>
      <c r="AB31" s="178"/>
      <c r="AC31" s="178"/>
      <c r="AD31" s="178"/>
      <c r="AE31" s="178"/>
      <c r="AF31" s="178"/>
      <c r="AG31" s="178"/>
      <c r="AH31" s="178"/>
      <c r="AI31" s="178"/>
      <c r="AJ31" s="178"/>
      <c r="AK31" s="178"/>
    </row>
    <row r="32" spans="1:37" s="1" customFormat="1" ht="21" customHeight="1" x14ac:dyDescent="0.15">
      <c r="A32" s="178"/>
      <c r="B32" s="1235">
        <v>9</v>
      </c>
      <c r="C32" s="1236"/>
      <c r="D32" s="1236" t="s">
        <v>179</v>
      </c>
      <c r="E32" s="1237"/>
      <c r="F32" s="1238"/>
      <c r="G32" s="1239"/>
      <c r="H32" s="1239"/>
      <c r="I32" s="1239"/>
      <c r="J32" s="1239"/>
      <c r="K32" s="1239"/>
      <c r="L32" s="215" t="s">
        <v>195</v>
      </c>
      <c r="M32" s="1238"/>
      <c r="N32" s="1239"/>
      <c r="O32" s="1239"/>
      <c r="P32" s="1239"/>
      <c r="Q32" s="1239"/>
      <c r="R32" s="1239"/>
      <c r="S32" s="215" t="s">
        <v>195</v>
      </c>
      <c r="T32" s="178"/>
      <c r="U32" s="178"/>
      <c r="V32" s="178"/>
      <c r="W32" s="178"/>
      <c r="X32" s="178"/>
      <c r="Y32" s="178"/>
      <c r="Z32" s="178"/>
      <c r="AA32" s="178"/>
      <c r="AB32" s="178"/>
      <c r="AC32" s="178"/>
      <c r="AD32" s="178"/>
      <c r="AE32" s="178"/>
      <c r="AF32" s="178"/>
      <c r="AG32" s="178"/>
      <c r="AH32" s="178"/>
      <c r="AI32" s="178"/>
      <c r="AJ32" s="178"/>
      <c r="AK32" s="178"/>
    </row>
    <row r="33" spans="1:37" s="1" customFormat="1" ht="21" customHeight="1" x14ac:dyDescent="0.15">
      <c r="A33" s="178"/>
      <c r="B33" s="1235">
        <v>10</v>
      </c>
      <c r="C33" s="1236"/>
      <c r="D33" s="1236" t="s">
        <v>179</v>
      </c>
      <c r="E33" s="1237"/>
      <c r="F33" s="1238"/>
      <c r="G33" s="1239"/>
      <c r="H33" s="1239"/>
      <c r="I33" s="1239"/>
      <c r="J33" s="1239"/>
      <c r="K33" s="1239"/>
      <c r="L33" s="215" t="s">
        <v>195</v>
      </c>
      <c r="M33" s="1238"/>
      <c r="N33" s="1239"/>
      <c r="O33" s="1239"/>
      <c r="P33" s="1239"/>
      <c r="Q33" s="1239"/>
      <c r="R33" s="1239"/>
      <c r="S33" s="215" t="s">
        <v>195</v>
      </c>
      <c r="T33" s="178"/>
      <c r="U33" s="178"/>
      <c r="V33" s="178"/>
      <c r="W33" s="178"/>
      <c r="X33" s="178"/>
      <c r="Y33" s="178"/>
      <c r="Z33" s="178"/>
      <c r="AA33" s="178"/>
      <c r="AB33" s="178"/>
      <c r="AC33" s="178"/>
      <c r="AD33" s="178"/>
      <c r="AE33" s="178"/>
      <c r="AF33" s="178"/>
      <c r="AG33" s="178"/>
      <c r="AH33" s="178"/>
      <c r="AI33" s="178"/>
      <c r="AJ33" s="178"/>
      <c r="AK33" s="178"/>
    </row>
    <row r="34" spans="1:37" s="1" customFormat="1" ht="21.75" customHeight="1" x14ac:dyDescent="0.15">
      <c r="A34" s="178"/>
      <c r="B34" s="1235">
        <v>11</v>
      </c>
      <c r="C34" s="1236"/>
      <c r="D34" s="1236" t="s">
        <v>179</v>
      </c>
      <c r="E34" s="1237"/>
      <c r="F34" s="1238"/>
      <c r="G34" s="1239"/>
      <c r="H34" s="1239"/>
      <c r="I34" s="1239"/>
      <c r="J34" s="1239"/>
      <c r="K34" s="1239"/>
      <c r="L34" s="215" t="s">
        <v>195</v>
      </c>
      <c r="M34" s="1238"/>
      <c r="N34" s="1239"/>
      <c r="O34" s="1239"/>
      <c r="P34" s="1239"/>
      <c r="Q34" s="1239"/>
      <c r="R34" s="1239"/>
      <c r="S34" s="215" t="s">
        <v>195</v>
      </c>
      <c r="T34" s="178"/>
      <c r="U34" s="178"/>
      <c r="V34" s="178"/>
      <c r="W34" s="178"/>
      <c r="X34" s="178"/>
      <c r="Y34" s="178"/>
      <c r="Z34" s="178"/>
      <c r="AA34" s="178"/>
      <c r="AB34" s="178"/>
      <c r="AC34" s="178"/>
      <c r="AD34" s="178"/>
      <c r="AE34" s="178"/>
      <c r="AF34" s="178"/>
      <c r="AG34" s="178"/>
      <c r="AH34" s="178"/>
      <c r="AI34" s="178"/>
      <c r="AJ34" s="178"/>
      <c r="AK34" s="178"/>
    </row>
    <row r="35" spans="1:37" s="1" customFormat="1" ht="21.75" customHeight="1" x14ac:dyDescent="0.15">
      <c r="A35" s="178"/>
      <c r="B35" s="1235">
        <v>12</v>
      </c>
      <c r="C35" s="1236"/>
      <c r="D35" s="1236" t="s">
        <v>179</v>
      </c>
      <c r="E35" s="1237"/>
      <c r="F35" s="1238"/>
      <c r="G35" s="1239"/>
      <c r="H35" s="1239"/>
      <c r="I35" s="1239"/>
      <c r="J35" s="1239"/>
      <c r="K35" s="1239"/>
      <c r="L35" s="215" t="s">
        <v>195</v>
      </c>
      <c r="M35" s="1238"/>
      <c r="N35" s="1239"/>
      <c r="O35" s="1239"/>
      <c r="P35" s="1239"/>
      <c r="Q35" s="1239"/>
      <c r="R35" s="1239"/>
      <c r="S35" s="215" t="s">
        <v>195</v>
      </c>
      <c r="T35" s="178"/>
      <c r="U35" s="178"/>
      <c r="V35" s="178"/>
      <c r="W35" s="178"/>
      <c r="X35" s="178"/>
      <c r="Y35" s="178"/>
      <c r="Z35" s="178"/>
      <c r="AA35" s="178"/>
      <c r="AB35" s="178"/>
      <c r="AC35" s="178"/>
      <c r="AD35" s="178"/>
      <c r="AE35" s="178"/>
      <c r="AF35" s="178"/>
      <c r="AG35" s="178"/>
      <c r="AH35" s="178"/>
      <c r="AI35" s="178"/>
      <c r="AJ35" s="178"/>
      <c r="AK35" s="178"/>
    </row>
    <row r="36" spans="1:37" s="1" customFormat="1" ht="21" customHeight="1" x14ac:dyDescent="0.15">
      <c r="A36" s="178"/>
      <c r="B36" s="1235">
        <v>1</v>
      </c>
      <c r="C36" s="1236"/>
      <c r="D36" s="1236" t="s">
        <v>179</v>
      </c>
      <c r="E36" s="1237"/>
      <c r="F36" s="1238"/>
      <c r="G36" s="1239"/>
      <c r="H36" s="1239"/>
      <c r="I36" s="1239"/>
      <c r="J36" s="1239"/>
      <c r="K36" s="1239"/>
      <c r="L36" s="215" t="s">
        <v>195</v>
      </c>
      <c r="M36" s="1238"/>
      <c r="N36" s="1239"/>
      <c r="O36" s="1239"/>
      <c r="P36" s="1239"/>
      <c r="Q36" s="1239"/>
      <c r="R36" s="1239"/>
      <c r="S36" s="215" t="s">
        <v>195</v>
      </c>
      <c r="T36" s="178"/>
      <c r="U36" s="178"/>
      <c r="V36" s="178"/>
      <c r="W36" s="178"/>
      <c r="X36" s="178"/>
      <c r="Y36" s="178"/>
      <c r="Z36" s="178"/>
      <c r="AA36" s="178"/>
      <c r="AB36" s="178"/>
      <c r="AC36" s="178"/>
      <c r="AD36" s="178"/>
      <c r="AE36" s="178"/>
      <c r="AF36" s="178"/>
      <c r="AG36" s="178"/>
      <c r="AH36" s="178"/>
      <c r="AI36" s="178"/>
      <c r="AJ36" s="178"/>
      <c r="AK36" s="178"/>
    </row>
    <row r="37" spans="1:37" s="1" customFormat="1" ht="20.100000000000001" customHeight="1" x14ac:dyDescent="0.15">
      <c r="A37" s="178"/>
      <c r="B37" s="1235">
        <v>2</v>
      </c>
      <c r="C37" s="1236"/>
      <c r="D37" s="1236" t="s">
        <v>179</v>
      </c>
      <c r="E37" s="1237"/>
      <c r="F37" s="1238"/>
      <c r="G37" s="1239"/>
      <c r="H37" s="1239"/>
      <c r="I37" s="1239"/>
      <c r="J37" s="1239"/>
      <c r="K37" s="1239"/>
      <c r="L37" s="215" t="s">
        <v>195</v>
      </c>
      <c r="M37" s="1238"/>
      <c r="N37" s="1239"/>
      <c r="O37" s="1239"/>
      <c r="P37" s="1239"/>
      <c r="Q37" s="1239"/>
      <c r="R37" s="1239"/>
      <c r="S37" s="215" t="s">
        <v>195</v>
      </c>
      <c r="T37" s="178"/>
      <c r="U37" s="178"/>
      <c r="V37" s="178"/>
      <c r="W37" s="178"/>
      <c r="X37" s="178"/>
      <c r="Y37" s="178"/>
      <c r="Z37" s="178"/>
      <c r="AA37" s="178"/>
      <c r="AB37" s="178"/>
      <c r="AC37" s="178"/>
      <c r="AD37" s="178"/>
      <c r="AE37" s="178"/>
      <c r="AF37" s="178"/>
      <c r="AG37" s="178"/>
      <c r="AH37" s="178"/>
      <c r="AI37" s="178"/>
      <c r="AJ37" s="178"/>
      <c r="AK37" s="178"/>
    </row>
    <row r="38" spans="1:37" s="1" customFormat="1" ht="21" customHeight="1" x14ac:dyDescent="0.15">
      <c r="A38" s="233"/>
      <c r="B38" s="1230" t="s">
        <v>302</v>
      </c>
      <c r="C38" s="1230"/>
      <c r="D38" s="1230"/>
      <c r="E38" s="1230"/>
      <c r="F38" s="1235" t="str">
        <f>IF(SUM(F32:K37)=0,"",SUM(F32:K37))</f>
        <v/>
      </c>
      <c r="G38" s="1236"/>
      <c r="H38" s="1236"/>
      <c r="I38" s="1236"/>
      <c r="J38" s="1236"/>
      <c r="K38" s="1236"/>
      <c r="L38" s="215" t="s">
        <v>195</v>
      </c>
      <c r="M38" s="1235" t="str">
        <f>IF(SUM(M32:R37)=0,"",SUM(M32:R37))</f>
        <v/>
      </c>
      <c r="N38" s="1236"/>
      <c r="O38" s="1236"/>
      <c r="P38" s="1236"/>
      <c r="Q38" s="1236"/>
      <c r="R38" s="1236"/>
      <c r="S38" s="214" t="s">
        <v>195</v>
      </c>
      <c r="T38" s="234"/>
      <c r="U38" s="178"/>
      <c r="V38" s="178"/>
      <c r="W38" s="178"/>
      <c r="X38" s="178"/>
      <c r="Y38" s="178"/>
      <c r="Z38" s="178"/>
      <c r="AA38" s="178"/>
      <c r="AB38" s="178"/>
      <c r="AC38" s="178"/>
      <c r="AD38" s="178"/>
      <c r="AE38" s="178"/>
      <c r="AF38" s="178"/>
      <c r="AG38" s="178"/>
      <c r="AH38" s="178"/>
      <c r="AI38" s="178"/>
      <c r="AJ38" s="178"/>
      <c r="AK38" s="178"/>
    </row>
    <row r="39" spans="1:37" s="1" customFormat="1" ht="20.100000000000001" customHeight="1" x14ac:dyDescent="0.15">
      <c r="A39" s="178"/>
      <c r="B39" s="180"/>
      <c r="C39" s="235"/>
      <c r="D39" s="180"/>
      <c r="E39" s="180"/>
      <c r="F39" s="180"/>
      <c r="G39" s="180"/>
      <c r="H39" s="180"/>
      <c r="I39" s="180"/>
      <c r="J39" s="180"/>
      <c r="K39" s="180"/>
      <c r="L39" s="180"/>
      <c r="M39" s="180"/>
      <c r="N39" s="180"/>
      <c r="O39" s="180"/>
      <c r="P39" s="180"/>
      <c r="Q39" s="180"/>
      <c r="R39" s="180"/>
      <c r="S39" s="180"/>
      <c r="T39" s="178"/>
      <c r="U39" s="178"/>
      <c r="V39" s="178"/>
      <c r="W39" s="178"/>
      <c r="X39" s="178"/>
      <c r="Y39" s="178"/>
      <c r="Z39" s="178"/>
      <c r="AA39" s="178"/>
      <c r="AB39" s="178"/>
      <c r="AC39" s="178"/>
      <c r="AD39" s="178"/>
      <c r="AE39" s="178"/>
      <c r="AF39" s="178"/>
      <c r="AG39" s="178"/>
      <c r="AH39" s="178"/>
      <c r="AI39" s="178"/>
      <c r="AJ39" s="178"/>
      <c r="AK39" s="178"/>
    </row>
    <row r="40" spans="1:37" s="1" customFormat="1" ht="20.100000000000001" customHeight="1" x14ac:dyDescent="0.15">
      <c r="A40" s="178"/>
      <c r="B40" s="1240" t="s">
        <v>433</v>
      </c>
      <c r="C40" s="1241"/>
      <c r="D40" s="1241"/>
      <c r="E40" s="1242"/>
      <c r="F40" s="1246" t="str">
        <f>IF(F38="","",ROUNDDOWN(M38/F38,3))</f>
        <v/>
      </c>
      <c r="G40" s="1247"/>
      <c r="H40" s="1247"/>
      <c r="I40" s="1247"/>
      <c r="J40" s="1247"/>
      <c r="K40" s="1248"/>
      <c r="L40" s="1252" t="s">
        <v>159</v>
      </c>
      <c r="M40" s="180"/>
      <c r="N40" s="180"/>
      <c r="O40" s="180"/>
      <c r="P40" s="180"/>
      <c r="Q40" s="180"/>
      <c r="R40" s="180"/>
      <c r="S40" s="180"/>
      <c r="T40" s="178"/>
      <c r="U40" s="178"/>
      <c r="V40" s="178"/>
      <c r="W40" s="178"/>
      <c r="X40" s="178"/>
      <c r="Y40" s="178"/>
      <c r="Z40" s="178"/>
      <c r="AA40" s="178"/>
      <c r="AB40" s="178"/>
      <c r="AC40" s="178"/>
      <c r="AD40" s="178"/>
      <c r="AE40" s="178"/>
      <c r="AF40" s="178"/>
      <c r="AG40" s="178"/>
      <c r="AH40" s="178"/>
      <c r="AI40" s="178"/>
      <c r="AJ40" s="178"/>
      <c r="AK40" s="178"/>
    </row>
    <row r="41" spans="1:37" s="1" customFormat="1" ht="9" customHeight="1" x14ac:dyDescent="0.15">
      <c r="A41" s="178"/>
      <c r="B41" s="1243"/>
      <c r="C41" s="1244"/>
      <c r="D41" s="1244"/>
      <c r="E41" s="1245"/>
      <c r="F41" s="1249"/>
      <c r="G41" s="1250"/>
      <c r="H41" s="1250"/>
      <c r="I41" s="1250"/>
      <c r="J41" s="1250"/>
      <c r="K41" s="1251"/>
      <c r="L41" s="1252"/>
      <c r="M41" s="180"/>
      <c r="N41" s="180"/>
      <c r="O41" s="180"/>
      <c r="P41" s="180"/>
      <c r="Q41" s="180"/>
      <c r="R41" s="180"/>
      <c r="S41" s="180"/>
      <c r="T41" s="178"/>
      <c r="U41" s="178"/>
      <c r="V41" s="178"/>
      <c r="W41" s="178"/>
      <c r="X41" s="178"/>
      <c r="Y41" s="178"/>
      <c r="Z41" s="178"/>
      <c r="AA41" s="178"/>
      <c r="AB41" s="178"/>
      <c r="AC41" s="178"/>
      <c r="AD41" s="178"/>
      <c r="AE41" s="178"/>
      <c r="AF41" s="178"/>
      <c r="AG41" s="178"/>
      <c r="AH41" s="178"/>
      <c r="AI41" s="178"/>
      <c r="AJ41" s="178"/>
      <c r="AK41" s="178"/>
    </row>
    <row r="42" spans="1:37" s="1" customFormat="1" ht="20.100000000000001" customHeight="1" x14ac:dyDescent="0.15">
      <c r="A42" s="178"/>
      <c r="B42" s="182"/>
      <c r="C42" s="182"/>
      <c r="D42" s="182"/>
      <c r="E42" s="182"/>
      <c r="F42" s="183"/>
      <c r="G42" s="183"/>
      <c r="H42" s="183"/>
      <c r="I42" s="183"/>
      <c r="J42" s="183"/>
      <c r="K42" s="183"/>
      <c r="L42" s="180"/>
      <c r="M42" s="180"/>
      <c r="N42" s="180"/>
      <c r="O42" s="180"/>
      <c r="P42" s="180"/>
      <c r="Q42" s="180"/>
      <c r="R42" s="180"/>
      <c r="S42" s="180"/>
      <c r="T42" s="178"/>
      <c r="U42" s="178"/>
      <c r="V42" s="178"/>
      <c r="W42" s="178"/>
      <c r="X42" s="178"/>
      <c r="Y42" s="178"/>
      <c r="Z42" s="178"/>
      <c r="AA42" s="178"/>
      <c r="AB42" s="178"/>
      <c r="AC42" s="178"/>
      <c r="AD42" s="178"/>
      <c r="AE42" s="178"/>
      <c r="AF42" s="178"/>
      <c r="AG42" s="178"/>
      <c r="AH42" s="178"/>
      <c r="AI42" s="178"/>
      <c r="AJ42" s="178"/>
      <c r="AK42" s="178"/>
    </row>
    <row r="43" spans="1:37" s="1" customFormat="1" ht="21" customHeight="1" x14ac:dyDescent="0.15">
      <c r="A43" s="178"/>
      <c r="B43" s="1253" t="s">
        <v>384</v>
      </c>
      <c r="C43" s="1254"/>
      <c r="D43" s="1254"/>
      <c r="E43" s="1254"/>
      <c r="F43" s="1254"/>
      <c r="G43" s="1254"/>
      <c r="H43" s="1254"/>
      <c r="I43" s="1254"/>
      <c r="J43" s="1254"/>
      <c r="K43" s="1254"/>
      <c r="L43" s="1254"/>
      <c r="M43" s="1254"/>
      <c r="N43" s="1254"/>
      <c r="O43" s="1254"/>
      <c r="P43" s="1255"/>
      <c r="Q43" s="1256"/>
      <c r="R43" s="1257"/>
      <c r="S43" s="1258"/>
      <c r="T43" s="178"/>
      <c r="U43" s="178"/>
      <c r="V43" s="178"/>
      <c r="W43" s="178"/>
      <c r="X43" s="178"/>
      <c r="Y43" s="178"/>
      <c r="Z43" s="178"/>
      <c r="AA43" s="178"/>
      <c r="AB43" s="178"/>
      <c r="AC43" s="178"/>
      <c r="AD43" s="178"/>
      <c r="AE43" s="178"/>
      <c r="AF43" s="178"/>
      <c r="AG43" s="178"/>
      <c r="AH43" s="178"/>
      <c r="AI43" s="178"/>
      <c r="AJ43" s="178"/>
      <c r="AK43" s="178"/>
    </row>
    <row r="44" spans="1:37" s="1" customFormat="1" ht="12.75" customHeight="1" x14ac:dyDescent="0.15">
      <c r="A44" s="178"/>
      <c r="B44" s="180"/>
      <c r="C44" s="180"/>
      <c r="D44" s="180"/>
      <c r="E44" s="180"/>
      <c r="F44" s="180"/>
      <c r="G44" s="180"/>
      <c r="H44" s="180"/>
      <c r="I44" s="180"/>
      <c r="J44" s="180"/>
      <c r="K44" s="180"/>
      <c r="L44" s="180"/>
      <c r="M44" s="180"/>
      <c r="N44" s="180"/>
      <c r="O44" s="180"/>
      <c r="P44" s="180"/>
      <c r="Q44" s="180"/>
      <c r="R44" s="180"/>
      <c r="S44" s="180"/>
      <c r="T44" s="178"/>
      <c r="U44" s="178"/>
      <c r="V44" s="178"/>
      <c r="W44" s="178"/>
      <c r="X44" s="178"/>
      <c r="Y44" s="178"/>
      <c r="Z44" s="178"/>
      <c r="AA44" s="178"/>
      <c r="AB44" s="178"/>
      <c r="AC44" s="178"/>
      <c r="AD44" s="178"/>
      <c r="AE44" s="178"/>
      <c r="AF44" s="178"/>
      <c r="AG44" s="178"/>
      <c r="AH44" s="178"/>
      <c r="AI44" s="178"/>
      <c r="AJ44" s="178"/>
      <c r="AK44" s="178"/>
    </row>
    <row r="45" spans="1:37" s="1" customFormat="1" ht="35.25" customHeight="1" x14ac:dyDescent="0.15">
      <c r="A45" s="178"/>
      <c r="B45" s="1229" t="s">
        <v>435</v>
      </c>
      <c r="C45" s="1229"/>
      <c r="D45" s="1229"/>
      <c r="E45" s="1229"/>
      <c r="F45" s="1229"/>
      <c r="G45" s="1229"/>
      <c r="H45" s="1229"/>
      <c r="I45" s="1229"/>
      <c r="J45" s="1229"/>
      <c r="K45" s="1229"/>
      <c r="L45" s="1229"/>
      <c r="M45" s="1229"/>
      <c r="N45" s="1229"/>
      <c r="O45" s="1229"/>
      <c r="P45" s="1229"/>
      <c r="Q45" s="1229"/>
      <c r="R45" s="1229"/>
      <c r="S45" s="1229"/>
      <c r="T45" s="1229"/>
      <c r="U45" s="1229"/>
      <c r="V45" s="1229"/>
      <c r="W45" s="1229"/>
      <c r="X45" s="1229"/>
      <c r="Y45" s="1229"/>
      <c r="Z45" s="1229"/>
      <c r="AA45" s="178"/>
      <c r="AB45" s="178"/>
      <c r="AC45" s="178"/>
      <c r="AD45" s="178"/>
      <c r="AE45" s="178"/>
      <c r="AF45" s="178"/>
      <c r="AG45" s="178"/>
      <c r="AH45" s="178"/>
      <c r="AI45" s="178"/>
      <c r="AJ45" s="178"/>
      <c r="AK45" s="178"/>
    </row>
    <row r="46" spans="1:37" s="1" customFormat="1" ht="112.5" customHeight="1" x14ac:dyDescent="0.15">
      <c r="A46" s="178"/>
      <c r="B46" s="1229" t="s">
        <v>436</v>
      </c>
      <c r="C46" s="1229"/>
      <c r="D46" s="1229"/>
      <c r="E46" s="1229"/>
      <c r="F46" s="1229"/>
      <c r="G46" s="1229"/>
      <c r="H46" s="1229"/>
      <c r="I46" s="1229"/>
      <c r="J46" s="1229"/>
      <c r="K46" s="1229"/>
      <c r="L46" s="1229"/>
      <c r="M46" s="1229"/>
      <c r="N46" s="1229"/>
      <c r="O46" s="1229"/>
      <c r="P46" s="1229"/>
      <c r="Q46" s="1229"/>
      <c r="R46" s="1229"/>
      <c r="S46" s="1229"/>
      <c r="T46" s="1229"/>
      <c r="U46" s="1229"/>
      <c r="V46" s="1229"/>
      <c r="W46" s="1229"/>
      <c r="X46" s="1229"/>
      <c r="Y46" s="1229"/>
      <c r="Z46" s="1229"/>
      <c r="AA46" s="178"/>
      <c r="AB46" s="178"/>
      <c r="AC46" s="178"/>
      <c r="AD46" s="178"/>
      <c r="AE46" s="178"/>
      <c r="AF46" s="178"/>
      <c r="AG46" s="178"/>
      <c r="AH46" s="178"/>
      <c r="AI46" s="178"/>
      <c r="AJ46" s="178"/>
      <c r="AK46" s="178"/>
    </row>
    <row r="47" spans="1:37" s="1" customFormat="1" ht="8.25" customHeight="1" x14ac:dyDescent="0.15">
      <c r="A47" s="178"/>
      <c r="B47" s="180"/>
      <c r="C47" s="180"/>
      <c r="D47" s="180"/>
      <c r="E47" s="180"/>
      <c r="F47" s="180"/>
      <c r="G47" s="180"/>
      <c r="H47" s="180"/>
      <c r="I47" s="180"/>
      <c r="J47" s="180"/>
      <c r="K47" s="180"/>
      <c r="L47" s="180"/>
      <c r="M47" s="180"/>
      <c r="N47" s="180"/>
      <c r="O47" s="180"/>
      <c r="P47" s="180"/>
      <c r="Q47" s="180"/>
      <c r="R47" s="180"/>
      <c r="S47" s="180"/>
      <c r="T47" s="178"/>
      <c r="U47" s="178"/>
      <c r="V47" s="178"/>
      <c r="W47" s="178"/>
      <c r="X47" s="178"/>
      <c r="Y47" s="178"/>
      <c r="Z47" s="178"/>
      <c r="AA47" s="178"/>
      <c r="AB47" s="178"/>
      <c r="AC47" s="178"/>
      <c r="AD47" s="178"/>
      <c r="AE47" s="178"/>
      <c r="AF47" s="178"/>
      <c r="AG47" s="178"/>
      <c r="AH47" s="178"/>
      <c r="AI47" s="178"/>
      <c r="AJ47" s="178"/>
      <c r="AK47" s="178"/>
    </row>
    <row r="48" spans="1:37" s="1" customFormat="1" x14ac:dyDescent="0.15">
      <c r="A48" s="178"/>
      <c r="B48" s="178" t="s">
        <v>299</v>
      </c>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row>
    <row r="49" spans="1:37" ht="13.5" customHeight="1" x14ac:dyDescent="0.15">
      <c r="B49" s="1259" t="s">
        <v>386</v>
      </c>
      <c r="C49" s="1259"/>
      <c r="D49" s="1259"/>
      <c r="E49" s="1259"/>
      <c r="F49" s="1259"/>
      <c r="G49" s="1259"/>
      <c r="H49" s="1259"/>
      <c r="I49" s="1259"/>
      <c r="J49" s="1259"/>
      <c r="K49" s="1259"/>
      <c r="L49" s="1259"/>
      <c r="M49" s="1259"/>
      <c r="N49" s="1259"/>
      <c r="O49" s="1259"/>
      <c r="P49" s="1259"/>
      <c r="Q49" s="1259"/>
      <c r="R49" s="1259"/>
      <c r="S49" s="1259"/>
      <c r="T49" s="1259"/>
      <c r="U49" s="1259"/>
      <c r="V49" s="1259"/>
      <c r="W49" s="1259"/>
      <c r="X49" s="1259"/>
      <c r="Y49" s="1259"/>
      <c r="Z49" s="1259"/>
    </row>
    <row r="50" spans="1:37" s="14" customFormat="1" x14ac:dyDescent="0.15">
      <c r="A50" s="178"/>
      <c r="B50" s="1259" t="s">
        <v>437</v>
      </c>
      <c r="C50" s="1259"/>
      <c r="D50" s="1259"/>
      <c r="E50" s="1259"/>
      <c r="F50" s="1259"/>
      <c r="G50" s="1259"/>
      <c r="H50" s="1259"/>
      <c r="I50" s="1259"/>
      <c r="J50" s="1259"/>
      <c r="K50" s="1259"/>
      <c r="L50" s="1259"/>
      <c r="M50" s="1259"/>
      <c r="N50" s="1259"/>
      <c r="O50" s="1259"/>
      <c r="P50" s="1259"/>
      <c r="Q50" s="1259"/>
      <c r="R50" s="1259"/>
      <c r="S50" s="1259"/>
      <c r="T50" s="1259"/>
      <c r="U50" s="1259"/>
      <c r="V50" s="1259"/>
      <c r="W50" s="1259"/>
      <c r="X50" s="1259"/>
      <c r="Y50" s="1259"/>
      <c r="Z50" s="1259"/>
      <c r="AA50" s="178"/>
      <c r="AB50" s="178"/>
      <c r="AC50" s="178"/>
      <c r="AD50" s="178"/>
      <c r="AE50" s="178"/>
      <c r="AF50" s="178"/>
      <c r="AG50" s="178"/>
      <c r="AH50" s="178"/>
      <c r="AI50" s="178"/>
      <c r="AJ50" s="178"/>
      <c r="AK50" s="178"/>
    </row>
    <row r="51" spans="1:37" s="14" customFormat="1" ht="13.5" customHeight="1" x14ac:dyDescent="0.15">
      <c r="A51" s="178"/>
      <c r="B51" s="1259" t="s">
        <v>438</v>
      </c>
      <c r="C51" s="1259"/>
      <c r="D51" s="1259"/>
      <c r="E51" s="1259"/>
      <c r="F51" s="1259"/>
      <c r="G51" s="1259"/>
      <c r="H51" s="1259"/>
      <c r="I51" s="1259"/>
      <c r="J51" s="1259"/>
      <c r="K51" s="1259"/>
      <c r="L51" s="1259"/>
      <c r="M51" s="1259"/>
      <c r="N51" s="1259"/>
      <c r="O51" s="1259"/>
      <c r="P51" s="1259"/>
      <c r="Q51" s="1259"/>
      <c r="R51" s="1259"/>
      <c r="S51" s="1259"/>
      <c r="T51" s="1259"/>
      <c r="U51" s="1259"/>
      <c r="V51" s="1259"/>
      <c r="W51" s="1259"/>
      <c r="X51" s="1259"/>
      <c r="Y51" s="1259"/>
      <c r="Z51" s="1259"/>
      <c r="AA51" s="178"/>
      <c r="AB51" s="178"/>
      <c r="AC51" s="178"/>
      <c r="AD51" s="178"/>
      <c r="AE51" s="178"/>
      <c r="AF51" s="178"/>
      <c r="AG51" s="178"/>
      <c r="AH51" s="178"/>
      <c r="AI51" s="178"/>
      <c r="AJ51" s="178"/>
      <c r="AK51" s="178"/>
    </row>
    <row r="52" spans="1:37" s="14" customFormat="1" ht="13.5" customHeight="1" x14ac:dyDescent="0.15">
      <c r="A52" s="178"/>
      <c r="B52" s="1260" t="s">
        <v>387</v>
      </c>
      <c r="C52" s="1260"/>
      <c r="D52" s="1260"/>
      <c r="E52" s="1260"/>
      <c r="F52" s="1260"/>
      <c r="G52" s="1260"/>
      <c r="H52" s="1260"/>
      <c r="I52" s="1260"/>
      <c r="J52" s="1260"/>
      <c r="K52" s="1260"/>
      <c r="L52" s="1260"/>
      <c r="M52" s="1260"/>
      <c r="N52" s="1260"/>
      <c r="O52" s="1260"/>
      <c r="P52" s="1260"/>
      <c r="Q52" s="1260"/>
      <c r="R52" s="1260"/>
      <c r="S52" s="1260"/>
      <c r="T52" s="1260"/>
      <c r="U52" s="1260"/>
      <c r="V52" s="1260"/>
      <c r="W52" s="1260"/>
      <c r="X52" s="1260"/>
      <c r="Y52" s="1260"/>
      <c r="Z52" s="1260"/>
      <c r="AA52" s="178"/>
      <c r="AB52" s="178"/>
      <c r="AC52" s="178"/>
      <c r="AD52" s="178"/>
      <c r="AE52" s="178"/>
      <c r="AF52" s="178"/>
      <c r="AG52" s="178"/>
      <c r="AH52" s="178"/>
      <c r="AI52" s="178"/>
      <c r="AJ52" s="178"/>
      <c r="AK52" s="178"/>
    </row>
    <row r="53" spans="1:37" s="14" customFormat="1" x14ac:dyDescent="0.15">
      <c r="A53" s="178"/>
      <c r="B53" s="1259"/>
      <c r="C53" s="1259"/>
      <c r="D53" s="1259"/>
      <c r="E53" s="1259"/>
      <c r="F53" s="1259"/>
      <c r="G53" s="1259"/>
      <c r="H53" s="1259"/>
      <c r="I53" s="1259"/>
      <c r="J53" s="1259"/>
      <c r="K53" s="1259"/>
      <c r="L53" s="1259"/>
      <c r="M53" s="1259"/>
      <c r="N53" s="1259"/>
      <c r="O53" s="1259"/>
      <c r="P53" s="1259"/>
      <c r="Q53" s="1259"/>
      <c r="R53" s="1259"/>
      <c r="S53" s="1259"/>
      <c r="T53" s="1259"/>
      <c r="U53" s="1259"/>
      <c r="V53" s="1259"/>
      <c r="W53" s="1259"/>
      <c r="X53" s="1259"/>
      <c r="Y53" s="1259"/>
      <c r="Z53" s="1259"/>
      <c r="AA53" s="178"/>
      <c r="AB53" s="178"/>
      <c r="AC53" s="178"/>
      <c r="AD53" s="178"/>
      <c r="AE53" s="178"/>
      <c r="AF53" s="178"/>
      <c r="AG53" s="178"/>
      <c r="AH53" s="178"/>
      <c r="AI53" s="178"/>
      <c r="AJ53" s="178"/>
      <c r="AK53" s="178"/>
    </row>
    <row r="54" spans="1:37" ht="156" customHeight="1" x14ac:dyDescent="0.15">
      <c r="B54" s="1259"/>
      <c r="C54" s="1259"/>
      <c r="D54" s="1259"/>
      <c r="E54" s="1259"/>
      <c r="F54" s="1259"/>
      <c r="G54" s="1259"/>
      <c r="H54" s="1259"/>
      <c r="I54" s="1259"/>
      <c r="J54" s="1259"/>
      <c r="K54" s="1259"/>
      <c r="L54" s="1259"/>
      <c r="M54" s="1259"/>
      <c r="N54" s="1259"/>
      <c r="O54" s="1259"/>
      <c r="P54" s="1259"/>
      <c r="Q54" s="1259"/>
      <c r="R54" s="1259"/>
      <c r="S54" s="1259"/>
      <c r="T54" s="1259"/>
      <c r="U54" s="1259"/>
      <c r="V54" s="1259"/>
      <c r="W54" s="1259"/>
      <c r="X54" s="1259"/>
      <c r="Y54" s="1259"/>
      <c r="Z54" s="1259"/>
    </row>
    <row r="55" spans="1:37" x14ac:dyDescent="0.15">
      <c r="B55" s="1259"/>
      <c r="C55" s="1259"/>
      <c r="D55" s="1259"/>
      <c r="E55" s="1259"/>
      <c r="F55" s="1259"/>
      <c r="G55" s="1259"/>
      <c r="H55" s="1259"/>
      <c r="I55" s="1259"/>
      <c r="J55" s="1259"/>
      <c r="K55" s="1259"/>
      <c r="L55" s="1259"/>
      <c r="M55" s="1259"/>
      <c r="N55" s="1259"/>
      <c r="O55" s="1259"/>
      <c r="P55" s="1259"/>
      <c r="Q55" s="1259"/>
      <c r="R55" s="1259"/>
      <c r="S55" s="1259"/>
      <c r="T55" s="1259"/>
      <c r="U55" s="1259"/>
      <c r="V55" s="1259"/>
      <c r="W55" s="1259"/>
      <c r="X55" s="1259"/>
      <c r="Y55" s="1259"/>
      <c r="Z55" s="1259"/>
    </row>
    <row r="56" spans="1:37" x14ac:dyDescent="0.15">
      <c r="B56" s="1259"/>
      <c r="C56" s="1259"/>
      <c r="D56" s="1259"/>
      <c r="E56" s="1259"/>
      <c r="F56" s="1259"/>
      <c r="G56" s="1259"/>
      <c r="H56" s="1259"/>
      <c r="I56" s="1259"/>
      <c r="J56" s="1259"/>
      <c r="K56" s="1259"/>
      <c r="L56" s="1259"/>
      <c r="M56" s="1259"/>
      <c r="N56" s="1259"/>
      <c r="O56" s="1259"/>
      <c r="P56" s="1259"/>
      <c r="Q56" s="1259"/>
      <c r="R56" s="1259"/>
      <c r="S56" s="1259"/>
      <c r="T56" s="1259"/>
      <c r="U56" s="1259"/>
      <c r="V56" s="1259"/>
      <c r="W56" s="1259"/>
      <c r="X56" s="1259"/>
      <c r="Y56" s="1259"/>
      <c r="Z56" s="1259"/>
    </row>
    <row r="57" spans="1:37" x14ac:dyDescent="0.15">
      <c r="B57" s="1259"/>
      <c r="C57" s="1259"/>
      <c r="D57" s="1259"/>
      <c r="E57" s="1259"/>
      <c r="F57" s="1259"/>
      <c r="G57" s="1259"/>
      <c r="H57" s="1259"/>
      <c r="I57" s="1259"/>
      <c r="J57" s="1259"/>
      <c r="K57" s="1259"/>
      <c r="L57" s="1259"/>
      <c r="M57" s="1259"/>
      <c r="N57" s="1259"/>
      <c r="O57" s="1259"/>
      <c r="P57" s="1259"/>
      <c r="Q57" s="1259"/>
      <c r="R57" s="1259"/>
      <c r="S57" s="1259"/>
      <c r="T57" s="1259"/>
      <c r="U57" s="1259"/>
      <c r="V57" s="1259"/>
      <c r="W57" s="1259"/>
      <c r="X57" s="1259"/>
      <c r="Y57" s="1259"/>
      <c r="Z57" s="1259"/>
    </row>
    <row r="58" spans="1:37" x14ac:dyDescent="0.15">
      <c r="B58" s="1259"/>
      <c r="C58" s="1259"/>
      <c r="D58" s="1259"/>
      <c r="E58" s="1259"/>
      <c r="F58" s="1259"/>
      <c r="G58" s="1259"/>
      <c r="H58" s="1259"/>
      <c r="I58" s="1259"/>
      <c r="J58" s="1259"/>
      <c r="K58" s="1259"/>
      <c r="L58" s="1259"/>
      <c r="M58" s="1259"/>
      <c r="N58" s="1259"/>
      <c r="O58" s="1259"/>
      <c r="P58" s="1259"/>
      <c r="Q58" s="1259"/>
      <c r="R58" s="1259"/>
      <c r="S58" s="1259"/>
      <c r="T58" s="1259"/>
      <c r="U58" s="1259"/>
      <c r="V58" s="1259"/>
      <c r="W58" s="1259"/>
      <c r="X58" s="1259"/>
      <c r="Y58" s="1259"/>
      <c r="Z58" s="1259"/>
    </row>
    <row r="59" spans="1:37" x14ac:dyDescent="0.15">
      <c r="B59" s="1259"/>
      <c r="C59" s="1259"/>
      <c r="D59" s="1259"/>
      <c r="E59" s="1259"/>
      <c r="F59" s="1259"/>
      <c r="G59" s="1259"/>
      <c r="H59" s="1259"/>
      <c r="I59" s="1259"/>
      <c r="J59" s="1259"/>
      <c r="K59" s="1259"/>
      <c r="L59" s="1259"/>
      <c r="M59" s="1259"/>
      <c r="N59" s="1259"/>
      <c r="O59" s="1259"/>
      <c r="P59" s="1259"/>
      <c r="Q59" s="1259"/>
      <c r="R59" s="1259"/>
      <c r="S59" s="1259"/>
      <c r="T59" s="1259"/>
      <c r="U59" s="1259"/>
      <c r="V59" s="1259"/>
      <c r="W59" s="1259"/>
      <c r="X59" s="1259"/>
      <c r="Y59" s="1259"/>
      <c r="Z59" s="1259"/>
    </row>
    <row r="122" spans="3:7" x14ac:dyDescent="0.15">
      <c r="C122" s="233"/>
      <c r="D122" s="233"/>
      <c r="E122" s="233"/>
      <c r="F122" s="233"/>
      <c r="G122" s="233"/>
    </row>
    <row r="123" spans="3:7" x14ac:dyDescent="0.15">
      <c r="C123" s="236"/>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view="pageBreakPreview" zoomScale="99" zoomScaleNormal="100" zoomScaleSheetLayoutView="99" workbookViewId="0">
      <selection activeCell="B58" sqref="B58:Y58"/>
    </sheetView>
  </sheetViews>
  <sheetFormatPr defaultColWidth="3.5" defaultRowHeight="13.5" x14ac:dyDescent="0.15"/>
  <cols>
    <col min="1" max="1" width="2.375" style="3" customWidth="1"/>
    <col min="2" max="2" width="3" style="89" customWidth="1"/>
    <col min="3" max="7" width="3.5" style="3"/>
    <col min="8" max="25" width="4.5" style="3" customWidth="1"/>
    <col min="26" max="16384" width="3.5" style="3"/>
  </cols>
  <sheetData>
    <row r="2" spans="2:25" x14ac:dyDescent="0.15">
      <c r="B2" s="3" t="s">
        <v>422</v>
      </c>
    </row>
    <row r="3" spans="2:25" x14ac:dyDescent="0.15">
      <c r="Q3" s="1"/>
      <c r="R3" s="45" t="s">
        <v>109</v>
      </c>
      <c r="S3" s="954"/>
      <c r="T3" s="954"/>
      <c r="U3" s="45" t="s">
        <v>110</v>
      </c>
      <c r="V3" s="12"/>
      <c r="W3" s="45" t="s">
        <v>179</v>
      </c>
      <c r="X3" s="12"/>
      <c r="Y3" s="45" t="s">
        <v>180</v>
      </c>
    </row>
    <row r="4" spans="2:25" x14ac:dyDescent="0.15">
      <c r="B4" s="1261" t="s">
        <v>389</v>
      </c>
      <c r="C4" s="1261"/>
      <c r="D4" s="1261"/>
      <c r="E4" s="1261"/>
      <c r="F4" s="1261"/>
      <c r="G4" s="1261"/>
      <c r="H4" s="1261"/>
      <c r="I4" s="1261"/>
      <c r="J4" s="1261"/>
      <c r="K4" s="1261"/>
      <c r="L4" s="1261"/>
      <c r="M4" s="1261"/>
      <c r="N4" s="1261"/>
      <c r="O4" s="1261"/>
      <c r="P4" s="1261"/>
      <c r="Q4" s="1261"/>
      <c r="R4" s="1261"/>
      <c r="S4" s="1261"/>
      <c r="T4" s="1261"/>
      <c r="U4" s="1261"/>
      <c r="V4" s="1261"/>
      <c r="W4" s="1261"/>
      <c r="X4" s="1261"/>
      <c r="Y4" s="1261"/>
    </row>
    <row r="6" spans="2:25" ht="30" customHeight="1" x14ac:dyDescent="0.15">
      <c r="B6" s="194">
        <v>1</v>
      </c>
      <c r="C6" s="219" t="s">
        <v>295</v>
      </c>
      <c r="D6" s="16"/>
      <c r="E6" s="16"/>
      <c r="F6" s="16"/>
      <c r="G6" s="17"/>
      <c r="H6" s="1169"/>
      <c r="I6" s="1170"/>
      <c r="J6" s="1170"/>
      <c r="K6" s="1170"/>
      <c r="L6" s="1170"/>
      <c r="M6" s="1170"/>
      <c r="N6" s="1170"/>
      <c r="O6" s="1170"/>
      <c r="P6" s="1170"/>
      <c r="Q6" s="1170"/>
      <c r="R6" s="1170"/>
      <c r="S6" s="1170"/>
      <c r="T6" s="1170"/>
      <c r="U6" s="1170"/>
      <c r="V6" s="1170"/>
      <c r="W6" s="1170"/>
      <c r="X6" s="1170"/>
      <c r="Y6" s="1171"/>
    </row>
    <row r="7" spans="2:25" ht="30" customHeight="1" x14ac:dyDescent="0.15">
      <c r="B7" s="194">
        <v>2</v>
      </c>
      <c r="C7" s="219" t="s">
        <v>296</v>
      </c>
      <c r="D7" s="219"/>
      <c r="E7" s="219"/>
      <c r="F7" s="219"/>
      <c r="G7" s="221"/>
      <c r="H7" s="95" t="s">
        <v>10</v>
      </c>
      <c r="I7" s="219" t="s">
        <v>185</v>
      </c>
      <c r="J7" s="219"/>
      <c r="K7" s="219"/>
      <c r="L7" s="219"/>
      <c r="M7" s="96" t="s">
        <v>10</v>
      </c>
      <c r="N7" s="219" t="s">
        <v>186</v>
      </c>
      <c r="O7" s="219"/>
      <c r="P7" s="219"/>
      <c r="Q7" s="219"/>
      <c r="R7" s="96" t="s">
        <v>10</v>
      </c>
      <c r="S7" s="219" t="s">
        <v>187</v>
      </c>
      <c r="T7" s="219"/>
      <c r="U7" s="219"/>
      <c r="V7" s="219"/>
      <c r="W7" s="219"/>
      <c r="X7" s="219"/>
      <c r="Y7" s="221"/>
    </row>
    <row r="8" spans="2:25" ht="30" customHeight="1" x14ac:dyDescent="0.15">
      <c r="B8" s="192">
        <v>3</v>
      </c>
      <c r="C8" s="2" t="s">
        <v>297</v>
      </c>
      <c r="D8" s="2"/>
      <c r="E8" s="2"/>
      <c r="F8" s="2"/>
      <c r="G8" s="88"/>
      <c r="H8" s="97" t="s">
        <v>10</v>
      </c>
      <c r="I8" s="1" t="s">
        <v>390</v>
      </c>
      <c r="J8" s="2"/>
      <c r="K8" s="2"/>
      <c r="L8" s="2"/>
      <c r="M8" s="2"/>
      <c r="N8" s="2"/>
      <c r="O8" s="2"/>
      <c r="P8" s="97"/>
      <c r="Q8" s="1"/>
      <c r="R8" s="2"/>
      <c r="S8" s="2"/>
      <c r="T8" s="2"/>
      <c r="U8" s="2"/>
      <c r="V8" s="2"/>
      <c r="W8" s="2"/>
      <c r="X8" s="2"/>
      <c r="Y8" s="88"/>
    </row>
    <row r="9" spans="2:25" ht="30" customHeight="1" x14ac:dyDescent="0.15">
      <c r="B9" s="192"/>
      <c r="C9" s="2"/>
      <c r="D9" s="2"/>
      <c r="E9" s="2"/>
      <c r="F9" s="2"/>
      <c r="G9" s="88"/>
      <c r="H9" s="97" t="s">
        <v>10</v>
      </c>
      <c r="I9" s="1" t="s">
        <v>391</v>
      </c>
      <c r="J9" s="2"/>
      <c r="K9" s="2"/>
      <c r="L9" s="2"/>
      <c r="M9" s="2"/>
      <c r="N9" s="2"/>
      <c r="O9" s="2"/>
      <c r="P9" s="97"/>
      <c r="Q9" s="1"/>
      <c r="R9" s="2"/>
      <c r="S9" s="2"/>
      <c r="T9" s="2"/>
      <c r="U9" s="2"/>
      <c r="V9" s="2"/>
      <c r="W9" s="2"/>
      <c r="X9" s="2"/>
      <c r="Y9" s="88"/>
    </row>
    <row r="10" spans="2:25" ht="30" customHeight="1" x14ac:dyDescent="0.15">
      <c r="B10" s="192"/>
      <c r="C10" s="2"/>
      <c r="D10" s="2"/>
      <c r="E10" s="2"/>
      <c r="F10" s="2"/>
      <c r="G10" s="88"/>
      <c r="H10" s="97" t="s">
        <v>10</v>
      </c>
      <c r="I10" s="1" t="s">
        <v>392</v>
      </c>
      <c r="J10" s="2"/>
      <c r="K10" s="2"/>
      <c r="L10" s="2"/>
      <c r="M10" s="2"/>
      <c r="N10" s="2"/>
      <c r="O10" s="2"/>
      <c r="P10" s="97"/>
      <c r="Q10" s="1"/>
      <c r="R10" s="2"/>
      <c r="S10" s="2"/>
      <c r="T10" s="2"/>
      <c r="U10" s="2"/>
      <c r="V10" s="2"/>
      <c r="W10" s="2"/>
      <c r="X10" s="2"/>
      <c r="Y10" s="88"/>
    </row>
    <row r="11" spans="2:25" ht="30" customHeight="1" x14ac:dyDescent="0.15">
      <c r="B11" s="192"/>
      <c r="C11" s="2"/>
      <c r="D11" s="2"/>
      <c r="E11" s="2"/>
      <c r="F11" s="2"/>
      <c r="G11" s="88"/>
      <c r="H11" s="97" t="s">
        <v>59</v>
      </c>
      <c r="I11" s="1" t="s">
        <v>393</v>
      </c>
      <c r="J11" s="2"/>
      <c r="K11" s="2"/>
      <c r="L11" s="2"/>
      <c r="M11" s="2"/>
      <c r="N11" s="2"/>
      <c r="O11" s="2"/>
      <c r="P11" s="97"/>
      <c r="Q11" s="1"/>
      <c r="R11" s="2"/>
      <c r="S11" s="2"/>
      <c r="T11" s="2"/>
      <c r="U11" s="2"/>
      <c r="V11" s="2"/>
      <c r="W11" s="2"/>
      <c r="X11" s="2"/>
      <c r="Y11" s="88"/>
    </row>
    <row r="12" spans="2:25" ht="30" customHeight="1" x14ac:dyDescent="0.15">
      <c r="B12" s="192"/>
      <c r="C12" s="2"/>
      <c r="D12" s="2"/>
      <c r="E12" s="2"/>
      <c r="F12" s="2"/>
      <c r="G12" s="88"/>
      <c r="H12" s="97" t="s">
        <v>59</v>
      </c>
      <c r="I12" s="1" t="s">
        <v>394</v>
      </c>
      <c r="J12" s="2"/>
      <c r="K12" s="2"/>
      <c r="L12" s="2"/>
      <c r="M12" s="2"/>
      <c r="N12" s="2"/>
      <c r="O12" s="2"/>
      <c r="P12" s="97"/>
      <c r="Q12" s="1"/>
      <c r="R12" s="2"/>
      <c r="S12" s="2"/>
      <c r="T12" s="2"/>
      <c r="U12" s="2"/>
      <c r="V12" s="2"/>
      <c r="W12" s="2"/>
      <c r="X12" s="2"/>
      <c r="Y12" s="88"/>
    </row>
    <row r="13" spans="2:25" ht="30" customHeight="1" x14ac:dyDescent="0.15">
      <c r="B13" s="192"/>
      <c r="C13" s="2"/>
      <c r="D13" s="2"/>
      <c r="E13" s="2"/>
      <c r="F13" s="2"/>
      <c r="G13" s="88"/>
      <c r="H13" s="97" t="s">
        <v>10</v>
      </c>
      <c r="I13" s="1" t="s">
        <v>395</v>
      </c>
      <c r="J13" s="2"/>
      <c r="K13" s="2"/>
      <c r="L13" s="2"/>
      <c r="M13" s="2"/>
      <c r="N13" s="2"/>
      <c r="O13" s="2"/>
      <c r="P13" s="2"/>
      <c r="Q13" s="1"/>
      <c r="R13" s="2"/>
      <c r="S13" s="2"/>
      <c r="T13" s="2"/>
      <c r="U13" s="2"/>
      <c r="V13" s="2"/>
      <c r="W13" s="2"/>
      <c r="X13" s="2"/>
      <c r="Y13" s="88"/>
    </row>
    <row r="14" spans="2:25" x14ac:dyDescent="0.15">
      <c r="B14" s="206"/>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23">
        <v>4</v>
      </c>
      <c r="C15" s="1262" t="s">
        <v>396</v>
      </c>
      <c r="D15" s="1262"/>
      <c r="E15" s="1262"/>
      <c r="F15" s="1262"/>
      <c r="G15" s="1263"/>
      <c r="H15" s="90" t="s">
        <v>397</v>
      </c>
      <c r="I15" s="2"/>
      <c r="Y15" s="87"/>
    </row>
    <row r="16" spans="2:25" ht="12" customHeight="1" x14ac:dyDescent="0.15">
      <c r="B16" s="93"/>
      <c r="G16" s="87"/>
      <c r="H16" s="94"/>
      <c r="I16" s="1168" t="s">
        <v>398</v>
      </c>
      <c r="J16" s="1168"/>
      <c r="K16" s="1168"/>
      <c r="L16" s="1168"/>
      <c r="M16" s="1168"/>
      <c r="N16" s="1168"/>
      <c r="O16" s="1168"/>
      <c r="P16" s="1168"/>
      <c r="Q16" s="1076"/>
      <c r="R16" s="1077"/>
      <c r="S16" s="1077"/>
      <c r="T16" s="1077"/>
      <c r="U16" s="1077"/>
      <c r="V16" s="1077"/>
      <c r="W16" s="1078"/>
      <c r="Y16" s="87"/>
    </row>
    <row r="17" spans="2:25" ht="12" customHeight="1" x14ac:dyDescent="0.15">
      <c r="B17" s="93"/>
      <c r="G17" s="87"/>
      <c r="H17" s="94"/>
      <c r="I17" s="1168"/>
      <c r="J17" s="1168"/>
      <c r="K17" s="1168"/>
      <c r="L17" s="1168"/>
      <c r="M17" s="1168"/>
      <c r="N17" s="1168"/>
      <c r="O17" s="1168"/>
      <c r="P17" s="1168"/>
      <c r="Q17" s="1110"/>
      <c r="R17" s="1111"/>
      <c r="S17" s="1111"/>
      <c r="T17" s="1111"/>
      <c r="U17" s="1111"/>
      <c r="V17" s="1111"/>
      <c r="W17" s="1172"/>
      <c r="Y17" s="87"/>
    </row>
    <row r="18" spans="2:25" ht="12" customHeight="1" x14ac:dyDescent="0.15">
      <c r="B18" s="93"/>
      <c r="G18" s="87"/>
      <c r="H18" s="94"/>
      <c r="I18" s="1076" t="s">
        <v>399</v>
      </c>
      <c r="J18" s="1077"/>
      <c r="K18" s="1077"/>
      <c r="L18" s="1077"/>
      <c r="M18" s="1077"/>
      <c r="N18" s="1077"/>
      <c r="O18" s="1077"/>
      <c r="P18" s="1078"/>
      <c r="Q18" s="1076"/>
      <c r="R18" s="1077"/>
      <c r="S18" s="1077"/>
      <c r="T18" s="1077"/>
      <c r="U18" s="1077"/>
      <c r="V18" s="1077"/>
      <c r="W18" s="1078"/>
      <c r="Y18" s="87"/>
    </row>
    <row r="19" spans="2:25" ht="12" customHeight="1" x14ac:dyDescent="0.15">
      <c r="B19" s="93"/>
      <c r="G19" s="87"/>
      <c r="H19" s="94"/>
      <c r="I19" s="1181"/>
      <c r="J19" s="954"/>
      <c r="K19" s="954"/>
      <c r="L19" s="954"/>
      <c r="M19" s="954"/>
      <c r="N19" s="954"/>
      <c r="O19" s="954"/>
      <c r="P19" s="1182"/>
      <c r="Q19" s="1181"/>
      <c r="R19" s="954"/>
      <c r="S19" s="954"/>
      <c r="T19" s="954"/>
      <c r="U19" s="954"/>
      <c r="V19" s="954"/>
      <c r="W19" s="1182"/>
      <c r="Y19" s="87"/>
    </row>
    <row r="20" spans="2:25" ht="12" customHeight="1" x14ac:dyDescent="0.15">
      <c r="B20" s="93"/>
      <c r="G20" s="87"/>
      <c r="H20" s="94"/>
      <c r="I20" s="1181"/>
      <c r="J20" s="954"/>
      <c r="K20" s="954"/>
      <c r="L20" s="954"/>
      <c r="M20" s="954"/>
      <c r="N20" s="954"/>
      <c r="O20" s="954"/>
      <c r="P20" s="1182"/>
      <c r="Q20" s="1181"/>
      <c r="R20" s="954"/>
      <c r="S20" s="954"/>
      <c r="T20" s="954"/>
      <c r="U20" s="954"/>
      <c r="V20" s="954"/>
      <c r="W20" s="1182"/>
      <c r="Y20" s="87"/>
    </row>
    <row r="21" spans="2:25" ht="12" customHeight="1" x14ac:dyDescent="0.15">
      <c r="B21" s="93"/>
      <c r="G21" s="87"/>
      <c r="H21" s="94"/>
      <c r="I21" s="1110"/>
      <c r="J21" s="1111"/>
      <c r="K21" s="1111"/>
      <c r="L21" s="1111"/>
      <c r="M21" s="1111"/>
      <c r="N21" s="1111"/>
      <c r="O21" s="1111"/>
      <c r="P21" s="1172"/>
      <c r="Q21" s="1110"/>
      <c r="R21" s="1111"/>
      <c r="S21" s="1111"/>
      <c r="T21" s="1111"/>
      <c r="U21" s="1111"/>
      <c r="V21" s="1111"/>
      <c r="W21" s="1172"/>
      <c r="Y21" s="87"/>
    </row>
    <row r="22" spans="2:25" ht="12" customHeight="1" x14ac:dyDescent="0.15">
      <c r="B22" s="93"/>
      <c r="G22" s="87"/>
      <c r="H22" s="94"/>
      <c r="I22" s="1168" t="s">
        <v>400</v>
      </c>
      <c r="J22" s="1168"/>
      <c r="K22" s="1168"/>
      <c r="L22" s="1168"/>
      <c r="M22" s="1168"/>
      <c r="N22" s="1168"/>
      <c r="O22" s="1168"/>
      <c r="P22" s="1168"/>
      <c r="Q22" s="1264"/>
      <c r="R22" s="1265"/>
      <c r="S22" s="1265"/>
      <c r="T22" s="1265"/>
      <c r="U22" s="1265"/>
      <c r="V22" s="1265"/>
      <c r="W22" s="1266"/>
      <c r="Y22" s="87"/>
    </row>
    <row r="23" spans="2:25" ht="12" customHeight="1" x14ac:dyDescent="0.15">
      <c r="B23" s="93"/>
      <c r="G23" s="87"/>
      <c r="H23" s="94"/>
      <c r="I23" s="1168"/>
      <c r="J23" s="1168"/>
      <c r="K23" s="1168"/>
      <c r="L23" s="1168"/>
      <c r="M23" s="1168"/>
      <c r="N23" s="1168"/>
      <c r="O23" s="1168"/>
      <c r="P23" s="1168"/>
      <c r="Q23" s="1267"/>
      <c r="R23" s="1268"/>
      <c r="S23" s="1268"/>
      <c r="T23" s="1268"/>
      <c r="U23" s="1268"/>
      <c r="V23" s="1268"/>
      <c r="W23" s="1269"/>
      <c r="Y23" s="87"/>
    </row>
    <row r="24" spans="2:25" ht="12" customHeight="1" x14ac:dyDescent="0.15">
      <c r="B24" s="93"/>
      <c r="G24" s="87"/>
      <c r="H24" s="94"/>
      <c r="I24" s="1168" t="s">
        <v>401</v>
      </c>
      <c r="J24" s="1168"/>
      <c r="K24" s="1168"/>
      <c r="L24" s="1168"/>
      <c r="M24" s="1168"/>
      <c r="N24" s="1168"/>
      <c r="O24" s="1168"/>
      <c r="P24" s="1168"/>
      <c r="Q24" s="1264" t="s">
        <v>402</v>
      </c>
      <c r="R24" s="1265"/>
      <c r="S24" s="1265"/>
      <c r="T24" s="1265"/>
      <c r="U24" s="1265"/>
      <c r="V24" s="1265"/>
      <c r="W24" s="1266"/>
      <c r="Y24" s="87"/>
    </row>
    <row r="25" spans="2:25" ht="12" customHeight="1" x14ac:dyDescent="0.15">
      <c r="B25" s="93"/>
      <c r="G25" s="87"/>
      <c r="H25" s="94"/>
      <c r="I25" s="1168"/>
      <c r="J25" s="1168"/>
      <c r="K25" s="1168"/>
      <c r="L25" s="1168"/>
      <c r="M25" s="1168"/>
      <c r="N25" s="1168"/>
      <c r="O25" s="1168"/>
      <c r="P25" s="1168"/>
      <c r="Q25" s="1267"/>
      <c r="R25" s="1268"/>
      <c r="S25" s="1268"/>
      <c r="T25" s="1268"/>
      <c r="U25" s="1268"/>
      <c r="V25" s="1268"/>
      <c r="W25" s="1269"/>
      <c r="Y25" s="87"/>
    </row>
    <row r="26" spans="2:25" ht="12" customHeight="1" x14ac:dyDescent="0.15">
      <c r="B26" s="93"/>
      <c r="G26" s="87"/>
      <c r="H26" s="94"/>
      <c r="I26" s="1168" t="s">
        <v>403</v>
      </c>
      <c r="J26" s="1168"/>
      <c r="K26" s="1168"/>
      <c r="L26" s="1168"/>
      <c r="M26" s="1168"/>
      <c r="N26" s="1168"/>
      <c r="O26" s="1168"/>
      <c r="P26" s="1168"/>
      <c r="Q26" s="1264"/>
      <c r="R26" s="1265"/>
      <c r="S26" s="1265"/>
      <c r="T26" s="1265"/>
      <c r="U26" s="1265"/>
      <c r="V26" s="1265"/>
      <c r="W26" s="1266"/>
      <c r="Y26" s="87"/>
    </row>
    <row r="27" spans="2:25" ht="12" customHeight="1" x14ac:dyDescent="0.15">
      <c r="B27" s="93"/>
      <c r="G27" s="87"/>
      <c r="H27" s="94"/>
      <c r="I27" s="1168"/>
      <c r="J27" s="1168"/>
      <c r="K27" s="1168"/>
      <c r="L27" s="1168"/>
      <c r="M27" s="1168"/>
      <c r="N27" s="1168"/>
      <c r="O27" s="1168"/>
      <c r="P27" s="1168"/>
      <c r="Q27" s="1267"/>
      <c r="R27" s="1268"/>
      <c r="S27" s="1268"/>
      <c r="T27" s="1268"/>
      <c r="U27" s="1268"/>
      <c r="V27" s="1268"/>
      <c r="W27" s="1269"/>
      <c r="Y27" s="87"/>
    </row>
    <row r="28" spans="2:25" ht="15" customHeight="1" x14ac:dyDescent="0.15">
      <c r="B28" s="93"/>
      <c r="G28" s="87"/>
      <c r="H28" s="94"/>
      <c r="I28" s="2"/>
      <c r="J28" s="2"/>
      <c r="K28" s="2"/>
      <c r="L28" s="2"/>
      <c r="M28" s="2"/>
      <c r="N28" s="2"/>
      <c r="O28" s="2"/>
      <c r="P28" s="2"/>
      <c r="Q28" s="2"/>
      <c r="R28" s="2"/>
      <c r="S28" s="2"/>
      <c r="T28" s="2"/>
      <c r="U28" s="2"/>
      <c r="Y28" s="224"/>
    </row>
    <row r="29" spans="2:25" ht="29.25" customHeight="1" x14ac:dyDescent="0.15">
      <c r="B29" s="123"/>
      <c r="C29" s="222"/>
      <c r="D29" s="222"/>
      <c r="E29" s="222"/>
      <c r="F29" s="222"/>
      <c r="G29" s="223"/>
      <c r="H29" s="90" t="s">
        <v>404</v>
      </c>
      <c r="I29" s="2"/>
      <c r="Y29" s="87"/>
    </row>
    <row r="30" spans="2:25" ht="12" customHeight="1" x14ac:dyDescent="0.15">
      <c r="B30" s="93"/>
      <c r="G30" s="87"/>
      <c r="H30" s="94"/>
      <c r="I30" s="1168" t="s">
        <v>398</v>
      </c>
      <c r="J30" s="1168"/>
      <c r="K30" s="1168"/>
      <c r="L30" s="1168"/>
      <c r="M30" s="1168"/>
      <c r="N30" s="1168"/>
      <c r="O30" s="1168"/>
      <c r="P30" s="1168"/>
      <c r="Q30" s="1076"/>
      <c r="R30" s="1077"/>
      <c r="S30" s="1077"/>
      <c r="T30" s="1077"/>
      <c r="U30" s="1077"/>
      <c r="V30" s="1077"/>
      <c r="W30" s="1078"/>
      <c r="Y30" s="87"/>
    </row>
    <row r="31" spans="2:25" ht="12" customHeight="1" x14ac:dyDescent="0.15">
      <c r="B31" s="93"/>
      <c r="G31" s="87"/>
      <c r="H31" s="94"/>
      <c r="I31" s="1168"/>
      <c r="J31" s="1168"/>
      <c r="K31" s="1168"/>
      <c r="L31" s="1168"/>
      <c r="M31" s="1168"/>
      <c r="N31" s="1168"/>
      <c r="O31" s="1168"/>
      <c r="P31" s="1168"/>
      <c r="Q31" s="1110"/>
      <c r="R31" s="1111"/>
      <c r="S31" s="1111"/>
      <c r="T31" s="1111"/>
      <c r="U31" s="1111"/>
      <c r="V31" s="1111"/>
      <c r="W31" s="1172"/>
      <c r="Y31" s="87"/>
    </row>
    <row r="32" spans="2:25" ht="12" customHeight="1" x14ac:dyDescent="0.15">
      <c r="B32" s="93"/>
      <c r="G32" s="87"/>
      <c r="H32" s="94"/>
      <c r="I32" s="1076" t="s">
        <v>399</v>
      </c>
      <c r="J32" s="1077"/>
      <c r="K32" s="1077"/>
      <c r="L32" s="1077"/>
      <c r="M32" s="1077"/>
      <c r="N32" s="1077"/>
      <c r="O32" s="1077"/>
      <c r="P32" s="1078"/>
      <c r="Q32" s="1076"/>
      <c r="R32" s="1077"/>
      <c r="S32" s="1077"/>
      <c r="T32" s="1077"/>
      <c r="U32" s="1077"/>
      <c r="V32" s="1077"/>
      <c r="W32" s="1078"/>
      <c r="Y32" s="87"/>
    </row>
    <row r="33" spans="2:25" ht="12" customHeight="1" x14ac:dyDescent="0.15">
      <c r="B33" s="93"/>
      <c r="G33" s="87"/>
      <c r="H33" s="94"/>
      <c r="I33" s="1181"/>
      <c r="J33" s="954"/>
      <c r="K33" s="954"/>
      <c r="L33" s="954"/>
      <c r="M33" s="954"/>
      <c r="N33" s="954"/>
      <c r="O33" s="954"/>
      <c r="P33" s="1182"/>
      <c r="Q33" s="1181"/>
      <c r="R33" s="954"/>
      <c r="S33" s="954"/>
      <c r="T33" s="954"/>
      <c r="U33" s="954"/>
      <c r="V33" s="954"/>
      <c r="W33" s="1182"/>
      <c r="Y33" s="87"/>
    </row>
    <row r="34" spans="2:25" ht="12" customHeight="1" x14ac:dyDescent="0.15">
      <c r="B34" s="93"/>
      <c r="G34" s="87"/>
      <c r="H34" s="94"/>
      <c r="I34" s="1181"/>
      <c r="J34" s="954"/>
      <c r="K34" s="954"/>
      <c r="L34" s="954"/>
      <c r="M34" s="954"/>
      <c r="N34" s="954"/>
      <c r="O34" s="954"/>
      <c r="P34" s="1182"/>
      <c r="Q34" s="1181"/>
      <c r="R34" s="954"/>
      <c r="S34" s="954"/>
      <c r="T34" s="954"/>
      <c r="U34" s="954"/>
      <c r="V34" s="954"/>
      <c r="W34" s="1182"/>
      <c r="Y34" s="87"/>
    </row>
    <row r="35" spans="2:25" ht="12" customHeight="1" x14ac:dyDescent="0.15">
      <c r="B35" s="93"/>
      <c r="G35" s="87"/>
      <c r="H35" s="94"/>
      <c r="I35" s="1110"/>
      <c r="J35" s="1111"/>
      <c r="K35" s="1111"/>
      <c r="L35" s="1111"/>
      <c r="M35" s="1111"/>
      <c r="N35" s="1111"/>
      <c r="O35" s="1111"/>
      <c r="P35" s="1172"/>
      <c r="Q35" s="1110"/>
      <c r="R35" s="1111"/>
      <c r="S35" s="1111"/>
      <c r="T35" s="1111"/>
      <c r="U35" s="1111"/>
      <c r="V35" s="1111"/>
      <c r="W35" s="1172"/>
      <c r="Y35" s="87"/>
    </row>
    <row r="36" spans="2:25" ht="12" customHeight="1" x14ac:dyDescent="0.15">
      <c r="B36" s="93"/>
      <c r="G36" s="87"/>
      <c r="H36" s="94"/>
      <c r="I36" s="1168" t="s">
        <v>400</v>
      </c>
      <c r="J36" s="1168"/>
      <c r="K36" s="1168"/>
      <c r="L36" s="1168"/>
      <c r="M36" s="1168"/>
      <c r="N36" s="1168"/>
      <c r="O36" s="1168"/>
      <c r="P36" s="1168"/>
      <c r="Q36" s="1264"/>
      <c r="R36" s="1265"/>
      <c r="S36" s="1265"/>
      <c r="T36" s="1265"/>
      <c r="U36" s="1265"/>
      <c r="V36" s="1265"/>
      <c r="W36" s="1266"/>
      <c r="Y36" s="87"/>
    </row>
    <row r="37" spans="2:25" ht="12" customHeight="1" x14ac:dyDescent="0.15">
      <c r="B37" s="93"/>
      <c r="G37" s="87"/>
      <c r="H37" s="94"/>
      <c r="I37" s="1168"/>
      <c r="J37" s="1168"/>
      <c r="K37" s="1168"/>
      <c r="L37" s="1168"/>
      <c r="M37" s="1168"/>
      <c r="N37" s="1168"/>
      <c r="O37" s="1168"/>
      <c r="P37" s="1168"/>
      <c r="Q37" s="1267"/>
      <c r="R37" s="1268"/>
      <c r="S37" s="1268"/>
      <c r="T37" s="1268"/>
      <c r="U37" s="1268"/>
      <c r="V37" s="1268"/>
      <c r="W37" s="1269"/>
      <c r="Y37" s="87"/>
    </row>
    <row r="38" spans="2:25" ht="12" customHeight="1" x14ac:dyDescent="0.15">
      <c r="B38" s="93"/>
      <c r="G38" s="87"/>
      <c r="H38" s="237"/>
      <c r="I38" s="961" t="s">
        <v>401</v>
      </c>
      <c r="J38" s="1168"/>
      <c r="K38" s="1168"/>
      <c r="L38" s="1168"/>
      <c r="M38" s="1168"/>
      <c r="N38" s="1168"/>
      <c r="O38" s="1168"/>
      <c r="P38" s="1168"/>
      <c r="Q38" s="1169" t="s">
        <v>402</v>
      </c>
      <c r="R38" s="1170"/>
      <c r="S38" s="1170"/>
      <c r="T38" s="1170"/>
      <c r="U38" s="1170"/>
      <c r="V38" s="1170"/>
      <c r="W38" s="1170"/>
      <c r="X38" s="94"/>
      <c r="Y38" s="87"/>
    </row>
    <row r="39" spans="2:25" ht="12" customHeight="1" x14ac:dyDescent="0.15">
      <c r="B39" s="93"/>
      <c r="G39" s="87"/>
      <c r="H39" s="94"/>
      <c r="I39" s="1270"/>
      <c r="J39" s="1270"/>
      <c r="K39" s="1270"/>
      <c r="L39" s="1270"/>
      <c r="M39" s="1270"/>
      <c r="N39" s="1270"/>
      <c r="O39" s="1270"/>
      <c r="P39" s="1270"/>
      <c r="Q39" s="1267"/>
      <c r="R39" s="1268"/>
      <c r="S39" s="1268"/>
      <c r="T39" s="1268"/>
      <c r="U39" s="1268"/>
      <c r="V39" s="1268"/>
      <c r="W39" s="1269"/>
      <c r="Y39" s="87"/>
    </row>
    <row r="40" spans="2:25" ht="12" customHeight="1" x14ac:dyDescent="0.15">
      <c r="B40" s="93"/>
      <c r="G40" s="87"/>
      <c r="H40" s="94"/>
      <c r="I40" s="1168" t="s">
        <v>403</v>
      </c>
      <c r="J40" s="1168"/>
      <c r="K40" s="1168"/>
      <c r="L40" s="1168"/>
      <c r="M40" s="1168"/>
      <c r="N40" s="1168"/>
      <c r="O40" s="1168"/>
      <c r="P40" s="1168"/>
      <c r="Q40" s="1264"/>
      <c r="R40" s="1265"/>
      <c r="S40" s="1265"/>
      <c r="T40" s="1265"/>
      <c r="U40" s="1265"/>
      <c r="V40" s="1265"/>
      <c r="W40" s="1266"/>
      <c r="Y40" s="87"/>
    </row>
    <row r="41" spans="2:25" ht="12" customHeight="1" x14ac:dyDescent="0.15">
      <c r="B41" s="93"/>
      <c r="G41" s="87"/>
      <c r="H41" s="94"/>
      <c r="I41" s="1168"/>
      <c r="J41" s="1168"/>
      <c r="K41" s="1168"/>
      <c r="L41" s="1168"/>
      <c r="M41" s="1168"/>
      <c r="N41" s="1168"/>
      <c r="O41" s="1168"/>
      <c r="P41" s="1168"/>
      <c r="Q41" s="1267"/>
      <c r="R41" s="1268"/>
      <c r="S41" s="1268"/>
      <c r="T41" s="1268"/>
      <c r="U41" s="1268"/>
      <c r="V41" s="1268"/>
      <c r="W41" s="1269"/>
      <c r="Y41" s="87"/>
    </row>
    <row r="42" spans="2:25" ht="15" customHeight="1" x14ac:dyDescent="0.15">
      <c r="B42" s="93"/>
      <c r="G42" s="87"/>
      <c r="H42" s="94"/>
      <c r="I42" s="2"/>
      <c r="J42" s="2"/>
      <c r="K42" s="2"/>
      <c r="L42" s="2"/>
      <c r="M42" s="2"/>
      <c r="N42" s="2"/>
      <c r="O42" s="2"/>
      <c r="P42" s="2"/>
      <c r="Q42" s="2"/>
      <c r="R42" s="2"/>
      <c r="S42" s="2"/>
      <c r="T42" s="2"/>
      <c r="U42" s="2"/>
      <c r="Y42" s="224"/>
    </row>
    <row r="43" spans="2:25" ht="29.25" customHeight="1" x14ac:dyDescent="0.15">
      <c r="B43" s="123"/>
      <c r="C43" s="222"/>
      <c r="D43" s="222"/>
      <c r="E43" s="222"/>
      <c r="F43" s="222"/>
      <c r="G43" s="223"/>
      <c r="H43" s="90" t="s">
        <v>405</v>
      </c>
      <c r="I43" s="2"/>
      <c r="Y43" s="87"/>
    </row>
    <row r="44" spans="2:25" ht="12" customHeight="1" x14ac:dyDescent="0.15">
      <c r="B44" s="93"/>
      <c r="G44" s="87"/>
      <c r="H44" s="94"/>
      <c r="I44" s="1168" t="s">
        <v>398</v>
      </c>
      <c r="J44" s="1168"/>
      <c r="K44" s="1168"/>
      <c r="L44" s="1168"/>
      <c r="M44" s="1168"/>
      <c r="N44" s="1168"/>
      <c r="O44" s="1168"/>
      <c r="P44" s="1168"/>
      <c r="Q44" s="1076"/>
      <c r="R44" s="1077"/>
      <c r="S44" s="1077"/>
      <c r="T44" s="1077"/>
      <c r="U44" s="1077"/>
      <c r="V44" s="1077"/>
      <c r="W44" s="1078"/>
      <c r="Y44" s="87"/>
    </row>
    <row r="45" spans="2:25" ht="12" customHeight="1" x14ac:dyDescent="0.15">
      <c r="B45" s="93"/>
      <c r="G45" s="87"/>
      <c r="H45" s="94"/>
      <c r="I45" s="1168"/>
      <c r="J45" s="1168"/>
      <c r="K45" s="1168"/>
      <c r="L45" s="1168"/>
      <c r="M45" s="1168"/>
      <c r="N45" s="1168"/>
      <c r="O45" s="1168"/>
      <c r="P45" s="1168"/>
      <c r="Q45" s="1110"/>
      <c r="R45" s="1111"/>
      <c r="S45" s="1111"/>
      <c r="T45" s="1111"/>
      <c r="U45" s="1111"/>
      <c r="V45" s="1111"/>
      <c r="W45" s="1172"/>
      <c r="Y45" s="87"/>
    </row>
    <row r="46" spans="2:25" ht="12" customHeight="1" x14ac:dyDescent="0.15">
      <c r="B46" s="93"/>
      <c r="G46" s="87"/>
      <c r="H46" s="94"/>
      <c r="I46" s="1076" t="s">
        <v>399</v>
      </c>
      <c r="J46" s="1077"/>
      <c r="K46" s="1077"/>
      <c r="L46" s="1077"/>
      <c r="M46" s="1077"/>
      <c r="N46" s="1077"/>
      <c r="O46" s="1077"/>
      <c r="P46" s="1078"/>
      <c r="Q46" s="1076"/>
      <c r="R46" s="1077"/>
      <c r="S46" s="1077"/>
      <c r="T46" s="1077"/>
      <c r="U46" s="1077"/>
      <c r="V46" s="1077"/>
      <c r="W46" s="1078"/>
      <c r="Y46" s="87"/>
    </row>
    <row r="47" spans="2:25" ht="12" customHeight="1" x14ac:dyDescent="0.15">
      <c r="B47" s="93"/>
      <c r="G47" s="87"/>
      <c r="H47" s="94"/>
      <c r="I47" s="1181"/>
      <c r="J47" s="954"/>
      <c r="K47" s="954"/>
      <c r="L47" s="954"/>
      <c r="M47" s="954"/>
      <c r="N47" s="954"/>
      <c r="O47" s="954"/>
      <c r="P47" s="1182"/>
      <c r="Q47" s="1181"/>
      <c r="R47" s="954"/>
      <c r="S47" s="954"/>
      <c r="T47" s="954"/>
      <c r="U47" s="954"/>
      <c r="V47" s="954"/>
      <c r="W47" s="1182"/>
      <c r="Y47" s="87"/>
    </row>
    <row r="48" spans="2:25" ht="12" customHeight="1" x14ac:dyDescent="0.15">
      <c r="B48" s="93"/>
      <c r="G48" s="87"/>
      <c r="H48" s="94"/>
      <c r="I48" s="1181"/>
      <c r="J48" s="954"/>
      <c r="K48" s="954"/>
      <c r="L48" s="954"/>
      <c r="M48" s="954"/>
      <c r="N48" s="954"/>
      <c r="O48" s="954"/>
      <c r="P48" s="1182"/>
      <c r="Q48" s="1181"/>
      <c r="R48" s="954"/>
      <c r="S48" s="954"/>
      <c r="T48" s="954"/>
      <c r="U48" s="954"/>
      <c r="V48" s="954"/>
      <c r="W48" s="1182"/>
      <c r="Y48" s="87"/>
    </row>
    <row r="49" spans="2:25" ht="12" customHeight="1" x14ac:dyDescent="0.15">
      <c r="B49" s="93"/>
      <c r="G49" s="87"/>
      <c r="H49" s="94"/>
      <c r="I49" s="1110"/>
      <c r="J49" s="1111"/>
      <c r="K49" s="1111"/>
      <c r="L49" s="1111"/>
      <c r="M49" s="1111"/>
      <c r="N49" s="1111"/>
      <c r="O49" s="1111"/>
      <c r="P49" s="1172"/>
      <c r="Q49" s="1110"/>
      <c r="R49" s="1111"/>
      <c r="S49" s="1111"/>
      <c r="T49" s="1111"/>
      <c r="U49" s="1111"/>
      <c r="V49" s="1111"/>
      <c r="W49" s="1172"/>
      <c r="Y49" s="87"/>
    </row>
    <row r="50" spans="2:25" ht="12" customHeight="1" x14ac:dyDescent="0.15">
      <c r="B50" s="93"/>
      <c r="G50" s="87"/>
      <c r="H50" s="94"/>
      <c r="I50" s="1168" t="s">
        <v>400</v>
      </c>
      <c r="J50" s="1168"/>
      <c r="K50" s="1168"/>
      <c r="L50" s="1168"/>
      <c r="M50" s="1168"/>
      <c r="N50" s="1168"/>
      <c r="O50" s="1168"/>
      <c r="P50" s="1168"/>
      <c r="Q50" s="1264"/>
      <c r="R50" s="1265"/>
      <c r="S50" s="1265"/>
      <c r="T50" s="1265"/>
      <c r="U50" s="1265"/>
      <c r="V50" s="1265"/>
      <c r="W50" s="1266"/>
      <c r="Y50" s="87"/>
    </row>
    <row r="51" spans="2:25" ht="12" customHeight="1" x14ac:dyDescent="0.15">
      <c r="B51" s="93"/>
      <c r="G51" s="87"/>
      <c r="H51" s="94"/>
      <c r="I51" s="1168"/>
      <c r="J51" s="1168"/>
      <c r="K51" s="1168"/>
      <c r="L51" s="1168"/>
      <c r="M51" s="1168"/>
      <c r="N51" s="1168"/>
      <c r="O51" s="1168"/>
      <c r="P51" s="1168"/>
      <c r="Q51" s="1267"/>
      <c r="R51" s="1268"/>
      <c r="S51" s="1268"/>
      <c r="T51" s="1268"/>
      <c r="U51" s="1268"/>
      <c r="V51" s="1268"/>
      <c r="W51" s="1269"/>
      <c r="Y51" s="87"/>
    </row>
    <row r="52" spans="2:25" ht="12" customHeight="1" x14ac:dyDescent="0.15">
      <c r="B52" s="93"/>
      <c r="G52" s="87"/>
      <c r="H52" s="94"/>
      <c r="I52" s="1168" t="s">
        <v>401</v>
      </c>
      <c r="J52" s="1168"/>
      <c r="K52" s="1168"/>
      <c r="L52" s="1168"/>
      <c r="M52" s="1168"/>
      <c r="N52" s="1168"/>
      <c r="O52" s="1168"/>
      <c r="P52" s="1168"/>
      <c r="Q52" s="1264" t="s">
        <v>402</v>
      </c>
      <c r="R52" s="1265"/>
      <c r="S52" s="1265"/>
      <c r="T52" s="1265"/>
      <c r="U52" s="1265"/>
      <c r="V52" s="1265"/>
      <c r="W52" s="1266"/>
      <c r="Y52" s="87"/>
    </row>
    <row r="53" spans="2:25" ht="12" customHeight="1" x14ac:dyDescent="0.15">
      <c r="B53" s="93"/>
      <c r="G53" s="87"/>
      <c r="H53" s="94"/>
      <c r="I53" s="1168"/>
      <c r="J53" s="1168"/>
      <c r="K53" s="1168"/>
      <c r="L53" s="1168"/>
      <c r="M53" s="1168"/>
      <c r="N53" s="1168"/>
      <c r="O53" s="1168"/>
      <c r="P53" s="1168"/>
      <c r="Q53" s="1267"/>
      <c r="R53" s="1268"/>
      <c r="S53" s="1268"/>
      <c r="T53" s="1268"/>
      <c r="U53" s="1268"/>
      <c r="V53" s="1268"/>
      <c r="W53" s="1269"/>
      <c r="Y53" s="87"/>
    </row>
    <row r="54" spans="2:25" ht="12" customHeight="1" x14ac:dyDescent="0.15">
      <c r="B54" s="93"/>
      <c r="G54" s="87"/>
      <c r="H54" s="94"/>
      <c r="I54" s="1168" t="s">
        <v>403</v>
      </c>
      <c r="J54" s="1168"/>
      <c r="K54" s="1168"/>
      <c r="L54" s="1168"/>
      <c r="M54" s="1168"/>
      <c r="N54" s="1168"/>
      <c r="O54" s="1168"/>
      <c r="P54" s="1168"/>
      <c r="Q54" s="1264"/>
      <c r="R54" s="1265"/>
      <c r="S54" s="1265"/>
      <c r="T54" s="1265"/>
      <c r="U54" s="1265"/>
      <c r="V54" s="1265"/>
      <c r="W54" s="1266"/>
      <c r="Y54" s="87"/>
    </row>
    <row r="55" spans="2:25" ht="12" customHeight="1" x14ac:dyDescent="0.15">
      <c r="B55" s="93"/>
      <c r="G55" s="87"/>
      <c r="H55" s="94"/>
      <c r="I55" s="1168"/>
      <c r="J55" s="1168"/>
      <c r="K55" s="1168"/>
      <c r="L55" s="1168"/>
      <c r="M55" s="1168"/>
      <c r="N55" s="1168"/>
      <c r="O55" s="1168"/>
      <c r="P55" s="1168"/>
      <c r="Q55" s="1267"/>
      <c r="R55" s="1268"/>
      <c r="S55" s="1268"/>
      <c r="T55" s="1268"/>
      <c r="U55" s="1268"/>
      <c r="V55" s="1268"/>
      <c r="W55" s="1269"/>
      <c r="Y55" s="87"/>
    </row>
    <row r="56" spans="2:25" ht="15" customHeight="1" x14ac:dyDescent="0.15">
      <c r="B56" s="205"/>
      <c r="C56" s="59"/>
      <c r="D56" s="59"/>
      <c r="E56" s="59"/>
      <c r="F56" s="59"/>
      <c r="G56" s="60"/>
      <c r="H56" s="101"/>
      <c r="I56" s="59"/>
      <c r="J56" s="59"/>
      <c r="K56" s="59"/>
      <c r="L56" s="59"/>
      <c r="M56" s="59"/>
      <c r="N56" s="59"/>
      <c r="O56" s="59"/>
      <c r="P56" s="59"/>
      <c r="Q56" s="59"/>
      <c r="R56" s="59"/>
      <c r="S56" s="59"/>
      <c r="T56" s="59"/>
      <c r="U56" s="59"/>
      <c r="V56" s="59"/>
      <c r="W56" s="1178"/>
      <c r="X56" s="1178"/>
      <c r="Y56" s="1179"/>
    </row>
    <row r="57" spans="2:25" ht="15" customHeight="1" x14ac:dyDescent="0.15">
      <c r="Y57" s="201"/>
    </row>
    <row r="58" spans="2:25" ht="38.450000000000003" customHeight="1" x14ac:dyDescent="0.15">
      <c r="B58" s="1271" t="s">
        <v>406</v>
      </c>
      <c r="C58" s="1271"/>
      <c r="D58" s="1271"/>
      <c r="E58" s="1271"/>
      <c r="F58" s="1271"/>
      <c r="G58" s="1271"/>
      <c r="H58" s="1271"/>
      <c r="I58" s="1271"/>
      <c r="J58" s="1271"/>
      <c r="K58" s="1271"/>
      <c r="L58" s="1271"/>
      <c r="M58" s="1271"/>
      <c r="N58" s="1271"/>
      <c r="O58" s="1271"/>
      <c r="P58" s="1271"/>
      <c r="Q58" s="1271"/>
      <c r="R58" s="1271"/>
      <c r="S58" s="1271"/>
      <c r="T58" s="1271"/>
      <c r="U58" s="1271"/>
      <c r="V58" s="1271"/>
      <c r="W58" s="1271"/>
      <c r="X58" s="1271"/>
      <c r="Y58" s="1271"/>
    </row>
    <row r="59" spans="2:25" ht="24" customHeight="1" x14ac:dyDescent="0.15">
      <c r="B59" s="1271" t="s">
        <v>407</v>
      </c>
      <c r="C59" s="1271"/>
      <c r="D59" s="1271"/>
      <c r="E59" s="1271"/>
      <c r="F59" s="1271"/>
      <c r="G59" s="1271"/>
      <c r="H59" s="1271"/>
      <c r="I59" s="1271"/>
      <c r="J59" s="1271"/>
      <c r="K59" s="1271"/>
      <c r="L59" s="1271"/>
      <c r="M59" s="1271"/>
      <c r="N59" s="1271"/>
      <c r="O59" s="1271"/>
      <c r="P59" s="1271"/>
      <c r="Q59" s="1271"/>
      <c r="R59" s="1271"/>
      <c r="S59" s="1271"/>
      <c r="T59" s="1271"/>
      <c r="U59" s="1271"/>
      <c r="V59" s="1271"/>
      <c r="W59" s="1271"/>
      <c r="X59" s="1271"/>
      <c r="Y59" s="1271"/>
    </row>
    <row r="60" spans="2:25" ht="24" customHeight="1" x14ac:dyDescent="0.15">
      <c r="B60" s="1271" t="s">
        <v>408</v>
      </c>
      <c r="C60" s="1271"/>
      <c r="D60" s="1271"/>
      <c r="E60" s="1271"/>
      <c r="F60" s="1271"/>
      <c r="G60" s="1271"/>
      <c r="H60" s="1271"/>
      <c r="I60" s="1271"/>
      <c r="J60" s="1271"/>
      <c r="K60" s="1271"/>
      <c r="L60" s="1271"/>
      <c r="M60" s="1271"/>
      <c r="N60" s="1271"/>
      <c r="O60" s="1271"/>
      <c r="P60" s="1271"/>
      <c r="Q60" s="1271"/>
      <c r="R60" s="1271"/>
      <c r="S60" s="1271"/>
      <c r="T60" s="1271"/>
      <c r="U60" s="1271"/>
      <c r="V60" s="1271"/>
      <c r="W60" s="1271"/>
      <c r="X60" s="1271"/>
      <c r="Y60" s="1271"/>
    </row>
    <row r="61" spans="2:25" x14ac:dyDescent="0.15">
      <c r="B61" s="102" t="s">
        <v>298</v>
      </c>
      <c r="D61" s="222"/>
      <c r="E61" s="222"/>
      <c r="F61" s="222"/>
      <c r="G61" s="222"/>
      <c r="H61" s="222"/>
      <c r="I61" s="222"/>
      <c r="J61" s="222"/>
      <c r="K61" s="222"/>
      <c r="L61" s="222"/>
      <c r="M61" s="222"/>
      <c r="N61" s="222"/>
      <c r="O61" s="222"/>
      <c r="P61" s="222"/>
      <c r="Q61" s="222"/>
      <c r="R61" s="222"/>
      <c r="S61" s="222"/>
      <c r="T61" s="222"/>
      <c r="U61" s="222"/>
      <c r="V61" s="222"/>
      <c r="W61" s="222"/>
      <c r="X61" s="222"/>
      <c r="Y61" s="222"/>
    </row>
    <row r="62" spans="2:25" x14ac:dyDescent="0.15">
      <c r="B62" s="102"/>
      <c r="D62" s="202"/>
      <c r="E62" s="202"/>
      <c r="F62" s="202"/>
      <c r="G62" s="202"/>
      <c r="H62" s="202"/>
      <c r="I62" s="202"/>
      <c r="J62" s="202"/>
      <c r="K62" s="202"/>
      <c r="L62" s="202"/>
      <c r="M62" s="202"/>
      <c r="N62" s="202"/>
      <c r="O62" s="202"/>
      <c r="P62" s="202"/>
      <c r="Q62" s="202"/>
      <c r="R62" s="202"/>
      <c r="S62" s="202"/>
      <c r="T62" s="202"/>
      <c r="U62" s="202"/>
      <c r="V62" s="202"/>
      <c r="W62" s="202"/>
      <c r="X62" s="202"/>
      <c r="Y62" s="202"/>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formula1>"□,■"</formula1>
    </dataValidation>
  </dataValidations>
  <pageMargins left="0.70866141732283472" right="0.70866141732283472" top="0.74803149606299213" bottom="0.74803149606299213" header="0.31496062992125984" footer="0.31496062992125984"/>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70"/>
  <sheetViews>
    <sheetView view="pageBreakPreview" zoomScale="110" zoomScaleNormal="100" zoomScaleSheetLayoutView="110" workbookViewId="0">
      <selection activeCell="H23" sqref="H23"/>
    </sheetView>
  </sheetViews>
  <sheetFormatPr defaultColWidth="4" defaultRowHeight="13.5" x14ac:dyDescent="0.15"/>
  <cols>
    <col min="1" max="1" width="2.875" style="647" customWidth="1"/>
    <col min="2" max="2" width="2.375" style="647" customWidth="1"/>
    <col min="3" max="3" width="3.5" style="647" customWidth="1"/>
    <col min="4" max="13" width="3.625" style="647" customWidth="1"/>
    <col min="14" max="14" width="4.875" style="647" customWidth="1"/>
    <col min="15" max="15" width="3.625" style="647" customWidth="1"/>
    <col min="16" max="16" width="1.5" style="647" customWidth="1"/>
    <col min="17" max="18" width="3.625" style="647" customWidth="1"/>
    <col min="19" max="19" width="2.75" style="647" customWidth="1"/>
    <col min="20" max="31" width="3.625" style="647" customWidth="1"/>
    <col min="32" max="16384" width="4" style="647"/>
  </cols>
  <sheetData>
    <row r="2" spans="2:31" x14ac:dyDescent="0.15">
      <c r="B2" s="647" t="s">
        <v>419</v>
      </c>
    </row>
    <row r="3" spans="2:31" x14ac:dyDescent="0.15">
      <c r="U3" s="2"/>
      <c r="X3" s="45" t="s">
        <v>109</v>
      </c>
      <c r="Y3" s="954"/>
      <c r="Z3" s="954"/>
      <c r="AA3" s="45" t="s">
        <v>110</v>
      </c>
      <c r="AB3" s="636"/>
      <c r="AC3" s="45" t="s">
        <v>179</v>
      </c>
      <c r="AD3" s="636"/>
      <c r="AE3" s="45" t="s">
        <v>180</v>
      </c>
    </row>
    <row r="4" spans="2:31" x14ac:dyDescent="0.15">
      <c r="T4" s="86"/>
      <c r="U4" s="86"/>
      <c r="V4" s="86"/>
    </row>
    <row r="5" spans="2:31" x14ac:dyDescent="0.15">
      <c r="B5" s="954" t="s">
        <v>313</v>
      </c>
      <c r="C5" s="954"/>
      <c r="D5" s="954"/>
      <c r="E5" s="954"/>
      <c r="F5" s="954"/>
      <c r="G5" s="954"/>
      <c r="H5" s="954"/>
      <c r="I5" s="954"/>
      <c r="J5" s="954"/>
      <c r="K5" s="954"/>
      <c r="L5" s="954"/>
      <c r="M5" s="954"/>
      <c r="N5" s="954"/>
      <c r="O5" s="954"/>
      <c r="P5" s="954"/>
      <c r="Q5" s="954"/>
      <c r="R5" s="954"/>
      <c r="S5" s="954"/>
      <c r="T5" s="954"/>
      <c r="U5" s="954"/>
      <c r="V5" s="954"/>
      <c r="W5" s="954"/>
      <c r="X5" s="954"/>
      <c r="Y5" s="954"/>
      <c r="Z5" s="954"/>
      <c r="AA5" s="954"/>
      <c r="AB5" s="954"/>
      <c r="AC5" s="954"/>
      <c r="AD5" s="954"/>
      <c r="AE5" s="954"/>
    </row>
    <row r="6" spans="2:31" x14ac:dyDescent="0.15">
      <c r="B6" s="954" t="s">
        <v>314</v>
      </c>
      <c r="C6" s="954"/>
      <c r="D6" s="954"/>
      <c r="E6" s="954"/>
      <c r="F6" s="954"/>
      <c r="G6" s="954"/>
      <c r="H6" s="954"/>
      <c r="I6" s="954"/>
      <c r="J6" s="954"/>
      <c r="K6" s="954"/>
      <c r="L6" s="954"/>
      <c r="M6" s="954"/>
      <c r="N6" s="954"/>
      <c r="O6" s="954"/>
      <c r="P6" s="954"/>
      <c r="Q6" s="954"/>
      <c r="R6" s="954"/>
      <c r="S6" s="954"/>
      <c r="T6" s="954"/>
      <c r="U6" s="954"/>
      <c r="V6" s="954"/>
      <c r="W6" s="954"/>
      <c r="X6" s="954"/>
      <c r="Y6" s="954"/>
      <c r="Z6" s="954"/>
      <c r="AA6" s="954"/>
      <c r="AB6" s="954"/>
      <c r="AC6" s="954"/>
      <c r="AD6" s="954"/>
      <c r="AE6" s="636"/>
    </row>
    <row r="7" spans="2:31" ht="23.25" customHeight="1" x14ac:dyDescent="0.15"/>
    <row r="8" spans="2:31" ht="23.25" customHeight="1" x14ac:dyDescent="0.15">
      <c r="B8" s="118" t="s">
        <v>184</v>
      </c>
      <c r="C8" s="118"/>
      <c r="D8" s="118"/>
      <c r="E8" s="118"/>
      <c r="F8" s="959"/>
      <c r="G8" s="960"/>
      <c r="H8" s="960"/>
      <c r="I8" s="960"/>
      <c r="J8" s="960"/>
      <c r="K8" s="960"/>
      <c r="L8" s="960"/>
      <c r="M8" s="960"/>
      <c r="N8" s="960"/>
      <c r="O8" s="960"/>
      <c r="P8" s="960"/>
      <c r="Q8" s="960"/>
      <c r="R8" s="960"/>
      <c r="S8" s="960"/>
      <c r="T8" s="960"/>
      <c r="U8" s="960"/>
      <c r="V8" s="960"/>
      <c r="W8" s="960"/>
      <c r="X8" s="960"/>
      <c r="Y8" s="960"/>
      <c r="Z8" s="960"/>
      <c r="AA8" s="960"/>
      <c r="AB8" s="960"/>
      <c r="AC8" s="960"/>
      <c r="AD8" s="960"/>
      <c r="AE8" s="961"/>
    </row>
    <row r="9" spans="2:31" ht="24.95" customHeight="1" x14ac:dyDescent="0.15">
      <c r="B9" s="118" t="s">
        <v>192</v>
      </c>
      <c r="C9" s="118"/>
      <c r="D9" s="118"/>
      <c r="E9" s="118"/>
      <c r="F9" s="637" t="s">
        <v>10</v>
      </c>
      <c r="G9" s="219" t="s">
        <v>315</v>
      </c>
      <c r="H9" s="219"/>
      <c r="I9" s="219"/>
      <c r="J9" s="219"/>
      <c r="K9" s="638" t="s">
        <v>10</v>
      </c>
      <c r="L9" s="219" t="s">
        <v>316</v>
      </c>
      <c r="M9" s="219"/>
      <c r="N9" s="219"/>
      <c r="O9" s="219"/>
      <c r="P9" s="219"/>
      <c r="Q9" s="638" t="s">
        <v>10</v>
      </c>
      <c r="R9" s="219" t="s">
        <v>317</v>
      </c>
      <c r="S9" s="219"/>
      <c r="T9" s="219"/>
      <c r="U9" s="219"/>
      <c r="V9" s="219"/>
      <c r="W9" s="219"/>
      <c r="X9" s="219"/>
      <c r="Y9" s="219"/>
      <c r="Z9" s="219"/>
      <c r="AA9" s="219"/>
      <c r="AB9" s="219"/>
      <c r="AC9" s="219"/>
      <c r="AD9" s="645"/>
      <c r="AE9" s="646"/>
    </row>
    <row r="10" spans="2:31" ht="24.95" customHeight="1" x14ac:dyDescent="0.15">
      <c r="B10" s="1076" t="s">
        <v>318</v>
      </c>
      <c r="C10" s="1077"/>
      <c r="D10" s="1077"/>
      <c r="E10" s="1078"/>
      <c r="F10" s="636" t="s">
        <v>10</v>
      </c>
      <c r="G10" s="2" t="s">
        <v>319</v>
      </c>
      <c r="H10" s="2"/>
      <c r="I10" s="2"/>
      <c r="J10" s="2"/>
      <c r="K10" s="2"/>
      <c r="L10" s="2"/>
      <c r="M10" s="2"/>
      <c r="N10" s="2"/>
      <c r="O10" s="2"/>
      <c r="Q10" s="653"/>
      <c r="R10" s="641" t="s">
        <v>10</v>
      </c>
      <c r="S10" s="2" t="s">
        <v>320</v>
      </c>
      <c r="T10" s="2"/>
      <c r="U10" s="2"/>
      <c r="V10" s="2"/>
      <c r="W10" s="22"/>
      <c r="X10" s="22"/>
      <c r="Y10" s="22"/>
      <c r="Z10" s="22"/>
      <c r="AA10" s="22"/>
      <c r="AB10" s="22"/>
      <c r="AC10" s="22"/>
      <c r="AD10" s="653"/>
      <c r="AE10" s="654"/>
    </row>
    <row r="11" spans="2:31" ht="24.95" customHeight="1" x14ac:dyDescent="0.15">
      <c r="B11" s="1181"/>
      <c r="C11" s="954"/>
      <c r="D11" s="954"/>
      <c r="E11" s="1182"/>
      <c r="F11" s="636" t="s">
        <v>10</v>
      </c>
      <c r="G11" s="2" t="s">
        <v>321</v>
      </c>
      <c r="H11" s="2"/>
      <c r="I11" s="2"/>
      <c r="J11" s="2"/>
      <c r="K11" s="2"/>
      <c r="L11" s="2"/>
      <c r="M11" s="2"/>
      <c r="N11" s="2"/>
      <c r="O11" s="2"/>
      <c r="R11" s="636" t="s">
        <v>10</v>
      </c>
      <c r="S11" s="2" t="s">
        <v>322</v>
      </c>
      <c r="T11" s="2"/>
      <c r="U11" s="2"/>
      <c r="V11" s="2"/>
      <c r="W11" s="2"/>
      <c r="X11" s="2"/>
      <c r="Y11" s="2"/>
      <c r="Z11" s="2"/>
      <c r="AA11" s="2"/>
      <c r="AB11" s="2"/>
      <c r="AC11" s="2"/>
      <c r="AE11" s="649"/>
    </row>
    <row r="12" spans="2:31" ht="24.95" customHeight="1" x14ac:dyDescent="0.15">
      <c r="B12" s="118" t="s">
        <v>193</v>
      </c>
      <c r="C12" s="118"/>
      <c r="D12" s="118"/>
      <c r="E12" s="118"/>
      <c r="F12" s="637" t="s">
        <v>10</v>
      </c>
      <c r="G12" s="219" t="s">
        <v>323</v>
      </c>
      <c r="H12" s="119"/>
      <c r="I12" s="119"/>
      <c r="J12" s="119"/>
      <c r="K12" s="119"/>
      <c r="L12" s="119"/>
      <c r="M12" s="119"/>
      <c r="N12" s="119"/>
      <c r="O12" s="119"/>
      <c r="P12" s="119"/>
      <c r="Q12" s="645"/>
      <c r="R12" s="638" t="s">
        <v>10</v>
      </c>
      <c r="S12" s="219" t="s">
        <v>324</v>
      </c>
      <c r="T12" s="119"/>
      <c r="U12" s="119"/>
      <c r="V12" s="119"/>
      <c r="W12" s="119"/>
      <c r="X12" s="119"/>
      <c r="Y12" s="119"/>
      <c r="Z12" s="119"/>
      <c r="AA12" s="119"/>
      <c r="AB12" s="119"/>
      <c r="AC12" s="119"/>
      <c r="AD12" s="645"/>
      <c r="AE12" s="646"/>
    </row>
    <row r="13" spans="2:31" ht="24.95" customHeight="1" x14ac:dyDescent="0.15"/>
    <row r="14" spans="2:31" ht="24.95" customHeight="1" x14ac:dyDescent="0.15">
      <c r="B14" s="644"/>
      <c r="C14" s="645"/>
      <c r="D14" s="645"/>
      <c r="E14" s="645"/>
      <c r="F14" s="645"/>
      <c r="G14" s="645"/>
      <c r="H14" s="645"/>
      <c r="I14" s="645"/>
      <c r="J14" s="645"/>
      <c r="K14" s="645"/>
      <c r="L14" s="645"/>
      <c r="M14" s="645"/>
      <c r="N14" s="645"/>
      <c r="O14" s="645"/>
      <c r="P14" s="645"/>
      <c r="Q14" s="645"/>
      <c r="R14" s="645"/>
      <c r="S14" s="645"/>
      <c r="T14" s="645"/>
      <c r="U14" s="645"/>
      <c r="V14" s="645"/>
      <c r="W14" s="645"/>
      <c r="X14" s="645"/>
      <c r="Y14" s="645"/>
      <c r="Z14" s="646"/>
      <c r="AA14" s="637"/>
      <c r="AB14" s="638" t="s">
        <v>188</v>
      </c>
      <c r="AC14" s="638" t="s">
        <v>189</v>
      </c>
      <c r="AD14" s="638" t="s">
        <v>190</v>
      </c>
      <c r="AE14" s="646"/>
    </row>
    <row r="15" spans="2:31" ht="24.95" customHeight="1" x14ac:dyDescent="0.15">
      <c r="B15" s="652" t="s">
        <v>325</v>
      </c>
      <c r="C15" s="653"/>
      <c r="D15" s="653"/>
      <c r="E15" s="653"/>
      <c r="F15" s="653"/>
      <c r="G15" s="653"/>
      <c r="H15" s="653"/>
      <c r="I15" s="653"/>
      <c r="J15" s="653"/>
      <c r="K15" s="653"/>
      <c r="L15" s="653"/>
      <c r="M15" s="653"/>
      <c r="N15" s="653"/>
      <c r="O15" s="653"/>
      <c r="P15" s="653"/>
      <c r="Q15" s="653"/>
      <c r="R15" s="653"/>
      <c r="S15" s="653"/>
      <c r="T15" s="653"/>
      <c r="U15" s="653"/>
      <c r="V15" s="653"/>
      <c r="W15" s="653"/>
      <c r="X15" s="653"/>
      <c r="Y15" s="653"/>
      <c r="Z15" s="23"/>
      <c r="AA15" s="640"/>
      <c r="AB15" s="641"/>
      <c r="AC15" s="641"/>
      <c r="AD15" s="653"/>
      <c r="AE15" s="654"/>
    </row>
    <row r="16" spans="2:31" ht="30.75" customHeight="1" x14ac:dyDescent="0.15">
      <c r="B16" s="648"/>
      <c r="C16" s="120" t="s">
        <v>326</v>
      </c>
      <c r="D16" s="647" t="s">
        <v>439</v>
      </c>
      <c r="Z16" s="105"/>
      <c r="AA16" s="227"/>
      <c r="AB16" s="636" t="s">
        <v>10</v>
      </c>
      <c r="AC16" s="636" t="s">
        <v>189</v>
      </c>
      <c r="AD16" s="636" t="s">
        <v>10</v>
      </c>
      <c r="AE16" s="649"/>
    </row>
    <row r="17" spans="2:31" x14ac:dyDescent="0.15">
      <c r="B17" s="648"/>
      <c r="D17" s="647" t="s">
        <v>327</v>
      </c>
      <c r="Z17" s="88"/>
      <c r="AA17" s="650"/>
      <c r="AB17" s="636"/>
      <c r="AC17" s="636"/>
      <c r="AE17" s="649"/>
    </row>
    <row r="18" spans="2:31" x14ac:dyDescent="0.15">
      <c r="B18" s="648"/>
      <c r="Z18" s="88"/>
      <c r="AA18" s="650"/>
      <c r="AB18" s="636"/>
      <c r="AC18" s="636"/>
      <c r="AE18" s="649"/>
    </row>
    <row r="19" spans="2:31" x14ac:dyDescent="0.15">
      <c r="B19" s="648"/>
      <c r="D19" s="218" t="s">
        <v>328</v>
      </c>
      <c r="E19" s="219"/>
      <c r="F19" s="219"/>
      <c r="G19" s="219"/>
      <c r="H19" s="219"/>
      <c r="I19" s="219"/>
      <c r="J19" s="219"/>
      <c r="K19" s="219"/>
      <c r="L19" s="219"/>
      <c r="M19" s="219"/>
      <c r="N19" s="219"/>
      <c r="O19" s="645"/>
      <c r="P19" s="645"/>
      <c r="Q19" s="645"/>
      <c r="R19" s="645"/>
      <c r="S19" s="219"/>
      <c r="T19" s="219"/>
      <c r="U19" s="959"/>
      <c r="V19" s="960"/>
      <c r="W19" s="960"/>
      <c r="X19" s="645" t="s">
        <v>329</v>
      </c>
      <c r="Y19" s="648"/>
      <c r="Z19" s="88"/>
      <c r="AA19" s="650"/>
      <c r="AB19" s="636"/>
      <c r="AC19" s="636"/>
      <c r="AE19" s="649"/>
    </row>
    <row r="20" spans="2:31" x14ac:dyDescent="0.15">
      <c r="B20" s="648"/>
      <c r="D20" s="218" t="s">
        <v>388</v>
      </c>
      <c r="E20" s="219"/>
      <c r="F20" s="219"/>
      <c r="G20" s="219"/>
      <c r="H20" s="219"/>
      <c r="I20" s="219"/>
      <c r="J20" s="219"/>
      <c r="K20" s="219"/>
      <c r="L20" s="219"/>
      <c r="M20" s="219"/>
      <c r="N20" s="219"/>
      <c r="O20" s="645"/>
      <c r="P20" s="645"/>
      <c r="Q20" s="645"/>
      <c r="R20" s="645"/>
      <c r="S20" s="219"/>
      <c r="T20" s="219"/>
      <c r="U20" s="959"/>
      <c r="V20" s="960"/>
      <c r="W20" s="960"/>
      <c r="X20" s="645" t="s">
        <v>329</v>
      </c>
      <c r="Y20" s="648"/>
      <c r="Z20" s="649"/>
      <c r="AA20" s="650"/>
      <c r="AB20" s="636"/>
      <c r="AC20" s="636"/>
      <c r="AE20" s="649"/>
    </row>
    <row r="21" spans="2:31" x14ac:dyDescent="0.15">
      <c r="B21" s="648"/>
      <c r="D21" s="218" t="s">
        <v>330</v>
      </c>
      <c r="E21" s="219"/>
      <c r="F21" s="219"/>
      <c r="G21" s="219"/>
      <c r="H21" s="219"/>
      <c r="I21" s="219"/>
      <c r="J21" s="219"/>
      <c r="K21" s="219"/>
      <c r="L21" s="219"/>
      <c r="M21" s="219"/>
      <c r="N21" s="219"/>
      <c r="O21" s="645"/>
      <c r="P21" s="645"/>
      <c r="Q21" s="645"/>
      <c r="R21" s="645"/>
      <c r="S21" s="219"/>
      <c r="T21" s="121" t="str">
        <f>(IFERROR(ROUNDDOWN(T20/T19*100,0),""))</f>
        <v/>
      </c>
      <c r="U21" s="1272" t="str">
        <f>(IFERROR(ROUNDDOWN(U20/U19*100,0),""))</f>
        <v/>
      </c>
      <c r="V21" s="1273"/>
      <c r="W21" s="1273"/>
      <c r="X21" s="645" t="s">
        <v>159</v>
      </c>
      <c r="Y21" s="648"/>
      <c r="Z21" s="651"/>
      <c r="AA21" s="650"/>
      <c r="AB21" s="636"/>
      <c r="AC21" s="636"/>
      <c r="AE21" s="649"/>
    </row>
    <row r="22" spans="2:31" ht="13.5" customHeight="1" x14ac:dyDescent="0.15">
      <c r="B22" s="648"/>
      <c r="D22" s="647" t="s">
        <v>1079</v>
      </c>
      <c r="Z22" s="651"/>
      <c r="AA22" s="650"/>
      <c r="AB22" s="636"/>
      <c r="AC22" s="636"/>
      <c r="AE22" s="649"/>
    </row>
    <row r="23" spans="2:31" x14ac:dyDescent="0.15">
      <c r="B23" s="648"/>
      <c r="D23" s="647" t="s">
        <v>1078</v>
      </c>
      <c r="Z23" s="651"/>
      <c r="AA23" s="650"/>
      <c r="AB23" s="636"/>
      <c r="AC23" s="636"/>
      <c r="AE23" s="649"/>
    </row>
    <row r="24" spans="2:31" x14ac:dyDescent="0.15">
      <c r="B24" s="648"/>
      <c r="Z24" s="651"/>
      <c r="AA24" s="650"/>
      <c r="AB24" s="636"/>
      <c r="AC24" s="636"/>
      <c r="AE24" s="649"/>
    </row>
    <row r="25" spans="2:31" x14ac:dyDescent="0.15">
      <c r="B25" s="648"/>
      <c r="C25" s="120" t="s">
        <v>331</v>
      </c>
      <c r="D25" s="647" t="s">
        <v>440</v>
      </c>
      <c r="Z25" s="105"/>
      <c r="AA25" s="650"/>
      <c r="AB25" s="636" t="s">
        <v>10</v>
      </c>
      <c r="AC25" s="636" t="s">
        <v>189</v>
      </c>
      <c r="AD25" s="636" t="s">
        <v>10</v>
      </c>
      <c r="AE25" s="649"/>
    </row>
    <row r="26" spans="2:31" x14ac:dyDescent="0.15">
      <c r="B26" s="648"/>
      <c r="C26" s="120"/>
      <c r="D26" s="647" t="s">
        <v>332</v>
      </c>
      <c r="Z26" s="105"/>
      <c r="AA26" s="650"/>
      <c r="AB26" s="636"/>
      <c r="AC26" s="636"/>
      <c r="AD26" s="636"/>
      <c r="AE26" s="649"/>
    </row>
    <row r="27" spans="2:31" x14ac:dyDescent="0.15">
      <c r="B27" s="648"/>
      <c r="C27" s="120"/>
      <c r="D27" s="647" t="s">
        <v>333</v>
      </c>
      <c r="Z27" s="105"/>
      <c r="AA27" s="227"/>
      <c r="AB27" s="636"/>
      <c r="AC27" s="226"/>
      <c r="AE27" s="649"/>
    </row>
    <row r="28" spans="2:31" x14ac:dyDescent="0.15">
      <c r="B28" s="648"/>
      <c r="Z28" s="651"/>
      <c r="AA28" s="650"/>
      <c r="AB28" s="636"/>
      <c r="AC28" s="636"/>
      <c r="AE28" s="649"/>
    </row>
    <row r="29" spans="2:31" x14ac:dyDescent="0.15">
      <c r="B29" s="648"/>
      <c r="C29" s="120"/>
      <c r="D29" s="218" t="s">
        <v>334</v>
      </c>
      <c r="E29" s="219"/>
      <c r="F29" s="219"/>
      <c r="G29" s="219"/>
      <c r="H29" s="219"/>
      <c r="I29" s="219"/>
      <c r="J29" s="219"/>
      <c r="K29" s="219"/>
      <c r="L29" s="219"/>
      <c r="M29" s="219"/>
      <c r="N29" s="219"/>
      <c r="O29" s="645"/>
      <c r="P29" s="645"/>
      <c r="Q29" s="645"/>
      <c r="R29" s="645"/>
      <c r="S29" s="645"/>
      <c r="T29" s="646"/>
      <c r="U29" s="959"/>
      <c r="V29" s="960"/>
      <c r="W29" s="960"/>
      <c r="X29" s="646" t="s">
        <v>329</v>
      </c>
      <c r="Y29" s="648"/>
      <c r="Z29" s="651"/>
      <c r="AA29" s="650"/>
      <c r="AB29" s="636"/>
      <c r="AC29" s="636"/>
      <c r="AE29" s="649"/>
    </row>
    <row r="30" spans="2:31" x14ac:dyDescent="0.15">
      <c r="B30" s="648"/>
      <c r="C30" s="120"/>
      <c r="D30" s="2"/>
      <c r="E30" s="2"/>
      <c r="F30" s="2"/>
      <c r="G30" s="2"/>
      <c r="H30" s="2"/>
      <c r="I30" s="2"/>
      <c r="J30" s="2"/>
      <c r="K30" s="2"/>
      <c r="L30" s="2"/>
      <c r="M30" s="2"/>
      <c r="N30" s="2"/>
      <c r="U30" s="636"/>
      <c r="V30" s="636"/>
      <c r="W30" s="636"/>
      <c r="Z30" s="651"/>
      <c r="AA30" s="650"/>
      <c r="AB30" s="636"/>
      <c r="AC30" s="636"/>
      <c r="AE30" s="649"/>
    </row>
    <row r="31" spans="2:31" x14ac:dyDescent="0.15">
      <c r="B31" s="648"/>
      <c r="C31" s="120"/>
      <c r="D31" s="103" t="s">
        <v>335</v>
      </c>
      <c r="Z31" s="651"/>
      <c r="AA31" s="650"/>
      <c r="AB31" s="636"/>
      <c r="AC31" s="636"/>
      <c r="AE31" s="649"/>
    </row>
    <row r="32" spans="2:31" ht="13.5" customHeight="1" x14ac:dyDescent="0.15">
      <c r="B32" s="648"/>
      <c r="C32" s="120"/>
      <c r="D32" s="1275" t="s">
        <v>441</v>
      </c>
      <c r="E32" s="1275"/>
      <c r="F32" s="1275"/>
      <c r="G32" s="1275"/>
      <c r="H32" s="1275"/>
      <c r="I32" s="1275"/>
      <c r="J32" s="1275"/>
      <c r="K32" s="1275"/>
      <c r="L32" s="1275"/>
      <c r="M32" s="1275"/>
      <c r="N32" s="1275"/>
      <c r="O32" s="1275" t="s">
        <v>336</v>
      </c>
      <c r="P32" s="1275"/>
      <c r="Q32" s="1275"/>
      <c r="R32" s="1275"/>
      <c r="S32" s="1275"/>
      <c r="Z32" s="651"/>
      <c r="AA32" s="650"/>
      <c r="AB32" s="636"/>
      <c r="AC32" s="636"/>
      <c r="AE32" s="649"/>
    </row>
    <row r="33" spans="2:36" x14ac:dyDescent="0.15">
      <c r="B33" s="648"/>
      <c r="C33" s="120"/>
      <c r="D33" s="1275" t="s">
        <v>337</v>
      </c>
      <c r="E33" s="1275"/>
      <c r="F33" s="1275"/>
      <c r="G33" s="1275"/>
      <c r="H33" s="1275"/>
      <c r="I33" s="1275"/>
      <c r="J33" s="1275"/>
      <c r="K33" s="1275"/>
      <c r="L33" s="1275"/>
      <c r="M33" s="1275"/>
      <c r="N33" s="1275"/>
      <c r="O33" s="1275" t="s">
        <v>338</v>
      </c>
      <c r="P33" s="1275"/>
      <c r="Q33" s="1275"/>
      <c r="R33" s="1275"/>
      <c r="S33" s="1275"/>
      <c r="Z33" s="651"/>
      <c r="AA33" s="650"/>
      <c r="AB33" s="636"/>
      <c r="AC33" s="636"/>
      <c r="AE33" s="649"/>
    </row>
    <row r="34" spans="2:36" ht="13.5" customHeight="1" x14ac:dyDescent="0.15">
      <c r="B34" s="648"/>
      <c r="C34" s="120"/>
      <c r="D34" s="1275" t="s">
        <v>339</v>
      </c>
      <c r="E34" s="1275"/>
      <c r="F34" s="1275"/>
      <c r="G34" s="1275"/>
      <c r="H34" s="1275"/>
      <c r="I34" s="1275"/>
      <c r="J34" s="1275"/>
      <c r="K34" s="1275"/>
      <c r="L34" s="1275"/>
      <c r="M34" s="1275"/>
      <c r="N34" s="1275"/>
      <c r="O34" s="1275" t="s">
        <v>340</v>
      </c>
      <c r="P34" s="1275"/>
      <c r="Q34" s="1275"/>
      <c r="R34" s="1275"/>
      <c r="S34" s="1275"/>
      <c r="Z34" s="651"/>
      <c r="AA34" s="650"/>
      <c r="AB34" s="636"/>
      <c r="AC34" s="636"/>
      <c r="AE34" s="649"/>
    </row>
    <row r="35" spans="2:36" x14ac:dyDescent="0.15">
      <c r="B35" s="648"/>
      <c r="C35" s="120"/>
      <c r="D35" s="1275" t="s">
        <v>341</v>
      </c>
      <c r="E35" s="1275"/>
      <c r="F35" s="1275"/>
      <c r="G35" s="1275"/>
      <c r="H35" s="1275"/>
      <c r="I35" s="1275"/>
      <c r="J35" s="1275"/>
      <c r="K35" s="1275"/>
      <c r="L35" s="1275"/>
      <c r="M35" s="1275"/>
      <c r="N35" s="1275"/>
      <c r="O35" s="1275" t="s">
        <v>301</v>
      </c>
      <c r="P35" s="1275"/>
      <c r="Q35" s="1275"/>
      <c r="R35" s="1275"/>
      <c r="S35" s="1275"/>
      <c r="Z35" s="651"/>
      <c r="AA35" s="650"/>
      <c r="AB35" s="636"/>
      <c r="AC35" s="636"/>
      <c r="AE35" s="649"/>
    </row>
    <row r="36" spans="2:36" x14ac:dyDescent="0.15">
      <c r="B36" s="648"/>
      <c r="C36" s="120"/>
      <c r="D36" s="1275" t="s">
        <v>342</v>
      </c>
      <c r="E36" s="1275"/>
      <c r="F36" s="1275"/>
      <c r="G36" s="1275"/>
      <c r="H36" s="1275"/>
      <c r="I36" s="1275"/>
      <c r="J36" s="1275"/>
      <c r="K36" s="1275"/>
      <c r="L36" s="1275"/>
      <c r="M36" s="1275"/>
      <c r="N36" s="1275"/>
      <c r="O36" s="1275" t="s">
        <v>343</v>
      </c>
      <c r="P36" s="1275"/>
      <c r="Q36" s="1275"/>
      <c r="R36" s="1275"/>
      <c r="S36" s="1275"/>
      <c r="Z36" s="651"/>
      <c r="AA36" s="650"/>
      <c r="AB36" s="636"/>
      <c r="AC36" s="636"/>
      <c r="AE36" s="649"/>
    </row>
    <row r="37" spans="2:36" x14ac:dyDescent="0.15">
      <c r="B37" s="648"/>
      <c r="C37" s="120"/>
      <c r="D37" s="1275" t="s">
        <v>344</v>
      </c>
      <c r="E37" s="1275"/>
      <c r="F37" s="1275"/>
      <c r="G37" s="1275"/>
      <c r="H37" s="1275"/>
      <c r="I37" s="1275"/>
      <c r="J37" s="1275"/>
      <c r="K37" s="1275"/>
      <c r="L37" s="1275"/>
      <c r="M37" s="1275"/>
      <c r="N37" s="1275"/>
      <c r="O37" s="1275" t="s">
        <v>300</v>
      </c>
      <c r="P37" s="1275"/>
      <c r="Q37" s="1275"/>
      <c r="R37" s="1275"/>
      <c r="S37" s="1275"/>
      <c r="Z37" s="651"/>
      <c r="AA37" s="650"/>
      <c r="AB37" s="636"/>
      <c r="AC37" s="636"/>
      <c r="AE37" s="649"/>
    </row>
    <row r="38" spans="2:36" x14ac:dyDescent="0.15">
      <c r="B38" s="648"/>
      <c r="C38" s="120"/>
      <c r="D38" s="1275" t="s">
        <v>345</v>
      </c>
      <c r="E38" s="1275"/>
      <c r="F38" s="1275"/>
      <c r="G38" s="1275"/>
      <c r="H38" s="1275"/>
      <c r="I38" s="1275"/>
      <c r="J38" s="1275"/>
      <c r="K38" s="1275"/>
      <c r="L38" s="1275"/>
      <c r="M38" s="1275"/>
      <c r="N38" s="1275"/>
      <c r="O38" s="1275" t="s">
        <v>346</v>
      </c>
      <c r="P38" s="1275"/>
      <c r="Q38" s="1275"/>
      <c r="R38" s="1275"/>
      <c r="S38" s="1276"/>
      <c r="T38" s="648"/>
      <c r="Z38" s="651"/>
      <c r="AA38" s="650"/>
      <c r="AB38" s="636"/>
      <c r="AC38" s="636"/>
      <c r="AE38" s="649"/>
    </row>
    <row r="39" spans="2:36" x14ac:dyDescent="0.15">
      <c r="B39" s="648"/>
      <c r="C39" s="120"/>
      <c r="D39" s="1275" t="s">
        <v>347</v>
      </c>
      <c r="E39" s="1275"/>
      <c r="F39" s="1275"/>
      <c r="G39" s="1275"/>
      <c r="H39" s="1275"/>
      <c r="I39" s="1275"/>
      <c r="J39" s="1275"/>
      <c r="K39" s="1275"/>
      <c r="L39" s="1275"/>
      <c r="M39" s="1275"/>
      <c r="N39" s="1275"/>
      <c r="O39" s="1277" t="s">
        <v>347</v>
      </c>
      <c r="P39" s="1277"/>
      <c r="Q39" s="1277"/>
      <c r="R39" s="1277"/>
      <c r="S39" s="1277"/>
      <c r="Z39" s="88"/>
      <c r="AA39" s="650"/>
      <c r="AB39" s="636"/>
      <c r="AC39" s="636"/>
      <c r="AE39" s="649"/>
    </row>
    <row r="40" spans="2:36" x14ac:dyDescent="0.15">
      <c r="B40" s="648"/>
      <c r="C40" s="120"/>
      <c r="J40" s="954"/>
      <c r="K40" s="954"/>
      <c r="L40" s="954"/>
      <c r="M40" s="954"/>
      <c r="N40" s="954"/>
      <c r="O40" s="954"/>
      <c r="P40" s="954"/>
      <c r="Q40" s="954"/>
      <c r="R40" s="954"/>
      <c r="S40" s="954"/>
      <c r="T40" s="954"/>
      <c r="U40" s="954"/>
      <c r="V40" s="954"/>
      <c r="Z40" s="88"/>
      <c r="AA40" s="650"/>
      <c r="AB40" s="636"/>
      <c r="AC40" s="636"/>
      <c r="AE40" s="649"/>
    </row>
    <row r="41" spans="2:36" x14ac:dyDescent="0.15">
      <c r="B41" s="648"/>
      <c r="C41" s="120" t="s">
        <v>348</v>
      </c>
      <c r="D41" s="647" t="s">
        <v>349</v>
      </c>
      <c r="Z41" s="105"/>
      <c r="AA41" s="227"/>
      <c r="AB41" s="636" t="s">
        <v>10</v>
      </c>
      <c r="AC41" s="636" t="s">
        <v>189</v>
      </c>
      <c r="AD41" s="636" t="s">
        <v>10</v>
      </c>
      <c r="AE41" s="649"/>
    </row>
    <row r="42" spans="2:36" x14ac:dyDescent="0.15">
      <c r="B42" s="648"/>
      <c r="D42" s="647" t="s">
        <v>350</v>
      </c>
      <c r="Z42" s="651"/>
      <c r="AA42" s="650"/>
      <c r="AB42" s="636"/>
      <c r="AC42" s="636"/>
      <c r="AE42" s="649"/>
    </row>
    <row r="43" spans="2:36" x14ac:dyDescent="0.15">
      <c r="B43" s="648"/>
      <c r="Z43" s="88"/>
      <c r="AA43" s="650"/>
      <c r="AB43" s="636"/>
      <c r="AC43" s="636"/>
      <c r="AE43" s="649"/>
    </row>
    <row r="44" spans="2:36" x14ac:dyDescent="0.15">
      <c r="B44" s="648" t="s">
        <v>351</v>
      </c>
      <c r="Z44" s="651"/>
      <c r="AA44" s="650"/>
      <c r="AB44" s="636"/>
      <c r="AC44" s="636"/>
      <c r="AE44" s="649"/>
    </row>
    <row r="45" spans="2:36" ht="14.25" customHeight="1" x14ac:dyDescent="0.15">
      <c r="B45" s="648"/>
      <c r="C45" s="120" t="s">
        <v>326</v>
      </c>
      <c r="D45" s="647" t="s">
        <v>442</v>
      </c>
      <c r="Z45" s="105"/>
      <c r="AA45" s="227"/>
      <c r="AB45" s="636" t="s">
        <v>10</v>
      </c>
      <c r="AC45" s="636" t="s">
        <v>189</v>
      </c>
      <c r="AD45" s="636" t="s">
        <v>10</v>
      </c>
      <c r="AE45" s="649"/>
    </row>
    <row r="46" spans="2:36" x14ac:dyDescent="0.15">
      <c r="B46" s="648"/>
      <c r="D46" s="647" t="s">
        <v>443</v>
      </c>
      <c r="Z46" s="651"/>
      <c r="AA46" s="650"/>
      <c r="AB46" s="636"/>
      <c r="AC46" s="636"/>
      <c r="AE46" s="649"/>
    </row>
    <row r="47" spans="2:36" x14ac:dyDescent="0.15">
      <c r="B47" s="648"/>
      <c r="W47" s="639"/>
      <c r="Z47" s="649"/>
      <c r="AA47" s="650"/>
      <c r="AB47" s="636"/>
      <c r="AC47" s="636"/>
      <c r="AE47" s="649"/>
      <c r="AJ47" s="658"/>
    </row>
    <row r="48" spans="2:36" x14ac:dyDescent="0.15">
      <c r="B48" s="648"/>
      <c r="C48" s="120" t="s">
        <v>331</v>
      </c>
      <c r="D48" s="647" t="s">
        <v>352</v>
      </c>
      <c r="Z48" s="649"/>
      <c r="AA48" s="650"/>
      <c r="AB48" s="636"/>
      <c r="AC48" s="636"/>
      <c r="AE48" s="649"/>
      <c r="AJ48" s="658"/>
    </row>
    <row r="49" spans="2:36" ht="17.25" customHeight="1" x14ac:dyDescent="0.15">
      <c r="B49" s="648"/>
      <c r="D49" s="647" t="s">
        <v>444</v>
      </c>
      <c r="Z49" s="649"/>
      <c r="AA49" s="650"/>
      <c r="AB49" s="636"/>
      <c r="AC49" s="636"/>
      <c r="AE49" s="649"/>
      <c r="AJ49" s="658"/>
    </row>
    <row r="50" spans="2:36" ht="18.75" customHeight="1" x14ac:dyDescent="0.15">
      <c r="B50" s="648"/>
      <c r="Z50" s="649"/>
      <c r="AA50" s="650"/>
      <c r="AB50" s="636"/>
      <c r="AC50" s="636"/>
      <c r="AE50" s="649"/>
      <c r="AJ50" s="658"/>
    </row>
    <row r="51" spans="2:36" ht="13.5" customHeight="1" x14ac:dyDescent="0.15">
      <c r="B51" s="648"/>
      <c r="D51" s="218" t="s">
        <v>328</v>
      </c>
      <c r="E51" s="219"/>
      <c r="F51" s="219"/>
      <c r="G51" s="219"/>
      <c r="H51" s="219"/>
      <c r="I51" s="219"/>
      <c r="J51" s="219"/>
      <c r="K51" s="219"/>
      <c r="L51" s="219"/>
      <c r="M51" s="219"/>
      <c r="N51" s="219"/>
      <c r="O51" s="645"/>
      <c r="P51" s="645"/>
      <c r="Q51" s="645"/>
      <c r="R51" s="645"/>
      <c r="S51" s="219"/>
      <c r="T51" s="219"/>
      <c r="U51" s="959"/>
      <c r="V51" s="960"/>
      <c r="W51" s="960"/>
      <c r="X51" s="645" t="s">
        <v>329</v>
      </c>
      <c r="Y51" s="648"/>
      <c r="Z51" s="649"/>
      <c r="AA51" s="650"/>
      <c r="AB51" s="636"/>
      <c r="AC51" s="636"/>
      <c r="AE51" s="649"/>
      <c r="AJ51" s="658"/>
    </row>
    <row r="52" spans="2:36" x14ac:dyDescent="0.15">
      <c r="B52" s="648"/>
      <c r="D52" s="218" t="s">
        <v>353</v>
      </c>
      <c r="E52" s="219"/>
      <c r="F52" s="219"/>
      <c r="G52" s="219"/>
      <c r="H52" s="219"/>
      <c r="I52" s="219"/>
      <c r="J52" s="219"/>
      <c r="K52" s="219"/>
      <c r="L52" s="219"/>
      <c r="M52" s="219"/>
      <c r="N52" s="219"/>
      <c r="O52" s="645"/>
      <c r="P52" s="645"/>
      <c r="Q52" s="645"/>
      <c r="R52" s="645"/>
      <c r="S52" s="219"/>
      <c r="T52" s="219"/>
      <c r="U52" s="959"/>
      <c r="V52" s="960"/>
      <c r="W52" s="960"/>
      <c r="X52" s="645" t="s">
        <v>329</v>
      </c>
      <c r="Y52" s="648"/>
      <c r="Z52" s="649"/>
      <c r="AA52" s="650"/>
      <c r="AB52" s="636"/>
      <c r="AC52" s="636"/>
      <c r="AE52" s="649"/>
      <c r="AJ52" s="658"/>
    </row>
    <row r="53" spans="2:36" x14ac:dyDescent="0.15">
      <c r="B53" s="648"/>
      <c r="D53" s="218" t="s">
        <v>330</v>
      </c>
      <c r="E53" s="219"/>
      <c r="F53" s="219"/>
      <c r="G53" s="219"/>
      <c r="H53" s="219"/>
      <c r="I53" s="219"/>
      <c r="J53" s="219"/>
      <c r="K53" s="219"/>
      <c r="L53" s="219"/>
      <c r="M53" s="219"/>
      <c r="N53" s="219"/>
      <c r="O53" s="645"/>
      <c r="P53" s="645"/>
      <c r="Q53" s="645"/>
      <c r="R53" s="645"/>
      <c r="S53" s="219"/>
      <c r="T53" s="121" t="str">
        <f>(IFERROR(ROUNDDOWN(T52/T51*100,0),""))</f>
        <v/>
      </c>
      <c r="U53" s="1272" t="str">
        <f>(IFERROR(ROUNDDOWN(U52/U51*100,0),""))</f>
        <v/>
      </c>
      <c r="V53" s="1273"/>
      <c r="W53" s="1273"/>
      <c r="X53" s="645" t="s">
        <v>159</v>
      </c>
      <c r="Y53" s="648"/>
      <c r="Z53" s="649"/>
      <c r="AA53" s="650"/>
      <c r="AB53" s="636"/>
      <c r="AC53" s="636"/>
      <c r="AE53" s="649"/>
      <c r="AJ53" s="658"/>
    </row>
    <row r="54" spans="2:36" x14ac:dyDescent="0.15">
      <c r="B54" s="648"/>
      <c r="D54" s="647" t="s">
        <v>1079</v>
      </c>
      <c r="Z54" s="649"/>
      <c r="AA54" s="650"/>
      <c r="AB54" s="636"/>
      <c r="AC54" s="636"/>
      <c r="AE54" s="649"/>
      <c r="AJ54" s="658"/>
    </row>
    <row r="55" spans="2:36" x14ac:dyDescent="0.15">
      <c r="B55" s="648"/>
      <c r="D55" s="647" t="s">
        <v>1078</v>
      </c>
      <c r="Z55" s="649"/>
      <c r="AA55" s="650"/>
      <c r="AB55" s="636"/>
      <c r="AC55" s="636"/>
      <c r="AE55" s="649"/>
      <c r="AJ55" s="658"/>
    </row>
    <row r="56" spans="2:36" x14ac:dyDescent="0.15">
      <c r="B56" s="648"/>
      <c r="W56" s="639"/>
      <c r="Z56" s="649"/>
      <c r="AA56" s="650"/>
      <c r="AB56" s="636"/>
      <c r="AC56" s="636"/>
      <c r="AE56" s="649"/>
      <c r="AJ56" s="658"/>
    </row>
    <row r="57" spans="2:36" x14ac:dyDescent="0.15">
      <c r="B57" s="648"/>
      <c r="C57" s="120" t="s">
        <v>348</v>
      </c>
      <c r="D57" s="647" t="s">
        <v>354</v>
      </c>
      <c r="Z57" s="105"/>
      <c r="AA57" s="227"/>
      <c r="AB57" s="636" t="s">
        <v>10</v>
      </c>
      <c r="AC57" s="636" t="s">
        <v>189</v>
      </c>
      <c r="AD57" s="636" t="s">
        <v>10</v>
      </c>
      <c r="AE57" s="649"/>
    </row>
    <row r="58" spans="2:36" x14ac:dyDescent="0.15">
      <c r="B58" s="648"/>
      <c r="D58" s="647" t="s">
        <v>355</v>
      </c>
      <c r="E58" s="2"/>
      <c r="F58" s="2"/>
      <c r="G58" s="2"/>
      <c r="H58" s="2"/>
      <c r="I58" s="2"/>
      <c r="J58" s="2"/>
      <c r="K58" s="2"/>
      <c r="L58" s="2"/>
      <c r="M58" s="2"/>
      <c r="N58" s="2"/>
      <c r="O58" s="658"/>
      <c r="P58" s="658"/>
      <c r="Q58" s="658"/>
      <c r="Z58" s="651"/>
      <c r="AA58" s="650"/>
      <c r="AB58" s="636"/>
      <c r="AC58" s="636"/>
      <c r="AE58" s="649"/>
    </row>
    <row r="59" spans="2:36" x14ac:dyDescent="0.15">
      <c r="B59" s="648"/>
      <c r="D59" s="636"/>
      <c r="E59" s="1274"/>
      <c r="F59" s="1274"/>
      <c r="G59" s="1274"/>
      <c r="H59" s="1274"/>
      <c r="I59" s="1274"/>
      <c r="J59" s="1274"/>
      <c r="K59" s="1274"/>
      <c r="L59" s="1274"/>
      <c r="M59" s="1274"/>
      <c r="N59" s="1274"/>
      <c r="Q59" s="636"/>
      <c r="S59" s="639"/>
      <c r="T59" s="639"/>
      <c r="U59" s="639"/>
      <c r="V59" s="639"/>
      <c r="Z59" s="88"/>
      <c r="AA59" s="650"/>
      <c r="AB59" s="636"/>
      <c r="AC59" s="636"/>
      <c r="AE59" s="649"/>
    </row>
    <row r="60" spans="2:36" x14ac:dyDescent="0.15">
      <c r="B60" s="648"/>
      <c r="C60" s="120" t="s">
        <v>356</v>
      </c>
      <c r="D60" s="647" t="s">
        <v>357</v>
      </c>
      <c r="Z60" s="105"/>
      <c r="AA60" s="227"/>
      <c r="AB60" s="636" t="s">
        <v>10</v>
      </c>
      <c r="AC60" s="636" t="s">
        <v>189</v>
      </c>
      <c r="AD60" s="636" t="s">
        <v>10</v>
      </c>
      <c r="AE60" s="649"/>
    </row>
    <row r="61" spans="2:36" x14ac:dyDescent="0.15">
      <c r="B61" s="655"/>
      <c r="C61" s="122"/>
      <c r="D61" s="656" t="s">
        <v>358</v>
      </c>
      <c r="E61" s="656"/>
      <c r="F61" s="656"/>
      <c r="G61" s="656"/>
      <c r="H61" s="656"/>
      <c r="I61" s="656"/>
      <c r="J61" s="656"/>
      <c r="K61" s="656"/>
      <c r="L61" s="656"/>
      <c r="M61" s="656"/>
      <c r="N61" s="656"/>
      <c r="O61" s="656"/>
      <c r="P61" s="656"/>
      <c r="Q61" s="656"/>
      <c r="R61" s="656"/>
      <c r="S61" s="656"/>
      <c r="T61" s="656"/>
      <c r="U61" s="656"/>
      <c r="V61" s="656"/>
      <c r="W61" s="656"/>
      <c r="X61" s="656"/>
      <c r="Y61" s="656"/>
      <c r="Z61" s="657"/>
      <c r="AA61" s="642"/>
      <c r="AB61" s="643"/>
      <c r="AC61" s="643"/>
      <c r="AD61" s="656"/>
      <c r="AE61" s="657"/>
    </row>
    <row r="62" spans="2:36" x14ac:dyDescent="0.15">
      <c r="B62" s="647" t="s">
        <v>359</v>
      </c>
    </row>
    <row r="63" spans="2:36" x14ac:dyDescent="0.15">
      <c r="C63" s="647" t="s">
        <v>360</v>
      </c>
    </row>
    <row r="64" spans="2:36" x14ac:dyDescent="0.15">
      <c r="B64" s="647" t="s">
        <v>361</v>
      </c>
    </row>
    <row r="65" spans="2:11" x14ac:dyDescent="0.15">
      <c r="C65" s="647" t="s">
        <v>362</v>
      </c>
    </row>
    <row r="66" spans="2:11" x14ac:dyDescent="0.15">
      <c r="C66" s="647" t="s">
        <v>363</v>
      </c>
    </row>
    <row r="67" spans="2:11" x14ac:dyDescent="0.15">
      <c r="C67" s="647" t="s">
        <v>364</v>
      </c>
      <c r="K67" s="647" t="s">
        <v>365</v>
      </c>
    </row>
    <row r="68" spans="2:11" x14ac:dyDescent="0.15">
      <c r="K68" s="647" t="s">
        <v>366</v>
      </c>
    </row>
    <row r="69" spans="2:11" x14ac:dyDescent="0.15">
      <c r="K69" s="647" t="s">
        <v>367</v>
      </c>
    </row>
    <row r="70" spans="2:11" x14ac:dyDescent="0.15">
      <c r="K70" s="647" t="s">
        <v>368</v>
      </c>
    </row>
    <row r="71" spans="2:11" x14ac:dyDescent="0.15">
      <c r="K71" s="647" t="s">
        <v>369</v>
      </c>
    </row>
    <row r="72" spans="2:11" x14ac:dyDescent="0.15">
      <c r="B72" s="647" t="s">
        <v>370</v>
      </c>
    </row>
    <row r="73" spans="2:11" x14ac:dyDescent="0.15">
      <c r="C73" s="647" t="s">
        <v>371</v>
      </c>
    </row>
    <row r="74" spans="2:11" x14ac:dyDescent="0.15">
      <c r="C74" s="647" t="s">
        <v>372</v>
      </c>
    </row>
    <row r="75" spans="2:11" x14ac:dyDescent="0.15">
      <c r="C75" s="647" t="s">
        <v>373</v>
      </c>
    </row>
    <row r="123" spans="1:7" x14ac:dyDescent="0.15">
      <c r="A123" s="656"/>
      <c r="C123" s="656"/>
      <c r="D123" s="656"/>
      <c r="E123" s="656"/>
      <c r="F123" s="656"/>
      <c r="G123" s="656"/>
    </row>
    <row r="124" spans="1:7" x14ac:dyDescent="0.15">
      <c r="C124" s="653"/>
    </row>
    <row r="152" spans="1:1" x14ac:dyDescent="0.15">
      <c r="A152" s="656"/>
    </row>
    <row r="188" spans="1:1" x14ac:dyDescent="0.15">
      <c r="A188" s="655"/>
    </row>
    <row r="239" spans="1:1" x14ac:dyDescent="0.15">
      <c r="A239" s="655"/>
    </row>
    <row r="288" spans="1:1" x14ac:dyDescent="0.15">
      <c r="A288" s="655"/>
    </row>
    <row r="315" spans="1:1" x14ac:dyDescent="0.15">
      <c r="A315" s="656"/>
    </row>
    <row r="365" spans="1:1" x14ac:dyDescent="0.15">
      <c r="A365" s="655"/>
    </row>
    <row r="389" spans="1:1" x14ac:dyDescent="0.15">
      <c r="A389" s="656"/>
    </row>
    <row r="417" spans="1:1" x14ac:dyDescent="0.15">
      <c r="A417" s="656"/>
    </row>
    <row r="445" spans="1:1" x14ac:dyDescent="0.15">
      <c r="A445" s="656"/>
    </row>
    <row r="469" spans="1:1" x14ac:dyDescent="0.15">
      <c r="A469" s="656"/>
    </row>
    <row r="498" spans="1:1" x14ac:dyDescent="0.15">
      <c r="A498" s="656"/>
    </row>
    <row r="527" spans="1:1" x14ac:dyDescent="0.15">
      <c r="A527" s="656"/>
    </row>
    <row r="576" spans="1:1" x14ac:dyDescent="0.15">
      <c r="A576" s="655"/>
    </row>
    <row r="607" spans="1:1" x14ac:dyDescent="0.15">
      <c r="A607" s="655"/>
    </row>
    <row r="651" spans="1:1" x14ac:dyDescent="0.15">
      <c r="A651" s="655"/>
    </row>
    <row r="687" spans="1:1" x14ac:dyDescent="0.15">
      <c r="A687" s="656"/>
    </row>
    <row r="726" spans="1:1" x14ac:dyDescent="0.15">
      <c r="A726" s="655"/>
    </row>
    <row r="755" spans="1:1" x14ac:dyDescent="0.15">
      <c r="A755" s="655"/>
    </row>
    <row r="794" spans="1:1" x14ac:dyDescent="0.15">
      <c r="A794" s="655"/>
    </row>
    <row r="833" spans="1:1" x14ac:dyDescent="0.15">
      <c r="A833" s="655"/>
    </row>
    <row r="861" spans="1:1" x14ac:dyDescent="0.15">
      <c r="A861" s="655"/>
    </row>
    <row r="901" spans="1:1" x14ac:dyDescent="0.15">
      <c r="A901" s="655"/>
    </row>
    <row r="941" spans="1:1" x14ac:dyDescent="0.15">
      <c r="A941" s="655"/>
    </row>
    <row r="970" spans="1:1" x14ac:dyDescent="0.15">
      <c r="A970" s="655"/>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9:N59"/>
    <mergeCell ref="J40:S40"/>
  </mergeCells>
  <phoneticPr fontId="2"/>
  <dataValidations count="1">
    <dataValidation type="list" allowBlank="1" showInputMessage="1" showErrorMessage="1" sqref="K9 Q9 AB16 AD16 AB25:AB26 AD25:AD26 AB41 AD41 AB45 AD45 AB57 AD57 AB60 AD60 R10:R12 F9:F12">
      <formula1>"□,■"</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9"/>
  <sheetViews>
    <sheetView view="pageBreakPreview" zoomScaleNormal="100" zoomScaleSheetLayoutView="100" workbookViewId="0">
      <selection activeCell="N66" sqref="N66"/>
    </sheetView>
  </sheetViews>
  <sheetFormatPr defaultColWidth="9.375" defaultRowHeight="13.5" x14ac:dyDescent="0.15"/>
  <cols>
    <col min="1" max="1" width="5.75" style="408" customWidth="1"/>
    <col min="2" max="3" width="5.625" style="408" customWidth="1"/>
    <col min="4" max="5" width="6" style="408" customWidth="1"/>
    <col min="6" max="6" width="5.625" style="408" customWidth="1"/>
    <col min="7" max="8" width="6" style="408" customWidth="1"/>
    <col min="9" max="9" width="5.625" style="408" customWidth="1"/>
    <col min="10" max="11" width="6" style="408" customWidth="1"/>
    <col min="12" max="12" width="5.625" style="408" customWidth="1"/>
    <col min="13" max="14" width="8.75" style="408" customWidth="1"/>
    <col min="15" max="15" width="1.625" style="408" customWidth="1"/>
    <col min="16" max="16384" width="9.375" style="408"/>
  </cols>
  <sheetData>
    <row r="1" spans="1:15" ht="15.4" customHeight="1" x14ac:dyDescent="0.15">
      <c r="N1" s="428"/>
    </row>
    <row r="2" spans="1:15" ht="7.5" customHeight="1" x14ac:dyDescent="0.15"/>
    <row r="3" spans="1:15" ht="15.4" customHeight="1" x14ac:dyDescent="0.15">
      <c r="A3" s="1291" t="s">
        <v>739</v>
      </c>
      <c r="B3" s="1291"/>
      <c r="C3" s="1291"/>
      <c r="D3" s="1291"/>
      <c r="E3" s="1291"/>
      <c r="F3" s="1291"/>
      <c r="G3" s="1291"/>
      <c r="H3" s="1291"/>
      <c r="I3" s="1291"/>
      <c r="J3" s="1291"/>
      <c r="K3" s="1291"/>
      <c r="L3" s="1291"/>
      <c r="M3" s="1291"/>
      <c r="N3" s="1291"/>
    </row>
    <row r="4" spans="1:15" ht="15.4" customHeight="1" x14ac:dyDescent="0.15">
      <c r="A4" s="1291" t="s">
        <v>738</v>
      </c>
      <c r="B4" s="1291"/>
      <c r="C4" s="1291"/>
      <c r="D4" s="1291"/>
      <c r="E4" s="1291"/>
      <c r="F4" s="1291"/>
      <c r="G4" s="1291"/>
      <c r="H4" s="1291"/>
      <c r="I4" s="1291"/>
      <c r="J4" s="1291"/>
      <c r="K4" s="1291"/>
      <c r="L4" s="1291"/>
      <c r="M4" s="1291"/>
      <c r="N4" s="1291"/>
    </row>
    <row r="5" spans="1:15" ht="7.5" customHeight="1" x14ac:dyDescent="0.15">
      <c r="O5" s="413"/>
    </row>
    <row r="6" spans="1:15" ht="22.5" customHeight="1" x14ac:dyDescent="0.15">
      <c r="A6" s="1288" t="s">
        <v>181</v>
      </c>
      <c r="B6" s="1288"/>
      <c r="C6" s="1282"/>
      <c r="D6" s="1282"/>
      <c r="E6" s="1282"/>
      <c r="F6" s="1282"/>
      <c r="G6" s="1282"/>
      <c r="H6" s="413"/>
      <c r="I6" s="1298" t="s">
        <v>295</v>
      </c>
      <c r="J6" s="1299"/>
      <c r="K6" s="1298"/>
      <c r="L6" s="1303"/>
      <c r="M6" s="1303"/>
      <c r="N6" s="1299"/>
      <c r="O6" s="413"/>
    </row>
    <row r="7" spans="1:15" ht="7.5" customHeight="1" x14ac:dyDescent="0.15">
      <c r="A7" s="413"/>
      <c r="B7" s="413"/>
      <c r="C7" s="413"/>
      <c r="D7" s="413"/>
      <c r="E7" s="413"/>
      <c r="F7" s="413"/>
      <c r="G7" s="413"/>
      <c r="H7" s="413"/>
      <c r="I7" s="413"/>
      <c r="J7" s="413"/>
      <c r="K7" s="413"/>
      <c r="L7" s="413"/>
      <c r="M7" s="413"/>
      <c r="N7" s="413"/>
      <c r="O7" s="413"/>
    </row>
    <row r="8" spans="1:15" s="412" customFormat="1" x14ac:dyDescent="0.15"/>
    <row r="9" spans="1:15" s="412" customFormat="1" x14ac:dyDescent="0.15">
      <c r="A9" s="546" t="s">
        <v>937</v>
      </c>
    </row>
    <row r="10" spans="1:15" s="412" customFormat="1" x14ac:dyDescent="0.15"/>
    <row r="11" spans="1:15" ht="15.4" customHeight="1" thickBot="1" x14ac:dyDescent="0.2">
      <c r="A11" s="1292" t="s">
        <v>737</v>
      </c>
      <c r="B11" s="1292"/>
      <c r="C11" s="1292"/>
      <c r="D11" s="1292"/>
      <c r="E11" s="1292"/>
      <c r="F11" s="1292"/>
      <c r="G11" s="1292"/>
      <c r="H11" s="1292"/>
      <c r="I11" s="1292"/>
      <c r="J11" s="1292"/>
      <c r="K11" s="1292"/>
      <c r="L11" s="1292"/>
      <c r="M11" s="1292"/>
      <c r="N11" s="1292"/>
    </row>
    <row r="12" spans="1:15" ht="22.5" customHeight="1" thickBot="1" x14ac:dyDescent="0.2">
      <c r="A12" s="1300" t="s">
        <v>732</v>
      </c>
      <c r="B12" s="1301"/>
      <c r="C12" s="1302"/>
      <c r="D12" s="1293"/>
      <c r="E12" s="1294"/>
      <c r="F12" s="426" t="s">
        <v>312</v>
      </c>
      <c r="G12" s="1295"/>
      <c r="H12" s="1294"/>
      <c r="I12" s="426" t="s">
        <v>312</v>
      </c>
      <c r="J12" s="1295"/>
      <c r="K12" s="1294"/>
      <c r="L12" s="425" t="s">
        <v>312</v>
      </c>
      <c r="M12" s="1296" t="s">
        <v>736</v>
      </c>
      <c r="N12" s="1297"/>
    </row>
    <row r="13" spans="1:15" ht="22.5" customHeight="1" thickTop="1" thickBot="1" x14ac:dyDescent="0.2">
      <c r="A13" s="1304" t="s">
        <v>735</v>
      </c>
      <c r="B13" s="1305"/>
      <c r="C13" s="1306"/>
      <c r="D13" s="1304"/>
      <c r="E13" s="1305"/>
      <c r="F13" s="1305"/>
      <c r="G13" s="1305"/>
      <c r="H13" s="1305"/>
      <c r="I13" s="1305"/>
      <c r="J13" s="1305"/>
      <c r="K13" s="1305"/>
      <c r="L13" s="1306"/>
      <c r="M13" s="1307"/>
      <c r="N13" s="1308"/>
    </row>
    <row r="15" spans="1:15" ht="15.4" customHeight="1" x14ac:dyDescent="0.15">
      <c r="A15" s="1312" t="s">
        <v>734</v>
      </c>
      <c r="B15" s="1312"/>
      <c r="C15" s="1312"/>
      <c r="D15" s="1312"/>
      <c r="E15" s="1312"/>
      <c r="F15" s="1312"/>
      <c r="G15" s="1312"/>
      <c r="H15" s="1312"/>
      <c r="I15" s="1312"/>
      <c r="J15" s="1312"/>
      <c r="K15" s="1312"/>
      <c r="L15" s="1312"/>
      <c r="M15" s="1312"/>
      <c r="N15" s="1312"/>
    </row>
    <row r="16" spans="1:15" ht="15.4" customHeight="1" x14ac:dyDescent="0.15">
      <c r="A16" s="1292" t="s">
        <v>733</v>
      </c>
      <c r="B16" s="1292"/>
      <c r="C16" s="1292"/>
      <c r="D16" s="1292"/>
      <c r="E16" s="1292"/>
      <c r="F16" s="1292"/>
      <c r="G16" s="1292"/>
      <c r="H16" s="1292"/>
      <c r="I16" s="1292"/>
      <c r="J16" s="1292"/>
      <c r="K16" s="1292"/>
      <c r="L16" s="1292"/>
      <c r="M16" s="1292"/>
      <c r="N16" s="1292"/>
    </row>
    <row r="17" spans="1:22" ht="15.4" customHeight="1" thickBot="1" x14ac:dyDescent="0.2">
      <c r="A17" s="424" t="s">
        <v>732</v>
      </c>
      <c r="B17" s="1313" t="s">
        <v>731</v>
      </c>
      <c r="C17" s="1310"/>
      <c r="D17" s="1310"/>
      <c r="E17" s="1311"/>
      <c r="F17" s="1310" t="s">
        <v>730</v>
      </c>
      <c r="G17" s="1310"/>
      <c r="H17" s="1311"/>
      <c r="I17" s="1309" t="s">
        <v>729</v>
      </c>
      <c r="J17" s="1309"/>
      <c r="K17" s="1309"/>
      <c r="L17" s="1309" t="s">
        <v>728</v>
      </c>
      <c r="M17" s="1309"/>
      <c r="N17" s="1309"/>
      <c r="S17" s="423"/>
    </row>
    <row r="18" spans="1:22" ht="14.25" customHeight="1" thickTop="1" x14ac:dyDescent="0.15">
      <c r="A18" s="421"/>
      <c r="B18" s="1285"/>
      <c r="C18" s="1286"/>
      <c r="D18" s="1286"/>
      <c r="E18" s="1287"/>
      <c r="F18" s="1289"/>
      <c r="G18" s="1289"/>
      <c r="H18" s="1290"/>
      <c r="I18" s="1280"/>
      <c r="J18" s="1280"/>
      <c r="K18" s="1280"/>
      <c r="L18" s="1280"/>
      <c r="M18" s="1280"/>
      <c r="N18" s="1281"/>
    </row>
    <row r="19" spans="1:22" ht="14.25" customHeight="1" x14ac:dyDescent="0.15">
      <c r="A19" s="419"/>
      <c r="B19" s="1288"/>
      <c r="C19" s="1288"/>
      <c r="D19" s="1288"/>
      <c r="E19" s="1288"/>
      <c r="F19" s="1282"/>
      <c r="G19" s="1282"/>
      <c r="H19" s="1282"/>
      <c r="I19" s="1282"/>
      <c r="J19" s="1282"/>
      <c r="K19" s="1282"/>
      <c r="L19" s="1282"/>
      <c r="M19" s="1282"/>
      <c r="N19" s="1283"/>
    </row>
    <row r="20" spans="1:22" ht="14.25" customHeight="1" x14ac:dyDescent="0.15">
      <c r="A20" s="419"/>
      <c r="B20" s="1288"/>
      <c r="C20" s="1288"/>
      <c r="D20" s="1288"/>
      <c r="E20" s="1288"/>
      <c r="F20" s="1282"/>
      <c r="G20" s="1282"/>
      <c r="H20" s="1282"/>
      <c r="I20" s="1282"/>
      <c r="J20" s="1282"/>
      <c r="K20" s="1282"/>
      <c r="L20" s="1282"/>
      <c r="M20" s="1282"/>
      <c r="N20" s="1283"/>
    </row>
    <row r="21" spans="1:22" ht="14.25" customHeight="1" x14ac:dyDescent="0.15">
      <c r="A21" s="419"/>
      <c r="B21" s="1288"/>
      <c r="C21" s="1288"/>
      <c r="D21" s="1288"/>
      <c r="E21" s="1288"/>
      <c r="F21" s="1282"/>
      <c r="G21" s="1282"/>
      <c r="H21" s="1282"/>
      <c r="I21" s="1282"/>
      <c r="J21" s="1282"/>
      <c r="K21" s="1282"/>
      <c r="L21" s="1282"/>
      <c r="M21" s="1282"/>
      <c r="N21" s="1283"/>
    </row>
    <row r="22" spans="1:22" ht="14.25" customHeight="1" x14ac:dyDescent="0.15">
      <c r="A22" s="419"/>
      <c r="B22" s="1288"/>
      <c r="C22" s="1288"/>
      <c r="D22" s="1288"/>
      <c r="E22" s="1288"/>
      <c r="F22" s="1282"/>
      <c r="G22" s="1282"/>
      <c r="H22" s="1282"/>
      <c r="I22" s="1282"/>
      <c r="J22" s="1282"/>
      <c r="K22" s="1282"/>
      <c r="L22" s="1282"/>
      <c r="M22" s="1282"/>
      <c r="N22" s="1283"/>
    </row>
    <row r="23" spans="1:22" ht="14.25" customHeight="1" x14ac:dyDescent="0.15">
      <c r="A23" s="1284"/>
      <c r="B23" s="1288"/>
      <c r="C23" s="1288"/>
      <c r="D23" s="1288"/>
      <c r="E23" s="1288"/>
      <c r="F23" s="1282"/>
      <c r="G23" s="1282"/>
      <c r="H23" s="1282"/>
      <c r="I23" s="1282"/>
      <c r="J23" s="1282"/>
      <c r="K23" s="1282"/>
      <c r="L23" s="1282"/>
      <c r="M23" s="1282"/>
      <c r="N23" s="1283"/>
    </row>
    <row r="24" spans="1:22" ht="14.25" customHeight="1" x14ac:dyDescent="0.15">
      <c r="A24" s="1284"/>
      <c r="B24" s="1288"/>
      <c r="C24" s="1288"/>
      <c r="D24" s="1288"/>
      <c r="E24" s="1288"/>
      <c r="F24" s="1282"/>
      <c r="G24" s="1282"/>
      <c r="H24" s="1282"/>
      <c r="I24" s="1282"/>
      <c r="J24" s="1282"/>
      <c r="K24" s="1282"/>
      <c r="L24" s="1282"/>
      <c r="M24" s="1282"/>
      <c r="N24" s="1283"/>
      <c r="V24" s="422"/>
    </row>
    <row r="25" spans="1:22" ht="14.25" customHeight="1" x14ac:dyDescent="0.15">
      <c r="A25" s="1284"/>
      <c r="B25" s="1288"/>
      <c r="C25" s="1288"/>
      <c r="D25" s="1288"/>
      <c r="E25" s="1288"/>
      <c r="F25" s="1282"/>
      <c r="G25" s="1282"/>
      <c r="H25" s="1282"/>
      <c r="I25" s="1282"/>
      <c r="J25" s="1282"/>
      <c r="K25" s="1282"/>
      <c r="L25" s="1282"/>
      <c r="M25" s="1282"/>
      <c r="N25" s="1283"/>
    </row>
    <row r="26" spans="1:22" ht="14.25" customHeight="1" x14ac:dyDescent="0.15">
      <c r="A26" s="420" t="s">
        <v>312</v>
      </c>
      <c r="B26" s="1288"/>
      <c r="C26" s="1288"/>
      <c r="D26" s="1288"/>
      <c r="E26" s="1288"/>
      <c r="F26" s="1282"/>
      <c r="G26" s="1282"/>
      <c r="H26" s="1282"/>
      <c r="I26" s="1282"/>
      <c r="J26" s="1282"/>
      <c r="K26" s="1282"/>
      <c r="L26" s="1282"/>
      <c r="M26" s="1282"/>
      <c r="N26" s="1283"/>
    </row>
    <row r="27" spans="1:22" ht="14.25" customHeight="1" x14ac:dyDescent="0.15">
      <c r="A27" s="419"/>
      <c r="B27" s="1298"/>
      <c r="C27" s="1303"/>
      <c r="D27" s="1303"/>
      <c r="E27" s="1299"/>
      <c r="F27" s="1314"/>
      <c r="G27" s="1315"/>
      <c r="H27" s="1320"/>
      <c r="I27" s="1314"/>
      <c r="J27" s="1315"/>
      <c r="K27" s="1320"/>
      <c r="L27" s="1314"/>
      <c r="M27" s="1315"/>
      <c r="N27" s="1316"/>
    </row>
    <row r="28" spans="1:22" ht="14.25" customHeight="1" x14ac:dyDescent="0.15">
      <c r="A28" s="419"/>
      <c r="B28" s="1288"/>
      <c r="C28" s="1288"/>
      <c r="D28" s="1288"/>
      <c r="E28" s="1288"/>
      <c r="F28" s="1282"/>
      <c r="G28" s="1282"/>
      <c r="H28" s="1282"/>
      <c r="I28" s="1282"/>
      <c r="J28" s="1282"/>
      <c r="K28" s="1282"/>
      <c r="L28" s="1282"/>
      <c r="M28" s="1282"/>
      <c r="N28" s="1283"/>
    </row>
    <row r="29" spans="1:22" ht="15.4" customHeight="1" thickBot="1" x14ac:dyDescent="0.2">
      <c r="A29" s="418"/>
      <c r="B29" s="1317"/>
      <c r="C29" s="1318"/>
      <c r="D29" s="1318"/>
      <c r="E29" s="1318"/>
      <c r="F29" s="1318"/>
      <c r="G29" s="1318"/>
      <c r="H29" s="1319"/>
      <c r="I29" s="1278"/>
      <c r="J29" s="1279"/>
      <c r="K29" s="1321" t="s">
        <v>727</v>
      </c>
      <c r="L29" s="1321"/>
      <c r="M29" s="1321"/>
      <c r="N29" s="1322"/>
    </row>
    <row r="30" spans="1:22" ht="14.25" customHeight="1" thickTop="1" x14ac:dyDescent="0.15">
      <c r="A30" s="421"/>
      <c r="B30" s="1285"/>
      <c r="C30" s="1286"/>
      <c r="D30" s="1286"/>
      <c r="E30" s="1287"/>
      <c r="F30" s="1289"/>
      <c r="G30" s="1289"/>
      <c r="H30" s="1290"/>
      <c r="I30" s="1280"/>
      <c r="J30" s="1280"/>
      <c r="K30" s="1280"/>
      <c r="L30" s="1280"/>
      <c r="M30" s="1280"/>
      <c r="N30" s="1281"/>
    </row>
    <row r="31" spans="1:22" ht="14.25" customHeight="1" x14ac:dyDescent="0.15">
      <c r="A31" s="419"/>
      <c r="B31" s="1288"/>
      <c r="C31" s="1288"/>
      <c r="D31" s="1288"/>
      <c r="E31" s="1288"/>
      <c r="F31" s="1282"/>
      <c r="G31" s="1282"/>
      <c r="H31" s="1282"/>
      <c r="I31" s="1282"/>
      <c r="J31" s="1282"/>
      <c r="K31" s="1282"/>
      <c r="L31" s="1282"/>
      <c r="M31" s="1282"/>
      <c r="N31" s="1283"/>
    </row>
    <row r="32" spans="1:22" ht="14.25" customHeight="1" x14ac:dyDescent="0.15">
      <c r="A32" s="419"/>
      <c r="B32" s="1288"/>
      <c r="C32" s="1288"/>
      <c r="D32" s="1288"/>
      <c r="E32" s="1288"/>
      <c r="F32" s="1282"/>
      <c r="G32" s="1282"/>
      <c r="H32" s="1282"/>
      <c r="I32" s="1282"/>
      <c r="J32" s="1282"/>
      <c r="K32" s="1282"/>
      <c r="L32" s="1282"/>
      <c r="M32" s="1282"/>
      <c r="N32" s="1283"/>
      <c r="S32" s="412"/>
    </row>
    <row r="33" spans="1:14" ht="14.25" customHeight="1" x14ac:dyDescent="0.15">
      <c r="A33" s="419"/>
      <c r="B33" s="1288"/>
      <c r="C33" s="1288"/>
      <c r="D33" s="1288"/>
      <c r="E33" s="1288"/>
      <c r="F33" s="1282"/>
      <c r="G33" s="1282"/>
      <c r="H33" s="1282"/>
      <c r="I33" s="1282"/>
      <c r="J33" s="1282"/>
      <c r="K33" s="1282"/>
      <c r="L33" s="1282"/>
      <c r="M33" s="1282"/>
      <c r="N33" s="1283"/>
    </row>
    <row r="34" spans="1:14" ht="14.25" customHeight="1" x14ac:dyDescent="0.15">
      <c r="A34" s="419"/>
      <c r="B34" s="1288"/>
      <c r="C34" s="1288"/>
      <c r="D34" s="1288"/>
      <c r="E34" s="1288"/>
      <c r="F34" s="1282"/>
      <c r="G34" s="1282"/>
      <c r="H34" s="1282"/>
      <c r="I34" s="1282"/>
      <c r="J34" s="1282"/>
      <c r="K34" s="1282"/>
      <c r="L34" s="1282"/>
      <c r="M34" s="1282"/>
      <c r="N34" s="1283"/>
    </row>
    <row r="35" spans="1:14" ht="14.25" customHeight="1" x14ac:dyDescent="0.15">
      <c r="A35" s="1284"/>
      <c r="B35" s="1288"/>
      <c r="C35" s="1288"/>
      <c r="D35" s="1288"/>
      <c r="E35" s="1288"/>
      <c r="F35" s="1282"/>
      <c r="G35" s="1282"/>
      <c r="H35" s="1282"/>
      <c r="I35" s="1282"/>
      <c r="J35" s="1282"/>
      <c r="K35" s="1282"/>
      <c r="L35" s="1282"/>
      <c r="M35" s="1282"/>
      <c r="N35" s="1283"/>
    </row>
    <row r="36" spans="1:14" ht="14.25" customHeight="1" x14ac:dyDescent="0.15">
      <c r="A36" s="1284"/>
      <c r="B36" s="1288"/>
      <c r="C36" s="1288"/>
      <c r="D36" s="1288"/>
      <c r="E36" s="1288"/>
      <c r="F36" s="1282"/>
      <c r="G36" s="1282"/>
      <c r="H36" s="1282"/>
      <c r="I36" s="1282"/>
      <c r="J36" s="1282"/>
      <c r="K36" s="1282"/>
      <c r="L36" s="1282"/>
      <c r="M36" s="1282"/>
      <c r="N36" s="1283"/>
    </row>
    <row r="37" spans="1:14" ht="14.25" customHeight="1" x14ac:dyDescent="0.15">
      <c r="A37" s="1284"/>
      <c r="B37" s="1288"/>
      <c r="C37" s="1288"/>
      <c r="D37" s="1288"/>
      <c r="E37" s="1288"/>
      <c r="F37" s="1282"/>
      <c r="G37" s="1282"/>
      <c r="H37" s="1282"/>
      <c r="I37" s="1282"/>
      <c r="J37" s="1282"/>
      <c r="K37" s="1282"/>
      <c r="L37" s="1282"/>
      <c r="M37" s="1282"/>
      <c r="N37" s="1283"/>
    </row>
    <row r="38" spans="1:14" ht="14.25" customHeight="1" x14ac:dyDescent="0.15">
      <c r="A38" s="420" t="s">
        <v>312</v>
      </c>
      <c r="B38" s="1288"/>
      <c r="C38" s="1288"/>
      <c r="D38" s="1288"/>
      <c r="E38" s="1288"/>
      <c r="F38" s="1282"/>
      <c r="G38" s="1282"/>
      <c r="H38" s="1282"/>
      <c r="I38" s="1282"/>
      <c r="J38" s="1282"/>
      <c r="K38" s="1282"/>
      <c r="L38" s="1282"/>
      <c r="M38" s="1282"/>
      <c r="N38" s="1283"/>
    </row>
    <row r="39" spans="1:14" ht="14.25" customHeight="1" x14ac:dyDescent="0.15">
      <c r="A39" s="419"/>
      <c r="B39" s="1288"/>
      <c r="C39" s="1288"/>
      <c r="D39" s="1288"/>
      <c r="E39" s="1288"/>
      <c r="F39" s="1282"/>
      <c r="G39" s="1282"/>
      <c r="H39" s="1282"/>
      <c r="I39" s="1282"/>
      <c r="J39" s="1282"/>
      <c r="K39" s="1282"/>
      <c r="L39" s="1282"/>
      <c r="M39" s="1282"/>
      <c r="N39" s="1283"/>
    </row>
    <row r="40" spans="1:14" ht="14.25" customHeight="1" x14ac:dyDescent="0.15">
      <c r="A40" s="419"/>
      <c r="B40" s="1288"/>
      <c r="C40" s="1288"/>
      <c r="D40" s="1288"/>
      <c r="E40" s="1288"/>
      <c r="F40" s="1282"/>
      <c r="G40" s="1282"/>
      <c r="H40" s="1282"/>
      <c r="I40" s="1282"/>
      <c r="J40" s="1282"/>
      <c r="K40" s="1282"/>
      <c r="L40" s="1282"/>
      <c r="M40" s="1282"/>
      <c r="N40" s="1283"/>
    </row>
    <row r="41" spans="1:14" ht="15.4" customHeight="1" thickBot="1" x14ac:dyDescent="0.2">
      <c r="A41" s="418"/>
      <c r="B41" s="1317"/>
      <c r="C41" s="1318"/>
      <c r="D41" s="1318"/>
      <c r="E41" s="1318"/>
      <c r="F41" s="1318"/>
      <c r="G41" s="1318"/>
      <c r="H41" s="1319"/>
      <c r="I41" s="1278"/>
      <c r="J41" s="1279"/>
      <c r="K41" s="1321" t="s">
        <v>727</v>
      </c>
      <c r="L41" s="1321"/>
      <c r="M41" s="1321"/>
      <c r="N41" s="1322"/>
    </row>
    <row r="42" spans="1:14" ht="14.25" customHeight="1" thickTop="1" x14ac:dyDescent="0.15">
      <c r="A42" s="421"/>
      <c r="B42" s="1285"/>
      <c r="C42" s="1286"/>
      <c r="D42" s="1286"/>
      <c r="E42" s="1287"/>
      <c r="F42" s="1289"/>
      <c r="G42" s="1289"/>
      <c r="H42" s="1290"/>
      <c r="I42" s="1280"/>
      <c r="J42" s="1280"/>
      <c r="K42" s="1280"/>
      <c r="L42" s="1280"/>
      <c r="M42" s="1280"/>
      <c r="N42" s="1281"/>
    </row>
    <row r="43" spans="1:14" ht="14.25" customHeight="1" x14ac:dyDescent="0.15">
      <c r="A43" s="419"/>
      <c r="B43" s="1288"/>
      <c r="C43" s="1288"/>
      <c r="D43" s="1288"/>
      <c r="E43" s="1288"/>
      <c r="F43" s="1282"/>
      <c r="G43" s="1282"/>
      <c r="H43" s="1282"/>
      <c r="I43" s="1282"/>
      <c r="J43" s="1282"/>
      <c r="K43" s="1282"/>
      <c r="L43" s="1282"/>
      <c r="M43" s="1282"/>
      <c r="N43" s="1283"/>
    </row>
    <row r="44" spans="1:14" ht="14.25" customHeight="1" x14ac:dyDescent="0.15">
      <c r="A44" s="419"/>
      <c r="B44" s="1288"/>
      <c r="C44" s="1288"/>
      <c r="D44" s="1288"/>
      <c r="E44" s="1288"/>
      <c r="F44" s="1282"/>
      <c r="G44" s="1282"/>
      <c r="H44" s="1282"/>
      <c r="I44" s="1282"/>
      <c r="J44" s="1282"/>
      <c r="K44" s="1282"/>
      <c r="L44" s="1282"/>
      <c r="M44" s="1282"/>
      <c r="N44" s="1283"/>
    </row>
    <row r="45" spans="1:14" ht="14.25" customHeight="1" x14ac:dyDescent="0.15">
      <c r="A45" s="419"/>
      <c r="B45" s="1288"/>
      <c r="C45" s="1288"/>
      <c r="D45" s="1288"/>
      <c r="E45" s="1288"/>
      <c r="F45" s="1282"/>
      <c r="G45" s="1282"/>
      <c r="H45" s="1282"/>
      <c r="I45" s="1282"/>
      <c r="J45" s="1282"/>
      <c r="K45" s="1282"/>
      <c r="L45" s="1282"/>
      <c r="M45" s="1282"/>
      <c r="N45" s="1283"/>
    </row>
    <row r="46" spans="1:14" ht="14.25" customHeight="1" x14ac:dyDescent="0.15">
      <c r="A46" s="419"/>
      <c r="B46" s="1288"/>
      <c r="C46" s="1288"/>
      <c r="D46" s="1288"/>
      <c r="E46" s="1288"/>
      <c r="F46" s="1282"/>
      <c r="G46" s="1282"/>
      <c r="H46" s="1282"/>
      <c r="I46" s="1282"/>
      <c r="J46" s="1282"/>
      <c r="K46" s="1282"/>
      <c r="L46" s="1282"/>
      <c r="M46" s="1282"/>
      <c r="N46" s="1283"/>
    </row>
    <row r="47" spans="1:14" ht="14.25" customHeight="1" x14ac:dyDescent="0.15">
      <c r="A47" s="1284"/>
      <c r="B47" s="1288"/>
      <c r="C47" s="1288"/>
      <c r="D47" s="1288"/>
      <c r="E47" s="1288"/>
      <c r="F47" s="1282"/>
      <c r="G47" s="1282"/>
      <c r="H47" s="1282"/>
      <c r="I47" s="1282"/>
      <c r="J47" s="1282"/>
      <c r="K47" s="1282"/>
      <c r="L47" s="1282"/>
      <c r="M47" s="1282"/>
      <c r="N47" s="1283"/>
    </row>
    <row r="48" spans="1:14" ht="14.25" customHeight="1" x14ac:dyDescent="0.15">
      <c r="A48" s="1284"/>
      <c r="B48" s="1288"/>
      <c r="C48" s="1288"/>
      <c r="D48" s="1288"/>
      <c r="E48" s="1288"/>
      <c r="F48" s="1282"/>
      <c r="G48" s="1282"/>
      <c r="H48" s="1282"/>
      <c r="I48" s="1282"/>
      <c r="J48" s="1282"/>
      <c r="K48" s="1282"/>
      <c r="L48" s="1282"/>
      <c r="M48" s="1282"/>
      <c r="N48" s="1283"/>
    </row>
    <row r="49" spans="1:15" ht="14.25" customHeight="1" x14ac:dyDescent="0.15">
      <c r="A49" s="1284"/>
      <c r="B49" s="1288"/>
      <c r="C49" s="1288"/>
      <c r="D49" s="1288"/>
      <c r="E49" s="1288"/>
      <c r="F49" s="1282"/>
      <c r="G49" s="1282"/>
      <c r="H49" s="1282"/>
      <c r="I49" s="1282"/>
      <c r="J49" s="1282"/>
      <c r="K49" s="1282"/>
      <c r="L49" s="1282"/>
      <c r="M49" s="1282"/>
      <c r="N49" s="1283"/>
    </row>
    <row r="50" spans="1:15" ht="14.25" customHeight="1" x14ac:dyDescent="0.15">
      <c r="A50" s="420" t="s">
        <v>312</v>
      </c>
      <c r="B50" s="1288"/>
      <c r="C50" s="1288"/>
      <c r="D50" s="1288"/>
      <c r="E50" s="1288"/>
      <c r="F50" s="1282"/>
      <c r="G50" s="1282"/>
      <c r="H50" s="1282"/>
      <c r="I50" s="1282"/>
      <c r="J50" s="1282"/>
      <c r="K50" s="1282"/>
      <c r="L50" s="1282"/>
      <c r="M50" s="1282"/>
      <c r="N50" s="1283"/>
    </row>
    <row r="51" spans="1:15" ht="14.25" customHeight="1" x14ac:dyDescent="0.15">
      <c r="A51" s="419"/>
      <c r="B51" s="1288"/>
      <c r="C51" s="1288"/>
      <c r="D51" s="1288"/>
      <c r="E51" s="1288"/>
      <c r="F51" s="1282"/>
      <c r="G51" s="1282"/>
      <c r="H51" s="1282"/>
      <c r="I51" s="1282"/>
      <c r="J51" s="1282"/>
      <c r="K51" s="1282"/>
      <c r="L51" s="1282"/>
      <c r="M51" s="1282"/>
      <c r="N51" s="1283"/>
    </row>
    <row r="52" spans="1:15" ht="14.25" customHeight="1" x14ac:dyDescent="0.15">
      <c r="A52" s="419"/>
      <c r="B52" s="1288"/>
      <c r="C52" s="1288"/>
      <c r="D52" s="1288"/>
      <c r="E52" s="1288"/>
      <c r="F52" s="1282"/>
      <c r="G52" s="1282"/>
      <c r="H52" s="1282"/>
      <c r="I52" s="1282"/>
      <c r="J52" s="1282"/>
      <c r="K52" s="1282"/>
      <c r="L52" s="1282"/>
      <c r="M52" s="1282"/>
      <c r="N52" s="1283"/>
    </row>
    <row r="53" spans="1:15" ht="15.4" customHeight="1" thickBot="1" x14ac:dyDescent="0.2">
      <c r="A53" s="418"/>
      <c r="B53" s="1317"/>
      <c r="C53" s="1318"/>
      <c r="D53" s="1318"/>
      <c r="E53" s="1318"/>
      <c r="F53" s="1318"/>
      <c r="G53" s="1318"/>
      <c r="H53" s="1319"/>
      <c r="I53" s="1278"/>
      <c r="J53" s="1279"/>
      <c r="K53" s="1321" t="s">
        <v>727</v>
      </c>
      <c r="L53" s="1321"/>
      <c r="M53" s="1321"/>
      <c r="N53" s="1322"/>
    </row>
    <row r="54" spans="1:15" ht="15.4" customHeight="1" thickTop="1" x14ac:dyDescent="0.15">
      <c r="I54" s="1326" t="s">
        <v>726</v>
      </c>
      <c r="J54" s="1327"/>
      <c r="K54" s="1327"/>
      <c r="L54" s="1327"/>
      <c r="M54" s="1327"/>
      <c r="N54" s="1328"/>
    </row>
    <row r="55" spans="1:15" ht="15.4" customHeight="1" x14ac:dyDescent="0.15">
      <c r="I55" s="1329"/>
      <c r="J55" s="1330"/>
      <c r="K55" s="1330"/>
      <c r="L55" s="1330"/>
      <c r="M55" s="1330"/>
      <c r="N55" s="1331"/>
    </row>
    <row r="56" spans="1:15" s="409" customFormat="1" ht="12" customHeight="1" x14ac:dyDescent="0.15">
      <c r="A56" s="411" t="s">
        <v>203</v>
      </c>
      <c r="B56" s="1339" t="s">
        <v>725</v>
      </c>
      <c r="C56" s="1339"/>
      <c r="D56" s="1339"/>
      <c r="E56" s="1339"/>
      <c r="F56" s="1339"/>
      <c r="G56" s="1339"/>
      <c r="H56" s="1339"/>
      <c r="I56" s="1339"/>
      <c r="J56" s="1339"/>
      <c r="K56" s="1339"/>
      <c r="L56" s="1339"/>
      <c r="M56" s="1339"/>
      <c r="N56" s="1339"/>
    </row>
    <row r="57" spans="1:15" s="409" customFormat="1" ht="12" customHeight="1" x14ac:dyDescent="0.15">
      <c r="A57" s="411" t="s">
        <v>203</v>
      </c>
      <c r="B57" s="1323" t="s">
        <v>724</v>
      </c>
      <c r="C57" s="1323"/>
      <c r="D57" s="1323"/>
      <c r="E57" s="1323"/>
      <c r="F57" s="1323"/>
      <c r="G57" s="1323"/>
      <c r="H57" s="1323"/>
      <c r="I57" s="1323"/>
      <c r="J57" s="1323"/>
      <c r="K57" s="1323"/>
      <c r="L57" s="1323"/>
      <c r="M57" s="1323"/>
      <c r="N57" s="1323"/>
    </row>
    <row r="58" spans="1:15" s="409" customFormat="1" ht="12" customHeight="1" x14ac:dyDescent="0.15">
      <c r="A58" s="411" t="s">
        <v>203</v>
      </c>
      <c r="B58" s="1323" t="s">
        <v>723</v>
      </c>
      <c r="C58" s="1323"/>
      <c r="D58" s="1323"/>
      <c r="E58" s="1323"/>
      <c r="F58" s="1323"/>
      <c r="G58" s="1323"/>
      <c r="H58" s="1323"/>
      <c r="I58" s="1323"/>
      <c r="J58" s="1323"/>
      <c r="K58" s="1323"/>
      <c r="L58" s="1323"/>
      <c r="M58" s="1323"/>
      <c r="N58" s="1323"/>
    </row>
    <row r="59" spans="1:15" ht="18.75" customHeight="1" x14ac:dyDescent="0.15">
      <c r="A59" s="1324" t="s">
        <v>722</v>
      </c>
      <c r="B59" s="1325"/>
      <c r="C59" s="1325"/>
      <c r="D59" s="1325"/>
      <c r="E59" s="1325"/>
      <c r="F59" s="1325"/>
      <c r="G59" s="1325"/>
      <c r="H59" s="1325"/>
      <c r="I59" s="1325"/>
      <c r="J59" s="1325"/>
      <c r="K59" s="1325"/>
      <c r="L59" s="1325"/>
      <c r="M59" s="1325"/>
      <c r="N59" s="1325"/>
      <c r="O59" s="1325"/>
    </row>
    <row r="60" spans="1:15" ht="18.75" customHeight="1" x14ac:dyDescent="0.15">
      <c r="A60" s="1324" t="s">
        <v>721</v>
      </c>
      <c r="B60" s="1325"/>
      <c r="C60" s="1325"/>
      <c r="D60" s="1325"/>
      <c r="E60" s="1325"/>
      <c r="F60" s="1325"/>
      <c r="G60" s="1325"/>
      <c r="H60" s="1325"/>
      <c r="I60" s="1325"/>
      <c r="J60" s="1325"/>
      <c r="K60" s="1325"/>
      <c r="L60" s="1325"/>
      <c r="M60" s="1325"/>
      <c r="N60" s="1325"/>
      <c r="O60" s="1325"/>
    </row>
    <row r="61" spans="1:15" ht="18.75" customHeight="1" x14ac:dyDescent="0.15">
      <c r="A61" s="1324" t="s">
        <v>720</v>
      </c>
      <c r="B61" s="1325"/>
      <c r="C61" s="1325"/>
      <c r="D61" s="1325"/>
      <c r="E61" s="1325"/>
      <c r="F61" s="1325"/>
      <c r="G61" s="1325"/>
      <c r="H61" s="1325"/>
      <c r="I61" s="1325"/>
      <c r="J61" s="1325"/>
      <c r="K61" s="1325"/>
      <c r="L61" s="1325"/>
      <c r="M61" s="1325"/>
      <c r="N61" s="1325"/>
      <c r="O61" s="1325"/>
    </row>
    <row r="62" spans="1:15" ht="18.75" customHeight="1" x14ac:dyDescent="0.15">
      <c r="A62" s="1324" t="s">
        <v>719</v>
      </c>
      <c r="B62" s="1325"/>
      <c r="C62" s="1325"/>
      <c r="D62" s="1325"/>
      <c r="E62" s="1325"/>
      <c r="F62" s="1325"/>
      <c r="G62" s="1325"/>
      <c r="H62" s="1325"/>
      <c r="I62" s="1325"/>
      <c r="J62" s="1325"/>
      <c r="K62" s="1325"/>
      <c r="L62" s="1325"/>
      <c r="M62" s="1325"/>
      <c r="N62" s="1325"/>
      <c r="O62" s="415"/>
    </row>
    <row r="63" spans="1:15" ht="18.75" customHeight="1" x14ac:dyDescent="0.15">
      <c r="B63" s="415"/>
      <c r="C63" s="415"/>
      <c r="D63" s="415"/>
      <c r="E63" s="415"/>
      <c r="F63" s="415"/>
      <c r="G63" s="415"/>
      <c r="H63" s="415"/>
      <c r="I63" s="415"/>
      <c r="J63" s="415"/>
      <c r="K63" s="415"/>
      <c r="L63" s="415"/>
      <c r="M63" s="415"/>
      <c r="N63" s="415"/>
      <c r="O63" s="415"/>
    </row>
    <row r="64" spans="1:15" ht="15.4" customHeight="1" thickBot="1" x14ac:dyDescent="0.2">
      <c r="A64" s="408" t="s">
        <v>718</v>
      </c>
    </row>
    <row r="65" spans="1:14" ht="13.5" customHeight="1" x14ac:dyDescent="0.15">
      <c r="A65" s="1332" t="s">
        <v>715</v>
      </c>
      <c r="B65" s="1333"/>
      <c r="C65" s="1333"/>
      <c r="D65" s="1334"/>
    </row>
    <row r="66" spans="1:14" ht="13.5" customHeight="1" thickBot="1" x14ac:dyDescent="0.2">
      <c r="A66" s="1307"/>
      <c r="B66" s="1335"/>
      <c r="C66" s="1335"/>
      <c r="D66" s="1308"/>
    </row>
    <row r="67" spans="1:14" ht="13.5" customHeight="1" x14ac:dyDescent="0.15">
      <c r="A67" s="1337"/>
      <c r="B67" s="1291"/>
      <c r="C67" s="1291"/>
      <c r="D67" s="1338" t="s">
        <v>159</v>
      </c>
      <c r="E67" s="1332" t="s">
        <v>714</v>
      </c>
      <c r="F67" s="1333"/>
      <c r="G67" s="1334"/>
      <c r="H67" s="1337" t="s">
        <v>713</v>
      </c>
      <c r="I67" s="1292" t="s">
        <v>717</v>
      </c>
      <c r="J67" s="1292"/>
      <c r="K67" s="1292"/>
    </row>
    <row r="68" spans="1:14" ht="13.5" customHeight="1" thickBot="1" x14ac:dyDescent="0.2">
      <c r="A68" s="1307"/>
      <c r="B68" s="1335"/>
      <c r="C68" s="1335"/>
      <c r="D68" s="1308"/>
      <c r="E68" s="1307"/>
      <c r="F68" s="1335"/>
      <c r="G68" s="1308"/>
      <c r="H68" s="1337"/>
      <c r="I68" s="1292"/>
      <c r="J68" s="1292"/>
      <c r="K68" s="1292"/>
    </row>
    <row r="69" spans="1:14" s="414" customFormat="1" ht="7.5" customHeight="1" x14ac:dyDescent="0.15"/>
    <row r="70" spans="1:14" ht="15.4" customHeight="1" thickBot="1" x14ac:dyDescent="0.2">
      <c r="A70" s="408" t="s">
        <v>716</v>
      </c>
    </row>
    <row r="71" spans="1:14" ht="13.5" customHeight="1" x14ac:dyDescent="0.15">
      <c r="A71" s="1332" t="s">
        <v>715</v>
      </c>
      <c r="B71" s="1333"/>
      <c r="C71" s="1333"/>
      <c r="D71" s="1334"/>
    </row>
    <row r="72" spans="1:14" ht="13.5" customHeight="1" thickBot="1" x14ac:dyDescent="0.2">
      <c r="A72" s="1307"/>
      <c r="B72" s="1335"/>
      <c r="C72" s="1335"/>
      <c r="D72" s="1308"/>
    </row>
    <row r="73" spans="1:14" ht="13.5" customHeight="1" x14ac:dyDescent="0.15">
      <c r="A73" s="1337"/>
      <c r="B73" s="1291"/>
      <c r="C73" s="1291"/>
      <c r="D73" s="1338" t="s">
        <v>159</v>
      </c>
      <c r="E73" s="1332" t="s">
        <v>714</v>
      </c>
      <c r="F73" s="1333"/>
      <c r="G73" s="1334"/>
      <c r="H73" s="1337" t="s">
        <v>713</v>
      </c>
      <c r="I73" s="1292" t="s">
        <v>712</v>
      </c>
      <c r="J73" s="1292"/>
      <c r="K73" s="1292"/>
    </row>
    <row r="74" spans="1:14" ht="13.5" customHeight="1" thickBot="1" x14ac:dyDescent="0.2">
      <c r="A74" s="1307"/>
      <c r="B74" s="1335"/>
      <c r="C74" s="1335"/>
      <c r="D74" s="1308"/>
      <c r="E74" s="1307"/>
      <c r="F74" s="1335"/>
      <c r="G74" s="1308"/>
      <c r="H74" s="1337"/>
      <c r="I74" s="1292"/>
      <c r="J74" s="1292"/>
      <c r="K74" s="1292"/>
    </row>
    <row r="75" spans="1:14" ht="12" customHeight="1" x14ac:dyDescent="0.15">
      <c r="A75" s="413"/>
      <c r="B75" s="413"/>
      <c r="C75" s="413"/>
      <c r="D75" s="413"/>
      <c r="E75" s="413"/>
      <c r="F75" s="413"/>
      <c r="G75" s="413"/>
      <c r="H75" s="413"/>
      <c r="I75" s="412"/>
      <c r="J75" s="412"/>
      <c r="K75" s="412"/>
    </row>
    <row r="76" spans="1:14" s="409" customFormat="1" ht="12" customHeight="1" x14ac:dyDescent="0.15">
      <c r="A76" s="409" t="s">
        <v>711</v>
      </c>
    </row>
    <row r="77" spans="1:14" s="409" customFormat="1" ht="12" customHeight="1" x14ac:dyDescent="0.15">
      <c r="A77" s="411">
        <v>1</v>
      </c>
      <c r="B77" s="1336" t="s">
        <v>710</v>
      </c>
      <c r="C77" s="1336"/>
      <c r="D77" s="1336"/>
      <c r="E77" s="1336"/>
      <c r="F77" s="1336"/>
      <c r="G77" s="1336"/>
      <c r="H77" s="1336"/>
      <c r="I77" s="1336"/>
      <c r="J77" s="1336"/>
      <c r="K77" s="1336"/>
      <c r="L77" s="1336"/>
      <c r="M77" s="1336"/>
      <c r="N77" s="1336"/>
    </row>
    <row r="78" spans="1:14" s="409" customFormat="1" ht="12" customHeight="1" x14ac:dyDescent="0.15">
      <c r="A78" s="411"/>
      <c r="B78" s="1336"/>
      <c r="C78" s="1336"/>
      <c r="D78" s="1336"/>
      <c r="E78" s="1336"/>
      <c r="F78" s="1336"/>
      <c r="G78" s="1336"/>
      <c r="H78" s="1336"/>
      <c r="I78" s="1336"/>
      <c r="J78" s="1336"/>
      <c r="K78" s="1336"/>
      <c r="L78" s="1336"/>
      <c r="M78" s="1336"/>
      <c r="N78" s="1336"/>
    </row>
    <row r="79" spans="1:14" s="409" customFormat="1" ht="12" customHeight="1" x14ac:dyDescent="0.15">
      <c r="A79" s="411">
        <v>2</v>
      </c>
      <c r="B79" s="1336" t="s">
        <v>709</v>
      </c>
      <c r="C79" s="1336"/>
      <c r="D79" s="1336"/>
      <c r="E79" s="1336"/>
      <c r="F79" s="1336"/>
      <c r="G79" s="1336"/>
      <c r="H79" s="1336"/>
      <c r="I79" s="1336"/>
      <c r="J79" s="1336"/>
      <c r="K79" s="1336"/>
      <c r="L79" s="1336"/>
      <c r="M79" s="1336"/>
      <c r="N79" s="1336"/>
    </row>
    <row r="80" spans="1:14" s="409" customFormat="1" ht="12" customHeight="1" x14ac:dyDescent="0.15">
      <c r="A80" s="411"/>
      <c r="B80" s="1336"/>
      <c r="C80" s="1336"/>
      <c r="D80" s="1336"/>
      <c r="E80" s="1336"/>
      <c r="F80" s="1336"/>
      <c r="G80" s="1336"/>
      <c r="H80" s="1336"/>
      <c r="I80" s="1336"/>
      <c r="J80" s="1336"/>
      <c r="K80" s="1336"/>
      <c r="L80" s="1336"/>
      <c r="M80" s="1336"/>
      <c r="N80" s="1336"/>
    </row>
    <row r="81" spans="2:14" s="409" customFormat="1" ht="12" customHeight="1" x14ac:dyDescent="0.15">
      <c r="B81" s="1336"/>
      <c r="C81" s="1336"/>
      <c r="D81" s="1336"/>
      <c r="E81" s="1336"/>
      <c r="F81" s="1336"/>
      <c r="G81" s="1336"/>
      <c r="H81" s="1336"/>
      <c r="I81" s="1336"/>
      <c r="J81" s="1336"/>
      <c r="K81" s="1336"/>
      <c r="L81" s="1336"/>
      <c r="M81" s="1336"/>
      <c r="N81" s="1336"/>
    </row>
    <row r="82" spans="2:14" ht="15.4" customHeight="1" x14ac:dyDescent="0.15"/>
    <row r="83" spans="2:14" ht="15.4" customHeight="1" x14ac:dyDescent="0.15"/>
    <row r="84" spans="2:14" ht="15.4" customHeight="1" x14ac:dyDescent="0.15"/>
    <row r="85" spans="2:14" ht="15.4" customHeight="1" x14ac:dyDescent="0.15"/>
    <row r="86" spans="2:14" ht="15.4" customHeight="1" x14ac:dyDescent="0.15"/>
    <row r="87" spans="2:14" ht="15.4" customHeight="1" x14ac:dyDescent="0.15"/>
    <row r="88" spans="2:14" ht="15.4" customHeight="1" x14ac:dyDescent="0.15"/>
    <row r="89" spans="2:14" ht="15.4" customHeight="1" x14ac:dyDescent="0.15"/>
  </sheetData>
  <mergeCells count="189">
    <mergeCell ref="A60:O60"/>
    <mergeCell ref="A61:O61"/>
    <mergeCell ref="L40:N40"/>
    <mergeCell ref="L39:N39"/>
    <mergeCell ref="I38:K38"/>
    <mergeCell ref="L38:N38"/>
    <mergeCell ref="I39:K39"/>
    <mergeCell ref="B79:N81"/>
    <mergeCell ref="I67:K68"/>
    <mergeCell ref="A71:D72"/>
    <mergeCell ref="A73:C74"/>
    <mergeCell ref="D73:D74"/>
    <mergeCell ref="E73:G74"/>
    <mergeCell ref="H73:H74"/>
    <mergeCell ref="I73:K74"/>
    <mergeCell ref="F51:H51"/>
    <mergeCell ref="B77:N78"/>
    <mergeCell ref="A67:C68"/>
    <mergeCell ref="D67:D68"/>
    <mergeCell ref="E67:G68"/>
    <mergeCell ref="H67:H68"/>
    <mergeCell ref="A62:N62"/>
    <mergeCell ref="B56:N56"/>
    <mergeCell ref="B57:N57"/>
    <mergeCell ref="B58:N58"/>
    <mergeCell ref="A59:O59"/>
    <mergeCell ref="B53:H53"/>
    <mergeCell ref="I53:J53"/>
    <mergeCell ref="K53:N53"/>
    <mergeCell ref="I54:N55"/>
    <mergeCell ref="B51:E51"/>
    <mergeCell ref="I40:K40"/>
    <mergeCell ref="A65:D66"/>
    <mergeCell ref="I47:K47"/>
    <mergeCell ref="L47:N47"/>
    <mergeCell ref="I45:K45"/>
    <mergeCell ref="I43:K43"/>
    <mergeCell ref="L43:N43"/>
    <mergeCell ref="I42:K42"/>
    <mergeCell ref="B49:E49"/>
    <mergeCell ref="F49:H49"/>
    <mergeCell ref="F45:H45"/>
    <mergeCell ref="B46:E46"/>
    <mergeCell ref="L49:N49"/>
    <mergeCell ref="I49:K49"/>
    <mergeCell ref="I48:K48"/>
    <mergeCell ref="L48:N48"/>
    <mergeCell ref="I46:K46"/>
    <mergeCell ref="I51:K51"/>
    <mergeCell ref="B52:E52"/>
    <mergeCell ref="F52:H52"/>
    <mergeCell ref="I52:K52"/>
    <mergeCell ref="L51:N51"/>
    <mergeCell ref="L52:N52"/>
    <mergeCell ref="B36:E36"/>
    <mergeCell ref="L37:N37"/>
    <mergeCell ref="B50:E50"/>
    <mergeCell ref="F50:H50"/>
    <mergeCell ref="B41:H41"/>
    <mergeCell ref="B39:E39"/>
    <mergeCell ref="F39:H39"/>
    <mergeCell ref="B40:E40"/>
    <mergeCell ref="F40:H40"/>
    <mergeCell ref="L45:N45"/>
    <mergeCell ref="I50:K50"/>
    <mergeCell ref="L50:N50"/>
    <mergeCell ref="K41:N41"/>
    <mergeCell ref="L46:N46"/>
    <mergeCell ref="I44:K44"/>
    <mergeCell ref="L44:N44"/>
    <mergeCell ref="I36:K36"/>
    <mergeCell ref="I37:K37"/>
    <mergeCell ref="B18:E18"/>
    <mergeCell ref="F18:H18"/>
    <mergeCell ref="I18:K18"/>
    <mergeCell ref="B28:E28"/>
    <mergeCell ref="B20:E20"/>
    <mergeCell ref="F20:H20"/>
    <mergeCell ref="L32:N32"/>
    <mergeCell ref="F27:H27"/>
    <mergeCell ref="I27:K27"/>
    <mergeCell ref="F28:H28"/>
    <mergeCell ref="I28:K28"/>
    <mergeCell ref="L30:N30"/>
    <mergeCell ref="B31:E31"/>
    <mergeCell ref="F31:H31"/>
    <mergeCell ref="K29:N29"/>
    <mergeCell ref="B27:E27"/>
    <mergeCell ref="L31:N31"/>
    <mergeCell ref="F26:H26"/>
    <mergeCell ref="L25:N25"/>
    <mergeCell ref="I24:K24"/>
    <mergeCell ref="F23:H23"/>
    <mergeCell ref="B25:E25"/>
    <mergeCell ref="F25:H25"/>
    <mergeCell ref="F22:H22"/>
    <mergeCell ref="L34:N34"/>
    <mergeCell ref="L27:N27"/>
    <mergeCell ref="L28:N28"/>
    <mergeCell ref="L33:N33"/>
    <mergeCell ref="L35:N35"/>
    <mergeCell ref="F34:H34"/>
    <mergeCell ref="B29:H29"/>
    <mergeCell ref="I29:J29"/>
    <mergeCell ref="B32:E32"/>
    <mergeCell ref="F32:H32"/>
    <mergeCell ref="I32:K32"/>
    <mergeCell ref="B30:E30"/>
    <mergeCell ref="F30:H30"/>
    <mergeCell ref="I30:K30"/>
    <mergeCell ref="I31:K31"/>
    <mergeCell ref="I35:K35"/>
    <mergeCell ref="I33:K33"/>
    <mergeCell ref="B33:E33"/>
    <mergeCell ref="I34:K34"/>
    <mergeCell ref="B34:E34"/>
    <mergeCell ref="B35:E35"/>
    <mergeCell ref="F33:H33"/>
    <mergeCell ref="L22:N22"/>
    <mergeCell ref="I21:K21"/>
    <mergeCell ref="L21:N21"/>
    <mergeCell ref="L18:N18"/>
    <mergeCell ref="L17:N17"/>
    <mergeCell ref="B19:E19"/>
    <mergeCell ref="F19:H19"/>
    <mergeCell ref="I19:K19"/>
    <mergeCell ref="B26:E26"/>
    <mergeCell ref="B21:E21"/>
    <mergeCell ref="B22:E22"/>
    <mergeCell ref="F21:H21"/>
    <mergeCell ref="B24:E24"/>
    <mergeCell ref="F24:H24"/>
    <mergeCell ref="I23:K23"/>
    <mergeCell ref="L23:N23"/>
    <mergeCell ref="I25:K25"/>
    <mergeCell ref="L26:N26"/>
    <mergeCell ref="I20:K20"/>
    <mergeCell ref="L20:N20"/>
    <mergeCell ref="I26:K26"/>
    <mergeCell ref="L24:N24"/>
    <mergeCell ref="L19:N19"/>
    <mergeCell ref="B23:E23"/>
    <mergeCell ref="A23:A25"/>
    <mergeCell ref="A3:N3"/>
    <mergeCell ref="A11:N11"/>
    <mergeCell ref="D12:E12"/>
    <mergeCell ref="G12:H12"/>
    <mergeCell ref="J12:K12"/>
    <mergeCell ref="M12:N12"/>
    <mergeCell ref="I6:J6"/>
    <mergeCell ref="A6:B6"/>
    <mergeCell ref="C6:G6"/>
    <mergeCell ref="A12:C12"/>
    <mergeCell ref="A4:N4"/>
    <mergeCell ref="K6:N6"/>
    <mergeCell ref="A13:C13"/>
    <mergeCell ref="D13:F13"/>
    <mergeCell ref="A16:N16"/>
    <mergeCell ref="G13:I13"/>
    <mergeCell ref="J13:L13"/>
    <mergeCell ref="M13:N13"/>
    <mergeCell ref="I17:K17"/>
    <mergeCell ref="F17:H17"/>
    <mergeCell ref="A15:N15"/>
    <mergeCell ref="B17:E17"/>
    <mergeCell ref="I22:K22"/>
    <mergeCell ref="I41:J41"/>
    <mergeCell ref="L42:N42"/>
    <mergeCell ref="L36:N36"/>
    <mergeCell ref="A47:A49"/>
    <mergeCell ref="B42:E42"/>
    <mergeCell ref="B47:E47"/>
    <mergeCell ref="F48:H48"/>
    <mergeCell ref="F47:H47"/>
    <mergeCell ref="F42:H42"/>
    <mergeCell ref="B44:E44"/>
    <mergeCell ref="F44:H44"/>
    <mergeCell ref="B48:E48"/>
    <mergeCell ref="A35:A37"/>
    <mergeCell ref="F36:H36"/>
    <mergeCell ref="B43:E43"/>
    <mergeCell ref="F43:H43"/>
    <mergeCell ref="B45:E45"/>
    <mergeCell ref="F46:H46"/>
    <mergeCell ref="B37:E37"/>
    <mergeCell ref="F37:H37"/>
    <mergeCell ref="F35:H35"/>
    <mergeCell ref="B38:E38"/>
    <mergeCell ref="F38:H38"/>
  </mergeCells>
  <phoneticPr fontId="2"/>
  <printOptions horizontalCentered="1"/>
  <pageMargins left="0.39370078740157483" right="0.39370078740157483" top="0.59055118110236227" bottom="0.39370078740157483" header="0.27559055118110237" footer="0.43307086614173229"/>
  <pageSetup paperSize="9" scale="94" orientation="portrait" r:id="rId1"/>
  <headerFooter alignWithMargins="0">
    <oddHeader>&amp;R&amp;A</oddHeader>
  </headerFooter>
  <rowBreaks count="1" manualBreakCount="1">
    <brk id="5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7"/>
  <sheetViews>
    <sheetView view="pageBreakPreview" zoomScaleNormal="100" zoomScaleSheetLayoutView="100" workbookViewId="0">
      <selection activeCell="A116" sqref="A116:N116"/>
    </sheetView>
  </sheetViews>
  <sheetFormatPr defaultColWidth="9.375" defaultRowHeight="13.5" x14ac:dyDescent="0.15"/>
  <cols>
    <col min="1" max="1" width="5.75" style="408" customWidth="1"/>
    <col min="2" max="2" width="6.5" style="408" customWidth="1"/>
    <col min="3" max="13" width="6" style="408" customWidth="1"/>
    <col min="14" max="14" width="15.875" style="408" customWidth="1"/>
    <col min="15" max="15" width="1.625" style="408" customWidth="1"/>
    <col min="16" max="16384" width="9.375" style="408"/>
  </cols>
  <sheetData>
    <row r="1" spans="1:19" ht="7.5" customHeight="1" x14ac:dyDescent="0.15"/>
    <row r="2" spans="1:19" x14ac:dyDescent="0.15">
      <c r="A2" s="1291" t="s">
        <v>777</v>
      </c>
      <c r="B2" s="1291"/>
      <c r="C2" s="1291"/>
      <c r="D2" s="1291"/>
      <c r="E2" s="1291"/>
      <c r="F2" s="1291"/>
      <c r="G2" s="1291"/>
      <c r="H2" s="1291"/>
      <c r="I2" s="1291"/>
      <c r="J2" s="1291"/>
      <c r="K2" s="1291"/>
      <c r="L2" s="1291"/>
      <c r="M2" s="1291"/>
      <c r="N2" s="1291"/>
    </row>
    <row r="3" spans="1:19" ht="7.5" customHeight="1" x14ac:dyDescent="0.15">
      <c r="O3" s="413"/>
    </row>
    <row r="4" spans="1:19" ht="22.5" customHeight="1" x14ac:dyDescent="0.15">
      <c r="A4" s="1288" t="s">
        <v>181</v>
      </c>
      <c r="B4" s="1288"/>
      <c r="C4" s="1282"/>
      <c r="D4" s="1282"/>
      <c r="E4" s="1282"/>
      <c r="F4" s="1282"/>
      <c r="G4" s="1282"/>
      <c r="H4" s="413"/>
      <c r="I4" s="1298" t="s">
        <v>295</v>
      </c>
      <c r="J4" s="1299"/>
      <c r="K4" s="1298"/>
      <c r="L4" s="1303"/>
      <c r="M4" s="1303"/>
      <c r="N4" s="1299"/>
      <c r="O4" s="413"/>
      <c r="P4" s="439"/>
    </row>
    <row r="5" spans="1:19" ht="7.5" customHeight="1" x14ac:dyDescent="0.15">
      <c r="A5" s="413"/>
      <c r="B5" s="413"/>
      <c r="C5" s="413"/>
      <c r="D5" s="413"/>
      <c r="E5" s="413"/>
      <c r="F5" s="413"/>
      <c r="G5" s="413"/>
      <c r="H5" s="413"/>
      <c r="I5" s="413"/>
      <c r="J5" s="413"/>
      <c r="K5" s="413"/>
      <c r="L5" s="413"/>
      <c r="M5" s="413"/>
      <c r="N5" s="413"/>
      <c r="O5" s="413"/>
    </row>
    <row r="6" spans="1:19" x14ac:dyDescent="0.15">
      <c r="A6" s="413"/>
      <c r="B6" s="413"/>
      <c r="C6" s="413"/>
      <c r="D6" s="413"/>
      <c r="E6" s="413"/>
      <c r="F6" s="413"/>
      <c r="G6" s="413"/>
      <c r="H6" s="413"/>
      <c r="I6" s="413"/>
      <c r="J6" s="413"/>
      <c r="K6" s="413"/>
      <c r="L6" s="413"/>
      <c r="M6" s="413"/>
      <c r="N6" s="413"/>
      <c r="O6" s="413"/>
    </row>
    <row r="7" spans="1:19" s="412" customFormat="1" x14ac:dyDescent="0.15">
      <c r="A7" s="546" t="s">
        <v>938</v>
      </c>
    </row>
    <row r="8" spans="1:19" x14ac:dyDescent="0.15">
      <c r="A8" s="413"/>
      <c r="B8" s="413"/>
      <c r="C8" s="413"/>
      <c r="D8" s="413"/>
      <c r="E8" s="413"/>
      <c r="F8" s="413"/>
      <c r="G8" s="413"/>
      <c r="H8" s="413"/>
      <c r="I8" s="413"/>
      <c r="J8" s="413"/>
      <c r="K8" s="413"/>
      <c r="L8" s="413"/>
      <c r="M8" s="413"/>
      <c r="N8" s="413"/>
      <c r="O8" s="413"/>
    </row>
    <row r="9" spans="1:19" ht="16.5" customHeight="1" thickBot="1" x14ac:dyDescent="0.2">
      <c r="A9" s="1292" t="s">
        <v>776</v>
      </c>
      <c r="B9" s="1292"/>
      <c r="C9" s="1292"/>
      <c r="D9" s="1292"/>
      <c r="E9" s="1292"/>
      <c r="F9" s="1292"/>
      <c r="G9" s="1292"/>
      <c r="H9" s="1292"/>
      <c r="I9" s="1292"/>
      <c r="J9" s="1292"/>
      <c r="K9" s="1292"/>
      <c r="L9" s="1292"/>
      <c r="M9" s="1292"/>
      <c r="N9" s="1292"/>
    </row>
    <row r="10" spans="1:19" s="415" customFormat="1" ht="18" customHeight="1" x14ac:dyDescent="0.15">
      <c r="A10" s="1360" t="s">
        <v>732</v>
      </c>
      <c r="B10" s="1360"/>
      <c r="C10" s="436" t="s">
        <v>763</v>
      </c>
      <c r="D10" s="436" t="s">
        <v>775</v>
      </c>
      <c r="E10" s="436" t="s">
        <v>774</v>
      </c>
      <c r="F10" s="436" t="s">
        <v>773</v>
      </c>
      <c r="G10" s="436" t="s">
        <v>772</v>
      </c>
      <c r="H10" s="436" t="s">
        <v>771</v>
      </c>
      <c r="I10" s="436" t="s">
        <v>770</v>
      </c>
      <c r="J10" s="436" t="s">
        <v>769</v>
      </c>
      <c r="K10" s="436" t="s">
        <v>768</v>
      </c>
      <c r="L10" s="436" t="s">
        <v>767</v>
      </c>
      <c r="M10" s="438" t="s">
        <v>766</v>
      </c>
      <c r="N10" s="437" t="s">
        <v>765</v>
      </c>
    </row>
    <row r="11" spans="1:19" s="415" customFormat="1" ht="18" customHeight="1" thickBot="1" x14ac:dyDescent="0.2">
      <c r="A11" s="1360" t="s">
        <v>735</v>
      </c>
      <c r="B11" s="1360"/>
      <c r="C11" s="435"/>
      <c r="D11" s="435"/>
      <c r="E11" s="435"/>
      <c r="F11" s="435"/>
      <c r="G11" s="435"/>
      <c r="H11" s="435"/>
      <c r="I11" s="435"/>
      <c r="J11" s="435"/>
      <c r="K11" s="435"/>
      <c r="L11" s="435"/>
      <c r="M11" s="434"/>
      <c r="N11" s="433"/>
    </row>
    <row r="13" spans="1:19" ht="15.4" customHeight="1" x14ac:dyDescent="0.15">
      <c r="A13" s="1312" t="s">
        <v>734</v>
      </c>
      <c r="B13" s="1312"/>
      <c r="C13" s="1312"/>
      <c r="D13" s="1312"/>
      <c r="E13" s="1312"/>
      <c r="F13" s="1312"/>
      <c r="G13" s="1312"/>
      <c r="H13" s="1312"/>
      <c r="I13" s="1312"/>
      <c r="J13" s="1312"/>
      <c r="K13" s="1312"/>
      <c r="L13" s="1312"/>
      <c r="M13" s="1312"/>
      <c r="N13" s="1312"/>
    </row>
    <row r="14" spans="1:19" ht="15.4" customHeight="1" x14ac:dyDescent="0.15">
      <c r="A14" s="1312" t="s">
        <v>764</v>
      </c>
      <c r="B14" s="1312"/>
      <c r="C14" s="1312"/>
      <c r="D14" s="1312"/>
      <c r="E14" s="1312"/>
      <c r="F14" s="1312"/>
      <c r="G14" s="1312"/>
      <c r="H14" s="1312"/>
      <c r="I14" s="1312"/>
      <c r="J14" s="1312"/>
      <c r="K14" s="1312"/>
      <c r="L14" s="1312"/>
      <c r="M14" s="1312"/>
      <c r="N14" s="1312"/>
    </row>
    <row r="15" spans="1:19" s="415" customFormat="1" ht="15.4" customHeight="1" thickBot="1" x14ac:dyDescent="0.2">
      <c r="A15" s="431" t="s">
        <v>732</v>
      </c>
      <c r="B15" s="1313" t="s">
        <v>731</v>
      </c>
      <c r="C15" s="1310"/>
      <c r="D15" s="1310"/>
      <c r="E15" s="1311"/>
      <c r="F15" s="1310" t="s">
        <v>730</v>
      </c>
      <c r="G15" s="1310"/>
      <c r="H15" s="1311"/>
      <c r="I15" s="1353" t="s">
        <v>729</v>
      </c>
      <c r="J15" s="1353"/>
      <c r="K15" s="1353"/>
      <c r="L15" s="1353" t="s">
        <v>728</v>
      </c>
      <c r="M15" s="1353"/>
      <c r="N15" s="1353"/>
    </row>
    <row r="16" spans="1:19" s="415" customFormat="1" ht="14.25" customHeight="1" thickTop="1" x14ac:dyDescent="0.15">
      <c r="A16" s="1344" t="s">
        <v>763</v>
      </c>
      <c r="B16" s="1285"/>
      <c r="C16" s="1286"/>
      <c r="D16" s="1286"/>
      <c r="E16" s="1287"/>
      <c r="F16" s="1289"/>
      <c r="G16" s="1289"/>
      <c r="H16" s="1290"/>
      <c r="I16" s="1352"/>
      <c r="J16" s="1352"/>
      <c r="K16" s="1352"/>
      <c r="L16" s="1352"/>
      <c r="M16" s="1352"/>
      <c r="N16" s="1352"/>
      <c r="S16" s="432"/>
    </row>
    <row r="17" spans="1:22" s="415" customFormat="1" ht="14.25" customHeight="1" x14ac:dyDescent="0.15">
      <c r="A17" s="1345"/>
      <c r="B17" s="1288"/>
      <c r="C17" s="1288"/>
      <c r="D17" s="1288"/>
      <c r="E17" s="1288"/>
      <c r="F17" s="1282"/>
      <c r="G17" s="1282"/>
      <c r="H17" s="1282"/>
      <c r="I17" s="1340"/>
      <c r="J17" s="1340"/>
      <c r="K17" s="1340"/>
      <c r="L17" s="1340"/>
      <c r="M17" s="1340"/>
      <c r="N17" s="1340"/>
    </row>
    <row r="18" spans="1:22" s="415" customFormat="1" ht="14.25" customHeight="1" x14ac:dyDescent="0.15">
      <c r="A18" s="1345"/>
      <c r="B18" s="1288"/>
      <c r="C18" s="1288"/>
      <c r="D18" s="1288"/>
      <c r="E18" s="1288"/>
      <c r="F18" s="1282"/>
      <c r="G18" s="1282"/>
      <c r="H18" s="1282"/>
      <c r="I18" s="1340"/>
      <c r="J18" s="1340"/>
      <c r="K18" s="1340"/>
      <c r="L18" s="1340"/>
      <c r="M18" s="1340"/>
      <c r="N18" s="1340"/>
    </row>
    <row r="19" spans="1:22" s="415" customFormat="1" ht="14.25" customHeight="1" x14ac:dyDescent="0.15">
      <c r="A19" s="1345"/>
      <c r="B19" s="1288"/>
      <c r="C19" s="1288"/>
      <c r="D19" s="1288"/>
      <c r="E19" s="1288"/>
      <c r="F19" s="1282"/>
      <c r="G19" s="1282"/>
      <c r="H19" s="1282"/>
      <c r="I19" s="1340"/>
      <c r="J19" s="1340"/>
      <c r="K19" s="1340"/>
      <c r="L19" s="1340"/>
      <c r="M19" s="1340"/>
      <c r="N19" s="1340"/>
    </row>
    <row r="20" spans="1:22" s="415" customFormat="1" ht="14.25" customHeight="1" x14ac:dyDescent="0.15">
      <c r="A20" s="1345"/>
      <c r="B20" s="1288"/>
      <c r="C20" s="1288"/>
      <c r="D20" s="1288"/>
      <c r="E20" s="1288"/>
      <c r="F20" s="1282"/>
      <c r="G20" s="1282"/>
      <c r="H20" s="1282"/>
      <c r="I20" s="1340"/>
      <c r="J20" s="1340"/>
      <c r="K20" s="1340"/>
      <c r="L20" s="1340"/>
      <c r="M20" s="1340"/>
      <c r="N20" s="1340"/>
    </row>
    <row r="21" spans="1:22" s="415" customFormat="1" ht="14.25" customHeight="1" x14ac:dyDescent="0.15">
      <c r="A21" s="1345"/>
      <c r="B21" s="1288"/>
      <c r="C21" s="1288"/>
      <c r="D21" s="1288"/>
      <c r="E21" s="1288"/>
      <c r="F21" s="1282"/>
      <c r="G21" s="1282"/>
      <c r="H21" s="1282"/>
      <c r="I21" s="1340"/>
      <c r="J21" s="1340"/>
      <c r="K21" s="1340"/>
      <c r="L21" s="1340"/>
      <c r="M21" s="1340"/>
      <c r="N21" s="1340"/>
    </row>
    <row r="22" spans="1:22" s="415" customFormat="1" ht="14.25" customHeight="1" x14ac:dyDescent="0.15">
      <c r="A22" s="1345"/>
      <c r="B22" s="1309"/>
      <c r="C22" s="1309"/>
      <c r="D22" s="1309"/>
      <c r="E22" s="1309"/>
      <c r="F22" s="1358"/>
      <c r="G22" s="1358"/>
      <c r="H22" s="1358"/>
      <c r="I22" s="1357"/>
      <c r="J22" s="1357"/>
      <c r="K22" s="1357"/>
      <c r="L22" s="1357"/>
      <c r="M22" s="1357"/>
      <c r="N22" s="1357"/>
    </row>
    <row r="23" spans="1:22" s="415" customFormat="1" ht="14.25" customHeight="1" x14ac:dyDescent="0.15">
      <c r="A23" s="1356"/>
      <c r="B23" s="1288"/>
      <c r="C23" s="1288"/>
      <c r="D23" s="1288"/>
      <c r="E23" s="1288"/>
      <c r="F23" s="1282"/>
      <c r="G23" s="1282"/>
      <c r="H23" s="1282"/>
      <c r="I23" s="1340"/>
      <c r="J23" s="1340"/>
      <c r="K23" s="1340"/>
      <c r="L23" s="1340"/>
      <c r="M23" s="1340"/>
      <c r="N23" s="1340"/>
      <c r="V23" s="402"/>
    </row>
    <row r="24" spans="1:22" s="415" customFormat="1" ht="14.25" customHeight="1" thickBot="1" x14ac:dyDescent="0.2">
      <c r="A24" s="1346"/>
      <c r="B24" s="1341"/>
      <c r="C24" s="1342"/>
      <c r="D24" s="1342"/>
      <c r="E24" s="1342"/>
      <c r="F24" s="1342"/>
      <c r="G24" s="1342"/>
      <c r="H24" s="1343"/>
      <c r="I24" s="1350" t="s">
        <v>762</v>
      </c>
      <c r="J24" s="1350"/>
      <c r="K24" s="1350"/>
      <c r="L24" s="1350"/>
      <c r="M24" s="1350"/>
      <c r="N24" s="1351"/>
    </row>
    <row r="25" spans="1:22" s="415" customFormat="1" ht="14.25" customHeight="1" thickTop="1" x14ac:dyDescent="0.15">
      <c r="A25" s="1344" t="s">
        <v>761</v>
      </c>
      <c r="B25" s="1361"/>
      <c r="C25" s="1362"/>
      <c r="D25" s="1362"/>
      <c r="E25" s="1363"/>
      <c r="F25" s="1291"/>
      <c r="G25" s="1291"/>
      <c r="H25" s="1359"/>
      <c r="I25" s="1355"/>
      <c r="J25" s="1355"/>
      <c r="K25" s="1355"/>
      <c r="L25" s="1355"/>
      <c r="M25" s="1355"/>
      <c r="N25" s="1355"/>
    </row>
    <row r="26" spans="1:22" s="415" customFormat="1" ht="14.25" customHeight="1" x14ac:dyDescent="0.15">
      <c r="A26" s="1354"/>
      <c r="B26" s="1288"/>
      <c r="C26" s="1288"/>
      <c r="D26" s="1288"/>
      <c r="E26" s="1288"/>
      <c r="F26" s="1282"/>
      <c r="G26" s="1282"/>
      <c r="H26" s="1282"/>
      <c r="I26" s="1340"/>
      <c r="J26" s="1340"/>
      <c r="K26" s="1340"/>
      <c r="L26" s="1340"/>
      <c r="M26" s="1340"/>
      <c r="N26" s="1340"/>
    </row>
    <row r="27" spans="1:22" s="415" customFormat="1" ht="14.25" customHeight="1" x14ac:dyDescent="0.15">
      <c r="A27" s="1345"/>
      <c r="B27" s="1288"/>
      <c r="C27" s="1288"/>
      <c r="D27" s="1288"/>
      <c r="E27" s="1288"/>
      <c r="F27" s="1282"/>
      <c r="G27" s="1282"/>
      <c r="H27" s="1282"/>
      <c r="I27" s="1340"/>
      <c r="J27" s="1340"/>
      <c r="K27" s="1340"/>
      <c r="L27" s="1340"/>
      <c r="M27" s="1340"/>
      <c r="N27" s="1340"/>
    </row>
    <row r="28" spans="1:22" s="415" customFormat="1" ht="14.25" customHeight="1" x14ac:dyDescent="0.15">
      <c r="A28" s="1345"/>
      <c r="B28" s="1288"/>
      <c r="C28" s="1288"/>
      <c r="D28" s="1288"/>
      <c r="E28" s="1288"/>
      <c r="F28" s="1282"/>
      <c r="G28" s="1282"/>
      <c r="H28" s="1282"/>
      <c r="I28" s="1340"/>
      <c r="J28" s="1340"/>
      <c r="K28" s="1340"/>
      <c r="L28" s="1340"/>
      <c r="M28" s="1340"/>
      <c r="N28" s="1340"/>
    </row>
    <row r="29" spans="1:22" s="415" customFormat="1" ht="14.25" customHeight="1" x14ac:dyDescent="0.15">
      <c r="A29" s="1345"/>
      <c r="B29" s="1288"/>
      <c r="C29" s="1288"/>
      <c r="D29" s="1288"/>
      <c r="E29" s="1288"/>
      <c r="F29" s="1282"/>
      <c r="G29" s="1282"/>
      <c r="H29" s="1282"/>
      <c r="I29" s="1340"/>
      <c r="J29" s="1340"/>
      <c r="K29" s="1340"/>
      <c r="L29" s="1340"/>
      <c r="M29" s="1340"/>
      <c r="N29" s="1340"/>
    </row>
    <row r="30" spans="1:22" s="415" customFormat="1" ht="14.25" customHeight="1" x14ac:dyDescent="0.15">
      <c r="A30" s="1345"/>
      <c r="B30" s="1288"/>
      <c r="C30" s="1288"/>
      <c r="D30" s="1288"/>
      <c r="E30" s="1288"/>
      <c r="F30" s="1282"/>
      <c r="G30" s="1282"/>
      <c r="H30" s="1282"/>
      <c r="I30" s="1340"/>
      <c r="J30" s="1340"/>
      <c r="K30" s="1340"/>
      <c r="L30" s="1340"/>
      <c r="M30" s="1340"/>
      <c r="N30" s="1340"/>
    </row>
    <row r="31" spans="1:22" s="415" customFormat="1" ht="14.25" customHeight="1" x14ac:dyDescent="0.15">
      <c r="A31" s="1345"/>
      <c r="B31" s="1288"/>
      <c r="C31" s="1288"/>
      <c r="D31" s="1288"/>
      <c r="E31" s="1288"/>
      <c r="F31" s="1282"/>
      <c r="G31" s="1282"/>
      <c r="H31" s="1282"/>
      <c r="I31" s="1340"/>
      <c r="J31" s="1340"/>
      <c r="K31" s="1340"/>
      <c r="L31" s="1340"/>
      <c r="M31" s="1340"/>
      <c r="N31" s="1340"/>
    </row>
    <row r="32" spans="1:22" s="415" customFormat="1" ht="14.25" customHeight="1" thickBot="1" x14ac:dyDescent="0.2">
      <c r="A32" s="1346"/>
      <c r="B32" s="1341"/>
      <c r="C32" s="1342"/>
      <c r="D32" s="1342"/>
      <c r="E32" s="1342"/>
      <c r="F32" s="1342"/>
      <c r="G32" s="1342"/>
      <c r="H32" s="1343"/>
      <c r="I32" s="1350" t="s">
        <v>760</v>
      </c>
      <c r="J32" s="1350"/>
      <c r="K32" s="1350"/>
      <c r="L32" s="1350"/>
      <c r="M32" s="1350"/>
      <c r="N32" s="1351"/>
    </row>
    <row r="33" spans="1:14" s="415" customFormat="1" ht="14.25" customHeight="1" thickTop="1" x14ac:dyDescent="0.15">
      <c r="A33" s="1344" t="s">
        <v>759</v>
      </c>
      <c r="B33" s="1285"/>
      <c r="C33" s="1286"/>
      <c r="D33" s="1286"/>
      <c r="E33" s="1287"/>
      <c r="F33" s="1289"/>
      <c r="G33" s="1289"/>
      <c r="H33" s="1290"/>
      <c r="I33" s="1352"/>
      <c r="J33" s="1352"/>
      <c r="K33" s="1352"/>
      <c r="L33" s="1352"/>
      <c r="M33" s="1352"/>
      <c r="N33" s="1352"/>
    </row>
    <row r="34" spans="1:14" s="415" customFormat="1" ht="14.25" customHeight="1" x14ac:dyDescent="0.15">
      <c r="A34" s="1345"/>
      <c r="B34" s="1288"/>
      <c r="C34" s="1288"/>
      <c r="D34" s="1288"/>
      <c r="E34" s="1288"/>
      <c r="F34" s="1282"/>
      <c r="G34" s="1282"/>
      <c r="H34" s="1282"/>
      <c r="I34" s="1340"/>
      <c r="J34" s="1340"/>
      <c r="K34" s="1340"/>
      <c r="L34" s="1340"/>
      <c r="M34" s="1340"/>
      <c r="N34" s="1340"/>
    </row>
    <row r="35" spans="1:14" s="415" customFormat="1" ht="14.25" customHeight="1" x14ac:dyDescent="0.15">
      <c r="A35" s="1345"/>
      <c r="B35" s="1288"/>
      <c r="C35" s="1288"/>
      <c r="D35" s="1288"/>
      <c r="E35" s="1288"/>
      <c r="F35" s="1282"/>
      <c r="G35" s="1282"/>
      <c r="H35" s="1282"/>
      <c r="I35" s="1340"/>
      <c r="J35" s="1340"/>
      <c r="K35" s="1340"/>
      <c r="L35" s="1340"/>
      <c r="M35" s="1340"/>
      <c r="N35" s="1340"/>
    </row>
    <row r="36" spans="1:14" s="415" customFormat="1" ht="14.25" customHeight="1" x14ac:dyDescent="0.15">
      <c r="A36" s="1345"/>
      <c r="B36" s="1288"/>
      <c r="C36" s="1288"/>
      <c r="D36" s="1288"/>
      <c r="E36" s="1288"/>
      <c r="F36" s="1282"/>
      <c r="G36" s="1282"/>
      <c r="H36" s="1282"/>
      <c r="I36" s="1340"/>
      <c r="J36" s="1340"/>
      <c r="K36" s="1340"/>
      <c r="L36" s="1340"/>
      <c r="M36" s="1340"/>
      <c r="N36" s="1340"/>
    </row>
    <row r="37" spans="1:14" s="415" customFormat="1" ht="14.25" customHeight="1" x14ac:dyDescent="0.15">
      <c r="A37" s="1345"/>
      <c r="B37" s="1288"/>
      <c r="C37" s="1288"/>
      <c r="D37" s="1288"/>
      <c r="E37" s="1288"/>
      <c r="F37" s="1282"/>
      <c r="G37" s="1282"/>
      <c r="H37" s="1282"/>
      <c r="I37" s="1340"/>
      <c r="J37" s="1340"/>
      <c r="K37" s="1340"/>
      <c r="L37" s="1340"/>
      <c r="M37" s="1340"/>
      <c r="N37" s="1340"/>
    </row>
    <row r="38" spans="1:14" s="415" customFormat="1" ht="14.25" customHeight="1" x14ac:dyDescent="0.15">
      <c r="A38" s="1345"/>
      <c r="B38" s="1288"/>
      <c r="C38" s="1288"/>
      <c r="D38" s="1288"/>
      <c r="E38" s="1288"/>
      <c r="F38" s="1282"/>
      <c r="G38" s="1282"/>
      <c r="H38" s="1282"/>
      <c r="I38" s="1340"/>
      <c r="J38" s="1340"/>
      <c r="K38" s="1340"/>
      <c r="L38" s="1340"/>
      <c r="M38" s="1340"/>
      <c r="N38" s="1340"/>
    </row>
    <row r="39" spans="1:14" s="415" customFormat="1" ht="14.25" customHeight="1" x14ac:dyDescent="0.15">
      <c r="A39" s="1345"/>
      <c r="B39" s="1288"/>
      <c r="C39" s="1288"/>
      <c r="D39" s="1288"/>
      <c r="E39" s="1288"/>
      <c r="F39" s="1282"/>
      <c r="G39" s="1282"/>
      <c r="H39" s="1282"/>
      <c r="I39" s="1340"/>
      <c r="J39" s="1340"/>
      <c r="K39" s="1340"/>
      <c r="L39" s="1340"/>
      <c r="M39" s="1340"/>
      <c r="N39" s="1340"/>
    </row>
    <row r="40" spans="1:14" s="415" customFormat="1" ht="14.25" customHeight="1" thickBot="1" x14ac:dyDescent="0.2">
      <c r="A40" s="1346"/>
      <c r="B40" s="1341"/>
      <c r="C40" s="1342"/>
      <c r="D40" s="1342"/>
      <c r="E40" s="1342"/>
      <c r="F40" s="1342"/>
      <c r="G40" s="1342"/>
      <c r="H40" s="1343"/>
      <c r="I40" s="1350" t="s">
        <v>758</v>
      </c>
      <c r="J40" s="1350"/>
      <c r="K40" s="1350"/>
      <c r="L40" s="1350"/>
      <c r="M40" s="1350"/>
      <c r="N40" s="1351"/>
    </row>
    <row r="41" spans="1:14" s="415" customFormat="1" ht="14.25" customHeight="1" thickTop="1" x14ac:dyDescent="0.15">
      <c r="A41" s="1344" t="s">
        <v>757</v>
      </c>
      <c r="B41" s="1285"/>
      <c r="C41" s="1286"/>
      <c r="D41" s="1286"/>
      <c r="E41" s="1287"/>
      <c r="F41" s="1289"/>
      <c r="G41" s="1289"/>
      <c r="H41" s="1290"/>
      <c r="I41" s="1352"/>
      <c r="J41" s="1352"/>
      <c r="K41" s="1352"/>
      <c r="L41" s="1352"/>
      <c r="M41" s="1352"/>
      <c r="N41" s="1352"/>
    </row>
    <row r="42" spans="1:14" s="415" customFormat="1" ht="14.25" customHeight="1" x14ac:dyDescent="0.15">
      <c r="A42" s="1345"/>
      <c r="B42" s="1288"/>
      <c r="C42" s="1288"/>
      <c r="D42" s="1288"/>
      <c r="E42" s="1288"/>
      <c r="F42" s="1282"/>
      <c r="G42" s="1282"/>
      <c r="H42" s="1282"/>
      <c r="I42" s="1340"/>
      <c r="J42" s="1340"/>
      <c r="K42" s="1340"/>
      <c r="L42" s="1340"/>
      <c r="M42" s="1340"/>
      <c r="N42" s="1340"/>
    </row>
    <row r="43" spans="1:14" s="415" customFormat="1" ht="14.25" customHeight="1" x14ac:dyDescent="0.15">
      <c r="A43" s="1345"/>
      <c r="B43" s="1288"/>
      <c r="C43" s="1288"/>
      <c r="D43" s="1288"/>
      <c r="E43" s="1288"/>
      <c r="F43" s="1282"/>
      <c r="G43" s="1282"/>
      <c r="H43" s="1282"/>
      <c r="I43" s="1340"/>
      <c r="J43" s="1340"/>
      <c r="K43" s="1340"/>
      <c r="L43" s="1340"/>
      <c r="M43" s="1340"/>
      <c r="N43" s="1340"/>
    </row>
    <row r="44" spans="1:14" s="415" customFormat="1" ht="14.25" customHeight="1" x14ac:dyDescent="0.15">
      <c r="A44" s="1345"/>
      <c r="B44" s="1288"/>
      <c r="C44" s="1288"/>
      <c r="D44" s="1288"/>
      <c r="E44" s="1288"/>
      <c r="F44" s="1282"/>
      <c r="G44" s="1282"/>
      <c r="H44" s="1282"/>
      <c r="I44" s="1340"/>
      <c r="J44" s="1340"/>
      <c r="K44" s="1340"/>
      <c r="L44" s="1340"/>
      <c r="M44" s="1340"/>
      <c r="N44" s="1340"/>
    </row>
    <row r="45" spans="1:14" s="415" customFormat="1" ht="14.25" customHeight="1" x14ac:dyDescent="0.15">
      <c r="A45" s="1345"/>
      <c r="B45" s="1288"/>
      <c r="C45" s="1288"/>
      <c r="D45" s="1288"/>
      <c r="E45" s="1288"/>
      <c r="F45" s="1282"/>
      <c r="G45" s="1282"/>
      <c r="H45" s="1282"/>
      <c r="I45" s="1340"/>
      <c r="J45" s="1340"/>
      <c r="K45" s="1340"/>
      <c r="L45" s="1340"/>
      <c r="M45" s="1340"/>
      <c r="N45" s="1340"/>
    </row>
    <row r="46" spans="1:14" s="415" customFormat="1" ht="14.25" customHeight="1" x14ac:dyDescent="0.15">
      <c r="A46" s="1345"/>
      <c r="B46" s="1288"/>
      <c r="C46" s="1288"/>
      <c r="D46" s="1288"/>
      <c r="E46" s="1288"/>
      <c r="F46" s="1282"/>
      <c r="G46" s="1282"/>
      <c r="H46" s="1282"/>
      <c r="I46" s="1340"/>
      <c r="J46" s="1340"/>
      <c r="K46" s="1340"/>
      <c r="L46" s="1340"/>
      <c r="M46" s="1340"/>
      <c r="N46" s="1340"/>
    </row>
    <row r="47" spans="1:14" s="415" customFormat="1" ht="14.25" customHeight="1" x14ac:dyDescent="0.15">
      <c r="A47" s="1345"/>
      <c r="B47" s="1288"/>
      <c r="C47" s="1288"/>
      <c r="D47" s="1288"/>
      <c r="E47" s="1288"/>
      <c r="F47" s="1282"/>
      <c r="G47" s="1282"/>
      <c r="H47" s="1282"/>
      <c r="I47" s="1340"/>
      <c r="J47" s="1340"/>
      <c r="K47" s="1340"/>
      <c r="L47" s="1340"/>
      <c r="M47" s="1340"/>
      <c r="N47" s="1340"/>
    </row>
    <row r="48" spans="1:14" s="415" customFormat="1" ht="14.25" customHeight="1" thickBot="1" x14ac:dyDescent="0.2">
      <c r="A48" s="1346"/>
      <c r="B48" s="1341"/>
      <c r="C48" s="1342"/>
      <c r="D48" s="1342"/>
      <c r="E48" s="1342"/>
      <c r="F48" s="1342"/>
      <c r="G48" s="1342"/>
      <c r="H48" s="1343"/>
      <c r="I48" s="1350" t="s">
        <v>756</v>
      </c>
      <c r="J48" s="1350"/>
      <c r="K48" s="1350"/>
      <c r="L48" s="1350"/>
      <c r="M48" s="1350"/>
      <c r="N48" s="1351"/>
    </row>
    <row r="49" spans="1:14" s="415" customFormat="1" ht="14.25" customHeight="1" thickTop="1" x14ac:dyDescent="0.15">
      <c r="A49" s="1344" t="s">
        <v>755</v>
      </c>
      <c r="B49" s="1285"/>
      <c r="C49" s="1286"/>
      <c r="D49" s="1286"/>
      <c r="E49" s="1287"/>
      <c r="F49" s="1289"/>
      <c r="G49" s="1289"/>
      <c r="H49" s="1290"/>
      <c r="I49" s="1352"/>
      <c r="J49" s="1352"/>
      <c r="K49" s="1352"/>
      <c r="L49" s="1352"/>
      <c r="M49" s="1352"/>
      <c r="N49" s="1352"/>
    </row>
    <row r="50" spans="1:14" s="415" customFormat="1" ht="14.25" customHeight="1" x14ac:dyDescent="0.15">
      <c r="A50" s="1345"/>
      <c r="B50" s="1288"/>
      <c r="C50" s="1288"/>
      <c r="D50" s="1288"/>
      <c r="E50" s="1288"/>
      <c r="F50" s="1282"/>
      <c r="G50" s="1282"/>
      <c r="H50" s="1282"/>
      <c r="I50" s="1340"/>
      <c r="J50" s="1340"/>
      <c r="K50" s="1340"/>
      <c r="L50" s="1340"/>
      <c r="M50" s="1340"/>
      <c r="N50" s="1340"/>
    </row>
    <row r="51" spans="1:14" s="415" customFormat="1" ht="14.25" customHeight="1" x14ac:dyDescent="0.15">
      <c r="A51" s="1345"/>
      <c r="B51" s="1288"/>
      <c r="C51" s="1288"/>
      <c r="D51" s="1288"/>
      <c r="E51" s="1288"/>
      <c r="F51" s="1282"/>
      <c r="G51" s="1282"/>
      <c r="H51" s="1282"/>
      <c r="I51" s="1340"/>
      <c r="J51" s="1340"/>
      <c r="K51" s="1340"/>
      <c r="L51" s="1340"/>
      <c r="M51" s="1340"/>
      <c r="N51" s="1340"/>
    </row>
    <row r="52" spans="1:14" s="415" customFormat="1" ht="14.25" customHeight="1" x14ac:dyDescent="0.15">
      <c r="A52" s="1345"/>
      <c r="B52" s="1288"/>
      <c r="C52" s="1288"/>
      <c r="D52" s="1288"/>
      <c r="E52" s="1288"/>
      <c r="F52" s="1282"/>
      <c r="G52" s="1282"/>
      <c r="H52" s="1282"/>
      <c r="I52" s="1340"/>
      <c r="J52" s="1340"/>
      <c r="K52" s="1340"/>
      <c r="L52" s="1340"/>
      <c r="M52" s="1340"/>
      <c r="N52" s="1340"/>
    </row>
    <row r="53" spans="1:14" s="415" customFormat="1" ht="14.25" customHeight="1" x14ac:dyDescent="0.15">
      <c r="A53" s="1345"/>
      <c r="B53" s="1288"/>
      <c r="C53" s="1288"/>
      <c r="D53" s="1288"/>
      <c r="E53" s="1288"/>
      <c r="F53" s="1282"/>
      <c r="G53" s="1282"/>
      <c r="H53" s="1282"/>
      <c r="I53" s="1340"/>
      <c r="J53" s="1340"/>
      <c r="K53" s="1340"/>
      <c r="L53" s="1340"/>
      <c r="M53" s="1340"/>
      <c r="N53" s="1340"/>
    </row>
    <row r="54" spans="1:14" s="415" customFormat="1" ht="14.25" customHeight="1" x14ac:dyDescent="0.15">
      <c r="A54" s="1345"/>
      <c r="B54" s="1288"/>
      <c r="C54" s="1288"/>
      <c r="D54" s="1288"/>
      <c r="E54" s="1288"/>
      <c r="F54" s="1282"/>
      <c r="G54" s="1282"/>
      <c r="H54" s="1282"/>
      <c r="I54" s="1340"/>
      <c r="J54" s="1340"/>
      <c r="K54" s="1340"/>
      <c r="L54" s="1340"/>
      <c r="M54" s="1340"/>
      <c r="N54" s="1340"/>
    </row>
    <row r="55" spans="1:14" s="415" customFormat="1" ht="14.25" customHeight="1" x14ac:dyDescent="0.15">
      <c r="A55" s="1345"/>
      <c r="B55" s="1288"/>
      <c r="C55" s="1288"/>
      <c r="D55" s="1288"/>
      <c r="E55" s="1288"/>
      <c r="F55" s="1282"/>
      <c r="G55" s="1282"/>
      <c r="H55" s="1282"/>
      <c r="I55" s="1340"/>
      <c r="J55" s="1340"/>
      <c r="K55" s="1340"/>
      <c r="L55" s="1340"/>
      <c r="M55" s="1340"/>
      <c r="N55" s="1340"/>
    </row>
    <row r="56" spans="1:14" s="415" customFormat="1" ht="14.25" customHeight="1" thickBot="1" x14ac:dyDescent="0.2">
      <c r="A56" s="1346"/>
      <c r="B56" s="1341"/>
      <c r="C56" s="1342"/>
      <c r="D56" s="1342"/>
      <c r="E56" s="1342"/>
      <c r="F56" s="1342"/>
      <c r="G56" s="1342"/>
      <c r="H56" s="1343"/>
      <c r="I56" s="1350" t="s">
        <v>754</v>
      </c>
      <c r="J56" s="1350"/>
      <c r="K56" s="1350"/>
      <c r="L56" s="1350"/>
      <c r="M56" s="1350"/>
      <c r="N56" s="1351"/>
    </row>
    <row r="57" spans="1:14" s="415" customFormat="1" ht="14.25" customHeight="1" thickTop="1" x14ac:dyDescent="0.15">
      <c r="A57" s="1354" t="s">
        <v>753</v>
      </c>
      <c r="B57" s="1285"/>
      <c r="C57" s="1286"/>
      <c r="D57" s="1286"/>
      <c r="E57" s="1287"/>
      <c r="F57" s="1289"/>
      <c r="G57" s="1289"/>
      <c r="H57" s="1290"/>
      <c r="I57" s="1355"/>
      <c r="J57" s="1355"/>
      <c r="K57" s="1355"/>
      <c r="L57" s="1355"/>
      <c r="M57" s="1355"/>
      <c r="N57" s="1355"/>
    </row>
    <row r="58" spans="1:14" s="415" customFormat="1" ht="14.25" customHeight="1" x14ac:dyDescent="0.15">
      <c r="A58" s="1345"/>
      <c r="B58" s="1288"/>
      <c r="C58" s="1288"/>
      <c r="D58" s="1288"/>
      <c r="E58" s="1288"/>
      <c r="F58" s="1282"/>
      <c r="G58" s="1282"/>
      <c r="H58" s="1282"/>
      <c r="I58" s="1340"/>
      <c r="J58" s="1340"/>
      <c r="K58" s="1340"/>
      <c r="L58" s="1340"/>
      <c r="M58" s="1340"/>
      <c r="N58" s="1340"/>
    </row>
    <row r="59" spans="1:14" s="415" customFormat="1" ht="14.25" customHeight="1" x14ac:dyDescent="0.15">
      <c r="A59" s="1345"/>
      <c r="B59" s="1288"/>
      <c r="C59" s="1288"/>
      <c r="D59" s="1288"/>
      <c r="E59" s="1288"/>
      <c r="F59" s="1282"/>
      <c r="G59" s="1282"/>
      <c r="H59" s="1282"/>
      <c r="I59" s="1340"/>
      <c r="J59" s="1340"/>
      <c r="K59" s="1340"/>
      <c r="L59" s="1340"/>
      <c r="M59" s="1340"/>
      <c r="N59" s="1340"/>
    </row>
    <row r="60" spans="1:14" s="415" customFormat="1" ht="14.25" customHeight="1" x14ac:dyDescent="0.15">
      <c r="A60" s="1345"/>
      <c r="B60" s="1288"/>
      <c r="C60" s="1288"/>
      <c r="D60" s="1288"/>
      <c r="E60" s="1288"/>
      <c r="F60" s="1282"/>
      <c r="G60" s="1282"/>
      <c r="H60" s="1282"/>
      <c r="I60" s="1340"/>
      <c r="J60" s="1340"/>
      <c r="K60" s="1340"/>
      <c r="L60" s="1340"/>
      <c r="M60" s="1340"/>
      <c r="N60" s="1340"/>
    </row>
    <row r="61" spans="1:14" s="415" customFormat="1" ht="14.25" customHeight="1" x14ac:dyDescent="0.15">
      <c r="A61" s="1345"/>
      <c r="B61" s="1288"/>
      <c r="C61" s="1288"/>
      <c r="D61" s="1288"/>
      <c r="E61" s="1288"/>
      <c r="F61" s="1282"/>
      <c r="G61" s="1282"/>
      <c r="H61" s="1282"/>
      <c r="I61" s="1340"/>
      <c r="J61" s="1340"/>
      <c r="K61" s="1340"/>
      <c r="L61" s="1340"/>
      <c r="M61" s="1340"/>
      <c r="N61" s="1340"/>
    </row>
    <row r="62" spans="1:14" s="415" customFormat="1" ht="14.25" customHeight="1" x14ac:dyDescent="0.15">
      <c r="A62" s="1345"/>
      <c r="B62" s="1288"/>
      <c r="C62" s="1288"/>
      <c r="D62" s="1288"/>
      <c r="E62" s="1288"/>
      <c r="F62" s="1282"/>
      <c r="G62" s="1282"/>
      <c r="H62" s="1282"/>
      <c r="I62" s="1340"/>
      <c r="J62" s="1340"/>
      <c r="K62" s="1340"/>
      <c r="L62" s="1340"/>
      <c r="M62" s="1340"/>
      <c r="N62" s="1340"/>
    </row>
    <row r="63" spans="1:14" s="415" customFormat="1" ht="14.25" customHeight="1" x14ac:dyDescent="0.15">
      <c r="A63" s="1345"/>
      <c r="B63" s="1288"/>
      <c r="C63" s="1288"/>
      <c r="D63" s="1288"/>
      <c r="E63" s="1288"/>
      <c r="F63" s="1282"/>
      <c r="G63" s="1282"/>
      <c r="H63" s="1282"/>
      <c r="I63" s="1340"/>
      <c r="J63" s="1340"/>
      <c r="K63" s="1340"/>
      <c r="L63" s="1340"/>
      <c r="M63" s="1340"/>
      <c r="N63" s="1340"/>
    </row>
    <row r="64" spans="1:14" s="415" customFormat="1" ht="14.25" customHeight="1" thickBot="1" x14ac:dyDescent="0.2">
      <c r="A64" s="1346"/>
      <c r="B64" s="1341"/>
      <c r="C64" s="1342"/>
      <c r="D64" s="1342"/>
      <c r="E64" s="1342"/>
      <c r="F64" s="1342"/>
      <c r="G64" s="1342"/>
      <c r="H64" s="1343"/>
      <c r="I64" s="1350" t="s">
        <v>752</v>
      </c>
      <c r="J64" s="1350"/>
      <c r="K64" s="1350"/>
      <c r="L64" s="1350"/>
      <c r="M64" s="1350"/>
      <c r="N64" s="1351"/>
    </row>
    <row r="65" spans="1:14" ht="15.4" customHeight="1" thickTop="1" x14ac:dyDescent="0.15">
      <c r="B65" s="413"/>
      <c r="C65" s="413"/>
      <c r="D65" s="413"/>
      <c r="E65" s="413"/>
      <c r="F65" s="413"/>
      <c r="G65" s="413"/>
      <c r="H65" s="413"/>
      <c r="I65" s="413"/>
      <c r="J65" s="413"/>
      <c r="K65" s="412"/>
      <c r="L65" s="412"/>
      <c r="M65" s="412"/>
      <c r="N65" s="412"/>
    </row>
    <row r="66" spans="1:14" s="415" customFormat="1" ht="15.4" customHeight="1" thickBot="1" x14ac:dyDescent="0.2">
      <c r="A66" s="431" t="s">
        <v>732</v>
      </c>
      <c r="B66" s="1313" t="s">
        <v>731</v>
      </c>
      <c r="C66" s="1310"/>
      <c r="D66" s="1310"/>
      <c r="E66" s="1311"/>
      <c r="F66" s="1310" t="s">
        <v>730</v>
      </c>
      <c r="G66" s="1310"/>
      <c r="H66" s="1311"/>
      <c r="I66" s="1353" t="s">
        <v>729</v>
      </c>
      <c r="J66" s="1353"/>
      <c r="K66" s="1353"/>
      <c r="L66" s="1353" t="s">
        <v>728</v>
      </c>
      <c r="M66" s="1353"/>
      <c r="N66" s="1353"/>
    </row>
    <row r="67" spans="1:14" s="415" customFormat="1" ht="14.25" customHeight="1" thickTop="1" x14ac:dyDescent="0.15">
      <c r="A67" s="1344" t="s">
        <v>751</v>
      </c>
      <c r="B67" s="1285"/>
      <c r="C67" s="1286"/>
      <c r="D67" s="1286"/>
      <c r="E67" s="1287"/>
      <c r="F67" s="1289"/>
      <c r="G67" s="1289"/>
      <c r="H67" s="1290"/>
      <c r="I67" s="1352"/>
      <c r="J67" s="1352"/>
      <c r="K67" s="1352"/>
      <c r="L67" s="1352"/>
      <c r="M67" s="1352"/>
      <c r="N67" s="1352"/>
    </row>
    <row r="68" spans="1:14" s="415" customFormat="1" ht="14.25" customHeight="1" x14ac:dyDescent="0.15">
      <c r="A68" s="1345"/>
      <c r="B68" s="1288"/>
      <c r="C68" s="1288"/>
      <c r="D68" s="1288"/>
      <c r="E68" s="1288"/>
      <c r="F68" s="1282"/>
      <c r="G68" s="1282"/>
      <c r="H68" s="1282"/>
      <c r="I68" s="1340"/>
      <c r="J68" s="1340"/>
      <c r="K68" s="1340"/>
      <c r="L68" s="1340"/>
      <c r="M68" s="1340"/>
      <c r="N68" s="1340"/>
    </row>
    <row r="69" spans="1:14" s="415" customFormat="1" ht="14.25" customHeight="1" x14ac:dyDescent="0.15">
      <c r="A69" s="1345"/>
      <c r="B69" s="1288"/>
      <c r="C69" s="1288"/>
      <c r="D69" s="1288"/>
      <c r="E69" s="1288"/>
      <c r="F69" s="1282"/>
      <c r="G69" s="1282"/>
      <c r="H69" s="1282"/>
      <c r="I69" s="1340"/>
      <c r="J69" s="1340"/>
      <c r="K69" s="1340"/>
      <c r="L69" s="1340"/>
      <c r="M69" s="1340"/>
      <c r="N69" s="1340"/>
    </row>
    <row r="70" spans="1:14" s="415" customFormat="1" ht="14.25" customHeight="1" x14ac:dyDescent="0.15">
      <c r="A70" s="1345"/>
      <c r="B70" s="1288"/>
      <c r="C70" s="1288"/>
      <c r="D70" s="1288"/>
      <c r="E70" s="1288"/>
      <c r="F70" s="1282"/>
      <c r="G70" s="1282"/>
      <c r="H70" s="1282"/>
      <c r="I70" s="1340"/>
      <c r="J70" s="1340"/>
      <c r="K70" s="1340"/>
      <c r="L70" s="1340"/>
      <c r="M70" s="1340"/>
      <c r="N70" s="1340"/>
    </row>
    <row r="71" spans="1:14" s="415" customFormat="1" ht="14.25" customHeight="1" x14ac:dyDescent="0.15">
      <c r="A71" s="1345"/>
      <c r="B71" s="1288"/>
      <c r="C71" s="1288"/>
      <c r="D71" s="1288"/>
      <c r="E71" s="1288"/>
      <c r="F71" s="1282"/>
      <c r="G71" s="1282"/>
      <c r="H71" s="1282"/>
      <c r="I71" s="1340"/>
      <c r="J71" s="1340"/>
      <c r="K71" s="1340"/>
      <c r="L71" s="1340"/>
      <c r="M71" s="1340"/>
      <c r="N71" s="1340"/>
    </row>
    <row r="72" spans="1:14" s="415" customFormat="1" ht="14.25" customHeight="1" x14ac:dyDescent="0.15">
      <c r="A72" s="1345"/>
      <c r="B72" s="1288"/>
      <c r="C72" s="1288"/>
      <c r="D72" s="1288"/>
      <c r="E72" s="1288"/>
      <c r="F72" s="1282"/>
      <c r="G72" s="1282"/>
      <c r="H72" s="1282"/>
      <c r="I72" s="1340"/>
      <c r="J72" s="1340"/>
      <c r="K72" s="1340"/>
      <c r="L72" s="1340"/>
      <c r="M72" s="1340"/>
      <c r="N72" s="1340"/>
    </row>
    <row r="73" spans="1:14" s="415" customFormat="1" ht="14.25" customHeight="1" x14ac:dyDescent="0.15">
      <c r="A73" s="1345"/>
      <c r="B73" s="1288"/>
      <c r="C73" s="1288"/>
      <c r="D73" s="1288"/>
      <c r="E73" s="1288"/>
      <c r="F73" s="1282"/>
      <c r="G73" s="1282"/>
      <c r="H73" s="1282"/>
      <c r="I73" s="1340"/>
      <c r="J73" s="1340"/>
      <c r="K73" s="1340"/>
      <c r="L73" s="1340"/>
      <c r="M73" s="1340"/>
      <c r="N73" s="1340"/>
    </row>
    <row r="74" spans="1:14" s="415" customFormat="1" ht="14.25" customHeight="1" thickBot="1" x14ac:dyDescent="0.2">
      <c r="A74" s="1346"/>
      <c r="B74" s="1341"/>
      <c r="C74" s="1342"/>
      <c r="D74" s="1342"/>
      <c r="E74" s="1342"/>
      <c r="F74" s="1342"/>
      <c r="G74" s="1342"/>
      <c r="H74" s="1343"/>
      <c r="I74" s="1349" t="s">
        <v>750</v>
      </c>
      <c r="J74" s="1350"/>
      <c r="K74" s="1350"/>
      <c r="L74" s="1350"/>
      <c r="M74" s="1350"/>
      <c r="N74" s="1351"/>
    </row>
    <row r="75" spans="1:14" s="415" customFormat="1" ht="14.25" customHeight="1" thickTop="1" x14ac:dyDescent="0.15">
      <c r="A75" s="1344" t="s">
        <v>749</v>
      </c>
      <c r="B75" s="1285"/>
      <c r="C75" s="1286"/>
      <c r="D75" s="1286"/>
      <c r="E75" s="1287"/>
      <c r="F75" s="1289"/>
      <c r="G75" s="1289"/>
      <c r="H75" s="1290"/>
      <c r="I75" s="1352"/>
      <c r="J75" s="1352"/>
      <c r="K75" s="1352"/>
      <c r="L75" s="1352"/>
      <c r="M75" s="1352"/>
      <c r="N75" s="1352"/>
    </row>
    <row r="76" spans="1:14" s="415" customFormat="1" ht="14.25" customHeight="1" x14ac:dyDescent="0.15">
      <c r="A76" s="1345"/>
      <c r="B76" s="1288"/>
      <c r="C76" s="1288"/>
      <c r="D76" s="1288"/>
      <c r="E76" s="1288"/>
      <c r="F76" s="1282"/>
      <c r="G76" s="1282"/>
      <c r="H76" s="1282"/>
      <c r="I76" s="1340"/>
      <c r="J76" s="1340"/>
      <c r="K76" s="1340"/>
      <c r="L76" s="1340"/>
      <c r="M76" s="1340"/>
      <c r="N76" s="1340"/>
    </row>
    <row r="77" spans="1:14" s="415" customFormat="1" ht="14.25" customHeight="1" x14ac:dyDescent="0.15">
      <c r="A77" s="1345"/>
      <c r="B77" s="1288"/>
      <c r="C77" s="1288"/>
      <c r="D77" s="1288"/>
      <c r="E77" s="1288"/>
      <c r="F77" s="1282"/>
      <c r="G77" s="1282"/>
      <c r="H77" s="1282"/>
      <c r="I77" s="1340"/>
      <c r="J77" s="1340"/>
      <c r="K77" s="1340"/>
      <c r="L77" s="1340"/>
      <c r="M77" s="1340"/>
      <c r="N77" s="1340"/>
    </row>
    <row r="78" spans="1:14" s="415" customFormat="1" ht="14.25" customHeight="1" x14ac:dyDescent="0.15">
      <c r="A78" s="1345"/>
      <c r="B78" s="1288"/>
      <c r="C78" s="1288"/>
      <c r="D78" s="1288"/>
      <c r="E78" s="1288"/>
      <c r="F78" s="1282"/>
      <c r="G78" s="1282"/>
      <c r="H78" s="1282"/>
      <c r="I78" s="1340"/>
      <c r="J78" s="1340"/>
      <c r="K78" s="1340"/>
      <c r="L78" s="1340"/>
      <c r="M78" s="1340"/>
      <c r="N78" s="1340"/>
    </row>
    <row r="79" spans="1:14" s="415" customFormat="1" ht="14.25" customHeight="1" x14ac:dyDescent="0.15">
      <c r="A79" s="1345"/>
      <c r="B79" s="1288"/>
      <c r="C79" s="1288"/>
      <c r="D79" s="1288"/>
      <c r="E79" s="1288"/>
      <c r="F79" s="1282"/>
      <c r="G79" s="1282"/>
      <c r="H79" s="1282"/>
      <c r="I79" s="1340"/>
      <c r="J79" s="1340"/>
      <c r="K79" s="1340"/>
      <c r="L79" s="1340"/>
      <c r="M79" s="1340"/>
      <c r="N79" s="1340"/>
    </row>
    <row r="80" spans="1:14" s="415" customFormat="1" ht="14.25" customHeight="1" x14ac:dyDescent="0.15">
      <c r="A80" s="1345"/>
      <c r="B80" s="1288"/>
      <c r="C80" s="1288"/>
      <c r="D80" s="1288"/>
      <c r="E80" s="1288"/>
      <c r="F80" s="1282"/>
      <c r="G80" s="1282"/>
      <c r="H80" s="1282"/>
      <c r="I80" s="1340"/>
      <c r="J80" s="1340"/>
      <c r="K80" s="1340"/>
      <c r="L80" s="1340"/>
      <c r="M80" s="1340"/>
      <c r="N80" s="1340"/>
    </row>
    <row r="81" spans="1:14" s="415" customFormat="1" ht="14.25" customHeight="1" x14ac:dyDescent="0.15">
      <c r="A81" s="1345"/>
      <c r="B81" s="1288"/>
      <c r="C81" s="1288"/>
      <c r="D81" s="1288"/>
      <c r="E81" s="1288"/>
      <c r="F81" s="1282"/>
      <c r="G81" s="1282"/>
      <c r="H81" s="1282"/>
      <c r="I81" s="1340"/>
      <c r="J81" s="1340"/>
      <c r="K81" s="1340"/>
      <c r="L81" s="1340"/>
      <c r="M81" s="1340"/>
      <c r="N81" s="1340"/>
    </row>
    <row r="82" spans="1:14" s="415" customFormat="1" ht="14.25" customHeight="1" thickBot="1" x14ac:dyDescent="0.2">
      <c r="A82" s="1346"/>
      <c r="B82" s="1341"/>
      <c r="C82" s="1342"/>
      <c r="D82" s="1342"/>
      <c r="E82" s="1342"/>
      <c r="F82" s="1342"/>
      <c r="G82" s="1342"/>
      <c r="H82" s="1343"/>
      <c r="I82" s="1349" t="s">
        <v>748</v>
      </c>
      <c r="J82" s="1350"/>
      <c r="K82" s="1350"/>
      <c r="L82" s="1350"/>
      <c r="M82" s="1350"/>
      <c r="N82" s="1351"/>
    </row>
    <row r="83" spans="1:14" s="415" customFormat="1" ht="14.25" customHeight="1" thickTop="1" x14ac:dyDescent="0.15">
      <c r="A83" s="1344" t="s">
        <v>747</v>
      </c>
      <c r="B83" s="1285"/>
      <c r="C83" s="1286"/>
      <c r="D83" s="1286"/>
      <c r="E83" s="1287"/>
      <c r="F83" s="1289"/>
      <c r="G83" s="1289"/>
      <c r="H83" s="1290"/>
      <c r="I83" s="1352"/>
      <c r="J83" s="1352"/>
      <c r="K83" s="1352"/>
      <c r="L83" s="1352"/>
      <c r="M83" s="1352"/>
      <c r="N83" s="1352"/>
    </row>
    <row r="84" spans="1:14" s="415" customFormat="1" ht="14.25" customHeight="1" x14ac:dyDescent="0.15">
      <c r="A84" s="1345"/>
      <c r="B84" s="1288"/>
      <c r="C84" s="1288"/>
      <c r="D84" s="1288"/>
      <c r="E84" s="1288"/>
      <c r="F84" s="1282"/>
      <c r="G84" s="1282"/>
      <c r="H84" s="1282"/>
      <c r="I84" s="1340"/>
      <c r="J84" s="1340"/>
      <c r="K84" s="1340"/>
      <c r="L84" s="1340"/>
      <c r="M84" s="1340"/>
      <c r="N84" s="1340"/>
    </row>
    <row r="85" spans="1:14" s="415" customFormat="1" ht="14.25" customHeight="1" x14ac:dyDescent="0.15">
      <c r="A85" s="1345"/>
      <c r="B85" s="1288"/>
      <c r="C85" s="1288"/>
      <c r="D85" s="1288"/>
      <c r="E85" s="1288"/>
      <c r="F85" s="1282"/>
      <c r="G85" s="1282"/>
      <c r="H85" s="1282"/>
      <c r="I85" s="1340"/>
      <c r="J85" s="1340"/>
      <c r="K85" s="1340"/>
      <c r="L85" s="1340"/>
      <c r="M85" s="1340"/>
      <c r="N85" s="1340"/>
    </row>
    <row r="86" spans="1:14" s="415" customFormat="1" ht="14.25" customHeight="1" x14ac:dyDescent="0.15">
      <c r="A86" s="1345"/>
      <c r="B86" s="1288"/>
      <c r="C86" s="1288"/>
      <c r="D86" s="1288"/>
      <c r="E86" s="1288"/>
      <c r="F86" s="1282"/>
      <c r="G86" s="1282"/>
      <c r="H86" s="1282"/>
      <c r="I86" s="1340"/>
      <c r="J86" s="1340"/>
      <c r="K86" s="1340"/>
      <c r="L86" s="1340"/>
      <c r="M86" s="1340"/>
      <c r="N86" s="1340"/>
    </row>
    <row r="87" spans="1:14" s="415" customFormat="1" ht="14.25" customHeight="1" x14ac:dyDescent="0.15">
      <c r="A87" s="1345"/>
      <c r="B87" s="1288"/>
      <c r="C87" s="1288"/>
      <c r="D87" s="1288"/>
      <c r="E87" s="1288"/>
      <c r="F87" s="1282"/>
      <c r="G87" s="1282"/>
      <c r="H87" s="1282"/>
      <c r="I87" s="1340"/>
      <c r="J87" s="1340"/>
      <c r="K87" s="1340"/>
      <c r="L87" s="1340"/>
      <c r="M87" s="1340"/>
      <c r="N87" s="1340"/>
    </row>
    <row r="88" spans="1:14" s="415" customFormat="1" ht="14.25" customHeight="1" x14ac:dyDescent="0.15">
      <c r="A88" s="1345"/>
      <c r="B88" s="1288"/>
      <c r="C88" s="1288"/>
      <c r="D88" s="1288"/>
      <c r="E88" s="1288"/>
      <c r="F88" s="1282"/>
      <c r="G88" s="1282"/>
      <c r="H88" s="1282"/>
      <c r="I88" s="1340"/>
      <c r="J88" s="1340"/>
      <c r="K88" s="1340"/>
      <c r="L88" s="1340"/>
      <c r="M88" s="1340"/>
      <c r="N88" s="1340"/>
    </row>
    <row r="89" spans="1:14" s="415" customFormat="1" ht="14.25" customHeight="1" x14ac:dyDescent="0.15">
      <c r="A89" s="1345"/>
      <c r="B89" s="1288"/>
      <c r="C89" s="1288"/>
      <c r="D89" s="1288"/>
      <c r="E89" s="1288"/>
      <c r="F89" s="1282"/>
      <c r="G89" s="1282"/>
      <c r="H89" s="1282"/>
      <c r="I89" s="1340"/>
      <c r="J89" s="1340"/>
      <c r="K89" s="1340"/>
      <c r="L89" s="1340"/>
      <c r="M89" s="1340"/>
      <c r="N89" s="1340"/>
    </row>
    <row r="90" spans="1:14" s="415" customFormat="1" ht="14.25" customHeight="1" thickBot="1" x14ac:dyDescent="0.2">
      <c r="A90" s="1346"/>
      <c r="B90" s="1341"/>
      <c r="C90" s="1342"/>
      <c r="D90" s="1342"/>
      <c r="E90" s="1342"/>
      <c r="F90" s="1342"/>
      <c r="G90" s="1342"/>
      <c r="H90" s="1343"/>
      <c r="I90" s="1349" t="s">
        <v>746</v>
      </c>
      <c r="J90" s="1350"/>
      <c r="K90" s="1350"/>
      <c r="L90" s="1350"/>
      <c r="M90" s="1350"/>
      <c r="N90" s="1351"/>
    </row>
    <row r="91" spans="1:14" s="415" customFormat="1" ht="14.25" customHeight="1" thickTop="1" x14ac:dyDescent="0.15">
      <c r="A91" s="1344" t="s">
        <v>745</v>
      </c>
      <c r="B91" s="1285"/>
      <c r="C91" s="1286"/>
      <c r="D91" s="1286"/>
      <c r="E91" s="1287"/>
      <c r="F91" s="1289"/>
      <c r="G91" s="1289"/>
      <c r="H91" s="1290"/>
      <c r="I91" s="1352"/>
      <c r="J91" s="1352"/>
      <c r="K91" s="1352"/>
      <c r="L91" s="1352"/>
      <c r="M91" s="1352"/>
      <c r="N91" s="1352"/>
    </row>
    <row r="92" spans="1:14" s="415" customFormat="1" ht="14.25" customHeight="1" x14ac:dyDescent="0.15">
      <c r="A92" s="1345"/>
      <c r="B92" s="1288"/>
      <c r="C92" s="1288"/>
      <c r="D92" s="1288"/>
      <c r="E92" s="1288"/>
      <c r="F92" s="1282"/>
      <c r="G92" s="1282"/>
      <c r="H92" s="1282"/>
      <c r="I92" s="1340"/>
      <c r="J92" s="1340"/>
      <c r="K92" s="1340"/>
      <c r="L92" s="1340"/>
      <c r="M92" s="1340"/>
      <c r="N92" s="1340"/>
    </row>
    <row r="93" spans="1:14" s="415" customFormat="1" ht="14.25" customHeight="1" x14ac:dyDescent="0.15">
      <c r="A93" s="1345"/>
      <c r="B93" s="1288"/>
      <c r="C93" s="1288"/>
      <c r="D93" s="1288"/>
      <c r="E93" s="1288"/>
      <c r="F93" s="1282"/>
      <c r="G93" s="1282"/>
      <c r="H93" s="1282"/>
      <c r="I93" s="1340"/>
      <c r="J93" s="1340"/>
      <c r="K93" s="1340"/>
      <c r="L93" s="1340"/>
      <c r="M93" s="1340"/>
      <c r="N93" s="1340"/>
    </row>
    <row r="94" spans="1:14" s="415" customFormat="1" ht="14.25" customHeight="1" x14ac:dyDescent="0.15">
      <c r="A94" s="1345"/>
      <c r="B94" s="1288"/>
      <c r="C94" s="1288"/>
      <c r="D94" s="1288"/>
      <c r="E94" s="1288"/>
      <c r="F94" s="1282"/>
      <c r="G94" s="1282"/>
      <c r="H94" s="1282"/>
      <c r="I94" s="1340"/>
      <c r="J94" s="1340"/>
      <c r="K94" s="1340"/>
      <c r="L94" s="1340"/>
      <c r="M94" s="1340"/>
      <c r="N94" s="1340"/>
    </row>
    <row r="95" spans="1:14" s="415" customFormat="1" ht="14.25" customHeight="1" x14ac:dyDescent="0.15">
      <c r="A95" s="1345"/>
      <c r="B95" s="1288"/>
      <c r="C95" s="1288"/>
      <c r="D95" s="1288"/>
      <c r="E95" s="1288"/>
      <c r="F95" s="1282"/>
      <c r="G95" s="1282"/>
      <c r="H95" s="1282"/>
      <c r="I95" s="1340"/>
      <c r="J95" s="1340"/>
      <c r="K95" s="1340"/>
      <c r="L95" s="1340"/>
      <c r="M95" s="1340"/>
      <c r="N95" s="1340"/>
    </row>
    <row r="96" spans="1:14" s="415" customFormat="1" ht="14.25" customHeight="1" x14ac:dyDescent="0.15">
      <c r="A96" s="1345"/>
      <c r="B96" s="1288"/>
      <c r="C96" s="1288"/>
      <c r="D96" s="1288"/>
      <c r="E96" s="1288"/>
      <c r="F96" s="1282"/>
      <c r="G96" s="1282"/>
      <c r="H96" s="1282"/>
      <c r="I96" s="1340"/>
      <c r="J96" s="1340"/>
      <c r="K96" s="1340"/>
      <c r="L96" s="1340"/>
      <c r="M96" s="1340"/>
      <c r="N96" s="1340"/>
    </row>
    <row r="97" spans="1:14" s="415" customFormat="1" ht="14.25" customHeight="1" x14ac:dyDescent="0.15">
      <c r="A97" s="1345"/>
      <c r="B97" s="1288"/>
      <c r="C97" s="1288"/>
      <c r="D97" s="1288"/>
      <c r="E97" s="1288"/>
      <c r="F97" s="1282"/>
      <c r="G97" s="1282"/>
      <c r="H97" s="1282"/>
      <c r="I97" s="1340"/>
      <c r="J97" s="1340"/>
      <c r="K97" s="1340"/>
      <c r="L97" s="1340"/>
      <c r="M97" s="1340"/>
      <c r="N97" s="1340"/>
    </row>
    <row r="98" spans="1:14" s="415" customFormat="1" ht="14.25" customHeight="1" thickBot="1" x14ac:dyDescent="0.2">
      <c r="A98" s="1346"/>
      <c r="B98" s="1341"/>
      <c r="C98" s="1342"/>
      <c r="D98" s="1342"/>
      <c r="E98" s="1342"/>
      <c r="F98" s="1342"/>
      <c r="G98" s="1342"/>
      <c r="H98" s="1343"/>
      <c r="I98" s="1349" t="s">
        <v>744</v>
      </c>
      <c r="J98" s="1350"/>
      <c r="K98" s="1350"/>
      <c r="L98" s="1350"/>
      <c r="M98" s="1350"/>
      <c r="N98" s="1351"/>
    </row>
    <row r="99" spans="1:14" s="415" customFormat="1" ht="14.25" customHeight="1" thickTop="1" x14ac:dyDescent="0.15">
      <c r="A99" s="1354" t="s">
        <v>743</v>
      </c>
      <c r="B99" s="1285"/>
      <c r="C99" s="1286"/>
      <c r="D99" s="1286"/>
      <c r="E99" s="1287"/>
      <c r="F99" s="1289"/>
      <c r="G99" s="1289"/>
      <c r="H99" s="1290"/>
      <c r="I99" s="1355"/>
      <c r="J99" s="1355"/>
      <c r="K99" s="1355"/>
      <c r="L99" s="1355"/>
      <c r="M99" s="1355"/>
      <c r="N99" s="1355"/>
    </row>
    <row r="100" spans="1:14" s="415" customFormat="1" ht="14.25" customHeight="1" x14ac:dyDescent="0.15">
      <c r="A100" s="1345"/>
      <c r="B100" s="1288"/>
      <c r="C100" s="1288"/>
      <c r="D100" s="1288"/>
      <c r="E100" s="1288"/>
      <c r="F100" s="1282"/>
      <c r="G100" s="1282"/>
      <c r="H100" s="1282"/>
      <c r="I100" s="1340"/>
      <c r="J100" s="1340"/>
      <c r="K100" s="1340"/>
      <c r="L100" s="1340"/>
      <c r="M100" s="1340"/>
      <c r="N100" s="1340"/>
    </row>
    <row r="101" spans="1:14" s="415" customFormat="1" ht="14.25" customHeight="1" x14ac:dyDescent="0.15">
      <c r="A101" s="1345"/>
      <c r="B101" s="1288"/>
      <c r="C101" s="1288"/>
      <c r="D101" s="1288"/>
      <c r="E101" s="1288"/>
      <c r="F101" s="1282"/>
      <c r="G101" s="1282"/>
      <c r="H101" s="1282"/>
      <c r="I101" s="1340"/>
      <c r="J101" s="1340"/>
      <c r="K101" s="1340"/>
      <c r="L101" s="1340"/>
      <c r="M101" s="1340"/>
      <c r="N101" s="1340"/>
    </row>
    <row r="102" spans="1:14" s="415" customFormat="1" ht="14.25" customHeight="1" x14ac:dyDescent="0.15">
      <c r="A102" s="1345"/>
      <c r="B102" s="1288"/>
      <c r="C102" s="1288"/>
      <c r="D102" s="1288"/>
      <c r="E102" s="1288"/>
      <c r="F102" s="1282"/>
      <c r="G102" s="1282"/>
      <c r="H102" s="1282"/>
      <c r="I102" s="1340"/>
      <c r="J102" s="1340"/>
      <c r="K102" s="1340"/>
      <c r="L102" s="1340"/>
      <c r="M102" s="1340"/>
      <c r="N102" s="1340"/>
    </row>
    <row r="103" spans="1:14" s="415" customFormat="1" ht="14.25" customHeight="1" x14ac:dyDescent="0.15">
      <c r="A103" s="1345"/>
      <c r="B103" s="1288"/>
      <c r="C103" s="1288"/>
      <c r="D103" s="1288"/>
      <c r="E103" s="1288"/>
      <c r="F103" s="1282"/>
      <c r="G103" s="1282"/>
      <c r="H103" s="1282"/>
      <c r="I103" s="1340"/>
      <c r="J103" s="1340"/>
      <c r="K103" s="1340"/>
      <c r="L103" s="1340"/>
      <c r="M103" s="1340"/>
      <c r="N103" s="1340"/>
    </row>
    <row r="104" spans="1:14" s="415" customFormat="1" ht="14.25" customHeight="1" x14ac:dyDescent="0.15">
      <c r="A104" s="1345"/>
      <c r="B104" s="1288"/>
      <c r="C104" s="1288"/>
      <c r="D104" s="1288"/>
      <c r="E104" s="1288"/>
      <c r="F104" s="1282"/>
      <c r="G104" s="1282"/>
      <c r="H104" s="1282"/>
      <c r="I104" s="1340"/>
      <c r="J104" s="1340"/>
      <c r="K104" s="1340"/>
      <c r="L104" s="1340"/>
      <c r="M104" s="1340"/>
      <c r="N104" s="1340"/>
    </row>
    <row r="105" spans="1:14" s="415" customFormat="1" ht="14.25" customHeight="1" x14ac:dyDescent="0.15">
      <c r="A105" s="1345"/>
      <c r="B105" s="1288"/>
      <c r="C105" s="1288"/>
      <c r="D105" s="1288"/>
      <c r="E105" s="1288"/>
      <c r="F105" s="1282"/>
      <c r="G105" s="1282"/>
      <c r="H105" s="1282"/>
      <c r="I105" s="1340"/>
      <c r="J105" s="1340"/>
      <c r="K105" s="1340"/>
      <c r="L105" s="1340"/>
      <c r="M105" s="1340"/>
      <c r="N105" s="1340"/>
    </row>
    <row r="106" spans="1:14" s="415" customFormat="1" ht="14.25" customHeight="1" thickBot="1" x14ac:dyDescent="0.2">
      <c r="A106" s="1346"/>
      <c r="B106" s="1341"/>
      <c r="C106" s="1342"/>
      <c r="D106" s="1342"/>
      <c r="E106" s="1342"/>
      <c r="F106" s="1347"/>
      <c r="G106" s="1347"/>
      <c r="H106" s="1348"/>
      <c r="I106" s="1349" t="s">
        <v>742</v>
      </c>
      <c r="J106" s="1350"/>
      <c r="K106" s="1350"/>
      <c r="L106" s="1350"/>
      <c r="M106" s="1350"/>
      <c r="N106" s="1351"/>
    </row>
    <row r="107" spans="1:14" ht="15.4" customHeight="1" thickTop="1" x14ac:dyDescent="0.15">
      <c r="F107" s="430"/>
      <c r="G107" s="430"/>
      <c r="H107" s="430"/>
      <c r="I107" s="1364" t="s">
        <v>741</v>
      </c>
      <c r="J107" s="1364"/>
      <c r="K107" s="1364"/>
      <c r="L107" s="1364"/>
      <c r="M107" s="1364"/>
      <c r="N107" s="1364"/>
    </row>
    <row r="108" spans="1:14" ht="15.4" customHeight="1" x14ac:dyDescent="0.15">
      <c r="I108" s="1282"/>
      <c r="J108" s="1282"/>
      <c r="K108" s="1282"/>
      <c r="L108" s="1282"/>
      <c r="M108" s="1282"/>
      <c r="N108" s="1282"/>
    </row>
    <row r="109" spans="1:14" s="409" customFormat="1" ht="12" customHeight="1" x14ac:dyDescent="0.15">
      <c r="A109" s="411" t="s">
        <v>203</v>
      </c>
      <c r="B109" s="1339" t="s">
        <v>725</v>
      </c>
      <c r="C109" s="1339"/>
      <c r="D109" s="1339"/>
      <c r="E109" s="1339"/>
      <c r="F109" s="1339"/>
      <c r="G109" s="1339"/>
      <c r="H109" s="1339"/>
      <c r="I109" s="1339"/>
      <c r="J109" s="1339"/>
      <c r="K109" s="1339"/>
      <c r="L109" s="1339"/>
      <c r="M109" s="1339"/>
      <c r="N109" s="1339"/>
    </row>
    <row r="110" spans="1:14" s="409" customFormat="1" ht="12" customHeight="1" x14ac:dyDescent="0.15">
      <c r="A110" s="411" t="s">
        <v>203</v>
      </c>
      <c r="B110" s="1323" t="s">
        <v>724</v>
      </c>
      <c r="C110" s="1323"/>
      <c r="D110" s="1323"/>
      <c r="E110" s="1323"/>
      <c r="F110" s="1323"/>
      <c r="G110" s="1323"/>
      <c r="H110" s="1323"/>
      <c r="I110" s="1323"/>
      <c r="J110" s="1323"/>
      <c r="K110" s="1323"/>
      <c r="L110" s="1323"/>
      <c r="M110" s="1323"/>
      <c r="N110" s="1323"/>
    </row>
    <row r="111" spans="1:14" s="409" customFormat="1" ht="12" customHeight="1" x14ac:dyDescent="0.15">
      <c r="A111" s="411" t="s">
        <v>203</v>
      </c>
      <c r="B111" s="1323" t="s">
        <v>723</v>
      </c>
      <c r="C111" s="1323"/>
      <c r="D111" s="1323"/>
      <c r="E111" s="1323"/>
      <c r="F111" s="1323"/>
      <c r="G111" s="1323"/>
      <c r="H111" s="1323"/>
      <c r="I111" s="1323"/>
      <c r="J111" s="1323"/>
      <c r="K111" s="1323"/>
      <c r="L111" s="1323"/>
      <c r="M111" s="1323"/>
      <c r="N111" s="1323"/>
    </row>
    <row r="112" spans="1:14" s="429" customFormat="1" x14ac:dyDescent="0.15"/>
    <row r="113" spans="1:15" s="414" customFormat="1" ht="18.75" customHeight="1" x14ac:dyDescent="0.15">
      <c r="A113" s="1324" t="s">
        <v>722</v>
      </c>
      <c r="B113" s="1325"/>
      <c r="C113" s="1325"/>
      <c r="D113" s="1325"/>
      <c r="E113" s="1325"/>
      <c r="F113" s="1325"/>
      <c r="G113" s="1325"/>
      <c r="H113" s="1325"/>
      <c r="I113" s="1325"/>
      <c r="J113" s="1325"/>
      <c r="K113" s="1325"/>
      <c r="L113" s="1325"/>
      <c r="M113" s="1325"/>
      <c r="N113" s="1325"/>
      <c r="O113" s="1325"/>
    </row>
    <row r="114" spans="1:15" s="414" customFormat="1" ht="18.75" customHeight="1" x14ac:dyDescent="0.15">
      <c r="A114" s="1324" t="s">
        <v>721</v>
      </c>
      <c r="B114" s="1325"/>
      <c r="C114" s="1325"/>
      <c r="D114" s="1325"/>
      <c r="E114" s="1325"/>
      <c r="F114" s="1325"/>
      <c r="G114" s="1325"/>
      <c r="H114" s="1325"/>
      <c r="I114" s="1325"/>
      <c r="J114" s="1325"/>
      <c r="K114" s="1325"/>
      <c r="L114" s="1325"/>
      <c r="M114" s="1325"/>
      <c r="N114" s="1325"/>
      <c r="O114" s="1325"/>
    </row>
    <row r="115" spans="1:15" s="414" customFormat="1" ht="18.75" customHeight="1" x14ac:dyDescent="0.15">
      <c r="A115" s="1324" t="s">
        <v>740</v>
      </c>
      <c r="B115" s="1325"/>
      <c r="C115" s="1325"/>
      <c r="D115" s="1325"/>
      <c r="E115" s="1325"/>
      <c r="F115" s="1325"/>
      <c r="G115" s="1325"/>
      <c r="H115" s="1325"/>
      <c r="I115" s="1325"/>
      <c r="J115" s="1325"/>
      <c r="K115" s="1325"/>
      <c r="L115" s="1325"/>
      <c r="M115" s="1325"/>
      <c r="N115" s="1325"/>
      <c r="O115" s="1325"/>
    </row>
    <row r="116" spans="1:15" s="414" customFormat="1" ht="18.75" customHeight="1" x14ac:dyDescent="0.15">
      <c r="A116" s="1324" t="s">
        <v>719</v>
      </c>
      <c r="B116" s="1325"/>
      <c r="C116" s="1325"/>
      <c r="D116" s="1325"/>
      <c r="E116" s="1325"/>
      <c r="F116" s="1325"/>
      <c r="G116" s="1325"/>
      <c r="H116" s="1325"/>
      <c r="I116" s="1325"/>
      <c r="J116" s="1325"/>
      <c r="K116" s="1325"/>
      <c r="L116" s="1325"/>
      <c r="M116" s="1325"/>
      <c r="N116" s="1325"/>
      <c r="O116" s="416"/>
    </row>
    <row r="117" spans="1:15" ht="9.9499999999999993" customHeight="1" x14ac:dyDescent="0.15">
      <c r="B117" s="415"/>
      <c r="C117" s="415"/>
      <c r="D117" s="415"/>
      <c r="E117" s="415"/>
      <c r="F117" s="415"/>
      <c r="G117" s="415"/>
      <c r="H117" s="415"/>
      <c r="I117" s="415"/>
      <c r="J117" s="415"/>
      <c r="K117" s="415"/>
      <c r="L117" s="415"/>
      <c r="M117" s="415"/>
      <c r="N117" s="415"/>
      <c r="O117" s="415"/>
    </row>
    <row r="118" spans="1:15" ht="15.4" customHeight="1" thickBot="1" x14ac:dyDescent="0.2">
      <c r="A118" s="408" t="s">
        <v>718</v>
      </c>
    </row>
    <row r="119" spans="1:15" ht="13.5" customHeight="1" x14ac:dyDescent="0.15">
      <c r="A119" s="1332" t="s">
        <v>715</v>
      </c>
      <c r="B119" s="1333"/>
      <c r="C119" s="1333"/>
      <c r="D119" s="1334"/>
    </row>
    <row r="120" spans="1:15" ht="13.5" customHeight="1" thickBot="1" x14ac:dyDescent="0.2">
      <c r="A120" s="1307"/>
      <c r="B120" s="1335"/>
      <c r="C120" s="1335"/>
      <c r="D120" s="1308"/>
    </row>
    <row r="121" spans="1:15" ht="13.5" customHeight="1" x14ac:dyDescent="0.15">
      <c r="A121" s="1337"/>
      <c r="B121" s="1291"/>
      <c r="C121" s="1291"/>
      <c r="D121" s="1338" t="s">
        <v>159</v>
      </c>
      <c r="E121" s="1332" t="s">
        <v>714</v>
      </c>
      <c r="F121" s="1333"/>
      <c r="G121" s="1334"/>
      <c r="H121" s="1337" t="s">
        <v>713</v>
      </c>
      <c r="I121" s="1292" t="s">
        <v>717</v>
      </c>
      <c r="J121" s="1292"/>
      <c r="K121" s="1292"/>
    </row>
    <row r="122" spans="1:15" ht="13.5" customHeight="1" thickBot="1" x14ac:dyDescent="0.2">
      <c r="A122" s="1307"/>
      <c r="B122" s="1335"/>
      <c r="C122" s="1335"/>
      <c r="D122" s="1308"/>
      <c r="E122" s="1307"/>
      <c r="F122" s="1335"/>
      <c r="G122" s="1308"/>
      <c r="H122" s="1337"/>
      <c r="I122" s="1292"/>
      <c r="J122" s="1292"/>
      <c r="K122" s="1292"/>
    </row>
    <row r="123" spans="1:15" s="414" customFormat="1" ht="7.5" customHeight="1" x14ac:dyDescent="0.15"/>
    <row r="124" spans="1:15" ht="15.4" customHeight="1" thickBot="1" x14ac:dyDescent="0.2">
      <c r="A124" s="408" t="s">
        <v>716</v>
      </c>
    </row>
    <row r="125" spans="1:15" ht="13.5" customHeight="1" x14ac:dyDescent="0.15">
      <c r="A125" s="1332" t="s">
        <v>715</v>
      </c>
      <c r="B125" s="1333"/>
      <c r="C125" s="1333"/>
      <c r="D125" s="1334"/>
    </row>
    <row r="126" spans="1:15" ht="13.5" customHeight="1" thickBot="1" x14ac:dyDescent="0.2">
      <c r="A126" s="1307"/>
      <c r="B126" s="1335"/>
      <c r="C126" s="1335"/>
      <c r="D126" s="1308"/>
    </row>
    <row r="127" spans="1:15" ht="13.5" customHeight="1" x14ac:dyDescent="0.15">
      <c r="A127" s="1337"/>
      <c r="B127" s="1291"/>
      <c r="C127" s="1291"/>
      <c r="D127" s="1338" t="s">
        <v>159</v>
      </c>
      <c r="E127" s="1332" t="s">
        <v>714</v>
      </c>
      <c r="F127" s="1333"/>
      <c r="G127" s="1334"/>
      <c r="H127" s="1337" t="s">
        <v>713</v>
      </c>
      <c r="I127" s="1292" t="s">
        <v>712</v>
      </c>
      <c r="J127" s="1292"/>
      <c r="K127" s="1292"/>
    </row>
    <row r="128" spans="1:15" ht="13.5" customHeight="1" thickBot="1" x14ac:dyDescent="0.2">
      <c r="A128" s="1307"/>
      <c r="B128" s="1335"/>
      <c r="C128" s="1335"/>
      <c r="D128" s="1308"/>
      <c r="E128" s="1307"/>
      <c r="F128" s="1335"/>
      <c r="G128" s="1308"/>
      <c r="H128" s="1337"/>
      <c r="I128" s="1292"/>
      <c r="J128" s="1292"/>
      <c r="K128" s="1292"/>
    </row>
    <row r="129" spans="1:11" ht="12" customHeight="1" x14ac:dyDescent="0.15">
      <c r="A129" s="413"/>
      <c r="B129" s="413"/>
      <c r="C129" s="413"/>
      <c r="D129" s="413"/>
      <c r="E129" s="413"/>
      <c r="F129" s="413"/>
      <c r="G129" s="413"/>
      <c r="H129" s="413"/>
      <c r="I129" s="412"/>
      <c r="J129" s="412"/>
      <c r="K129" s="412"/>
    </row>
    <row r="130" spans="1:11" ht="15.4" customHeight="1" x14ac:dyDescent="0.15"/>
    <row r="131" spans="1:11" ht="15.4" customHeight="1" x14ac:dyDescent="0.15"/>
    <row r="132" spans="1:11" ht="15.4" customHeight="1" x14ac:dyDescent="0.15"/>
    <row r="133" spans="1:11" ht="15.4" customHeight="1" x14ac:dyDescent="0.15"/>
    <row r="134" spans="1:11" ht="15.4" customHeight="1" x14ac:dyDescent="0.15"/>
    <row r="135" spans="1:11" ht="15.4" customHeight="1" x14ac:dyDescent="0.15"/>
    <row r="136" spans="1:11" ht="15.4" customHeight="1" x14ac:dyDescent="0.15"/>
    <row r="137" spans="1:11" ht="15.4" customHeight="1" x14ac:dyDescent="0.15"/>
  </sheetData>
  <mergeCells count="383">
    <mergeCell ref="B111:N111"/>
    <mergeCell ref="A83:A90"/>
    <mergeCell ref="B89:E89"/>
    <mergeCell ref="A121:C122"/>
    <mergeCell ref="A113:O113"/>
    <mergeCell ref="B32:H32"/>
    <mergeCell ref="B49:E49"/>
    <mergeCell ref="B38:E38"/>
    <mergeCell ref="B45:E45"/>
    <mergeCell ref="F45:H45"/>
    <mergeCell ref="B33:E33"/>
    <mergeCell ref="B36:E36"/>
    <mergeCell ref="F36:H36"/>
    <mergeCell ref="B46:E46"/>
    <mergeCell ref="B40:H40"/>
    <mergeCell ref="L37:N37"/>
    <mergeCell ref="F75:H75"/>
    <mergeCell ref="I40:N40"/>
    <mergeCell ref="I39:K39"/>
    <mergeCell ref="L39:N39"/>
    <mergeCell ref="I37:K37"/>
    <mergeCell ref="L44:N44"/>
    <mergeCell ref="L45:N45"/>
    <mergeCell ref="A114:O114"/>
    <mergeCell ref="A115:O115"/>
    <mergeCell ref="L38:N38"/>
    <mergeCell ref="I99:K99"/>
    <mergeCell ref="B97:E97"/>
    <mergeCell ref="F97:H97"/>
    <mergeCell ref="B91:E91"/>
    <mergeCell ref="F91:H91"/>
    <mergeCell ref="B92:E92"/>
    <mergeCell ref="F89:H89"/>
    <mergeCell ref="B96:E96"/>
    <mergeCell ref="L95:N95"/>
    <mergeCell ref="I93:K93"/>
    <mergeCell ref="L96:N96"/>
    <mergeCell ref="L94:N94"/>
    <mergeCell ref="I95:K95"/>
    <mergeCell ref="B39:E39"/>
    <mergeCell ref="F39:H39"/>
    <mergeCell ref="B93:E93"/>
    <mergeCell ref="I107:N108"/>
    <mergeCell ref="I43:K43"/>
    <mergeCell ref="B47:E47"/>
    <mergeCell ref="F47:H47"/>
    <mergeCell ref="I47:K47"/>
    <mergeCell ref="L43:N43"/>
    <mergeCell ref="H127:H128"/>
    <mergeCell ref="B90:H90"/>
    <mergeCell ref="I89:K89"/>
    <mergeCell ref="B109:N109"/>
    <mergeCell ref="H121:H122"/>
    <mergeCell ref="I121:K122"/>
    <mergeCell ref="D121:D122"/>
    <mergeCell ref="E121:G122"/>
    <mergeCell ref="F88:H88"/>
    <mergeCell ref="F92:H92"/>
    <mergeCell ref="F94:H94"/>
    <mergeCell ref="F96:H96"/>
    <mergeCell ref="B94:E94"/>
    <mergeCell ref="A119:D120"/>
    <mergeCell ref="B110:N110"/>
    <mergeCell ref="I127:K128"/>
    <mergeCell ref="A125:D126"/>
    <mergeCell ref="A127:C128"/>
    <mergeCell ref="D127:D128"/>
    <mergeCell ref="E127:G128"/>
    <mergeCell ref="L99:N99"/>
    <mergeCell ref="A116:N116"/>
    <mergeCell ref="A99:A106"/>
    <mergeCell ref="F100:H100"/>
    <mergeCell ref="L34:N34"/>
    <mergeCell ref="L27:N27"/>
    <mergeCell ref="L26:N26"/>
    <mergeCell ref="L30:N30"/>
    <mergeCell ref="F30:H30"/>
    <mergeCell ref="B27:E27"/>
    <mergeCell ref="F23:H23"/>
    <mergeCell ref="I23:K23"/>
    <mergeCell ref="L36:N36"/>
    <mergeCell ref="L29:N29"/>
    <mergeCell ref="I35:K35"/>
    <mergeCell ref="L35:N35"/>
    <mergeCell ref="L25:N25"/>
    <mergeCell ref="L23:N23"/>
    <mergeCell ref="L31:N31"/>
    <mergeCell ref="B30:E30"/>
    <mergeCell ref="B28:E28"/>
    <mergeCell ref="L28:N28"/>
    <mergeCell ref="I30:K30"/>
    <mergeCell ref="I24:N24"/>
    <mergeCell ref="I32:N32"/>
    <mergeCell ref="L33:N33"/>
    <mergeCell ref="I31:K31"/>
    <mergeCell ref="B25:E25"/>
    <mergeCell ref="C4:G4"/>
    <mergeCell ref="B15:E15"/>
    <mergeCell ref="A9:N9"/>
    <mergeCell ref="I4:J4"/>
    <mergeCell ref="A13:N13"/>
    <mergeCell ref="A4:B4"/>
    <mergeCell ref="F15:H15"/>
    <mergeCell ref="A2:N2"/>
    <mergeCell ref="K4:N4"/>
    <mergeCell ref="A14:N14"/>
    <mergeCell ref="A10:B10"/>
    <mergeCell ref="A11:B11"/>
    <mergeCell ref="I15:K15"/>
    <mergeCell ref="L15:N15"/>
    <mergeCell ref="L22:N22"/>
    <mergeCell ref="B22:E22"/>
    <mergeCell ref="F22:H22"/>
    <mergeCell ref="B24:H24"/>
    <mergeCell ref="F25:H25"/>
    <mergeCell ref="F26:H26"/>
    <mergeCell ref="L16:N16"/>
    <mergeCell ref="L17:N17"/>
    <mergeCell ref="I20:K20"/>
    <mergeCell ref="I19:K19"/>
    <mergeCell ref="L19:N19"/>
    <mergeCell ref="F19:H19"/>
    <mergeCell ref="I16:K16"/>
    <mergeCell ref="I17:K17"/>
    <mergeCell ref="I21:K21"/>
    <mergeCell ref="L21:N21"/>
    <mergeCell ref="I18:K18"/>
    <mergeCell ref="L18:N18"/>
    <mergeCell ref="B21:E21"/>
    <mergeCell ref="L20:N20"/>
    <mergeCell ref="B23:E23"/>
    <mergeCell ref="I22:K22"/>
    <mergeCell ref="B35:E35"/>
    <mergeCell ref="I25:K25"/>
    <mergeCell ref="F35:H35"/>
    <mergeCell ref="F38:H38"/>
    <mergeCell ref="I36:K36"/>
    <mergeCell ref="B26:E26"/>
    <mergeCell ref="F28:H28"/>
    <mergeCell ref="B29:E29"/>
    <mergeCell ref="A16:A24"/>
    <mergeCell ref="B18:E18"/>
    <mergeCell ref="F18:H18"/>
    <mergeCell ref="B20:E20"/>
    <mergeCell ref="F20:H20"/>
    <mergeCell ref="B16:E16"/>
    <mergeCell ref="B17:E17"/>
    <mergeCell ref="F17:H17"/>
    <mergeCell ref="B19:E19"/>
    <mergeCell ref="F21:H21"/>
    <mergeCell ref="F16:H16"/>
    <mergeCell ref="F29:H29"/>
    <mergeCell ref="F27:H27"/>
    <mergeCell ref="A41:A48"/>
    <mergeCell ref="I41:K41"/>
    <mergeCell ref="I45:K45"/>
    <mergeCell ref="F42:H42"/>
    <mergeCell ref="F44:H44"/>
    <mergeCell ref="F46:H46"/>
    <mergeCell ref="B43:E43"/>
    <mergeCell ref="F43:H43"/>
    <mergeCell ref="A25:A32"/>
    <mergeCell ref="I27:K27"/>
    <mergeCell ref="I28:K28"/>
    <mergeCell ref="I29:K29"/>
    <mergeCell ref="B31:E31"/>
    <mergeCell ref="F31:H31"/>
    <mergeCell ref="I26:K26"/>
    <mergeCell ref="A33:A40"/>
    <mergeCell ref="I33:K33"/>
    <mergeCell ref="B37:E37"/>
    <mergeCell ref="I38:K38"/>
    <mergeCell ref="F33:H33"/>
    <mergeCell ref="B34:E34"/>
    <mergeCell ref="F34:H34"/>
    <mergeCell ref="F37:H37"/>
    <mergeCell ref="I34:K34"/>
    <mergeCell ref="L47:N47"/>
    <mergeCell ref="L46:N46"/>
    <mergeCell ref="I46:K46"/>
    <mergeCell ref="F41:H41"/>
    <mergeCell ref="B42:E42"/>
    <mergeCell ref="L41:N41"/>
    <mergeCell ref="I42:K42"/>
    <mergeCell ref="L42:N42"/>
    <mergeCell ref="F53:H53"/>
    <mergeCell ref="I49:K49"/>
    <mergeCell ref="L52:N52"/>
    <mergeCell ref="I53:K53"/>
    <mergeCell ref="I44:K44"/>
    <mergeCell ref="B44:E44"/>
    <mergeCell ref="B48:H48"/>
    <mergeCell ref="I48:N48"/>
    <mergeCell ref="F51:H51"/>
    <mergeCell ref="L49:N49"/>
    <mergeCell ref="I50:K50"/>
    <mergeCell ref="L50:N50"/>
    <mergeCell ref="F49:H49"/>
    <mergeCell ref="L51:N51"/>
    <mergeCell ref="B41:E41"/>
    <mergeCell ref="I54:K54"/>
    <mergeCell ref="L54:N54"/>
    <mergeCell ref="F57:H57"/>
    <mergeCell ref="L60:N60"/>
    <mergeCell ref="B58:E58"/>
    <mergeCell ref="B59:E59"/>
    <mergeCell ref="F59:H59"/>
    <mergeCell ref="B57:E57"/>
    <mergeCell ref="B50:E50"/>
    <mergeCell ref="F54:H54"/>
    <mergeCell ref="B53:E53"/>
    <mergeCell ref="I56:N56"/>
    <mergeCell ref="B55:E55"/>
    <mergeCell ref="I55:K55"/>
    <mergeCell ref="L55:N55"/>
    <mergeCell ref="I51:K51"/>
    <mergeCell ref="I52:K52"/>
    <mergeCell ref="L53:N53"/>
    <mergeCell ref="F55:H55"/>
    <mergeCell ref="B54:E54"/>
    <mergeCell ref="B52:E52"/>
    <mergeCell ref="B51:E51"/>
    <mergeCell ref="L57:N57"/>
    <mergeCell ref="L58:N58"/>
    <mergeCell ref="A49:A56"/>
    <mergeCell ref="F50:H50"/>
    <mergeCell ref="F52:H52"/>
    <mergeCell ref="F70:H70"/>
    <mergeCell ref="B71:E71"/>
    <mergeCell ref="F71:H71"/>
    <mergeCell ref="I70:K70"/>
    <mergeCell ref="L70:N70"/>
    <mergeCell ref="L67:N67"/>
    <mergeCell ref="B56:H56"/>
    <mergeCell ref="A57:A64"/>
    <mergeCell ref="I57:K57"/>
    <mergeCell ref="I61:K61"/>
    <mergeCell ref="F58:H58"/>
    <mergeCell ref="F60:H60"/>
    <mergeCell ref="F62:H62"/>
    <mergeCell ref="B61:E61"/>
    <mergeCell ref="F61:H61"/>
    <mergeCell ref="I59:K59"/>
    <mergeCell ref="B60:E60"/>
    <mergeCell ref="I60:K60"/>
    <mergeCell ref="L59:N59"/>
    <mergeCell ref="I58:K58"/>
    <mergeCell ref="B63:E63"/>
    <mergeCell ref="F63:H63"/>
    <mergeCell ref="F66:H66"/>
    <mergeCell ref="B64:H64"/>
    <mergeCell ref="I69:K69"/>
    <mergeCell ref="I68:K68"/>
    <mergeCell ref="B69:E69"/>
    <mergeCell ref="I67:K67"/>
    <mergeCell ref="L61:N61"/>
    <mergeCell ref="I62:K62"/>
    <mergeCell ref="L62:N62"/>
    <mergeCell ref="I63:K63"/>
    <mergeCell ref="B66:E66"/>
    <mergeCell ref="B62:E62"/>
    <mergeCell ref="I66:K66"/>
    <mergeCell ref="L66:N66"/>
    <mergeCell ref="I64:N64"/>
    <mergeCell ref="L63:N63"/>
    <mergeCell ref="B70:E70"/>
    <mergeCell ref="B67:E67"/>
    <mergeCell ref="F67:H67"/>
    <mergeCell ref="F69:H69"/>
    <mergeCell ref="B68:E68"/>
    <mergeCell ref="F68:H68"/>
    <mergeCell ref="B74:H74"/>
    <mergeCell ref="A67:A74"/>
    <mergeCell ref="I73:K73"/>
    <mergeCell ref="I72:K72"/>
    <mergeCell ref="I74:N74"/>
    <mergeCell ref="B85:E85"/>
    <mergeCell ref="F85:H85"/>
    <mergeCell ref="I71:K71"/>
    <mergeCell ref="L71:N71"/>
    <mergeCell ref="F76:H76"/>
    <mergeCell ref="F77:H77"/>
    <mergeCell ref="B77:E77"/>
    <mergeCell ref="A75:A82"/>
    <mergeCell ref="F80:H80"/>
    <mergeCell ref="B78:E78"/>
    <mergeCell ref="B82:H82"/>
    <mergeCell ref="B81:E81"/>
    <mergeCell ref="B72:E72"/>
    <mergeCell ref="F72:H72"/>
    <mergeCell ref="B73:E73"/>
    <mergeCell ref="F73:H73"/>
    <mergeCell ref="L73:N73"/>
    <mergeCell ref="I76:K76"/>
    <mergeCell ref="L76:N76"/>
    <mergeCell ref="L72:N72"/>
    <mergeCell ref="B75:E75"/>
    <mergeCell ref="B84:E84"/>
    <mergeCell ref="F83:H83"/>
    <mergeCell ref="B80:E80"/>
    <mergeCell ref="F78:H78"/>
    <mergeCell ref="B76:E76"/>
    <mergeCell ref="B79:E79"/>
    <mergeCell ref="F79:H79"/>
    <mergeCell ref="F84:H84"/>
    <mergeCell ref="L83:N83"/>
    <mergeCell ref="I78:K78"/>
    <mergeCell ref="L78:N78"/>
    <mergeCell ref="I81:K81"/>
    <mergeCell ref="L84:N84"/>
    <mergeCell ref="I82:N82"/>
    <mergeCell ref="I77:K77"/>
    <mergeCell ref="L77:N77"/>
    <mergeCell ref="F81:H81"/>
    <mergeCell ref="L81:N81"/>
    <mergeCell ref="B83:E83"/>
    <mergeCell ref="I75:K75"/>
    <mergeCell ref="L75:N75"/>
    <mergeCell ref="L68:N68"/>
    <mergeCell ref="I83:K83"/>
    <mergeCell ref="I94:K94"/>
    <mergeCell ref="L93:N93"/>
    <mergeCell ref="L87:N87"/>
    <mergeCell ref="L88:N88"/>
    <mergeCell ref="L91:N91"/>
    <mergeCell ref="I92:K92"/>
    <mergeCell ref="L92:N92"/>
    <mergeCell ref="I91:K91"/>
    <mergeCell ref="I88:K88"/>
    <mergeCell ref="L85:N85"/>
    <mergeCell ref="I84:K84"/>
    <mergeCell ref="I85:K85"/>
    <mergeCell ref="L69:N69"/>
    <mergeCell ref="I80:K80"/>
    <mergeCell ref="L80:N80"/>
    <mergeCell ref="I79:K79"/>
    <mergeCell ref="L79:N79"/>
    <mergeCell ref="I86:K86"/>
    <mergeCell ref="L86:N86"/>
    <mergeCell ref="A91:A98"/>
    <mergeCell ref="B106:H106"/>
    <mergeCell ref="I106:N106"/>
    <mergeCell ref="B105:E105"/>
    <mergeCell ref="F105:H105"/>
    <mergeCell ref="I105:K105"/>
    <mergeCell ref="L105:N105"/>
    <mergeCell ref="I87:K87"/>
    <mergeCell ref="I90:N90"/>
    <mergeCell ref="L89:N89"/>
    <mergeCell ref="I98:N98"/>
    <mergeCell ref="B95:E95"/>
    <mergeCell ref="F95:H95"/>
    <mergeCell ref="I100:K100"/>
    <mergeCell ref="L100:N100"/>
    <mergeCell ref="B87:E87"/>
    <mergeCell ref="F87:H87"/>
    <mergeCell ref="B88:E88"/>
    <mergeCell ref="F102:H102"/>
    <mergeCell ref="F104:H104"/>
    <mergeCell ref="B103:E103"/>
    <mergeCell ref="B101:E101"/>
    <mergeCell ref="F101:H101"/>
    <mergeCell ref="B100:E100"/>
    <mergeCell ref="B86:E86"/>
    <mergeCell ref="F93:H93"/>
    <mergeCell ref="I96:K96"/>
    <mergeCell ref="I97:K97"/>
    <mergeCell ref="L97:N97"/>
    <mergeCell ref="I104:K104"/>
    <mergeCell ref="I103:K103"/>
    <mergeCell ref="I102:K102"/>
    <mergeCell ref="I101:K101"/>
    <mergeCell ref="L101:N101"/>
    <mergeCell ref="L103:N103"/>
    <mergeCell ref="L102:N102"/>
    <mergeCell ref="F103:H103"/>
    <mergeCell ref="B102:E102"/>
    <mergeCell ref="B104:E104"/>
    <mergeCell ref="L104:N104"/>
    <mergeCell ref="B98:H98"/>
    <mergeCell ref="B99:E99"/>
    <mergeCell ref="F99:H99"/>
    <mergeCell ref="F86:H86"/>
  </mergeCells>
  <phoneticPr fontId="2"/>
  <printOptions horizontalCentered="1" verticalCentered="1"/>
  <pageMargins left="0.39370078740157483" right="0.39370078740157483" top="0.59055118110236227" bottom="0.39370078740157483" header="0.27559055118110237" footer="0.43307086614173229"/>
  <pageSetup paperSize="9" scale="94" fitToWidth="0" orientation="portrait" r:id="rId1"/>
  <headerFooter alignWithMargins="0">
    <oddHeader>&amp;R&amp;A</oddHeader>
  </headerFooter>
  <rowBreaks count="1" manualBreakCount="1">
    <brk id="64"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1"/>
  <sheetViews>
    <sheetView view="pageBreakPreview" zoomScaleNormal="100" zoomScaleSheetLayoutView="100" workbookViewId="0">
      <selection activeCell="K50" sqref="K50:N50"/>
    </sheetView>
  </sheetViews>
  <sheetFormatPr defaultColWidth="9.375" defaultRowHeight="13.5" x14ac:dyDescent="0.15"/>
  <cols>
    <col min="1" max="8" width="5.75" style="440" customWidth="1"/>
    <col min="9" max="10" width="7.875" style="440" customWidth="1"/>
    <col min="11" max="11" width="6" style="440" customWidth="1"/>
    <col min="12" max="14" width="5.75" style="440" customWidth="1"/>
    <col min="15" max="15" width="1.625" style="440" customWidth="1"/>
    <col min="16" max="16384" width="9.375" style="440"/>
  </cols>
  <sheetData>
    <row r="1" spans="1:19" ht="6" customHeight="1" x14ac:dyDescent="0.15">
      <c r="O1" s="448"/>
      <c r="P1" s="448"/>
      <c r="Q1" s="448"/>
      <c r="R1" s="448"/>
      <c r="S1" s="448"/>
    </row>
    <row r="2" spans="1:19" ht="17.25" x14ac:dyDescent="0.15">
      <c r="A2" s="1365" t="s">
        <v>940</v>
      </c>
      <c r="B2" s="1365"/>
      <c r="C2" s="1365"/>
      <c r="D2" s="1365"/>
      <c r="E2" s="1365"/>
      <c r="F2" s="1365"/>
      <c r="G2" s="1365"/>
      <c r="H2" s="1365"/>
      <c r="I2" s="1365"/>
      <c r="J2" s="1365"/>
      <c r="K2" s="1365"/>
      <c r="L2" s="1365"/>
      <c r="M2" s="1365"/>
      <c r="N2" s="1365"/>
      <c r="O2" s="447"/>
    </row>
    <row r="3" spans="1:19" ht="17.25" x14ac:dyDescent="0.15">
      <c r="A3" s="1291" t="s">
        <v>738</v>
      </c>
      <c r="B3" s="1291"/>
      <c r="C3" s="1291"/>
      <c r="D3" s="1291"/>
      <c r="E3" s="1291"/>
      <c r="F3" s="1291"/>
      <c r="G3" s="1291"/>
      <c r="H3" s="1291"/>
      <c r="I3" s="1291"/>
      <c r="J3" s="1291"/>
      <c r="K3" s="1291"/>
      <c r="L3" s="1291"/>
      <c r="M3" s="1291"/>
      <c r="N3" s="1291"/>
      <c r="O3" s="447"/>
    </row>
    <row r="4" spans="1:19" ht="6.95" customHeight="1" x14ac:dyDescent="0.15">
      <c r="O4" s="445"/>
    </row>
    <row r="5" spans="1:19" ht="19.5" customHeight="1" x14ac:dyDescent="0.15">
      <c r="A5" s="1366" t="s">
        <v>181</v>
      </c>
      <c r="B5" s="1367"/>
      <c r="C5" s="1368"/>
      <c r="D5" s="1369"/>
      <c r="E5" s="1369"/>
      <c r="F5" s="1369"/>
      <c r="G5" s="1370"/>
      <c r="H5" s="445"/>
      <c r="I5" s="1366" t="s">
        <v>295</v>
      </c>
      <c r="J5" s="1367"/>
      <c r="K5" s="1371"/>
      <c r="L5" s="1371"/>
      <c r="M5" s="1371"/>
      <c r="N5" s="1367"/>
      <c r="O5" s="445"/>
    </row>
    <row r="6" spans="1:19" ht="6.95" customHeight="1" x14ac:dyDescent="0.15">
      <c r="A6" s="412"/>
      <c r="B6" s="412"/>
      <c r="C6" s="412"/>
      <c r="D6" s="412"/>
      <c r="E6" s="412"/>
      <c r="F6" s="412"/>
      <c r="G6" s="412"/>
      <c r="H6" s="412"/>
      <c r="I6" s="412"/>
      <c r="J6" s="412"/>
      <c r="K6" s="412"/>
      <c r="L6" s="412"/>
      <c r="M6" s="412"/>
      <c r="N6" s="412"/>
      <c r="O6" s="445"/>
    </row>
    <row r="7" spans="1:19" s="412" customFormat="1" x14ac:dyDescent="0.15">
      <c r="A7" s="546" t="s">
        <v>939</v>
      </c>
    </row>
    <row r="8" spans="1:19" s="412" customFormat="1" ht="9.9499999999999993" customHeight="1" x14ac:dyDescent="0.15">
      <c r="A8" s="427"/>
    </row>
    <row r="9" spans="1:19" ht="16.5" customHeight="1" thickBot="1" x14ac:dyDescent="0.2">
      <c r="A9" s="1292" t="s">
        <v>792</v>
      </c>
      <c r="B9" s="1292"/>
      <c r="C9" s="1292"/>
      <c r="D9" s="1292"/>
      <c r="E9" s="1292"/>
      <c r="F9" s="1292"/>
      <c r="G9" s="1292"/>
      <c r="H9" s="1292"/>
      <c r="I9" s="1292"/>
      <c r="J9" s="1292"/>
      <c r="K9" s="1292"/>
      <c r="L9" s="1292"/>
      <c r="M9" s="1292"/>
      <c r="N9" s="1292"/>
    </row>
    <row r="10" spans="1:19" ht="22.5" customHeight="1" thickBot="1" x14ac:dyDescent="0.2">
      <c r="A10" s="1300" t="s">
        <v>732</v>
      </c>
      <c r="B10" s="1301"/>
      <c r="C10" s="1302"/>
      <c r="D10" s="1293"/>
      <c r="E10" s="1294"/>
      <c r="F10" s="426" t="s">
        <v>312</v>
      </c>
      <c r="G10" s="1295"/>
      <c r="H10" s="1294"/>
      <c r="I10" s="426" t="s">
        <v>312</v>
      </c>
      <c r="J10" s="1295"/>
      <c r="K10" s="1294"/>
      <c r="L10" s="425" t="s">
        <v>312</v>
      </c>
      <c r="M10" s="1296" t="s">
        <v>736</v>
      </c>
      <c r="N10" s="1297"/>
    </row>
    <row r="11" spans="1:19" ht="22.5" customHeight="1" thickTop="1" thickBot="1" x14ac:dyDescent="0.2">
      <c r="A11" s="1304" t="s">
        <v>735</v>
      </c>
      <c r="B11" s="1305"/>
      <c r="C11" s="1306"/>
      <c r="D11" s="1304"/>
      <c r="E11" s="1305"/>
      <c r="F11" s="1305"/>
      <c r="G11" s="1305"/>
      <c r="H11" s="1305"/>
      <c r="I11" s="1305"/>
      <c r="J11" s="1305"/>
      <c r="K11" s="1305"/>
      <c r="L11" s="1306"/>
      <c r="M11" s="1372"/>
      <c r="N11" s="1373"/>
    </row>
    <row r="12" spans="1:19" ht="7.5" customHeight="1" x14ac:dyDescent="0.15">
      <c r="A12" s="408"/>
      <c r="B12" s="408"/>
      <c r="C12" s="408"/>
      <c r="D12" s="408"/>
      <c r="E12" s="408"/>
      <c r="F12" s="408"/>
      <c r="G12" s="408"/>
      <c r="H12" s="408"/>
      <c r="I12" s="408"/>
      <c r="J12" s="408"/>
      <c r="K12" s="408"/>
      <c r="L12" s="408"/>
      <c r="M12" s="408"/>
      <c r="N12" s="408"/>
    </row>
    <row r="13" spans="1:19" ht="15.4" customHeight="1" x14ac:dyDescent="0.15">
      <c r="A13" s="1292" t="s">
        <v>791</v>
      </c>
      <c r="B13" s="1292"/>
      <c r="C13" s="1292"/>
      <c r="D13" s="1292"/>
      <c r="E13" s="1292"/>
      <c r="F13" s="1292"/>
      <c r="G13" s="1292"/>
      <c r="H13" s="1292"/>
      <c r="I13" s="1292"/>
      <c r="J13" s="1292"/>
      <c r="K13" s="1292"/>
      <c r="L13" s="1292"/>
      <c r="M13" s="1292"/>
      <c r="N13" s="1292"/>
    </row>
    <row r="14" spans="1:19" ht="14.25" customHeight="1" thickBot="1" x14ac:dyDescent="0.2">
      <c r="A14" s="424" t="s">
        <v>732</v>
      </c>
      <c r="B14" s="1313" t="s">
        <v>790</v>
      </c>
      <c r="C14" s="1310"/>
      <c r="D14" s="1310"/>
      <c r="E14" s="1311"/>
      <c r="F14" s="1310" t="s">
        <v>730</v>
      </c>
      <c r="G14" s="1310"/>
      <c r="H14" s="1311"/>
      <c r="I14" s="1309" t="s">
        <v>789</v>
      </c>
      <c r="J14" s="1309"/>
      <c r="K14" s="1309"/>
      <c r="L14" s="1309" t="s">
        <v>788</v>
      </c>
      <c r="M14" s="1309"/>
      <c r="N14" s="1309"/>
    </row>
    <row r="15" spans="1:19" ht="14.25" customHeight="1" thickTop="1" x14ac:dyDescent="0.15">
      <c r="A15" s="421"/>
      <c r="B15" s="1285"/>
      <c r="C15" s="1286"/>
      <c r="D15" s="1286"/>
      <c r="E15" s="1287"/>
      <c r="F15" s="1289"/>
      <c r="G15" s="1289"/>
      <c r="H15" s="1290"/>
      <c r="I15" s="1280" t="s">
        <v>347</v>
      </c>
      <c r="J15" s="1280"/>
      <c r="K15" s="1280"/>
      <c r="L15" s="1280"/>
      <c r="M15" s="1280"/>
      <c r="N15" s="1281"/>
    </row>
    <row r="16" spans="1:19" ht="14.25" customHeight="1" x14ac:dyDescent="0.15">
      <c r="A16" s="419"/>
      <c r="B16" s="1288"/>
      <c r="C16" s="1288"/>
      <c r="D16" s="1288"/>
      <c r="E16" s="1288"/>
      <c r="F16" s="1282"/>
      <c r="G16" s="1282"/>
      <c r="H16" s="1282"/>
      <c r="I16" s="1282" t="s">
        <v>347</v>
      </c>
      <c r="J16" s="1282"/>
      <c r="K16" s="1282"/>
      <c r="L16" s="1282"/>
      <c r="M16" s="1282"/>
      <c r="N16" s="1283"/>
      <c r="S16" s="444"/>
    </row>
    <row r="17" spans="1:22" ht="14.25" customHeight="1" x14ac:dyDescent="0.15">
      <c r="A17" s="419"/>
      <c r="B17" s="1288"/>
      <c r="C17" s="1288"/>
      <c r="D17" s="1288"/>
      <c r="E17" s="1288"/>
      <c r="F17" s="1282"/>
      <c r="G17" s="1282"/>
      <c r="H17" s="1282"/>
      <c r="I17" s="1282" t="s">
        <v>347</v>
      </c>
      <c r="J17" s="1282"/>
      <c r="K17" s="1282"/>
      <c r="L17" s="1282"/>
      <c r="M17" s="1282"/>
      <c r="N17" s="1283"/>
    </row>
    <row r="18" spans="1:22" ht="14.25" customHeight="1" x14ac:dyDescent="0.15">
      <c r="A18" s="419"/>
      <c r="B18" s="1288"/>
      <c r="C18" s="1288"/>
      <c r="D18" s="1288"/>
      <c r="E18" s="1288"/>
      <c r="F18" s="1282"/>
      <c r="G18" s="1282"/>
      <c r="H18" s="1282"/>
      <c r="I18" s="1282" t="s">
        <v>347</v>
      </c>
      <c r="J18" s="1282"/>
      <c r="K18" s="1282"/>
      <c r="L18" s="1282"/>
      <c r="M18" s="1282"/>
      <c r="N18" s="1283"/>
    </row>
    <row r="19" spans="1:22" ht="14.25" customHeight="1" x14ac:dyDescent="0.15">
      <c r="A19" s="419"/>
      <c r="B19" s="1288"/>
      <c r="C19" s="1288"/>
      <c r="D19" s="1288"/>
      <c r="E19" s="1288"/>
      <c r="F19" s="1282"/>
      <c r="G19" s="1282"/>
      <c r="H19" s="1282"/>
      <c r="I19" s="1282" t="s">
        <v>347</v>
      </c>
      <c r="J19" s="1282"/>
      <c r="K19" s="1282"/>
      <c r="L19" s="1282"/>
      <c r="M19" s="1282"/>
      <c r="N19" s="1283"/>
    </row>
    <row r="20" spans="1:22" ht="14.25" customHeight="1" x14ac:dyDescent="0.15">
      <c r="A20" s="1284"/>
      <c r="B20" s="1288"/>
      <c r="C20" s="1288"/>
      <c r="D20" s="1288"/>
      <c r="E20" s="1288"/>
      <c r="F20" s="1282"/>
      <c r="G20" s="1282"/>
      <c r="H20" s="1282"/>
      <c r="I20" s="1282" t="s">
        <v>347</v>
      </c>
      <c r="J20" s="1282"/>
      <c r="K20" s="1282"/>
      <c r="L20" s="1282"/>
      <c r="M20" s="1282"/>
      <c r="N20" s="1283"/>
    </row>
    <row r="21" spans="1:22" ht="14.25" customHeight="1" x14ac:dyDescent="0.15">
      <c r="A21" s="1284"/>
      <c r="B21" s="1288"/>
      <c r="C21" s="1288"/>
      <c r="D21" s="1288"/>
      <c r="E21" s="1288"/>
      <c r="F21" s="1282"/>
      <c r="G21" s="1282"/>
      <c r="H21" s="1282"/>
      <c r="I21" s="1282" t="s">
        <v>347</v>
      </c>
      <c r="J21" s="1282"/>
      <c r="K21" s="1282"/>
      <c r="L21" s="1282"/>
      <c r="M21" s="1282"/>
      <c r="N21" s="1283"/>
    </row>
    <row r="22" spans="1:22" ht="14.25" customHeight="1" x14ac:dyDescent="0.15">
      <c r="A22" s="1284"/>
      <c r="B22" s="1288"/>
      <c r="C22" s="1288"/>
      <c r="D22" s="1288"/>
      <c r="E22" s="1288"/>
      <c r="F22" s="1282"/>
      <c r="G22" s="1282"/>
      <c r="H22" s="1282"/>
      <c r="I22" s="1282" t="s">
        <v>347</v>
      </c>
      <c r="J22" s="1282"/>
      <c r="K22" s="1282"/>
      <c r="L22" s="1282"/>
      <c r="M22" s="1282"/>
      <c r="N22" s="1283"/>
    </row>
    <row r="23" spans="1:22" ht="14.25" customHeight="1" x14ac:dyDescent="0.15">
      <c r="A23" s="420" t="s">
        <v>312</v>
      </c>
      <c r="B23" s="1288"/>
      <c r="C23" s="1288"/>
      <c r="D23" s="1288"/>
      <c r="E23" s="1288"/>
      <c r="F23" s="1282"/>
      <c r="G23" s="1282"/>
      <c r="H23" s="1282"/>
      <c r="I23" s="1282" t="s">
        <v>347</v>
      </c>
      <c r="J23" s="1282"/>
      <c r="K23" s="1282"/>
      <c r="L23" s="1282"/>
      <c r="M23" s="1282"/>
      <c r="N23" s="1283"/>
      <c r="V23" s="441"/>
    </row>
    <row r="24" spans="1:22" ht="15.4" customHeight="1" x14ac:dyDescent="0.15">
      <c r="A24" s="419"/>
      <c r="B24" s="1298"/>
      <c r="C24" s="1303"/>
      <c r="D24" s="1303"/>
      <c r="E24" s="1299"/>
      <c r="F24" s="1314"/>
      <c r="G24" s="1315"/>
      <c r="H24" s="1320"/>
      <c r="I24" s="1314" t="s">
        <v>347</v>
      </c>
      <c r="J24" s="1315"/>
      <c r="K24" s="1320"/>
      <c r="L24" s="1314"/>
      <c r="M24" s="1315"/>
      <c r="N24" s="1316"/>
    </row>
    <row r="25" spans="1:22" ht="14.25" customHeight="1" x14ac:dyDescent="0.15">
      <c r="A25" s="419"/>
      <c r="B25" s="1288"/>
      <c r="C25" s="1288"/>
      <c r="D25" s="1288"/>
      <c r="E25" s="1288"/>
      <c r="F25" s="1282"/>
      <c r="G25" s="1282"/>
      <c r="H25" s="1282"/>
      <c r="I25" s="1282" t="s">
        <v>347</v>
      </c>
      <c r="J25" s="1282"/>
      <c r="K25" s="1282"/>
      <c r="L25" s="1282"/>
      <c r="M25" s="1282"/>
      <c r="N25" s="1283"/>
    </row>
    <row r="26" spans="1:22" ht="14.25" customHeight="1" thickBot="1" x14ac:dyDescent="0.2">
      <c r="A26" s="418"/>
      <c r="B26" s="1317"/>
      <c r="C26" s="1318"/>
      <c r="D26" s="1318"/>
      <c r="E26" s="1318"/>
      <c r="F26" s="1318"/>
      <c r="G26" s="1318"/>
      <c r="H26" s="1319"/>
      <c r="I26" s="1278"/>
      <c r="J26" s="1279"/>
      <c r="K26" s="1321" t="s">
        <v>727</v>
      </c>
      <c r="L26" s="1321"/>
      <c r="M26" s="1321"/>
      <c r="N26" s="1322"/>
    </row>
    <row r="27" spans="1:22" ht="14.25" customHeight="1" thickTop="1" x14ac:dyDescent="0.15">
      <c r="A27" s="421"/>
      <c r="B27" s="1285"/>
      <c r="C27" s="1286"/>
      <c r="D27" s="1286"/>
      <c r="E27" s="1287"/>
      <c r="F27" s="1289"/>
      <c r="G27" s="1289"/>
      <c r="H27" s="1290"/>
      <c r="I27" s="1280" t="s">
        <v>347</v>
      </c>
      <c r="J27" s="1280"/>
      <c r="K27" s="1280"/>
      <c r="L27" s="1280"/>
      <c r="M27" s="1280"/>
      <c r="N27" s="1281"/>
    </row>
    <row r="28" spans="1:22" ht="14.25" customHeight="1" x14ac:dyDescent="0.15">
      <c r="A28" s="419"/>
      <c r="B28" s="1288"/>
      <c r="C28" s="1288"/>
      <c r="D28" s="1288"/>
      <c r="E28" s="1288"/>
      <c r="F28" s="1282"/>
      <c r="G28" s="1282"/>
      <c r="H28" s="1282"/>
      <c r="I28" s="1282" t="s">
        <v>347</v>
      </c>
      <c r="J28" s="1282"/>
      <c r="K28" s="1282"/>
      <c r="L28" s="1282"/>
      <c r="M28" s="1282"/>
      <c r="N28" s="1283"/>
    </row>
    <row r="29" spans="1:22" ht="14.25" customHeight="1" x14ac:dyDescent="0.15">
      <c r="A29" s="419"/>
      <c r="B29" s="1288"/>
      <c r="C29" s="1288"/>
      <c r="D29" s="1288"/>
      <c r="E29" s="1288"/>
      <c r="F29" s="1282"/>
      <c r="G29" s="1282"/>
      <c r="H29" s="1282"/>
      <c r="I29" s="1282" t="s">
        <v>347</v>
      </c>
      <c r="J29" s="1282"/>
      <c r="K29" s="1282"/>
      <c r="L29" s="1282"/>
      <c r="M29" s="1282"/>
      <c r="N29" s="1283"/>
    </row>
    <row r="30" spans="1:22" ht="14.25" customHeight="1" x14ac:dyDescent="0.15">
      <c r="A30" s="419"/>
      <c r="B30" s="1288"/>
      <c r="C30" s="1288"/>
      <c r="D30" s="1288"/>
      <c r="E30" s="1288"/>
      <c r="F30" s="1282"/>
      <c r="G30" s="1282"/>
      <c r="H30" s="1282"/>
      <c r="I30" s="1282" t="s">
        <v>347</v>
      </c>
      <c r="J30" s="1282"/>
      <c r="K30" s="1282"/>
      <c r="L30" s="1282"/>
      <c r="M30" s="1282"/>
      <c r="N30" s="1283"/>
    </row>
    <row r="31" spans="1:22" ht="14.25" customHeight="1" x14ac:dyDescent="0.15">
      <c r="A31" s="419"/>
      <c r="B31" s="1288"/>
      <c r="C31" s="1288"/>
      <c r="D31" s="1288"/>
      <c r="E31" s="1288"/>
      <c r="F31" s="1282"/>
      <c r="G31" s="1282"/>
      <c r="H31" s="1282"/>
      <c r="I31" s="1282" t="s">
        <v>347</v>
      </c>
      <c r="J31" s="1282"/>
      <c r="K31" s="1282"/>
      <c r="L31" s="1282"/>
      <c r="M31" s="1282"/>
      <c r="N31" s="1283"/>
    </row>
    <row r="32" spans="1:22" ht="14.25" customHeight="1" x14ac:dyDescent="0.15">
      <c r="A32" s="1284"/>
      <c r="B32" s="1288"/>
      <c r="C32" s="1288"/>
      <c r="D32" s="1288"/>
      <c r="E32" s="1288"/>
      <c r="F32" s="1282"/>
      <c r="G32" s="1282"/>
      <c r="H32" s="1282"/>
      <c r="I32" s="1282" t="s">
        <v>347</v>
      </c>
      <c r="J32" s="1282"/>
      <c r="K32" s="1282"/>
      <c r="L32" s="1282"/>
      <c r="M32" s="1282"/>
      <c r="N32" s="1283"/>
    </row>
    <row r="33" spans="1:14" ht="14.25" customHeight="1" x14ac:dyDescent="0.15">
      <c r="A33" s="1284"/>
      <c r="B33" s="1288"/>
      <c r="C33" s="1288"/>
      <c r="D33" s="1288"/>
      <c r="E33" s="1288"/>
      <c r="F33" s="1282"/>
      <c r="G33" s="1282"/>
      <c r="H33" s="1282"/>
      <c r="I33" s="1282" t="s">
        <v>347</v>
      </c>
      <c r="J33" s="1282"/>
      <c r="K33" s="1282"/>
      <c r="L33" s="1282"/>
      <c r="M33" s="1282"/>
      <c r="N33" s="1283"/>
    </row>
    <row r="34" spans="1:14" ht="14.25" customHeight="1" x14ac:dyDescent="0.15">
      <c r="A34" s="1284"/>
      <c r="B34" s="1288"/>
      <c r="C34" s="1288"/>
      <c r="D34" s="1288"/>
      <c r="E34" s="1288"/>
      <c r="F34" s="1282"/>
      <c r="G34" s="1282"/>
      <c r="H34" s="1282"/>
      <c r="I34" s="1314" t="s">
        <v>347</v>
      </c>
      <c r="J34" s="1315"/>
      <c r="K34" s="1320"/>
      <c r="L34" s="1282"/>
      <c r="M34" s="1282"/>
      <c r="N34" s="1283"/>
    </row>
    <row r="35" spans="1:14" ht="15.4" customHeight="1" x14ac:dyDescent="0.15">
      <c r="A35" s="420" t="s">
        <v>312</v>
      </c>
      <c r="B35" s="1288"/>
      <c r="C35" s="1288"/>
      <c r="D35" s="1288"/>
      <c r="E35" s="1288"/>
      <c r="F35" s="1282"/>
      <c r="G35" s="1282"/>
      <c r="H35" s="1282"/>
      <c r="I35" s="1314" t="s">
        <v>347</v>
      </c>
      <c r="J35" s="1315"/>
      <c r="K35" s="1320"/>
      <c r="L35" s="1282"/>
      <c r="M35" s="1282"/>
      <c r="N35" s="1283"/>
    </row>
    <row r="36" spans="1:14" ht="14.25" customHeight="1" x14ac:dyDescent="0.15">
      <c r="A36" s="419"/>
      <c r="B36" s="1288"/>
      <c r="C36" s="1288"/>
      <c r="D36" s="1288"/>
      <c r="E36" s="1288"/>
      <c r="F36" s="1282"/>
      <c r="G36" s="1282"/>
      <c r="H36" s="1282"/>
      <c r="I36" s="1314" t="s">
        <v>347</v>
      </c>
      <c r="J36" s="1315"/>
      <c r="K36" s="1320"/>
      <c r="L36" s="1282"/>
      <c r="M36" s="1282"/>
      <c r="N36" s="1283"/>
    </row>
    <row r="37" spans="1:14" ht="14.25" customHeight="1" x14ac:dyDescent="0.15">
      <c r="A37" s="419"/>
      <c r="B37" s="1288"/>
      <c r="C37" s="1288"/>
      <c r="D37" s="1288"/>
      <c r="E37" s="1288"/>
      <c r="F37" s="1282"/>
      <c r="G37" s="1282"/>
      <c r="H37" s="1282"/>
      <c r="I37" s="1314" t="s">
        <v>347</v>
      </c>
      <c r="J37" s="1315"/>
      <c r="K37" s="1320"/>
      <c r="L37" s="1282"/>
      <c r="M37" s="1282"/>
      <c r="N37" s="1283"/>
    </row>
    <row r="38" spans="1:14" ht="14.25" customHeight="1" thickBot="1" x14ac:dyDescent="0.2">
      <c r="A38" s="418"/>
      <c r="B38" s="1317"/>
      <c r="C38" s="1318"/>
      <c r="D38" s="1318"/>
      <c r="E38" s="1318"/>
      <c r="F38" s="1318"/>
      <c r="G38" s="1318"/>
      <c r="H38" s="1319"/>
      <c r="I38" s="1278"/>
      <c r="J38" s="1279"/>
      <c r="K38" s="1321" t="s">
        <v>727</v>
      </c>
      <c r="L38" s="1321"/>
      <c r="M38" s="1321"/>
      <c r="N38" s="1322"/>
    </row>
    <row r="39" spans="1:14" ht="14.25" customHeight="1" thickTop="1" x14ac:dyDescent="0.15">
      <c r="A39" s="421"/>
      <c r="B39" s="1285"/>
      <c r="C39" s="1286"/>
      <c r="D39" s="1286"/>
      <c r="E39" s="1287"/>
      <c r="F39" s="1289"/>
      <c r="G39" s="1289"/>
      <c r="H39" s="1290"/>
      <c r="I39" s="1280" t="s">
        <v>347</v>
      </c>
      <c r="J39" s="1280"/>
      <c r="K39" s="1280"/>
      <c r="L39" s="1280"/>
      <c r="M39" s="1280"/>
      <c r="N39" s="1281"/>
    </row>
    <row r="40" spans="1:14" ht="14.25" customHeight="1" x14ac:dyDescent="0.15">
      <c r="A40" s="419"/>
      <c r="B40" s="1288"/>
      <c r="C40" s="1288"/>
      <c r="D40" s="1288"/>
      <c r="E40" s="1288"/>
      <c r="F40" s="1282"/>
      <c r="G40" s="1282"/>
      <c r="H40" s="1282"/>
      <c r="I40" s="1282" t="s">
        <v>347</v>
      </c>
      <c r="J40" s="1282"/>
      <c r="K40" s="1282"/>
      <c r="L40" s="1282"/>
      <c r="M40" s="1282"/>
      <c r="N40" s="1283"/>
    </row>
    <row r="41" spans="1:14" ht="14.25" customHeight="1" x14ac:dyDescent="0.15">
      <c r="A41" s="419"/>
      <c r="B41" s="1288"/>
      <c r="C41" s="1288"/>
      <c r="D41" s="1288"/>
      <c r="E41" s="1288"/>
      <c r="F41" s="1282"/>
      <c r="G41" s="1282"/>
      <c r="H41" s="1282"/>
      <c r="I41" s="1282" t="s">
        <v>347</v>
      </c>
      <c r="J41" s="1282"/>
      <c r="K41" s="1282"/>
      <c r="L41" s="1282"/>
      <c r="M41" s="1282"/>
      <c r="N41" s="1283"/>
    </row>
    <row r="42" spans="1:14" ht="14.25" customHeight="1" x14ac:dyDescent="0.15">
      <c r="A42" s="419"/>
      <c r="B42" s="1288"/>
      <c r="C42" s="1288"/>
      <c r="D42" s="1288"/>
      <c r="E42" s="1288"/>
      <c r="F42" s="1282"/>
      <c r="G42" s="1282"/>
      <c r="H42" s="1282"/>
      <c r="I42" s="1282" t="s">
        <v>347</v>
      </c>
      <c r="J42" s="1282"/>
      <c r="K42" s="1282"/>
      <c r="L42" s="1282"/>
      <c r="M42" s="1282"/>
      <c r="N42" s="1283"/>
    </row>
    <row r="43" spans="1:14" ht="14.25" customHeight="1" x14ac:dyDescent="0.15">
      <c r="A43" s="419"/>
      <c r="B43" s="1288"/>
      <c r="C43" s="1288"/>
      <c r="D43" s="1288"/>
      <c r="E43" s="1288"/>
      <c r="F43" s="1282"/>
      <c r="G43" s="1282"/>
      <c r="H43" s="1282"/>
      <c r="I43" s="1282" t="s">
        <v>347</v>
      </c>
      <c r="J43" s="1282"/>
      <c r="K43" s="1282"/>
      <c r="L43" s="1282"/>
      <c r="M43" s="1282"/>
      <c r="N43" s="1283"/>
    </row>
    <row r="44" spans="1:14" ht="14.25" customHeight="1" x14ac:dyDescent="0.15">
      <c r="A44" s="1284"/>
      <c r="B44" s="1288"/>
      <c r="C44" s="1288"/>
      <c r="D44" s="1288"/>
      <c r="E44" s="1288"/>
      <c r="F44" s="1282"/>
      <c r="G44" s="1282"/>
      <c r="H44" s="1282"/>
      <c r="I44" s="1282" t="s">
        <v>347</v>
      </c>
      <c r="J44" s="1282"/>
      <c r="K44" s="1282"/>
      <c r="L44" s="1282"/>
      <c r="M44" s="1282"/>
      <c r="N44" s="1283"/>
    </row>
    <row r="45" spans="1:14" ht="14.25" customHeight="1" x14ac:dyDescent="0.15">
      <c r="A45" s="1284"/>
      <c r="B45" s="1288"/>
      <c r="C45" s="1288"/>
      <c r="D45" s="1288"/>
      <c r="E45" s="1288"/>
      <c r="F45" s="1282"/>
      <c r="G45" s="1282"/>
      <c r="H45" s="1282"/>
      <c r="I45" s="1282" t="s">
        <v>347</v>
      </c>
      <c r="J45" s="1282"/>
      <c r="K45" s="1282"/>
      <c r="L45" s="1282"/>
      <c r="M45" s="1282"/>
      <c r="N45" s="1283"/>
    </row>
    <row r="46" spans="1:14" ht="13.5" customHeight="1" x14ac:dyDescent="0.15">
      <c r="A46" s="1284"/>
      <c r="B46" s="1288"/>
      <c r="C46" s="1288"/>
      <c r="D46" s="1288"/>
      <c r="E46" s="1288"/>
      <c r="F46" s="1282"/>
      <c r="G46" s="1282"/>
      <c r="H46" s="1282"/>
      <c r="I46" s="1314" t="s">
        <v>347</v>
      </c>
      <c r="J46" s="1315"/>
      <c r="K46" s="1320"/>
      <c r="L46" s="1282"/>
      <c r="M46" s="1282"/>
      <c r="N46" s="1283"/>
    </row>
    <row r="47" spans="1:14" ht="13.5" customHeight="1" x14ac:dyDescent="0.15">
      <c r="A47" s="420" t="s">
        <v>312</v>
      </c>
      <c r="B47" s="1288"/>
      <c r="C47" s="1288"/>
      <c r="D47" s="1288"/>
      <c r="E47" s="1288"/>
      <c r="F47" s="1282"/>
      <c r="G47" s="1282"/>
      <c r="H47" s="1282"/>
      <c r="I47" s="1314" t="s">
        <v>347</v>
      </c>
      <c r="J47" s="1315"/>
      <c r="K47" s="1320"/>
      <c r="L47" s="1282"/>
      <c r="M47" s="1282"/>
      <c r="N47" s="1283"/>
    </row>
    <row r="48" spans="1:14" ht="13.5" customHeight="1" x14ac:dyDescent="0.15">
      <c r="A48" s="419"/>
      <c r="B48" s="1288"/>
      <c r="C48" s="1288"/>
      <c r="D48" s="1288"/>
      <c r="E48" s="1288"/>
      <c r="F48" s="1282"/>
      <c r="G48" s="1282"/>
      <c r="H48" s="1282"/>
      <c r="I48" s="1314" t="s">
        <v>347</v>
      </c>
      <c r="J48" s="1315"/>
      <c r="K48" s="1320"/>
      <c r="L48" s="1282"/>
      <c r="M48" s="1282"/>
      <c r="N48" s="1283"/>
    </row>
    <row r="49" spans="1:14" s="441" customFormat="1" ht="13.5" customHeight="1" x14ac:dyDescent="0.15">
      <c r="A49" s="419"/>
      <c r="B49" s="1288"/>
      <c r="C49" s="1288"/>
      <c r="D49" s="1288"/>
      <c r="E49" s="1288"/>
      <c r="F49" s="1282"/>
      <c r="G49" s="1282"/>
      <c r="H49" s="1282"/>
      <c r="I49" s="1314" t="s">
        <v>347</v>
      </c>
      <c r="J49" s="1315"/>
      <c r="K49" s="1320"/>
      <c r="L49" s="1282"/>
      <c r="M49" s="1282"/>
      <c r="N49" s="1283"/>
    </row>
    <row r="50" spans="1:14" s="402" customFormat="1" ht="12" customHeight="1" thickBot="1" x14ac:dyDescent="0.2">
      <c r="A50" s="418"/>
      <c r="B50" s="1317"/>
      <c r="C50" s="1318"/>
      <c r="D50" s="1318"/>
      <c r="E50" s="1318"/>
      <c r="F50" s="1318"/>
      <c r="G50" s="1318"/>
      <c r="H50" s="1319"/>
      <c r="I50" s="1278"/>
      <c r="J50" s="1279"/>
      <c r="K50" s="1321" t="s">
        <v>727</v>
      </c>
      <c r="L50" s="1321"/>
      <c r="M50" s="1321"/>
      <c r="N50" s="1322"/>
    </row>
    <row r="51" spans="1:14" s="441" customFormat="1" ht="12" customHeight="1" thickTop="1" x14ac:dyDescent="0.15">
      <c r="A51" s="408"/>
      <c r="B51" s="408"/>
      <c r="C51" s="408"/>
      <c r="D51" s="408"/>
      <c r="E51" s="408"/>
      <c r="F51" s="408"/>
      <c r="G51" s="408"/>
      <c r="H51" s="408"/>
      <c r="I51" s="1374" t="s">
        <v>787</v>
      </c>
      <c r="J51" s="1289"/>
      <c r="K51" s="1290"/>
      <c r="L51" s="1289"/>
      <c r="M51" s="1289"/>
      <c r="N51" s="1290"/>
    </row>
    <row r="52" spans="1:14" ht="9.1999999999999993" customHeight="1" x14ac:dyDescent="0.15">
      <c r="A52" s="408"/>
      <c r="B52" s="408"/>
      <c r="C52" s="408"/>
      <c r="D52" s="408"/>
      <c r="E52" s="408"/>
      <c r="F52" s="408"/>
      <c r="G52" s="408"/>
      <c r="H52" s="408"/>
      <c r="I52" s="1375"/>
      <c r="J52" s="1376"/>
      <c r="K52" s="1377"/>
      <c r="L52" s="1376"/>
      <c r="M52" s="1376"/>
      <c r="N52" s="1377"/>
    </row>
    <row r="53" spans="1:14" ht="9.1999999999999993" customHeight="1" x14ac:dyDescent="0.15">
      <c r="A53" s="408"/>
      <c r="B53" s="408"/>
      <c r="C53" s="408"/>
      <c r="D53" s="408"/>
      <c r="E53" s="408"/>
      <c r="F53" s="408"/>
      <c r="G53" s="408"/>
      <c r="H53" s="408"/>
      <c r="I53" s="413"/>
      <c r="J53" s="413"/>
      <c r="K53" s="413"/>
      <c r="L53" s="413"/>
      <c r="M53" s="413"/>
      <c r="N53" s="413"/>
    </row>
    <row r="54" spans="1:14" ht="11.25" customHeight="1" x14ac:dyDescent="0.15">
      <c r="A54" s="411" t="s">
        <v>203</v>
      </c>
      <c r="B54" s="1323" t="s">
        <v>724</v>
      </c>
      <c r="C54" s="1323"/>
      <c r="D54" s="1323"/>
      <c r="E54" s="1323"/>
      <c r="F54" s="1323"/>
      <c r="G54" s="1323"/>
      <c r="H54" s="1323"/>
      <c r="I54" s="1323"/>
      <c r="J54" s="1323"/>
      <c r="K54" s="1323"/>
      <c r="L54" s="1323"/>
      <c r="M54" s="1323"/>
      <c r="N54" s="1323"/>
    </row>
    <row r="55" spans="1:14" ht="11.25" customHeight="1" x14ac:dyDescent="0.15">
      <c r="A55" s="411" t="s">
        <v>203</v>
      </c>
      <c r="B55" s="1323" t="s">
        <v>723</v>
      </c>
      <c r="C55" s="1323"/>
      <c r="D55" s="1323"/>
      <c r="E55" s="1323"/>
      <c r="F55" s="1323"/>
      <c r="G55" s="1323"/>
      <c r="H55" s="1323"/>
      <c r="I55" s="1323"/>
      <c r="J55" s="1323"/>
      <c r="K55" s="1323"/>
      <c r="L55" s="1323"/>
      <c r="M55" s="1323"/>
      <c r="N55" s="1323"/>
    </row>
    <row r="56" spans="1:14" s="441" customFormat="1" ht="7.5" customHeight="1" x14ac:dyDescent="0.15">
      <c r="A56" s="408"/>
      <c r="B56" s="415"/>
      <c r="C56" s="415"/>
      <c r="D56" s="415"/>
      <c r="E56" s="415"/>
      <c r="F56" s="415"/>
      <c r="G56" s="415"/>
      <c r="H56" s="415"/>
      <c r="I56" s="415"/>
      <c r="J56" s="415"/>
      <c r="K56" s="415"/>
      <c r="L56" s="415"/>
      <c r="M56" s="415"/>
      <c r="N56" s="415"/>
    </row>
    <row r="57" spans="1:14" s="441" customFormat="1" ht="21.95" customHeight="1" thickBot="1" x14ac:dyDescent="0.2">
      <c r="A57" s="408" t="s">
        <v>786</v>
      </c>
      <c r="B57" s="408"/>
      <c r="C57" s="408"/>
      <c r="D57" s="408"/>
      <c r="E57" s="408"/>
      <c r="F57" s="408"/>
      <c r="G57" s="408"/>
      <c r="H57" s="408"/>
      <c r="I57" s="408"/>
      <c r="J57" s="408"/>
      <c r="K57" s="408"/>
      <c r="L57" s="408"/>
      <c r="M57" s="408"/>
      <c r="N57" s="408"/>
    </row>
    <row r="58" spans="1:14" s="441" customFormat="1" ht="12" customHeight="1" x14ac:dyDescent="0.15">
      <c r="A58" s="1332" t="s">
        <v>715</v>
      </c>
      <c r="B58" s="1333"/>
      <c r="C58" s="1333"/>
      <c r="D58" s="1334"/>
      <c r="E58" s="408"/>
      <c r="F58" s="408"/>
      <c r="G58" s="408"/>
      <c r="H58" s="408"/>
      <c r="I58" s="408"/>
      <c r="J58" s="408"/>
      <c r="K58" s="408"/>
      <c r="L58" s="408"/>
      <c r="M58" s="408"/>
      <c r="N58" s="408"/>
    </row>
    <row r="59" spans="1:14" s="441" customFormat="1" ht="12" customHeight="1" thickBot="1" x14ac:dyDescent="0.2">
      <c r="A59" s="1307"/>
      <c r="B59" s="1335"/>
      <c r="C59" s="1335"/>
      <c r="D59" s="1308"/>
      <c r="E59" s="408"/>
      <c r="F59" s="408"/>
      <c r="G59" s="408"/>
      <c r="H59" s="408"/>
      <c r="I59" s="408"/>
      <c r="J59" s="408"/>
      <c r="K59" s="408"/>
      <c r="L59" s="408"/>
      <c r="M59" s="408"/>
      <c r="N59" s="408"/>
    </row>
    <row r="60" spans="1:14" s="441" customFormat="1" ht="12" customHeight="1" x14ac:dyDescent="0.15">
      <c r="A60" s="1337"/>
      <c r="B60" s="1291"/>
      <c r="C60" s="1291"/>
      <c r="D60" s="1338" t="s">
        <v>159</v>
      </c>
      <c r="E60" s="1332" t="s">
        <v>714</v>
      </c>
      <c r="F60" s="1333"/>
      <c r="G60" s="1334"/>
      <c r="H60" s="1337" t="s">
        <v>713</v>
      </c>
      <c r="I60" s="1292" t="s">
        <v>717</v>
      </c>
      <c r="J60" s="1292"/>
      <c r="K60" s="1292"/>
      <c r="L60" s="408"/>
      <c r="M60" s="408"/>
      <c r="N60" s="408"/>
    </row>
    <row r="61" spans="1:14" s="441" customFormat="1" ht="12" customHeight="1" thickBot="1" x14ac:dyDescent="0.2">
      <c r="A61" s="1307"/>
      <c r="B61" s="1335"/>
      <c r="C61" s="1335"/>
      <c r="D61" s="1308"/>
      <c r="E61" s="1307"/>
      <c r="F61" s="1335"/>
      <c r="G61" s="1308"/>
      <c r="H61" s="1337"/>
      <c r="I61" s="1292"/>
      <c r="J61" s="1292"/>
      <c r="K61" s="1292"/>
      <c r="L61" s="408"/>
      <c r="M61" s="408"/>
      <c r="N61" s="408"/>
    </row>
    <row r="62" spans="1:14" s="441" customFormat="1" ht="9.9499999999999993" customHeight="1" x14ac:dyDescent="0.15">
      <c r="A62" s="414"/>
      <c r="B62" s="414"/>
      <c r="C62" s="414"/>
      <c r="D62" s="414"/>
      <c r="E62" s="414"/>
      <c r="F62" s="414"/>
      <c r="G62" s="414"/>
      <c r="H62" s="414"/>
      <c r="I62" s="414"/>
      <c r="J62" s="414"/>
      <c r="K62" s="414"/>
      <c r="L62" s="414"/>
      <c r="M62" s="414"/>
      <c r="N62" s="414"/>
    </row>
    <row r="63" spans="1:14" s="442" customFormat="1" ht="15.4" customHeight="1" x14ac:dyDescent="0.15">
      <c r="A63" s="443" t="s">
        <v>785</v>
      </c>
      <c r="B63" s="443"/>
      <c r="C63" s="443"/>
      <c r="D63" s="443"/>
      <c r="E63" s="443"/>
      <c r="F63" s="443"/>
      <c r="G63" s="443"/>
      <c r="H63" s="443"/>
      <c r="I63" s="443"/>
      <c r="J63" s="443"/>
      <c r="K63" s="443"/>
      <c r="L63" s="443"/>
      <c r="M63" s="443"/>
      <c r="N63" s="443"/>
    </row>
    <row r="64" spans="1:14" s="441" customFormat="1" ht="15.4" customHeight="1" x14ac:dyDescent="0.15">
      <c r="A64" s="411">
        <v>1</v>
      </c>
      <c r="B64" s="417" t="s">
        <v>784</v>
      </c>
      <c r="C64" s="410"/>
      <c r="D64" s="410"/>
      <c r="E64" s="410"/>
      <c r="F64" s="410"/>
      <c r="G64" s="410"/>
      <c r="H64" s="410"/>
      <c r="I64" s="410"/>
      <c r="J64" s="410"/>
      <c r="K64" s="410"/>
      <c r="L64" s="410"/>
      <c r="M64" s="410"/>
      <c r="N64" s="410"/>
    </row>
    <row r="65" spans="1:14" s="441" customFormat="1" ht="11.25" x14ac:dyDescent="0.15">
      <c r="A65" s="411">
        <v>2</v>
      </c>
      <c r="B65" s="417" t="s">
        <v>783</v>
      </c>
      <c r="C65" s="410"/>
      <c r="D65" s="410"/>
      <c r="E65" s="410"/>
      <c r="F65" s="410"/>
      <c r="G65" s="410"/>
      <c r="H65" s="410"/>
      <c r="I65" s="410"/>
      <c r="J65" s="410"/>
      <c r="K65" s="410"/>
      <c r="L65" s="410"/>
      <c r="M65" s="410"/>
      <c r="N65" s="410"/>
    </row>
    <row r="66" spans="1:14" s="441" customFormat="1" ht="13.5" customHeight="1" x14ac:dyDescent="0.15">
      <c r="A66" s="411"/>
      <c r="B66" s="417" t="s">
        <v>782</v>
      </c>
      <c r="C66" s="410"/>
      <c r="D66" s="410"/>
      <c r="E66" s="410"/>
      <c r="F66" s="410"/>
      <c r="G66" s="410"/>
      <c r="H66" s="410"/>
      <c r="I66" s="410"/>
      <c r="J66" s="410"/>
      <c r="K66" s="410"/>
      <c r="L66" s="410"/>
      <c r="M66" s="410"/>
      <c r="N66" s="410"/>
    </row>
    <row r="67" spans="1:14" s="441" customFormat="1" ht="13.5" customHeight="1" x14ac:dyDescent="0.15">
      <c r="A67" s="411"/>
      <c r="B67" s="417" t="s">
        <v>781</v>
      </c>
      <c r="C67" s="410"/>
      <c r="D67" s="410"/>
      <c r="E67" s="410"/>
      <c r="F67" s="410"/>
      <c r="G67" s="410"/>
      <c r="H67" s="410"/>
      <c r="I67" s="410"/>
      <c r="J67" s="410"/>
      <c r="K67" s="410"/>
      <c r="L67" s="410"/>
      <c r="M67" s="410"/>
      <c r="N67" s="410"/>
    </row>
    <row r="68" spans="1:14" s="441" customFormat="1" ht="11.25" x14ac:dyDescent="0.15">
      <c r="A68" s="411">
        <v>3</v>
      </c>
      <c r="B68" s="417" t="s">
        <v>780</v>
      </c>
      <c r="C68" s="410"/>
      <c r="D68" s="410"/>
      <c r="E68" s="410"/>
      <c r="F68" s="410"/>
      <c r="G68" s="410"/>
      <c r="H68" s="410"/>
      <c r="I68" s="410"/>
      <c r="J68" s="410"/>
      <c r="K68" s="410"/>
      <c r="L68" s="410"/>
      <c r="M68" s="410"/>
      <c r="N68" s="410"/>
    </row>
    <row r="69" spans="1:14" s="441" customFormat="1" ht="11.25" x14ac:dyDescent="0.15">
      <c r="A69" s="409"/>
      <c r="B69" s="547" t="s">
        <v>941</v>
      </c>
      <c r="C69" s="410"/>
      <c r="D69" s="410"/>
      <c r="E69" s="410"/>
      <c r="F69" s="410"/>
      <c r="G69" s="410"/>
      <c r="H69" s="410"/>
      <c r="I69" s="410"/>
      <c r="J69" s="410"/>
      <c r="K69" s="410"/>
      <c r="L69" s="410"/>
      <c r="M69" s="410"/>
      <c r="N69" s="410"/>
    </row>
    <row r="70" spans="1:14" s="441" customFormat="1" ht="11.25" x14ac:dyDescent="0.15">
      <c r="A70" s="441">
        <v>4</v>
      </c>
      <c r="B70" s="441" t="s">
        <v>779</v>
      </c>
    </row>
    <row r="71" spans="1:14" x14ac:dyDescent="0.15">
      <c r="B71" s="441" t="s">
        <v>778</v>
      </c>
    </row>
  </sheetData>
  <mergeCells count="176">
    <mergeCell ref="A58:D59"/>
    <mergeCell ref="A60:C61"/>
    <mergeCell ref="D60:D61"/>
    <mergeCell ref="E60:G61"/>
    <mergeCell ref="H60:H61"/>
    <mergeCell ref="I60:K61"/>
    <mergeCell ref="I51:K52"/>
    <mergeCell ref="L51:N52"/>
    <mergeCell ref="B48:E48"/>
    <mergeCell ref="F48:H48"/>
    <mergeCell ref="I48:K48"/>
    <mergeCell ref="L48:N48"/>
    <mergeCell ref="B49:E49"/>
    <mergeCell ref="B54:N54"/>
    <mergeCell ref="B55:N55"/>
    <mergeCell ref="F49:H49"/>
    <mergeCell ref="I49:K49"/>
    <mergeCell ref="L49:N49"/>
    <mergeCell ref="B50:H50"/>
    <mergeCell ref="I50:J50"/>
    <mergeCell ref="K50:N50"/>
    <mergeCell ref="A44:A46"/>
    <mergeCell ref="B44:E44"/>
    <mergeCell ref="F44:H44"/>
    <mergeCell ref="I44:K44"/>
    <mergeCell ref="L44:N44"/>
    <mergeCell ref="B45:E45"/>
    <mergeCell ref="F45:H45"/>
    <mergeCell ref="I45:K45"/>
    <mergeCell ref="L45:N45"/>
    <mergeCell ref="B46:E46"/>
    <mergeCell ref="F46:H46"/>
    <mergeCell ref="I46:K46"/>
    <mergeCell ref="L46:N46"/>
    <mergeCell ref="B47:E47"/>
    <mergeCell ref="F47:H47"/>
    <mergeCell ref="I47:K47"/>
    <mergeCell ref="L47:N47"/>
    <mergeCell ref="B42:E42"/>
    <mergeCell ref="F42:H42"/>
    <mergeCell ref="I42:K42"/>
    <mergeCell ref="L42:N42"/>
    <mergeCell ref="B43:E43"/>
    <mergeCell ref="F43:H43"/>
    <mergeCell ref="B38:H38"/>
    <mergeCell ref="I38:J38"/>
    <mergeCell ref="K38:N38"/>
    <mergeCell ref="B39:E39"/>
    <mergeCell ref="F39:H39"/>
    <mergeCell ref="I39:K39"/>
    <mergeCell ref="L39:N39"/>
    <mergeCell ref="I43:K43"/>
    <mergeCell ref="L43:N43"/>
    <mergeCell ref="B40:E40"/>
    <mergeCell ref="F40:H40"/>
    <mergeCell ref="I40:K40"/>
    <mergeCell ref="L40:N40"/>
    <mergeCell ref="B41:E41"/>
    <mergeCell ref="F41:H41"/>
    <mergeCell ref="I41:K41"/>
    <mergeCell ref="L41:N41"/>
    <mergeCell ref="B35:E35"/>
    <mergeCell ref="F35:H35"/>
    <mergeCell ref="I35:K35"/>
    <mergeCell ref="L35:N35"/>
    <mergeCell ref="B36:E36"/>
    <mergeCell ref="F36:H36"/>
    <mergeCell ref="I36:K36"/>
    <mergeCell ref="L36:N36"/>
    <mergeCell ref="B37:E37"/>
    <mergeCell ref="F37:H37"/>
    <mergeCell ref="I37:K37"/>
    <mergeCell ref="L37:N37"/>
    <mergeCell ref="A32:A34"/>
    <mergeCell ref="B32:E32"/>
    <mergeCell ref="F32:H32"/>
    <mergeCell ref="I32:K32"/>
    <mergeCell ref="L32:N32"/>
    <mergeCell ref="B33:E33"/>
    <mergeCell ref="F33:H33"/>
    <mergeCell ref="I33:K33"/>
    <mergeCell ref="L33:N33"/>
    <mergeCell ref="B34:E34"/>
    <mergeCell ref="F34:H34"/>
    <mergeCell ref="I34:K34"/>
    <mergeCell ref="L34:N34"/>
    <mergeCell ref="B29:E29"/>
    <mergeCell ref="F29:H29"/>
    <mergeCell ref="I29:K29"/>
    <mergeCell ref="L29:N29"/>
    <mergeCell ref="B30:E30"/>
    <mergeCell ref="F30:H30"/>
    <mergeCell ref="I30:K30"/>
    <mergeCell ref="L30:N30"/>
    <mergeCell ref="B31:E31"/>
    <mergeCell ref="F31:H31"/>
    <mergeCell ref="I31:K31"/>
    <mergeCell ref="L31:N31"/>
    <mergeCell ref="B26:H26"/>
    <mergeCell ref="I26:J26"/>
    <mergeCell ref="K26:N26"/>
    <mergeCell ref="B27:E27"/>
    <mergeCell ref="F27:H27"/>
    <mergeCell ref="I27:K27"/>
    <mergeCell ref="L27:N27"/>
    <mergeCell ref="B28:E28"/>
    <mergeCell ref="F28:H28"/>
    <mergeCell ref="I28:K28"/>
    <mergeCell ref="L28:N28"/>
    <mergeCell ref="B23:E23"/>
    <mergeCell ref="F23:H23"/>
    <mergeCell ref="I23:K23"/>
    <mergeCell ref="L23:N23"/>
    <mergeCell ref="B24:E24"/>
    <mergeCell ref="F24:H24"/>
    <mergeCell ref="I24:K24"/>
    <mergeCell ref="L24:N24"/>
    <mergeCell ref="B25:E25"/>
    <mergeCell ref="F25:H25"/>
    <mergeCell ref="I25:K25"/>
    <mergeCell ref="L25:N25"/>
    <mergeCell ref="B18:E18"/>
    <mergeCell ref="F18:H18"/>
    <mergeCell ref="I18:K18"/>
    <mergeCell ref="L18:N18"/>
    <mergeCell ref="B19:E19"/>
    <mergeCell ref="F19:H19"/>
    <mergeCell ref="I19:K19"/>
    <mergeCell ref="L19:N19"/>
    <mergeCell ref="A20:A22"/>
    <mergeCell ref="B20:E20"/>
    <mergeCell ref="F20:H20"/>
    <mergeCell ref="I20:K20"/>
    <mergeCell ref="L20:N20"/>
    <mergeCell ref="B21:E21"/>
    <mergeCell ref="F21:H21"/>
    <mergeCell ref="I21:K21"/>
    <mergeCell ref="L21:N21"/>
    <mergeCell ref="B22:E22"/>
    <mergeCell ref="F22:H22"/>
    <mergeCell ref="I22:K22"/>
    <mergeCell ref="L22:N22"/>
    <mergeCell ref="B15:E15"/>
    <mergeCell ref="F15:H15"/>
    <mergeCell ref="I15:K15"/>
    <mergeCell ref="L15:N15"/>
    <mergeCell ref="B16:E16"/>
    <mergeCell ref="F16:H16"/>
    <mergeCell ref="I16:K16"/>
    <mergeCell ref="L16:N16"/>
    <mergeCell ref="B17:E17"/>
    <mergeCell ref="F17:H17"/>
    <mergeCell ref="I17:K17"/>
    <mergeCell ref="L17:N17"/>
    <mergeCell ref="A11:C11"/>
    <mergeCell ref="D11:F11"/>
    <mergeCell ref="G11:I11"/>
    <mergeCell ref="J11:L11"/>
    <mergeCell ref="M11:N11"/>
    <mergeCell ref="A13:N13"/>
    <mergeCell ref="B14:E14"/>
    <mergeCell ref="F14:H14"/>
    <mergeCell ref="I14:K14"/>
    <mergeCell ref="L14:N14"/>
    <mergeCell ref="A2:N2"/>
    <mergeCell ref="A3:N3"/>
    <mergeCell ref="A5:B5"/>
    <mergeCell ref="C5:G5"/>
    <mergeCell ref="I5:J5"/>
    <mergeCell ref="K5:N5"/>
    <mergeCell ref="A9:N9"/>
    <mergeCell ref="A10:C10"/>
    <mergeCell ref="D10:E10"/>
    <mergeCell ref="G10:H10"/>
    <mergeCell ref="J10:K10"/>
    <mergeCell ref="M10:N10"/>
  </mergeCells>
  <phoneticPr fontId="2"/>
  <printOptions horizontalCentered="1" verticalCentered="1"/>
  <pageMargins left="0.39370078740157483" right="0.39370078740157483" top="0.59055118110236227" bottom="0.39370078740157483" header="0.27559055118110237" footer="0.43307086614173229"/>
  <pageSetup paperSize="9" scale="88" orientation="portrait" r:id="rId1"/>
  <headerFooter alignWithMargins="0">
    <oddHeader>&amp;R&amp;A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5"/>
  <sheetViews>
    <sheetView view="pageBreakPreview" zoomScaleNormal="100" zoomScaleSheetLayoutView="100" workbookViewId="0">
      <selection activeCell="U63" sqref="U63"/>
    </sheetView>
  </sheetViews>
  <sheetFormatPr defaultColWidth="9.375" defaultRowHeight="13.5" x14ac:dyDescent="0.15"/>
  <cols>
    <col min="1" max="13" width="6.875" style="440" customWidth="1"/>
    <col min="14" max="14" width="7" style="440" customWidth="1"/>
    <col min="15" max="15" width="11.125" style="440" customWidth="1"/>
    <col min="16" max="16" width="0.625" style="440" customWidth="1"/>
    <col min="17" max="16384" width="9.375" style="440"/>
  </cols>
  <sheetData>
    <row r="1" spans="1:16" ht="15.4" customHeight="1" x14ac:dyDescent="0.15">
      <c r="O1" s="449"/>
    </row>
    <row r="2" spans="1:16" ht="17.25" x14ac:dyDescent="0.15">
      <c r="A2" s="1386" t="s">
        <v>942</v>
      </c>
      <c r="B2" s="1386"/>
      <c r="C2" s="1386"/>
      <c r="D2" s="1386"/>
      <c r="E2" s="1386"/>
      <c r="F2" s="1386"/>
      <c r="G2" s="1386"/>
      <c r="H2" s="1386"/>
      <c r="I2" s="1386"/>
      <c r="J2" s="1386"/>
      <c r="K2" s="1386"/>
      <c r="L2" s="1386"/>
      <c r="M2" s="1386"/>
      <c r="N2" s="1386"/>
      <c r="O2" s="1386"/>
      <c r="P2" s="447"/>
    </row>
    <row r="3" spans="1:16" ht="7.5" customHeight="1" x14ac:dyDescent="0.15">
      <c r="A3" s="445"/>
      <c r="B3" s="445"/>
      <c r="C3" s="445"/>
      <c r="D3" s="445"/>
      <c r="E3" s="445"/>
      <c r="F3" s="445"/>
      <c r="G3" s="445"/>
      <c r="H3" s="445"/>
      <c r="I3" s="445"/>
      <c r="J3" s="445"/>
      <c r="K3" s="445"/>
      <c r="L3" s="445"/>
      <c r="M3" s="445"/>
      <c r="N3" s="445"/>
      <c r="O3" s="445"/>
      <c r="P3" s="445"/>
    </row>
    <row r="4" spans="1:16" ht="22.5" customHeight="1" x14ac:dyDescent="0.15">
      <c r="A4" s="1381" t="s">
        <v>181</v>
      </c>
      <c r="B4" s="1381"/>
      <c r="C4" s="1387"/>
      <c r="D4" s="1387"/>
      <c r="E4" s="1387"/>
      <c r="F4" s="1387"/>
      <c r="G4" s="1387"/>
      <c r="H4" s="445"/>
      <c r="I4" s="1366" t="s">
        <v>295</v>
      </c>
      <c r="J4" s="1371"/>
      <c r="K4" s="1367"/>
      <c r="L4" s="1387"/>
      <c r="M4" s="1387"/>
      <c r="N4" s="1387"/>
      <c r="O4" s="1387"/>
      <c r="P4" s="445"/>
    </row>
    <row r="5" spans="1:16" ht="7.5" customHeight="1" x14ac:dyDescent="0.15">
      <c r="A5" s="445"/>
      <c r="B5" s="445"/>
      <c r="C5" s="445"/>
      <c r="D5" s="445"/>
      <c r="E5" s="445"/>
      <c r="F5" s="445"/>
      <c r="G5" s="445"/>
      <c r="H5" s="445"/>
      <c r="I5" s="445"/>
      <c r="J5" s="445"/>
      <c r="K5" s="445"/>
      <c r="L5" s="445"/>
      <c r="M5" s="445"/>
      <c r="N5" s="445"/>
      <c r="O5" s="445"/>
      <c r="P5" s="445"/>
    </row>
    <row r="6" spans="1:16" s="412" customFormat="1" x14ac:dyDescent="0.15">
      <c r="A6" s="546" t="s">
        <v>939</v>
      </c>
    </row>
    <row r="7" spans="1:16" s="412" customFormat="1" ht="6" customHeight="1" x14ac:dyDescent="0.15">
      <c r="A7" s="427"/>
    </row>
    <row r="8" spans="1:16" ht="15.4" customHeight="1" thickBot="1" x14ac:dyDescent="0.2">
      <c r="A8" s="1388" t="s">
        <v>816</v>
      </c>
      <c r="B8" s="1388"/>
      <c r="C8" s="1388"/>
      <c r="D8" s="1388"/>
      <c r="E8" s="1388"/>
      <c r="F8" s="1388"/>
      <c r="G8" s="1388"/>
      <c r="H8" s="1388"/>
      <c r="I8" s="1388"/>
      <c r="J8" s="1388"/>
      <c r="K8" s="1388"/>
      <c r="L8" s="1388"/>
      <c r="M8" s="1388"/>
      <c r="N8" s="1388"/>
      <c r="O8" s="1389"/>
    </row>
    <row r="9" spans="1:16" ht="18" customHeight="1" x14ac:dyDescent="0.15">
      <c r="A9" s="1381" t="s">
        <v>732</v>
      </c>
      <c r="B9" s="1381"/>
      <c r="C9" s="459" t="s">
        <v>763</v>
      </c>
      <c r="D9" s="459" t="s">
        <v>775</v>
      </c>
      <c r="E9" s="459" t="s">
        <v>774</v>
      </c>
      <c r="F9" s="459" t="s">
        <v>773</v>
      </c>
      <c r="G9" s="459" t="s">
        <v>772</v>
      </c>
      <c r="H9" s="459" t="s">
        <v>771</v>
      </c>
      <c r="I9" s="459" t="s">
        <v>770</v>
      </c>
      <c r="J9" s="459" t="s">
        <v>769</v>
      </c>
      <c r="K9" s="459" t="s">
        <v>768</v>
      </c>
      <c r="L9" s="459" t="s">
        <v>767</v>
      </c>
      <c r="M9" s="446" t="s">
        <v>766</v>
      </c>
      <c r="N9" s="1379" t="s">
        <v>765</v>
      </c>
      <c r="O9" s="1380"/>
    </row>
    <row r="10" spans="1:16" ht="18" customHeight="1" thickBot="1" x14ac:dyDescent="0.2">
      <c r="A10" s="1381" t="s">
        <v>735</v>
      </c>
      <c r="B10" s="1381"/>
      <c r="C10" s="458"/>
      <c r="D10" s="458"/>
      <c r="E10" s="458"/>
      <c r="F10" s="458"/>
      <c r="G10" s="458"/>
      <c r="H10" s="458"/>
      <c r="I10" s="458"/>
      <c r="J10" s="458"/>
      <c r="K10" s="458"/>
      <c r="L10" s="458"/>
      <c r="M10" s="457"/>
      <c r="N10" s="1382"/>
      <c r="O10" s="1383"/>
    </row>
    <row r="11" spans="1:16" ht="7.5" customHeight="1" x14ac:dyDescent="0.15"/>
    <row r="12" spans="1:16" ht="15.4" customHeight="1" x14ac:dyDescent="0.15">
      <c r="A12" s="1389" t="s">
        <v>815</v>
      </c>
      <c r="B12" s="1389"/>
      <c r="C12" s="1389"/>
      <c r="D12" s="1389"/>
      <c r="E12" s="1389"/>
      <c r="F12" s="1389"/>
      <c r="G12" s="1389"/>
      <c r="H12" s="1389"/>
      <c r="I12" s="1389"/>
      <c r="J12" s="1389"/>
      <c r="K12" s="1389"/>
      <c r="L12" s="1389"/>
      <c r="M12" s="1389"/>
      <c r="N12" s="1389"/>
      <c r="O12" s="1389"/>
    </row>
    <row r="13" spans="1:16" ht="15.4" customHeight="1" thickBot="1" x14ac:dyDescent="0.2">
      <c r="A13" s="456" t="s">
        <v>732</v>
      </c>
      <c r="B13" s="1393" t="s">
        <v>808</v>
      </c>
      <c r="C13" s="1393"/>
      <c r="D13" s="1393"/>
      <c r="E13" s="1393" t="s">
        <v>807</v>
      </c>
      <c r="F13" s="1393"/>
      <c r="G13" s="1393"/>
      <c r="H13" s="1393"/>
      <c r="I13" s="1394" t="s">
        <v>806</v>
      </c>
      <c r="J13" s="1395"/>
      <c r="K13" s="1395"/>
      <c r="L13" s="1395"/>
      <c r="M13" s="1395"/>
      <c r="N13" s="1396" t="s">
        <v>805</v>
      </c>
      <c r="O13" s="1396"/>
    </row>
    <row r="14" spans="1:16" ht="14.25" customHeight="1" thickTop="1" x14ac:dyDescent="0.15">
      <c r="A14" s="1344" t="s">
        <v>763</v>
      </c>
      <c r="B14" s="1352"/>
      <c r="C14" s="1352"/>
      <c r="D14" s="1352"/>
      <c r="E14" s="1352"/>
      <c r="F14" s="1352"/>
      <c r="G14" s="1352"/>
      <c r="H14" s="1352"/>
      <c r="I14" s="1390"/>
      <c r="J14" s="1391"/>
      <c r="K14" s="453" t="s">
        <v>347</v>
      </c>
      <c r="L14" s="1391"/>
      <c r="M14" s="1391"/>
      <c r="N14" s="1352"/>
      <c r="O14" s="1392"/>
    </row>
    <row r="15" spans="1:16" ht="14.25" customHeight="1" x14ac:dyDescent="0.15">
      <c r="A15" s="1345"/>
      <c r="B15" s="1340"/>
      <c r="C15" s="1340"/>
      <c r="D15" s="1340"/>
      <c r="E15" s="1340"/>
      <c r="F15" s="1340"/>
      <c r="G15" s="1340"/>
      <c r="H15" s="1340"/>
      <c r="I15" s="1384"/>
      <c r="J15" s="1385"/>
      <c r="K15" s="407" t="s">
        <v>347</v>
      </c>
      <c r="L15" s="1385"/>
      <c r="M15" s="1385"/>
      <c r="N15" s="1340"/>
      <c r="O15" s="1378"/>
    </row>
    <row r="16" spans="1:16" ht="14.25" customHeight="1" x14ac:dyDescent="0.15">
      <c r="A16" s="1345"/>
      <c r="B16" s="1340"/>
      <c r="C16" s="1340"/>
      <c r="D16" s="1340"/>
      <c r="E16" s="1340"/>
      <c r="F16" s="1340"/>
      <c r="G16" s="1340"/>
      <c r="H16" s="1340"/>
      <c r="I16" s="1384"/>
      <c r="J16" s="1385"/>
      <c r="K16" s="407" t="s">
        <v>347</v>
      </c>
      <c r="L16" s="1385"/>
      <c r="M16" s="1385"/>
      <c r="N16" s="1340"/>
      <c r="O16" s="1378"/>
    </row>
    <row r="17" spans="1:22" ht="14.25" customHeight="1" x14ac:dyDescent="0.15">
      <c r="A17" s="1345"/>
      <c r="B17" s="1340"/>
      <c r="C17" s="1340"/>
      <c r="D17" s="1340"/>
      <c r="E17" s="1340"/>
      <c r="F17" s="1340"/>
      <c r="G17" s="1340"/>
      <c r="H17" s="1340"/>
      <c r="I17" s="1384"/>
      <c r="J17" s="1385"/>
      <c r="K17" s="407" t="s">
        <v>347</v>
      </c>
      <c r="L17" s="1385"/>
      <c r="M17" s="1385"/>
      <c r="N17" s="1340"/>
      <c r="O17" s="1378"/>
      <c r="S17" s="444"/>
    </row>
    <row r="18" spans="1:22" ht="14.25" customHeight="1" x14ac:dyDescent="0.15">
      <c r="A18" s="1345"/>
      <c r="B18" s="1340"/>
      <c r="C18" s="1340"/>
      <c r="D18" s="1340"/>
      <c r="E18" s="1340"/>
      <c r="F18" s="1340"/>
      <c r="G18" s="1340"/>
      <c r="H18" s="1340"/>
      <c r="I18" s="1384"/>
      <c r="J18" s="1385"/>
      <c r="K18" s="407" t="s">
        <v>347</v>
      </c>
      <c r="L18" s="1385"/>
      <c r="M18" s="1385"/>
      <c r="N18" s="1340"/>
      <c r="O18" s="1378"/>
    </row>
    <row r="19" spans="1:22" ht="14.25" customHeight="1" x14ac:dyDescent="0.15">
      <c r="A19" s="1345"/>
      <c r="B19" s="1357"/>
      <c r="C19" s="1357"/>
      <c r="D19" s="1357"/>
      <c r="E19" s="1357"/>
      <c r="F19" s="1357"/>
      <c r="G19" s="1357"/>
      <c r="H19" s="1357"/>
      <c r="I19" s="1384"/>
      <c r="J19" s="1385"/>
      <c r="K19" s="407" t="s">
        <v>347</v>
      </c>
      <c r="L19" s="1385"/>
      <c r="M19" s="1385"/>
      <c r="N19" s="1340"/>
      <c r="O19" s="1378"/>
    </row>
    <row r="20" spans="1:22" ht="14.25" customHeight="1" thickBot="1" x14ac:dyDescent="0.2">
      <c r="A20" s="1346"/>
      <c r="B20" s="1341"/>
      <c r="C20" s="1342"/>
      <c r="D20" s="1342"/>
      <c r="E20" s="1342"/>
      <c r="F20" s="1342"/>
      <c r="G20" s="1342"/>
      <c r="H20" s="1343"/>
      <c r="I20" s="1349" t="s">
        <v>814</v>
      </c>
      <c r="J20" s="1350"/>
      <c r="K20" s="1350"/>
      <c r="L20" s="1350"/>
      <c r="M20" s="1350"/>
      <c r="N20" s="1349"/>
      <c r="O20" s="1397"/>
    </row>
    <row r="21" spans="1:22" ht="14.25" customHeight="1" thickTop="1" x14ac:dyDescent="0.15">
      <c r="A21" s="1344" t="s">
        <v>761</v>
      </c>
      <c r="B21" s="1352"/>
      <c r="C21" s="1352"/>
      <c r="D21" s="1352"/>
      <c r="E21" s="1352"/>
      <c r="F21" s="1352"/>
      <c r="G21" s="1352"/>
      <c r="H21" s="1352"/>
      <c r="I21" s="1390"/>
      <c r="J21" s="1391"/>
      <c r="K21" s="453" t="s">
        <v>347</v>
      </c>
      <c r="L21" s="1391"/>
      <c r="M21" s="1391"/>
      <c r="N21" s="1352"/>
      <c r="O21" s="1392"/>
    </row>
    <row r="22" spans="1:22" ht="14.25" customHeight="1" x14ac:dyDescent="0.15">
      <c r="A22" s="1345"/>
      <c r="B22" s="1340"/>
      <c r="C22" s="1340"/>
      <c r="D22" s="1340"/>
      <c r="E22" s="1340"/>
      <c r="F22" s="1340"/>
      <c r="G22" s="1340"/>
      <c r="H22" s="1340"/>
      <c r="I22" s="1384"/>
      <c r="J22" s="1385"/>
      <c r="K22" s="407" t="s">
        <v>347</v>
      </c>
      <c r="L22" s="1385"/>
      <c r="M22" s="1385"/>
      <c r="N22" s="1340"/>
      <c r="O22" s="1378"/>
    </row>
    <row r="23" spans="1:22" ht="14.25" customHeight="1" x14ac:dyDescent="0.15">
      <c r="A23" s="1345"/>
      <c r="B23" s="1340"/>
      <c r="C23" s="1340"/>
      <c r="D23" s="1340"/>
      <c r="E23" s="1340"/>
      <c r="F23" s="1340"/>
      <c r="G23" s="1340"/>
      <c r="H23" s="1340"/>
      <c r="I23" s="1384"/>
      <c r="J23" s="1385"/>
      <c r="K23" s="407" t="s">
        <v>347</v>
      </c>
      <c r="L23" s="1385"/>
      <c r="M23" s="1385"/>
      <c r="N23" s="1340"/>
      <c r="O23" s="1378"/>
    </row>
    <row r="24" spans="1:22" ht="14.25" customHeight="1" x14ac:dyDescent="0.15">
      <c r="A24" s="1345"/>
      <c r="B24" s="1340"/>
      <c r="C24" s="1340"/>
      <c r="D24" s="1340"/>
      <c r="E24" s="1340"/>
      <c r="F24" s="1340"/>
      <c r="G24" s="1340"/>
      <c r="H24" s="1340"/>
      <c r="I24" s="1384"/>
      <c r="J24" s="1385"/>
      <c r="K24" s="407" t="s">
        <v>347</v>
      </c>
      <c r="L24" s="1385"/>
      <c r="M24" s="1385"/>
      <c r="N24" s="1340"/>
      <c r="O24" s="1378"/>
      <c r="V24" s="441"/>
    </row>
    <row r="25" spans="1:22" ht="14.25" customHeight="1" x14ac:dyDescent="0.15">
      <c r="A25" s="1345"/>
      <c r="B25" s="1340"/>
      <c r="C25" s="1340"/>
      <c r="D25" s="1340"/>
      <c r="E25" s="1340"/>
      <c r="F25" s="1340"/>
      <c r="G25" s="1340"/>
      <c r="H25" s="1340"/>
      <c r="I25" s="1384"/>
      <c r="J25" s="1385"/>
      <c r="K25" s="407" t="s">
        <v>347</v>
      </c>
      <c r="L25" s="1385"/>
      <c r="M25" s="1385"/>
      <c r="N25" s="1340"/>
      <c r="O25" s="1378"/>
    </row>
    <row r="26" spans="1:22" ht="14.25" customHeight="1" x14ac:dyDescent="0.15">
      <c r="A26" s="1345"/>
      <c r="B26" s="1357"/>
      <c r="C26" s="1357"/>
      <c r="D26" s="1357"/>
      <c r="E26" s="1357"/>
      <c r="F26" s="1357"/>
      <c r="G26" s="1357"/>
      <c r="H26" s="1357"/>
      <c r="I26" s="1384"/>
      <c r="J26" s="1385"/>
      <c r="K26" s="407" t="s">
        <v>347</v>
      </c>
      <c r="L26" s="1385"/>
      <c r="M26" s="1385"/>
      <c r="N26" s="1340"/>
      <c r="O26" s="1378"/>
    </row>
    <row r="27" spans="1:22" ht="14.25" customHeight="1" thickBot="1" x14ac:dyDescent="0.2">
      <c r="A27" s="1346"/>
      <c r="B27" s="1341"/>
      <c r="C27" s="1342"/>
      <c r="D27" s="1342"/>
      <c r="E27" s="1342"/>
      <c r="F27" s="1342"/>
      <c r="G27" s="1342"/>
      <c r="H27" s="1343"/>
      <c r="I27" s="1349" t="s">
        <v>813</v>
      </c>
      <c r="J27" s="1350"/>
      <c r="K27" s="1350"/>
      <c r="L27" s="1350"/>
      <c r="M27" s="1350"/>
      <c r="N27" s="1349"/>
      <c r="O27" s="1397"/>
    </row>
    <row r="28" spans="1:22" ht="14.25" customHeight="1" thickTop="1" x14ac:dyDescent="0.15">
      <c r="A28" s="1344" t="s">
        <v>759</v>
      </c>
      <c r="B28" s="1352"/>
      <c r="C28" s="1352"/>
      <c r="D28" s="1352"/>
      <c r="E28" s="1352"/>
      <c r="F28" s="1352"/>
      <c r="G28" s="1352"/>
      <c r="H28" s="1352"/>
      <c r="I28" s="1390"/>
      <c r="J28" s="1391"/>
      <c r="K28" s="453" t="s">
        <v>347</v>
      </c>
      <c r="L28" s="1391"/>
      <c r="M28" s="1391"/>
      <c r="N28" s="1352"/>
      <c r="O28" s="1392"/>
    </row>
    <row r="29" spans="1:22" ht="14.25" customHeight="1" x14ac:dyDescent="0.15">
      <c r="A29" s="1345"/>
      <c r="B29" s="1340"/>
      <c r="C29" s="1340"/>
      <c r="D29" s="1340"/>
      <c r="E29" s="1340"/>
      <c r="F29" s="1340"/>
      <c r="G29" s="1340"/>
      <c r="H29" s="1340"/>
      <c r="I29" s="1384"/>
      <c r="J29" s="1385"/>
      <c r="K29" s="407" t="s">
        <v>347</v>
      </c>
      <c r="L29" s="1385"/>
      <c r="M29" s="1385"/>
      <c r="N29" s="1340"/>
      <c r="O29" s="1378"/>
    </row>
    <row r="30" spans="1:22" ht="14.25" customHeight="1" x14ac:dyDescent="0.15">
      <c r="A30" s="1345"/>
      <c r="B30" s="1340"/>
      <c r="C30" s="1340"/>
      <c r="D30" s="1340"/>
      <c r="E30" s="1340"/>
      <c r="F30" s="1340"/>
      <c r="G30" s="1340"/>
      <c r="H30" s="1340"/>
      <c r="I30" s="1384"/>
      <c r="J30" s="1385"/>
      <c r="K30" s="407" t="s">
        <v>347</v>
      </c>
      <c r="L30" s="1385"/>
      <c r="M30" s="1385"/>
      <c r="N30" s="1340"/>
      <c r="O30" s="1378"/>
    </row>
    <row r="31" spans="1:22" ht="14.25" customHeight="1" x14ac:dyDescent="0.15">
      <c r="A31" s="1345"/>
      <c r="B31" s="1340"/>
      <c r="C31" s="1340"/>
      <c r="D31" s="1340"/>
      <c r="E31" s="1340"/>
      <c r="F31" s="1340"/>
      <c r="G31" s="1340"/>
      <c r="H31" s="1340"/>
      <c r="I31" s="1384"/>
      <c r="J31" s="1385"/>
      <c r="K31" s="407" t="s">
        <v>347</v>
      </c>
      <c r="L31" s="1385"/>
      <c r="M31" s="1385"/>
      <c r="N31" s="1340"/>
      <c r="O31" s="1378"/>
    </row>
    <row r="32" spans="1:22" ht="14.25" customHeight="1" x14ac:dyDescent="0.15">
      <c r="A32" s="1345"/>
      <c r="B32" s="1340"/>
      <c r="C32" s="1340"/>
      <c r="D32" s="1340"/>
      <c r="E32" s="1340"/>
      <c r="F32" s="1340"/>
      <c r="G32" s="1340"/>
      <c r="H32" s="1340"/>
      <c r="I32" s="1384"/>
      <c r="J32" s="1385"/>
      <c r="K32" s="407" t="s">
        <v>347</v>
      </c>
      <c r="L32" s="1385"/>
      <c r="M32" s="1385"/>
      <c r="N32" s="1340"/>
      <c r="O32" s="1378"/>
    </row>
    <row r="33" spans="1:15" ht="14.25" customHeight="1" x14ac:dyDescent="0.15">
      <c r="A33" s="1345"/>
      <c r="B33" s="1357"/>
      <c r="C33" s="1357"/>
      <c r="D33" s="1357"/>
      <c r="E33" s="1357"/>
      <c r="F33" s="1357"/>
      <c r="G33" s="1357"/>
      <c r="H33" s="1357"/>
      <c r="I33" s="1384"/>
      <c r="J33" s="1385"/>
      <c r="K33" s="407" t="s">
        <v>347</v>
      </c>
      <c r="L33" s="1385"/>
      <c r="M33" s="1385"/>
      <c r="N33" s="1340"/>
      <c r="O33" s="1378"/>
    </row>
    <row r="34" spans="1:15" ht="14.25" customHeight="1" thickBot="1" x14ac:dyDescent="0.2">
      <c r="A34" s="1346"/>
      <c r="B34" s="1341"/>
      <c r="C34" s="1342"/>
      <c r="D34" s="1342"/>
      <c r="E34" s="1342"/>
      <c r="F34" s="1342"/>
      <c r="G34" s="1342"/>
      <c r="H34" s="1343"/>
      <c r="I34" s="1349" t="s">
        <v>812</v>
      </c>
      <c r="J34" s="1350"/>
      <c r="K34" s="1350"/>
      <c r="L34" s="1350"/>
      <c r="M34" s="1350"/>
      <c r="N34" s="1349"/>
      <c r="O34" s="1397"/>
    </row>
    <row r="35" spans="1:15" ht="14.25" customHeight="1" thickTop="1" x14ac:dyDescent="0.15">
      <c r="A35" s="1344" t="s">
        <v>757</v>
      </c>
      <c r="B35" s="1352"/>
      <c r="C35" s="1352"/>
      <c r="D35" s="1352"/>
      <c r="E35" s="1352"/>
      <c r="F35" s="1352"/>
      <c r="G35" s="1352"/>
      <c r="H35" s="1352"/>
      <c r="I35" s="1390"/>
      <c r="J35" s="1391"/>
      <c r="K35" s="453" t="s">
        <v>347</v>
      </c>
      <c r="L35" s="1391"/>
      <c r="M35" s="1391"/>
      <c r="N35" s="1352"/>
      <c r="O35" s="1392"/>
    </row>
    <row r="36" spans="1:15" ht="14.25" customHeight="1" x14ac:dyDescent="0.15">
      <c r="A36" s="1345"/>
      <c r="B36" s="1340"/>
      <c r="C36" s="1340"/>
      <c r="D36" s="1340"/>
      <c r="E36" s="1340"/>
      <c r="F36" s="1340"/>
      <c r="G36" s="1340"/>
      <c r="H36" s="1340"/>
      <c r="I36" s="1384"/>
      <c r="J36" s="1385"/>
      <c r="K36" s="407" t="s">
        <v>347</v>
      </c>
      <c r="L36" s="1385"/>
      <c r="M36" s="1385"/>
      <c r="N36" s="1340"/>
      <c r="O36" s="1378"/>
    </row>
    <row r="37" spans="1:15" ht="14.25" customHeight="1" x14ac:dyDescent="0.15">
      <c r="A37" s="1345"/>
      <c r="B37" s="1340"/>
      <c r="C37" s="1340"/>
      <c r="D37" s="1340"/>
      <c r="E37" s="1340"/>
      <c r="F37" s="1340"/>
      <c r="G37" s="1340"/>
      <c r="H37" s="1340"/>
      <c r="I37" s="1384"/>
      <c r="J37" s="1385"/>
      <c r="K37" s="407" t="s">
        <v>347</v>
      </c>
      <c r="L37" s="1385"/>
      <c r="M37" s="1385"/>
      <c r="N37" s="1340"/>
      <c r="O37" s="1378"/>
    </row>
    <row r="38" spans="1:15" ht="14.25" customHeight="1" x14ac:dyDescent="0.15">
      <c r="A38" s="1345"/>
      <c r="B38" s="1340"/>
      <c r="C38" s="1340"/>
      <c r="D38" s="1340"/>
      <c r="E38" s="1340"/>
      <c r="F38" s="1340"/>
      <c r="G38" s="1340"/>
      <c r="H38" s="1340"/>
      <c r="I38" s="1384"/>
      <c r="J38" s="1385"/>
      <c r="K38" s="407" t="s">
        <v>347</v>
      </c>
      <c r="L38" s="1385"/>
      <c r="M38" s="1385"/>
      <c r="N38" s="1340"/>
      <c r="O38" s="1378"/>
    </row>
    <row r="39" spans="1:15" ht="14.25" customHeight="1" x14ac:dyDescent="0.15">
      <c r="A39" s="1345"/>
      <c r="B39" s="1340"/>
      <c r="C39" s="1340"/>
      <c r="D39" s="1340"/>
      <c r="E39" s="1340"/>
      <c r="F39" s="1340"/>
      <c r="G39" s="1340"/>
      <c r="H39" s="1340"/>
      <c r="I39" s="1384"/>
      <c r="J39" s="1385"/>
      <c r="K39" s="407" t="s">
        <v>347</v>
      </c>
      <c r="L39" s="1385"/>
      <c r="M39" s="1385"/>
      <c r="N39" s="1340"/>
      <c r="O39" s="1378"/>
    </row>
    <row r="40" spans="1:15" ht="14.25" customHeight="1" x14ac:dyDescent="0.15">
      <c r="A40" s="1345"/>
      <c r="B40" s="1357"/>
      <c r="C40" s="1357"/>
      <c r="D40" s="1357"/>
      <c r="E40" s="1357"/>
      <c r="F40" s="1357"/>
      <c r="G40" s="1357"/>
      <c r="H40" s="1357"/>
      <c r="I40" s="1384"/>
      <c r="J40" s="1385"/>
      <c r="K40" s="407" t="s">
        <v>347</v>
      </c>
      <c r="L40" s="1385"/>
      <c r="M40" s="1385"/>
      <c r="N40" s="1340"/>
      <c r="O40" s="1378"/>
    </row>
    <row r="41" spans="1:15" ht="14.25" customHeight="1" thickBot="1" x14ac:dyDescent="0.2">
      <c r="A41" s="1346"/>
      <c r="B41" s="1341"/>
      <c r="C41" s="1342"/>
      <c r="D41" s="1342"/>
      <c r="E41" s="1342"/>
      <c r="F41" s="1342"/>
      <c r="G41" s="1342"/>
      <c r="H41" s="1343"/>
      <c r="I41" s="1349" t="s">
        <v>811</v>
      </c>
      <c r="J41" s="1350"/>
      <c r="K41" s="1350"/>
      <c r="L41" s="1350"/>
      <c r="M41" s="1350"/>
      <c r="N41" s="1349"/>
      <c r="O41" s="1397"/>
    </row>
    <row r="42" spans="1:15" ht="14.25" customHeight="1" thickTop="1" x14ac:dyDescent="0.15">
      <c r="A42" s="1344" t="s">
        <v>755</v>
      </c>
      <c r="B42" s="1352"/>
      <c r="C42" s="1352"/>
      <c r="D42" s="1352"/>
      <c r="E42" s="1352"/>
      <c r="F42" s="1352"/>
      <c r="G42" s="1352"/>
      <c r="H42" s="1352"/>
      <c r="I42" s="1390"/>
      <c r="J42" s="1391"/>
      <c r="K42" s="453" t="s">
        <v>347</v>
      </c>
      <c r="L42" s="1391"/>
      <c r="M42" s="1391"/>
      <c r="N42" s="1352"/>
      <c r="O42" s="1392"/>
    </row>
    <row r="43" spans="1:15" ht="14.25" customHeight="1" x14ac:dyDescent="0.15">
      <c r="A43" s="1345"/>
      <c r="B43" s="1340"/>
      <c r="C43" s="1340"/>
      <c r="D43" s="1340"/>
      <c r="E43" s="1340"/>
      <c r="F43" s="1340"/>
      <c r="G43" s="1340"/>
      <c r="H43" s="1340"/>
      <c r="I43" s="1384"/>
      <c r="J43" s="1385"/>
      <c r="K43" s="407" t="s">
        <v>347</v>
      </c>
      <c r="L43" s="1385"/>
      <c r="M43" s="1385"/>
      <c r="N43" s="1340"/>
      <c r="O43" s="1378"/>
    </row>
    <row r="44" spans="1:15" ht="14.25" customHeight="1" x14ac:dyDescent="0.15">
      <c r="A44" s="1345"/>
      <c r="B44" s="1340"/>
      <c r="C44" s="1340"/>
      <c r="D44" s="1340"/>
      <c r="E44" s="1340"/>
      <c r="F44" s="1340"/>
      <c r="G44" s="1340"/>
      <c r="H44" s="1340"/>
      <c r="I44" s="1384"/>
      <c r="J44" s="1385"/>
      <c r="K44" s="407" t="s">
        <v>347</v>
      </c>
      <c r="L44" s="1385"/>
      <c r="M44" s="1385"/>
      <c r="N44" s="1340"/>
      <c r="O44" s="1378"/>
    </row>
    <row r="45" spans="1:15" ht="14.25" customHeight="1" x14ac:dyDescent="0.15">
      <c r="A45" s="1345"/>
      <c r="B45" s="1340"/>
      <c r="C45" s="1340"/>
      <c r="D45" s="1340"/>
      <c r="E45" s="1340"/>
      <c r="F45" s="1340"/>
      <c r="G45" s="1340"/>
      <c r="H45" s="1340"/>
      <c r="I45" s="1384"/>
      <c r="J45" s="1385"/>
      <c r="K45" s="407" t="s">
        <v>347</v>
      </c>
      <c r="L45" s="1385"/>
      <c r="M45" s="1385"/>
      <c r="N45" s="1340"/>
      <c r="O45" s="1378"/>
    </row>
    <row r="46" spans="1:15" ht="14.25" customHeight="1" x14ac:dyDescent="0.15">
      <c r="A46" s="1345"/>
      <c r="B46" s="1340"/>
      <c r="C46" s="1340"/>
      <c r="D46" s="1340"/>
      <c r="E46" s="1340"/>
      <c r="F46" s="1340"/>
      <c r="G46" s="1340"/>
      <c r="H46" s="1340"/>
      <c r="I46" s="1384"/>
      <c r="J46" s="1385"/>
      <c r="K46" s="407" t="s">
        <v>347</v>
      </c>
      <c r="L46" s="1385"/>
      <c r="M46" s="1385"/>
      <c r="N46" s="1340"/>
      <c r="O46" s="1378"/>
    </row>
    <row r="47" spans="1:15" ht="14.25" customHeight="1" x14ac:dyDescent="0.15">
      <c r="A47" s="1345"/>
      <c r="B47" s="1357"/>
      <c r="C47" s="1357"/>
      <c r="D47" s="1357"/>
      <c r="E47" s="1357"/>
      <c r="F47" s="1357"/>
      <c r="G47" s="1357"/>
      <c r="H47" s="1357"/>
      <c r="I47" s="1384"/>
      <c r="J47" s="1385"/>
      <c r="K47" s="407" t="s">
        <v>347</v>
      </c>
      <c r="L47" s="1385"/>
      <c r="M47" s="1385"/>
      <c r="N47" s="1340"/>
      <c r="O47" s="1378"/>
    </row>
    <row r="48" spans="1:15" ht="14.25" customHeight="1" thickBot="1" x14ac:dyDescent="0.2">
      <c r="A48" s="1346"/>
      <c r="B48" s="1341"/>
      <c r="C48" s="1342"/>
      <c r="D48" s="1342"/>
      <c r="E48" s="1342"/>
      <c r="F48" s="1342"/>
      <c r="G48" s="1342"/>
      <c r="H48" s="1343"/>
      <c r="I48" s="1349" t="s">
        <v>810</v>
      </c>
      <c r="J48" s="1350"/>
      <c r="K48" s="1350"/>
      <c r="L48" s="1350"/>
      <c r="M48" s="1350"/>
      <c r="N48" s="1349"/>
      <c r="O48" s="1397"/>
    </row>
    <row r="49" spans="1:15" ht="14.25" customHeight="1" thickTop="1" x14ac:dyDescent="0.15">
      <c r="A49" s="1344" t="s">
        <v>753</v>
      </c>
      <c r="B49" s="1352"/>
      <c r="C49" s="1352"/>
      <c r="D49" s="1352"/>
      <c r="E49" s="1352"/>
      <c r="F49" s="1352"/>
      <c r="G49" s="1352"/>
      <c r="H49" s="1352"/>
      <c r="I49" s="1390"/>
      <c r="J49" s="1391"/>
      <c r="K49" s="453" t="s">
        <v>347</v>
      </c>
      <c r="L49" s="1391"/>
      <c r="M49" s="1391"/>
      <c r="N49" s="1352"/>
      <c r="O49" s="1392"/>
    </row>
    <row r="50" spans="1:15" ht="14.25" customHeight="1" x14ac:dyDescent="0.15">
      <c r="A50" s="1345"/>
      <c r="B50" s="1340"/>
      <c r="C50" s="1340"/>
      <c r="D50" s="1340"/>
      <c r="E50" s="1340"/>
      <c r="F50" s="1340"/>
      <c r="G50" s="1340"/>
      <c r="H50" s="1340"/>
      <c r="I50" s="1384"/>
      <c r="J50" s="1385"/>
      <c r="K50" s="407" t="s">
        <v>347</v>
      </c>
      <c r="L50" s="1385"/>
      <c r="M50" s="1385"/>
      <c r="N50" s="1340"/>
      <c r="O50" s="1378"/>
    </row>
    <row r="51" spans="1:15" ht="14.25" customHeight="1" x14ac:dyDescent="0.15">
      <c r="A51" s="1345"/>
      <c r="B51" s="1340"/>
      <c r="C51" s="1340"/>
      <c r="D51" s="1340"/>
      <c r="E51" s="1340"/>
      <c r="F51" s="1340"/>
      <c r="G51" s="1340"/>
      <c r="H51" s="1340"/>
      <c r="I51" s="1384"/>
      <c r="J51" s="1385"/>
      <c r="K51" s="407" t="s">
        <v>347</v>
      </c>
      <c r="L51" s="1385"/>
      <c r="M51" s="1385"/>
      <c r="N51" s="1340"/>
      <c r="O51" s="1378"/>
    </row>
    <row r="52" spans="1:15" ht="14.25" customHeight="1" x14ac:dyDescent="0.15">
      <c r="A52" s="1345"/>
      <c r="B52" s="1340"/>
      <c r="C52" s="1340"/>
      <c r="D52" s="1340"/>
      <c r="E52" s="1340"/>
      <c r="F52" s="1340"/>
      <c r="G52" s="1340"/>
      <c r="H52" s="1340"/>
      <c r="I52" s="1384"/>
      <c r="J52" s="1385"/>
      <c r="K52" s="407" t="s">
        <v>347</v>
      </c>
      <c r="L52" s="1385"/>
      <c r="M52" s="1385"/>
      <c r="N52" s="1340"/>
      <c r="O52" s="1378"/>
    </row>
    <row r="53" spans="1:15" ht="14.25" customHeight="1" x14ac:dyDescent="0.15">
      <c r="A53" s="1345"/>
      <c r="B53" s="1340"/>
      <c r="C53" s="1340"/>
      <c r="D53" s="1340"/>
      <c r="E53" s="1340"/>
      <c r="F53" s="1340"/>
      <c r="G53" s="1340"/>
      <c r="H53" s="1340"/>
      <c r="I53" s="1384"/>
      <c r="J53" s="1385"/>
      <c r="K53" s="407" t="s">
        <v>347</v>
      </c>
      <c r="L53" s="1385"/>
      <c r="M53" s="1385"/>
      <c r="N53" s="1340"/>
      <c r="O53" s="1378"/>
    </row>
    <row r="54" spans="1:15" ht="14.25" customHeight="1" x14ac:dyDescent="0.15">
      <c r="A54" s="1345"/>
      <c r="B54" s="1357"/>
      <c r="C54" s="1357"/>
      <c r="D54" s="1357"/>
      <c r="E54" s="1357"/>
      <c r="F54" s="1357"/>
      <c r="G54" s="1357"/>
      <c r="H54" s="1357"/>
      <c r="I54" s="1384"/>
      <c r="J54" s="1385"/>
      <c r="K54" s="407" t="s">
        <v>347</v>
      </c>
      <c r="L54" s="1385"/>
      <c r="M54" s="1385"/>
      <c r="N54" s="1340"/>
      <c r="O54" s="1378"/>
    </row>
    <row r="55" spans="1:15" ht="14.25" customHeight="1" thickBot="1" x14ac:dyDescent="0.2">
      <c r="A55" s="1346"/>
      <c r="B55" s="1341"/>
      <c r="C55" s="1342"/>
      <c r="D55" s="1342"/>
      <c r="E55" s="1342"/>
      <c r="F55" s="1342"/>
      <c r="G55" s="1342"/>
      <c r="H55" s="1343"/>
      <c r="I55" s="1349" t="s">
        <v>809</v>
      </c>
      <c r="J55" s="1350"/>
      <c r="K55" s="1350"/>
      <c r="L55" s="1350"/>
      <c r="M55" s="1350"/>
      <c r="N55" s="1349"/>
      <c r="O55" s="1397"/>
    </row>
    <row r="56" spans="1:15" ht="14.25" customHeight="1" thickTop="1" x14ac:dyDescent="0.15">
      <c r="A56" s="403"/>
      <c r="B56" s="403"/>
      <c r="C56" s="403"/>
      <c r="D56" s="403"/>
      <c r="E56" s="403"/>
      <c r="F56" s="403"/>
      <c r="G56" s="403"/>
      <c r="H56" s="403"/>
      <c r="I56" s="403"/>
      <c r="J56" s="403"/>
      <c r="K56" s="403"/>
      <c r="L56" s="403"/>
      <c r="M56" s="403"/>
      <c r="N56" s="403"/>
      <c r="O56" s="403"/>
    </row>
    <row r="57" spans="1:15" ht="15.4" customHeight="1" x14ac:dyDescent="0.15">
      <c r="A57" s="549"/>
      <c r="B57" s="549"/>
      <c r="C57" s="549"/>
      <c r="D57" s="549"/>
      <c r="E57" s="549"/>
      <c r="F57" s="549"/>
      <c r="G57" s="549"/>
      <c r="H57" s="549"/>
      <c r="I57" s="549"/>
      <c r="J57" s="549"/>
      <c r="K57" s="549"/>
      <c r="L57" s="549"/>
      <c r="M57" s="549"/>
      <c r="N57" s="549"/>
      <c r="O57" s="549"/>
    </row>
    <row r="58" spans="1:15" ht="15.4" customHeight="1" thickBot="1" x14ac:dyDescent="0.2">
      <c r="A58" s="454" t="s">
        <v>732</v>
      </c>
      <c r="B58" s="1396" t="s">
        <v>808</v>
      </c>
      <c r="C58" s="1396"/>
      <c r="D58" s="1396"/>
      <c r="E58" s="1396" t="s">
        <v>807</v>
      </c>
      <c r="F58" s="1396"/>
      <c r="G58" s="1396"/>
      <c r="H58" s="1396"/>
      <c r="I58" s="1398" t="s">
        <v>806</v>
      </c>
      <c r="J58" s="1399"/>
      <c r="K58" s="1399"/>
      <c r="L58" s="1399"/>
      <c r="M58" s="1399"/>
      <c r="N58" s="1396" t="s">
        <v>805</v>
      </c>
      <c r="O58" s="1396"/>
    </row>
    <row r="59" spans="1:15" ht="14.25" customHeight="1" thickTop="1" x14ac:dyDescent="0.15">
      <c r="A59" s="1344" t="s">
        <v>751</v>
      </c>
      <c r="B59" s="1352"/>
      <c r="C59" s="1352"/>
      <c r="D59" s="1352"/>
      <c r="E59" s="1352"/>
      <c r="F59" s="1352"/>
      <c r="G59" s="1352"/>
      <c r="H59" s="1352"/>
      <c r="I59" s="1390"/>
      <c r="J59" s="1391"/>
      <c r="K59" s="453" t="s">
        <v>347</v>
      </c>
      <c r="L59" s="1391"/>
      <c r="M59" s="1391"/>
      <c r="N59" s="1352"/>
      <c r="O59" s="1392"/>
    </row>
    <row r="60" spans="1:15" ht="14.25" customHeight="1" x14ac:dyDescent="0.15">
      <c r="A60" s="1345"/>
      <c r="B60" s="1340"/>
      <c r="C60" s="1340"/>
      <c r="D60" s="1340"/>
      <c r="E60" s="1340"/>
      <c r="F60" s="1340"/>
      <c r="G60" s="1340"/>
      <c r="H60" s="1340"/>
      <c r="I60" s="1384"/>
      <c r="J60" s="1385"/>
      <c r="K60" s="407" t="s">
        <v>347</v>
      </c>
      <c r="L60" s="1385"/>
      <c r="M60" s="1385"/>
      <c r="N60" s="1340"/>
      <c r="O60" s="1378"/>
    </row>
    <row r="61" spans="1:15" ht="14.25" customHeight="1" x14ac:dyDescent="0.15">
      <c r="A61" s="1345"/>
      <c r="B61" s="1340"/>
      <c r="C61" s="1340"/>
      <c r="D61" s="1340"/>
      <c r="E61" s="1340"/>
      <c r="F61" s="1340"/>
      <c r="G61" s="1340"/>
      <c r="H61" s="1340"/>
      <c r="I61" s="1384"/>
      <c r="J61" s="1385"/>
      <c r="K61" s="407" t="s">
        <v>347</v>
      </c>
      <c r="L61" s="1385"/>
      <c r="M61" s="1385"/>
      <c r="N61" s="1340"/>
      <c r="O61" s="1378"/>
    </row>
    <row r="62" spans="1:15" ht="14.25" customHeight="1" x14ac:dyDescent="0.15">
      <c r="A62" s="1345"/>
      <c r="B62" s="1340"/>
      <c r="C62" s="1340"/>
      <c r="D62" s="1340"/>
      <c r="E62" s="1340"/>
      <c r="F62" s="1340"/>
      <c r="G62" s="1340"/>
      <c r="H62" s="1340"/>
      <c r="I62" s="1384"/>
      <c r="J62" s="1385"/>
      <c r="K62" s="407" t="s">
        <v>347</v>
      </c>
      <c r="L62" s="1385"/>
      <c r="M62" s="1385"/>
      <c r="N62" s="1340"/>
      <c r="O62" s="1378"/>
    </row>
    <row r="63" spans="1:15" ht="14.25" customHeight="1" x14ac:dyDescent="0.15">
      <c r="A63" s="1345"/>
      <c r="B63" s="1340"/>
      <c r="C63" s="1340"/>
      <c r="D63" s="1340"/>
      <c r="E63" s="1340"/>
      <c r="F63" s="1340"/>
      <c r="G63" s="1340"/>
      <c r="H63" s="1340"/>
      <c r="I63" s="1384"/>
      <c r="J63" s="1385"/>
      <c r="K63" s="407" t="s">
        <v>347</v>
      </c>
      <c r="L63" s="1385"/>
      <c r="M63" s="1385"/>
      <c r="N63" s="1340"/>
      <c r="O63" s="1378"/>
    </row>
    <row r="64" spans="1:15" ht="14.25" customHeight="1" x14ac:dyDescent="0.15">
      <c r="A64" s="1345"/>
      <c r="B64" s="1357"/>
      <c r="C64" s="1357"/>
      <c r="D64" s="1357"/>
      <c r="E64" s="1357"/>
      <c r="F64" s="1357"/>
      <c r="G64" s="1357"/>
      <c r="H64" s="1357"/>
      <c r="I64" s="1384"/>
      <c r="J64" s="1385"/>
      <c r="K64" s="407" t="s">
        <v>347</v>
      </c>
      <c r="L64" s="1385"/>
      <c r="M64" s="1385"/>
      <c r="N64" s="1340"/>
      <c r="O64" s="1378"/>
    </row>
    <row r="65" spans="1:15" ht="14.25" customHeight="1" thickBot="1" x14ac:dyDescent="0.2">
      <c r="A65" s="1346"/>
      <c r="B65" s="1341"/>
      <c r="C65" s="1342"/>
      <c r="D65" s="1342"/>
      <c r="E65" s="1342"/>
      <c r="F65" s="1342"/>
      <c r="G65" s="1342"/>
      <c r="H65" s="1343"/>
      <c r="I65" s="1349" t="s">
        <v>804</v>
      </c>
      <c r="J65" s="1350"/>
      <c r="K65" s="1350"/>
      <c r="L65" s="1350"/>
      <c r="M65" s="1350"/>
      <c r="N65" s="1349"/>
      <c r="O65" s="1397"/>
    </row>
    <row r="66" spans="1:15" ht="14.25" customHeight="1" thickTop="1" x14ac:dyDescent="0.15">
      <c r="A66" s="1344" t="s">
        <v>749</v>
      </c>
      <c r="B66" s="1352"/>
      <c r="C66" s="1352"/>
      <c r="D66" s="1352"/>
      <c r="E66" s="1352"/>
      <c r="F66" s="1352"/>
      <c r="G66" s="1352"/>
      <c r="H66" s="1352"/>
      <c r="I66" s="1390"/>
      <c r="J66" s="1391"/>
      <c r="K66" s="453" t="s">
        <v>347</v>
      </c>
      <c r="L66" s="1391"/>
      <c r="M66" s="1391"/>
      <c r="N66" s="1352"/>
      <c r="O66" s="1392"/>
    </row>
    <row r="67" spans="1:15" ht="14.25" customHeight="1" x14ac:dyDescent="0.15">
      <c r="A67" s="1345"/>
      <c r="B67" s="1340"/>
      <c r="C67" s="1340"/>
      <c r="D67" s="1340"/>
      <c r="E67" s="1340"/>
      <c r="F67" s="1340"/>
      <c r="G67" s="1340"/>
      <c r="H67" s="1340"/>
      <c r="I67" s="1384"/>
      <c r="J67" s="1385"/>
      <c r="K67" s="407" t="s">
        <v>347</v>
      </c>
      <c r="L67" s="1385"/>
      <c r="M67" s="1385"/>
      <c r="N67" s="1340"/>
      <c r="O67" s="1378"/>
    </row>
    <row r="68" spans="1:15" ht="14.25" customHeight="1" x14ac:dyDescent="0.15">
      <c r="A68" s="1345"/>
      <c r="B68" s="1340"/>
      <c r="C68" s="1340"/>
      <c r="D68" s="1340"/>
      <c r="E68" s="1340"/>
      <c r="F68" s="1340"/>
      <c r="G68" s="1340"/>
      <c r="H68" s="1340"/>
      <c r="I68" s="1384"/>
      <c r="J68" s="1385"/>
      <c r="K68" s="407" t="s">
        <v>347</v>
      </c>
      <c r="L68" s="1385"/>
      <c r="M68" s="1385"/>
      <c r="N68" s="1340"/>
      <c r="O68" s="1378"/>
    </row>
    <row r="69" spans="1:15" ht="14.25" customHeight="1" x14ac:dyDescent="0.15">
      <c r="A69" s="1345"/>
      <c r="B69" s="1340"/>
      <c r="C69" s="1340"/>
      <c r="D69" s="1340"/>
      <c r="E69" s="1340"/>
      <c r="F69" s="1340"/>
      <c r="G69" s="1340"/>
      <c r="H69" s="1340"/>
      <c r="I69" s="1384"/>
      <c r="J69" s="1385"/>
      <c r="K69" s="407" t="s">
        <v>347</v>
      </c>
      <c r="L69" s="1385"/>
      <c r="M69" s="1385"/>
      <c r="N69" s="1340"/>
      <c r="O69" s="1378"/>
    </row>
    <row r="70" spans="1:15" ht="14.25" customHeight="1" x14ac:dyDescent="0.15">
      <c r="A70" s="1345"/>
      <c r="B70" s="1340"/>
      <c r="C70" s="1340"/>
      <c r="D70" s="1340"/>
      <c r="E70" s="1340"/>
      <c r="F70" s="1340"/>
      <c r="G70" s="1340"/>
      <c r="H70" s="1340"/>
      <c r="I70" s="1384"/>
      <c r="J70" s="1385"/>
      <c r="K70" s="407" t="s">
        <v>347</v>
      </c>
      <c r="L70" s="1385"/>
      <c r="M70" s="1385"/>
      <c r="N70" s="1340"/>
      <c r="O70" s="1378"/>
    </row>
    <row r="71" spans="1:15" ht="14.25" customHeight="1" x14ac:dyDescent="0.15">
      <c r="A71" s="1345"/>
      <c r="B71" s="1357"/>
      <c r="C71" s="1357"/>
      <c r="D71" s="1357"/>
      <c r="E71" s="1357"/>
      <c r="F71" s="1357"/>
      <c r="G71" s="1357"/>
      <c r="H71" s="1357"/>
      <c r="I71" s="1384"/>
      <c r="J71" s="1385"/>
      <c r="K71" s="407" t="s">
        <v>347</v>
      </c>
      <c r="L71" s="1385"/>
      <c r="M71" s="1385"/>
      <c r="N71" s="1340"/>
      <c r="O71" s="1378"/>
    </row>
    <row r="72" spans="1:15" ht="14.25" customHeight="1" thickBot="1" x14ac:dyDescent="0.2">
      <c r="A72" s="1346"/>
      <c r="B72" s="1341"/>
      <c r="C72" s="1342"/>
      <c r="D72" s="1342"/>
      <c r="E72" s="1342"/>
      <c r="F72" s="1342"/>
      <c r="G72" s="1342"/>
      <c r="H72" s="1343"/>
      <c r="I72" s="1349" t="s">
        <v>803</v>
      </c>
      <c r="J72" s="1350"/>
      <c r="K72" s="1350"/>
      <c r="L72" s="1350"/>
      <c r="M72" s="1350"/>
      <c r="N72" s="1349"/>
      <c r="O72" s="1397"/>
    </row>
    <row r="73" spans="1:15" ht="14.25" customHeight="1" thickTop="1" x14ac:dyDescent="0.15">
      <c r="A73" s="1344" t="s">
        <v>747</v>
      </c>
      <c r="B73" s="1352"/>
      <c r="C73" s="1352"/>
      <c r="D73" s="1352"/>
      <c r="E73" s="1352"/>
      <c r="F73" s="1352"/>
      <c r="G73" s="1352"/>
      <c r="H73" s="1352"/>
      <c r="I73" s="1390"/>
      <c r="J73" s="1391"/>
      <c r="K73" s="453" t="s">
        <v>347</v>
      </c>
      <c r="L73" s="1391"/>
      <c r="M73" s="1391"/>
      <c r="N73" s="1352"/>
      <c r="O73" s="1392"/>
    </row>
    <row r="74" spans="1:15" ht="14.25" customHeight="1" x14ac:dyDescent="0.15">
      <c r="A74" s="1345"/>
      <c r="B74" s="1340"/>
      <c r="C74" s="1340"/>
      <c r="D74" s="1340"/>
      <c r="E74" s="1340"/>
      <c r="F74" s="1340"/>
      <c r="G74" s="1340"/>
      <c r="H74" s="1340"/>
      <c r="I74" s="1384"/>
      <c r="J74" s="1385"/>
      <c r="K74" s="407" t="s">
        <v>347</v>
      </c>
      <c r="L74" s="1385"/>
      <c r="M74" s="1385"/>
      <c r="N74" s="1340"/>
      <c r="O74" s="1378"/>
    </row>
    <row r="75" spans="1:15" ht="14.25" customHeight="1" x14ac:dyDescent="0.15">
      <c r="A75" s="1345"/>
      <c r="B75" s="1340"/>
      <c r="C75" s="1340"/>
      <c r="D75" s="1340"/>
      <c r="E75" s="1340"/>
      <c r="F75" s="1340"/>
      <c r="G75" s="1340"/>
      <c r="H75" s="1340"/>
      <c r="I75" s="1384"/>
      <c r="J75" s="1385"/>
      <c r="K75" s="407" t="s">
        <v>347</v>
      </c>
      <c r="L75" s="1385"/>
      <c r="M75" s="1385"/>
      <c r="N75" s="1340"/>
      <c r="O75" s="1378"/>
    </row>
    <row r="76" spans="1:15" ht="14.25" customHeight="1" x14ac:dyDescent="0.15">
      <c r="A76" s="1345"/>
      <c r="B76" s="1340"/>
      <c r="C76" s="1340"/>
      <c r="D76" s="1340"/>
      <c r="E76" s="1340"/>
      <c r="F76" s="1340"/>
      <c r="G76" s="1340"/>
      <c r="H76" s="1340"/>
      <c r="I76" s="1384"/>
      <c r="J76" s="1385"/>
      <c r="K76" s="407" t="s">
        <v>347</v>
      </c>
      <c r="L76" s="1385"/>
      <c r="M76" s="1385"/>
      <c r="N76" s="1340"/>
      <c r="O76" s="1378"/>
    </row>
    <row r="77" spans="1:15" ht="14.25" customHeight="1" x14ac:dyDescent="0.15">
      <c r="A77" s="1345"/>
      <c r="B77" s="1340"/>
      <c r="C77" s="1340"/>
      <c r="D77" s="1340"/>
      <c r="E77" s="1340"/>
      <c r="F77" s="1340"/>
      <c r="G77" s="1340"/>
      <c r="H77" s="1340"/>
      <c r="I77" s="1384"/>
      <c r="J77" s="1385"/>
      <c r="K77" s="407" t="s">
        <v>347</v>
      </c>
      <c r="L77" s="1385"/>
      <c r="M77" s="1385"/>
      <c r="N77" s="1340"/>
      <c r="O77" s="1378"/>
    </row>
    <row r="78" spans="1:15" ht="14.25" customHeight="1" x14ac:dyDescent="0.15">
      <c r="A78" s="1345"/>
      <c r="B78" s="1357"/>
      <c r="C78" s="1357"/>
      <c r="D78" s="1357"/>
      <c r="E78" s="1357"/>
      <c r="F78" s="1357"/>
      <c r="G78" s="1357"/>
      <c r="H78" s="1357"/>
      <c r="I78" s="1384"/>
      <c r="J78" s="1385"/>
      <c r="K78" s="407" t="s">
        <v>347</v>
      </c>
      <c r="L78" s="1385"/>
      <c r="M78" s="1385"/>
      <c r="N78" s="1340"/>
      <c r="O78" s="1378"/>
    </row>
    <row r="79" spans="1:15" ht="14.25" customHeight="1" thickBot="1" x14ac:dyDescent="0.2">
      <c r="A79" s="1346"/>
      <c r="B79" s="1341"/>
      <c r="C79" s="1342"/>
      <c r="D79" s="1342"/>
      <c r="E79" s="1342"/>
      <c r="F79" s="1342"/>
      <c r="G79" s="1342"/>
      <c r="H79" s="1343"/>
      <c r="I79" s="1349" t="s">
        <v>802</v>
      </c>
      <c r="J79" s="1350"/>
      <c r="K79" s="1350"/>
      <c r="L79" s="1350"/>
      <c r="M79" s="1350"/>
      <c r="N79" s="1349"/>
      <c r="O79" s="1397"/>
    </row>
    <row r="80" spans="1:15" ht="14.25" customHeight="1" thickTop="1" x14ac:dyDescent="0.15">
      <c r="A80" s="1344" t="s">
        <v>745</v>
      </c>
      <c r="B80" s="1352"/>
      <c r="C80" s="1352"/>
      <c r="D80" s="1352"/>
      <c r="E80" s="1352"/>
      <c r="F80" s="1352"/>
      <c r="G80" s="1352"/>
      <c r="H80" s="1352"/>
      <c r="I80" s="1390"/>
      <c r="J80" s="1391"/>
      <c r="K80" s="453" t="s">
        <v>347</v>
      </c>
      <c r="L80" s="1391"/>
      <c r="M80" s="1391"/>
      <c r="N80" s="1352"/>
      <c r="O80" s="1392"/>
    </row>
    <row r="81" spans="1:15" ht="14.25" customHeight="1" x14ac:dyDescent="0.15">
      <c r="A81" s="1345"/>
      <c r="B81" s="1340"/>
      <c r="C81" s="1340"/>
      <c r="D81" s="1340"/>
      <c r="E81" s="1340"/>
      <c r="F81" s="1340"/>
      <c r="G81" s="1340"/>
      <c r="H81" s="1340"/>
      <c r="I81" s="1384"/>
      <c r="J81" s="1385"/>
      <c r="K81" s="407" t="s">
        <v>347</v>
      </c>
      <c r="L81" s="1385"/>
      <c r="M81" s="1385"/>
      <c r="N81" s="1340"/>
      <c r="O81" s="1378"/>
    </row>
    <row r="82" spans="1:15" ht="14.25" customHeight="1" x14ac:dyDescent="0.15">
      <c r="A82" s="1345"/>
      <c r="B82" s="1340"/>
      <c r="C82" s="1340"/>
      <c r="D82" s="1340"/>
      <c r="E82" s="1340"/>
      <c r="F82" s="1340"/>
      <c r="G82" s="1340"/>
      <c r="H82" s="1340"/>
      <c r="I82" s="1384"/>
      <c r="J82" s="1385"/>
      <c r="K82" s="407" t="s">
        <v>347</v>
      </c>
      <c r="L82" s="1385"/>
      <c r="M82" s="1385"/>
      <c r="N82" s="1340"/>
      <c r="O82" s="1378"/>
    </row>
    <row r="83" spans="1:15" ht="14.25" customHeight="1" x14ac:dyDescent="0.15">
      <c r="A83" s="1345"/>
      <c r="B83" s="1340"/>
      <c r="C83" s="1340"/>
      <c r="D83" s="1340"/>
      <c r="E83" s="1340"/>
      <c r="F83" s="1340"/>
      <c r="G83" s="1340"/>
      <c r="H83" s="1340"/>
      <c r="I83" s="1384"/>
      <c r="J83" s="1385"/>
      <c r="K83" s="407" t="s">
        <v>347</v>
      </c>
      <c r="L83" s="1385"/>
      <c r="M83" s="1385"/>
      <c r="N83" s="1340"/>
      <c r="O83" s="1378"/>
    </row>
    <row r="84" spans="1:15" ht="14.25" customHeight="1" x14ac:dyDescent="0.15">
      <c r="A84" s="1345"/>
      <c r="B84" s="1340"/>
      <c r="C84" s="1340"/>
      <c r="D84" s="1340"/>
      <c r="E84" s="1340"/>
      <c r="F84" s="1340"/>
      <c r="G84" s="1340"/>
      <c r="H84" s="1340"/>
      <c r="I84" s="1384"/>
      <c r="J84" s="1385"/>
      <c r="K84" s="407" t="s">
        <v>347</v>
      </c>
      <c r="L84" s="1385"/>
      <c r="M84" s="1385"/>
      <c r="N84" s="1340"/>
      <c r="O84" s="1378"/>
    </row>
    <row r="85" spans="1:15" ht="14.25" customHeight="1" x14ac:dyDescent="0.15">
      <c r="A85" s="1345"/>
      <c r="B85" s="1357"/>
      <c r="C85" s="1357"/>
      <c r="D85" s="1357"/>
      <c r="E85" s="1357"/>
      <c r="F85" s="1357"/>
      <c r="G85" s="1357"/>
      <c r="H85" s="1357"/>
      <c r="I85" s="1384"/>
      <c r="J85" s="1385"/>
      <c r="K85" s="407" t="s">
        <v>347</v>
      </c>
      <c r="L85" s="1385"/>
      <c r="M85" s="1385"/>
      <c r="N85" s="1340"/>
      <c r="O85" s="1378"/>
    </row>
    <row r="86" spans="1:15" ht="14.25" customHeight="1" thickBot="1" x14ac:dyDescent="0.2">
      <c r="A86" s="1346"/>
      <c r="B86" s="1341"/>
      <c r="C86" s="1342"/>
      <c r="D86" s="1342"/>
      <c r="E86" s="1342"/>
      <c r="F86" s="1342"/>
      <c r="G86" s="1342"/>
      <c r="H86" s="1343"/>
      <c r="I86" s="1349" t="s">
        <v>801</v>
      </c>
      <c r="J86" s="1350"/>
      <c r="K86" s="1350"/>
      <c r="L86" s="1350"/>
      <c r="M86" s="1350"/>
      <c r="N86" s="1349"/>
      <c r="O86" s="1397"/>
    </row>
    <row r="87" spans="1:15" ht="14.25" customHeight="1" thickTop="1" x14ac:dyDescent="0.15">
      <c r="A87" s="1344" t="s">
        <v>743</v>
      </c>
      <c r="B87" s="1352"/>
      <c r="C87" s="1352"/>
      <c r="D87" s="1352"/>
      <c r="E87" s="1352"/>
      <c r="F87" s="1352"/>
      <c r="G87" s="1352"/>
      <c r="H87" s="1352"/>
      <c r="I87" s="1390"/>
      <c r="J87" s="1391"/>
      <c r="K87" s="453" t="s">
        <v>347</v>
      </c>
      <c r="L87" s="1391"/>
      <c r="M87" s="1391"/>
      <c r="N87" s="1352"/>
      <c r="O87" s="1392"/>
    </row>
    <row r="88" spans="1:15" ht="14.25" customHeight="1" x14ac:dyDescent="0.15">
      <c r="A88" s="1345"/>
      <c r="B88" s="1340"/>
      <c r="C88" s="1340"/>
      <c r="D88" s="1340"/>
      <c r="E88" s="1340"/>
      <c r="F88" s="1340"/>
      <c r="G88" s="1340"/>
      <c r="H88" s="1340"/>
      <c r="I88" s="1384"/>
      <c r="J88" s="1385"/>
      <c r="K88" s="407" t="s">
        <v>347</v>
      </c>
      <c r="L88" s="1385"/>
      <c r="M88" s="1385"/>
      <c r="N88" s="1340"/>
      <c r="O88" s="1378"/>
    </row>
    <row r="89" spans="1:15" ht="14.25" customHeight="1" x14ac:dyDescent="0.15">
      <c r="A89" s="1345"/>
      <c r="B89" s="1340"/>
      <c r="C89" s="1340"/>
      <c r="D89" s="1340"/>
      <c r="E89" s="1340"/>
      <c r="F89" s="1340"/>
      <c r="G89" s="1340"/>
      <c r="H89" s="1340"/>
      <c r="I89" s="1384"/>
      <c r="J89" s="1385"/>
      <c r="K89" s="407" t="s">
        <v>347</v>
      </c>
      <c r="L89" s="1385"/>
      <c r="M89" s="1385"/>
      <c r="N89" s="1340"/>
      <c r="O89" s="1378"/>
    </row>
    <row r="90" spans="1:15" ht="14.25" customHeight="1" x14ac:dyDescent="0.15">
      <c r="A90" s="1345"/>
      <c r="B90" s="1340"/>
      <c r="C90" s="1340"/>
      <c r="D90" s="1340"/>
      <c r="E90" s="1340"/>
      <c r="F90" s="1340"/>
      <c r="G90" s="1340"/>
      <c r="H90" s="1340"/>
      <c r="I90" s="1384"/>
      <c r="J90" s="1385"/>
      <c r="K90" s="407" t="s">
        <v>347</v>
      </c>
      <c r="L90" s="1385"/>
      <c r="M90" s="1385"/>
      <c r="N90" s="1340"/>
      <c r="O90" s="1378"/>
    </row>
    <row r="91" spans="1:15" ht="14.25" customHeight="1" x14ac:dyDescent="0.15">
      <c r="A91" s="1345"/>
      <c r="B91" s="1340"/>
      <c r="C91" s="1340"/>
      <c r="D91" s="1340"/>
      <c r="E91" s="1340"/>
      <c r="F91" s="1340"/>
      <c r="G91" s="1340"/>
      <c r="H91" s="1340"/>
      <c r="I91" s="1384"/>
      <c r="J91" s="1385"/>
      <c r="K91" s="407" t="s">
        <v>347</v>
      </c>
      <c r="L91" s="1385"/>
      <c r="M91" s="1385"/>
      <c r="N91" s="1340"/>
      <c r="O91" s="1378"/>
    </row>
    <row r="92" spans="1:15" ht="14.25" customHeight="1" x14ac:dyDescent="0.15">
      <c r="A92" s="1345"/>
      <c r="B92" s="1357"/>
      <c r="C92" s="1357"/>
      <c r="D92" s="1357"/>
      <c r="E92" s="1357"/>
      <c r="F92" s="1357"/>
      <c r="G92" s="1357"/>
      <c r="H92" s="1357"/>
      <c r="I92" s="1384"/>
      <c r="J92" s="1385"/>
      <c r="K92" s="407" t="s">
        <v>347</v>
      </c>
      <c r="L92" s="1385"/>
      <c r="M92" s="1385"/>
      <c r="N92" s="1340"/>
      <c r="O92" s="1378"/>
    </row>
    <row r="93" spans="1:15" ht="14.25" customHeight="1" thickBot="1" x14ac:dyDescent="0.2">
      <c r="A93" s="1346"/>
      <c r="B93" s="1341"/>
      <c r="C93" s="1342"/>
      <c r="D93" s="1342"/>
      <c r="E93" s="1342"/>
      <c r="F93" s="1342"/>
      <c r="G93" s="1342"/>
      <c r="H93" s="1343"/>
      <c r="I93" s="1349" t="s">
        <v>800</v>
      </c>
      <c r="J93" s="1350"/>
      <c r="K93" s="1350"/>
      <c r="L93" s="1350"/>
      <c r="M93" s="1350"/>
      <c r="N93" s="1349"/>
      <c r="O93" s="1397"/>
    </row>
    <row r="94" spans="1:15" ht="15.4" customHeight="1" thickTop="1" x14ac:dyDescent="0.15">
      <c r="A94" s="405"/>
      <c r="B94" s="405"/>
      <c r="C94" s="405"/>
      <c r="D94" s="405"/>
      <c r="E94" s="405"/>
      <c r="F94" s="1410" t="s">
        <v>799</v>
      </c>
      <c r="G94" s="1391"/>
      <c r="H94" s="1391"/>
      <c r="I94" s="1391"/>
      <c r="J94" s="1391"/>
      <c r="K94" s="1391"/>
      <c r="L94" s="1391"/>
      <c r="M94" s="1391"/>
      <c r="N94" s="1390"/>
      <c r="O94" s="1413"/>
    </row>
    <row r="95" spans="1:15" ht="15.4" customHeight="1" thickBot="1" x14ac:dyDescent="0.2">
      <c r="A95" s="405"/>
      <c r="B95" s="405"/>
      <c r="C95" s="405"/>
      <c r="D95" s="405"/>
      <c r="E95" s="405"/>
      <c r="F95" s="1411"/>
      <c r="G95" s="1412"/>
      <c r="H95" s="1412"/>
      <c r="I95" s="1412"/>
      <c r="J95" s="1412"/>
      <c r="K95" s="1412"/>
      <c r="L95" s="1412"/>
      <c r="M95" s="1412"/>
      <c r="N95" s="1414"/>
      <c r="O95" s="1415"/>
    </row>
    <row r="96" spans="1:15" ht="6.75" customHeight="1" x14ac:dyDescent="0.15">
      <c r="A96" s="405"/>
      <c r="B96" s="405"/>
      <c r="C96" s="405"/>
      <c r="D96" s="405"/>
      <c r="E96" s="405"/>
      <c r="F96" s="403"/>
      <c r="G96" s="403"/>
      <c r="H96" s="403"/>
      <c r="I96" s="403"/>
      <c r="J96" s="403"/>
      <c r="K96" s="403"/>
      <c r="L96" s="403"/>
      <c r="M96" s="403"/>
      <c r="N96" s="403"/>
      <c r="O96" s="403"/>
    </row>
    <row r="97" spans="1:15" s="441" customFormat="1" ht="13.5" customHeight="1" x14ac:dyDescent="0.15">
      <c r="A97" s="450" t="s">
        <v>203</v>
      </c>
      <c r="B97" s="1416" t="s">
        <v>798</v>
      </c>
      <c r="C97" s="1416"/>
      <c r="D97" s="1416"/>
      <c r="E97" s="1416"/>
      <c r="F97" s="1416"/>
      <c r="G97" s="1416"/>
      <c r="H97" s="1416"/>
      <c r="I97" s="1416"/>
      <c r="J97" s="1416"/>
      <c r="K97" s="1416"/>
      <c r="L97" s="1416"/>
      <c r="M97" s="1416"/>
      <c r="N97" s="1416"/>
      <c r="O97" s="1416"/>
    </row>
    <row r="98" spans="1:15" s="451" customFormat="1" ht="13.5" customHeight="1" x14ac:dyDescent="0.15">
      <c r="A98" s="452" t="s">
        <v>203</v>
      </c>
      <c r="B98" s="1417" t="s">
        <v>724</v>
      </c>
      <c r="C98" s="1417"/>
      <c r="D98" s="1417"/>
      <c r="E98" s="1417"/>
      <c r="F98" s="1417"/>
      <c r="G98" s="1417"/>
      <c r="H98" s="1417"/>
      <c r="I98" s="1417"/>
      <c r="J98" s="1417"/>
      <c r="K98" s="1417"/>
      <c r="L98" s="1417"/>
      <c r="M98" s="1417"/>
      <c r="N98" s="1417"/>
      <c r="O98" s="1417"/>
    </row>
    <row r="99" spans="1:15" ht="5.25" customHeight="1" x14ac:dyDescent="0.15"/>
    <row r="100" spans="1:15" ht="15.4" customHeight="1" thickBot="1" x14ac:dyDescent="0.2">
      <c r="A100" s="440" t="s">
        <v>797</v>
      </c>
    </row>
    <row r="101" spans="1:15" ht="15.4" customHeight="1" x14ac:dyDescent="0.15">
      <c r="A101" s="1406" t="s">
        <v>715</v>
      </c>
      <c r="B101" s="1407"/>
      <c r="C101" s="1407"/>
      <c r="D101" s="1408"/>
    </row>
    <row r="102" spans="1:15" ht="15.4" customHeight="1" thickBot="1" x14ac:dyDescent="0.2">
      <c r="A102" s="1402"/>
      <c r="B102" s="1403"/>
      <c r="C102" s="1403"/>
      <c r="D102" s="1405"/>
    </row>
    <row r="103" spans="1:15" ht="15.4" customHeight="1" x14ac:dyDescent="0.15">
      <c r="A103" s="1400"/>
      <c r="B103" s="1401"/>
      <c r="C103" s="1401"/>
      <c r="D103" s="1404" t="s">
        <v>159</v>
      </c>
      <c r="E103" s="1406" t="s">
        <v>714</v>
      </c>
      <c r="F103" s="1407"/>
      <c r="G103" s="1408"/>
      <c r="H103" s="445" t="s">
        <v>713</v>
      </c>
      <c r="I103" s="440" t="s">
        <v>717</v>
      </c>
    </row>
    <row r="104" spans="1:15" ht="15.4" customHeight="1" thickBot="1" x14ac:dyDescent="0.2">
      <c r="A104" s="1402"/>
      <c r="B104" s="1403"/>
      <c r="C104" s="1403"/>
      <c r="D104" s="1405"/>
      <c r="E104" s="1402"/>
      <c r="F104" s="1403"/>
      <c r="G104" s="1405"/>
    </row>
    <row r="105" spans="1:15" ht="13.5" customHeight="1" x14ac:dyDescent="0.15"/>
    <row r="106" spans="1:15" s="442" customFormat="1" ht="13.5" customHeight="1" x14ac:dyDescent="0.15">
      <c r="A106" s="442" t="s">
        <v>711</v>
      </c>
    </row>
    <row r="107" spans="1:15" s="441" customFormat="1" ht="13.5" customHeight="1" x14ac:dyDescent="0.15">
      <c r="A107" s="450">
        <v>1</v>
      </c>
      <c r="B107" s="441" t="s">
        <v>796</v>
      </c>
    </row>
    <row r="108" spans="1:15" s="441" customFormat="1" ht="13.5" customHeight="1" x14ac:dyDescent="0.15">
      <c r="A108" s="450">
        <v>2</v>
      </c>
      <c r="B108" s="441" t="s">
        <v>795</v>
      </c>
    </row>
    <row r="109" spans="1:15" s="441" customFormat="1" ht="13.5" customHeight="1" x14ac:dyDescent="0.15">
      <c r="A109" s="450">
        <v>3</v>
      </c>
      <c r="B109" s="441" t="s">
        <v>794</v>
      </c>
    </row>
    <row r="110" spans="1:15" s="441" customFormat="1" ht="13.5" customHeight="1" x14ac:dyDescent="0.15">
      <c r="B110" s="548" t="s">
        <v>943</v>
      </c>
    </row>
    <row r="111" spans="1:15" s="441" customFormat="1" ht="13.5" customHeight="1" x14ac:dyDescent="0.15">
      <c r="A111" s="450">
        <v>4</v>
      </c>
      <c r="B111" s="1409" t="s">
        <v>793</v>
      </c>
      <c r="C111" s="1409"/>
      <c r="D111" s="1409"/>
      <c r="E111" s="1409"/>
      <c r="F111" s="1409"/>
      <c r="G111" s="1409"/>
      <c r="H111" s="1409"/>
      <c r="I111" s="1409"/>
      <c r="J111" s="1409"/>
      <c r="K111" s="1409"/>
      <c r="L111" s="1409"/>
      <c r="M111" s="1409"/>
      <c r="N111" s="1409"/>
      <c r="O111" s="1409"/>
    </row>
    <row r="112" spans="1:15" s="441" customFormat="1" ht="13.5" customHeight="1" x14ac:dyDescent="0.15">
      <c r="B112" s="1409"/>
      <c r="C112" s="1409"/>
      <c r="D112" s="1409"/>
      <c r="E112" s="1409"/>
      <c r="F112" s="1409"/>
      <c r="G112" s="1409"/>
      <c r="H112" s="1409"/>
      <c r="I112" s="1409"/>
      <c r="J112" s="1409"/>
      <c r="K112" s="1409"/>
      <c r="L112" s="1409"/>
      <c r="M112" s="1409"/>
      <c r="N112" s="1409"/>
      <c r="O112" s="1409"/>
    </row>
    <row r="113" spans="1:1" s="442" customFormat="1" ht="13.5" customHeight="1" x14ac:dyDescent="0.15">
      <c r="A113" s="449"/>
    </row>
    <row r="114" spans="1:1" s="442" customFormat="1" ht="13.5" customHeight="1" x14ac:dyDescent="0.15"/>
    <row r="115" spans="1:1" s="442" customFormat="1" ht="13.5" customHeight="1" x14ac:dyDescent="0.15"/>
  </sheetData>
  <mergeCells count="402">
    <mergeCell ref="A103:C104"/>
    <mergeCell ref="D103:D104"/>
    <mergeCell ref="E103:G104"/>
    <mergeCell ref="B111:O112"/>
    <mergeCell ref="F94:M95"/>
    <mergeCell ref="N94:O95"/>
    <mergeCell ref="B97:O97"/>
    <mergeCell ref="B98:O98"/>
    <mergeCell ref="A101:D102"/>
    <mergeCell ref="B90:D90"/>
    <mergeCell ref="E90:H90"/>
    <mergeCell ref="I90:J90"/>
    <mergeCell ref="L90:M90"/>
    <mergeCell ref="N90:O90"/>
    <mergeCell ref="B91:D91"/>
    <mergeCell ref="E91:H91"/>
    <mergeCell ref="I91:J91"/>
    <mergeCell ref="L91:M91"/>
    <mergeCell ref="N91:O91"/>
    <mergeCell ref="B92:D92"/>
    <mergeCell ref="E92:H92"/>
    <mergeCell ref="I92:J92"/>
    <mergeCell ref="L92:M92"/>
    <mergeCell ref="N92:O92"/>
    <mergeCell ref="B93:H93"/>
    <mergeCell ref="I93:M93"/>
    <mergeCell ref="N93:O93"/>
    <mergeCell ref="A87:A93"/>
    <mergeCell ref="B87:D87"/>
    <mergeCell ref="E87:H87"/>
    <mergeCell ref="I87:J87"/>
    <mergeCell ref="L87:M87"/>
    <mergeCell ref="N87:O87"/>
    <mergeCell ref="B88:D88"/>
    <mergeCell ref="E88:H88"/>
    <mergeCell ref="I88:J88"/>
    <mergeCell ref="L88:M88"/>
    <mergeCell ref="N88:O88"/>
    <mergeCell ref="B89:D89"/>
    <mergeCell ref="E89:H89"/>
    <mergeCell ref="I89:J89"/>
    <mergeCell ref="L89:M89"/>
    <mergeCell ref="N89:O89"/>
    <mergeCell ref="B83:D83"/>
    <mergeCell ref="E83:H83"/>
    <mergeCell ref="I83:J83"/>
    <mergeCell ref="L83:M83"/>
    <mergeCell ref="N83:O83"/>
    <mergeCell ref="B84:D84"/>
    <mergeCell ref="E84:H84"/>
    <mergeCell ref="I84:J84"/>
    <mergeCell ref="L84:M84"/>
    <mergeCell ref="N84:O84"/>
    <mergeCell ref="B85:D85"/>
    <mergeCell ref="E85:H85"/>
    <mergeCell ref="I85:J85"/>
    <mergeCell ref="L85:M85"/>
    <mergeCell ref="N85:O85"/>
    <mergeCell ref="B86:H86"/>
    <mergeCell ref="I86:M86"/>
    <mergeCell ref="N86:O86"/>
    <mergeCell ref="A80:A86"/>
    <mergeCell ref="B80:D80"/>
    <mergeCell ref="E80:H80"/>
    <mergeCell ref="I80:J80"/>
    <mergeCell ref="L80:M80"/>
    <mergeCell ref="N80:O80"/>
    <mergeCell ref="B81:D81"/>
    <mergeCell ref="E81:H81"/>
    <mergeCell ref="I81:J81"/>
    <mergeCell ref="L81:M81"/>
    <mergeCell ref="N81:O81"/>
    <mergeCell ref="B82:D82"/>
    <mergeCell ref="E82:H82"/>
    <mergeCell ref="I82:J82"/>
    <mergeCell ref="L82:M82"/>
    <mergeCell ref="N82:O82"/>
    <mergeCell ref="B76:D76"/>
    <mergeCell ref="E76:H76"/>
    <mergeCell ref="I76:J76"/>
    <mergeCell ref="L76:M76"/>
    <mergeCell ref="N76:O76"/>
    <mergeCell ref="B77:D77"/>
    <mergeCell ref="E77:H77"/>
    <mergeCell ref="I77:J77"/>
    <mergeCell ref="L77:M77"/>
    <mergeCell ref="N77:O77"/>
    <mergeCell ref="B78:D78"/>
    <mergeCell ref="E78:H78"/>
    <mergeCell ref="I78:J78"/>
    <mergeCell ref="L78:M78"/>
    <mergeCell ref="N78:O78"/>
    <mergeCell ref="B79:H79"/>
    <mergeCell ref="I79:M79"/>
    <mergeCell ref="N79:O79"/>
    <mergeCell ref="A73:A79"/>
    <mergeCell ref="B73:D73"/>
    <mergeCell ref="E73:H73"/>
    <mergeCell ref="I73:J73"/>
    <mergeCell ref="L73:M73"/>
    <mergeCell ref="N73:O73"/>
    <mergeCell ref="B74:D74"/>
    <mergeCell ref="E74:H74"/>
    <mergeCell ref="I74:J74"/>
    <mergeCell ref="L74:M74"/>
    <mergeCell ref="N74:O74"/>
    <mergeCell ref="B75:D75"/>
    <mergeCell ref="E75:H75"/>
    <mergeCell ref="I75:J75"/>
    <mergeCell ref="L75:M75"/>
    <mergeCell ref="N75:O75"/>
    <mergeCell ref="B69:D69"/>
    <mergeCell ref="E69:H69"/>
    <mergeCell ref="I69:J69"/>
    <mergeCell ref="L69:M69"/>
    <mergeCell ref="N69:O69"/>
    <mergeCell ref="B70:D70"/>
    <mergeCell ref="E70:H70"/>
    <mergeCell ref="I70:J70"/>
    <mergeCell ref="L70:M70"/>
    <mergeCell ref="N70:O70"/>
    <mergeCell ref="B71:D71"/>
    <mergeCell ref="E71:H71"/>
    <mergeCell ref="I71:J71"/>
    <mergeCell ref="L71:M71"/>
    <mergeCell ref="N71:O71"/>
    <mergeCell ref="B72:H72"/>
    <mergeCell ref="I72:M72"/>
    <mergeCell ref="N72:O72"/>
    <mergeCell ref="A66:A72"/>
    <mergeCell ref="B66:D66"/>
    <mergeCell ref="E66:H66"/>
    <mergeCell ref="I66:J66"/>
    <mergeCell ref="L66:M66"/>
    <mergeCell ref="N66:O66"/>
    <mergeCell ref="B67:D67"/>
    <mergeCell ref="E67:H67"/>
    <mergeCell ref="I67:J67"/>
    <mergeCell ref="L67:M67"/>
    <mergeCell ref="N67:O67"/>
    <mergeCell ref="B68:D68"/>
    <mergeCell ref="E68:H68"/>
    <mergeCell ref="I68:J68"/>
    <mergeCell ref="L68:M68"/>
    <mergeCell ref="N68:O68"/>
    <mergeCell ref="B58:D58"/>
    <mergeCell ref="E58:H58"/>
    <mergeCell ref="I58:M58"/>
    <mergeCell ref="N58:O58"/>
    <mergeCell ref="N60:O60"/>
    <mergeCell ref="B61:D61"/>
    <mergeCell ref="N64:O64"/>
    <mergeCell ref="B65:H65"/>
    <mergeCell ref="I65:M65"/>
    <mergeCell ref="N65:O65"/>
    <mergeCell ref="B62:D62"/>
    <mergeCell ref="E62:H62"/>
    <mergeCell ref="I62:J62"/>
    <mergeCell ref="L62:M62"/>
    <mergeCell ref="N62:O62"/>
    <mergeCell ref="B63:D63"/>
    <mergeCell ref="E61:H61"/>
    <mergeCell ref="I61:J61"/>
    <mergeCell ref="L61:M61"/>
    <mergeCell ref="N61:O61"/>
    <mergeCell ref="B64:D64"/>
    <mergeCell ref="E64:H64"/>
    <mergeCell ref="I64:J64"/>
    <mergeCell ref="L64:M64"/>
    <mergeCell ref="A59:A65"/>
    <mergeCell ref="B59:D59"/>
    <mergeCell ref="E59:H59"/>
    <mergeCell ref="I59:J59"/>
    <mergeCell ref="L59:M59"/>
    <mergeCell ref="N59:O59"/>
    <mergeCell ref="B60:D60"/>
    <mergeCell ref="E60:H60"/>
    <mergeCell ref="I60:J60"/>
    <mergeCell ref="L60:M60"/>
    <mergeCell ref="E63:H63"/>
    <mergeCell ref="I63:J63"/>
    <mergeCell ref="L63:M63"/>
    <mergeCell ref="N63:O63"/>
    <mergeCell ref="B52:D52"/>
    <mergeCell ref="E52:H52"/>
    <mergeCell ref="I52:J52"/>
    <mergeCell ref="L52:M52"/>
    <mergeCell ref="N52:O52"/>
    <mergeCell ref="B53:D53"/>
    <mergeCell ref="E53:H53"/>
    <mergeCell ref="I53:J53"/>
    <mergeCell ref="L53:M53"/>
    <mergeCell ref="N53:O53"/>
    <mergeCell ref="B54:D54"/>
    <mergeCell ref="E54:H54"/>
    <mergeCell ref="I54:J54"/>
    <mergeCell ref="L54:M54"/>
    <mergeCell ref="N54:O54"/>
    <mergeCell ref="B55:H55"/>
    <mergeCell ref="I55:M55"/>
    <mergeCell ref="N55:O55"/>
    <mergeCell ref="A49:A55"/>
    <mergeCell ref="B49:D49"/>
    <mergeCell ref="E49:H49"/>
    <mergeCell ref="I49:J49"/>
    <mergeCell ref="L49:M49"/>
    <mergeCell ref="N49:O49"/>
    <mergeCell ref="B50:D50"/>
    <mergeCell ref="E50:H50"/>
    <mergeCell ref="I50:J50"/>
    <mergeCell ref="L50:M50"/>
    <mergeCell ref="N50:O50"/>
    <mergeCell ref="B51:D51"/>
    <mergeCell ref="E51:H51"/>
    <mergeCell ref="I51:J51"/>
    <mergeCell ref="L51:M51"/>
    <mergeCell ref="N51:O51"/>
    <mergeCell ref="B45:D45"/>
    <mergeCell ref="E45:H45"/>
    <mergeCell ref="I45:J45"/>
    <mergeCell ref="L45:M45"/>
    <mergeCell ref="N45:O45"/>
    <mergeCell ref="B46:D46"/>
    <mergeCell ref="E46:H46"/>
    <mergeCell ref="I46:J46"/>
    <mergeCell ref="L46:M46"/>
    <mergeCell ref="N46:O46"/>
    <mergeCell ref="B47:D47"/>
    <mergeCell ref="E47:H47"/>
    <mergeCell ref="I47:J47"/>
    <mergeCell ref="L47:M47"/>
    <mergeCell ref="N47:O47"/>
    <mergeCell ref="B48:H48"/>
    <mergeCell ref="I48:M48"/>
    <mergeCell ref="N48:O48"/>
    <mergeCell ref="A42:A48"/>
    <mergeCell ref="B42:D42"/>
    <mergeCell ref="E42:H42"/>
    <mergeCell ref="I42:J42"/>
    <mergeCell ref="L42:M42"/>
    <mergeCell ref="N42:O42"/>
    <mergeCell ref="B43:D43"/>
    <mergeCell ref="E43:H43"/>
    <mergeCell ref="I43:J43"/>
    <mergeCell ref="L43:M43"/>
    <mergeCell ref="N43:O43"/>
    <mergeCell ref="B44:D44"/>
    <mergeCell ref="E44:H44"/>
    <mergeCell ref="I44:J44"/>
    <mergeCell ref="L44:M44"/>
    <mergeCell ref="N44:O44"/>
    <mergeCell ref="B38:D38"/>
    <mergeCell ref="E38:H38"/>
    <mergeCell ref="I38:J38"/>
    <mergeCell ref="L38:M38"/>
    <mergeCell ref="N38:O38"/>
    <mergeCell ref="B39:D39"/>
    <mergeCell ref="E39:H39"/>
    <mergeCell ref="I39:J39"/>
    <mergeCell ref="L39:M39"/>
    <mergeCell ref="N39:O39"/>
    <mergeCell ref="B40:D40"/>
    <mergeCell ref="E40:H40"/>
    <mergeCell ref="I40:J40"/>
    <mergeCell ref="L40:M40"/>
    <mergeCell ref="N40:O40"/>
    <mergeCell ref="B41:H41"/>
    <mergeCell ref="I41:M41"/>
    <mergeCell ref="N41:O41"/>
    <mergeCell ref="A35:A41"/>
    <mergeCell ref="B35:D35"/>
    <mergeCell ref="E35:H35"/>
    <mergeCell ref="I35:J35"/>
    <mergeCell ref="L35:M35"/>
    <mergeCell ref="N35:O35"/>
    <mergeCell ref="B36:D36"/>
    <mergeCell ref="E36:H36"/>
    <mergeCell ref="I36:J36"/>
    <mergeCell ref="L36:M36"/>
    <mergeCell ref="N36:O36"/>
    <mergeCell ref="B37:D37"/>
    <mergeCell ref="E37:H37"/>
    <mergeCell ref="I37:J37"/>
    <mergeCell ref="L37:M37"/>
    <mergeCell ref="N37:O37"/>
    <mergeCell ref="B31:D31"/>
    <mergeCell ref="E31:H31"/>
    <mergeCell ref="I31:J31"/>
    <mergeCell ref="L31:M31"/>
    <mergeCell ref="N31:O31"/>
    <mergeCell ref="B32:D32"/>
    <mergeCell ref="E32:H32"/>
    <mergeCell ref="I32:J32"/>
    <mergeCell ref="L32:M32"/>
    <mergeCell ref="N32:O32"/>
    <mergeCell ref="B33:D33"/>
    <mergeCell ref="E33:H33"/>
    <mergeCell ref="I33:J33"/>
    <mergeCell ref="L33:M33"/>
    <mergeCell ref="N33:O33"/>
    <mergeCell ref="B34:H34"/>
    <mergeCell ref="I34:M34"/>
    <mergeCell ref="N34:O34"/>
    <mergeCell ref="A28:A34"/>
    <mergeCell ref="B28:D28"/>
    <mergeCell ref="E28:H28"/>
    <mergeCell ref="I28:J28"/>
    <mergeCell ref="L28:M28"/>
    <mergeCell ref="N28:O28"/>
    <mergeCell ref="B29:D29"/>
    <mergeCell ref="E29:H29"/>
    <mergeCell ref="I29:J29"/>
    <mergeCell ref="L29:M29"/>
    <mergeCell ref="N29:O29"/>
    <mergeCell ref="B30:D30"/>
    <mergeCell ref="E30:H30"/>
    <mergeCell ref="I30:J30"/>
    <mergeCell ref="L30:M30"/>
    <mergeCell ref="N30:O30"/>
    <mergeCell ref="A21:A27"/>
    <mergeCell ref="B21:D21"/>
    <mergeCell ref="E21:H21"/>
    <mergeCell ref="I21:J21"/>
    <mergeCell ref="L21:M21"/>
    <mergeCell ref="N21:O21"/>
    <mergeCell ref="B22:D22"/>
    <mergeCell ref="E22:H22"/>
    <mergeCell ref="I22:J22"/>
    <mergeCell ref="L22:M22"/>
    <mergeCell ref="N22:O22"/>
    <mergeCell ref="B23:D23"/>
    <mergeCell ref="E23:H23"/>
    <mergeCell ref="I23:J23"/>
    <mergeCell ref="L23:M23"/>
    <mergeCell ref="N23:O23"/>
    <mergeCell ref="B24:D24"/>
    <mergeCell ref="E24:H24"/>
    <mergeCell ref="I24:J24"/>
    <mergeCell ref="L24:M24"/>
    <mergeCell ref="N24:O24"/>
    <mergeCell ref="B25:D25"/>
    <mergeCell ref="E25:H25"/>
    <mergeCell ref="I25:J25"/>
    <mergeCell ref="L18:M18"/>
    <mergeCell ref="B26:D26"/>
    <mergeCell ref="E26:H26"/>
    <mergeCell ref="I26:J26"/>
    <mergeCell ref="L26:M26"/>
    <mergeCell ref="N26:O26"/>
    <mergeCell ref="B27:H27"/>
    <mergeCell ref="I27:M27"/>
    <mergeCell ref="N27:O27"/>
    <mergeCell ref="L25:M25"/>
    <mergeCell ref="N25:O25"/>
    <mergeCell ref="L15:M15"/>
    <mergeCell ref="A12:O12"/>
    <mergeCell ref="B13:D13"/>
    <mergeCell ref="E13:H13"/>
    <mergeCell ref="I13:M13"/>
    <mergeCell ref="N13:O13"/>
    <mergeCell ref="L19:M19"/>
    <mergeCell ref="N19:O19"/>
    <mergeCell ref="B20:H20"/>
    <mergeCell ref="I20:M20"/>
    <mergeCell ref="N20:O20"/>
    <mergeCell ref="B17:D17"/>
    <mergeCell ref="E17:H17"/>
    <mergeCell ref="I17:J17"/>
    <mergeCell ref="L17:M17"/>
    <mergeCell ref="N17:O17"/>
    <mergeCell ref="B16:D16"/>
    <mergeCell ref="E16:H16"/>
    <mergeCell ref="I16:J16"/>
    <mergeCell ref="L16:M16"/>
    <mergeCell ref="N16:O16"/>
    <mergeCell ref="B18:D18"/>
    <mergeCell ref="E18:H18"/>
    <mergeCell ref="I18:J18"/>
    <mergeCell ref="N15:O15"/>
    <mergeCell ref="N18:O18"/>
    <mergeCell ref="N9:O9"/>
    <mergeCell ref="A10:B10"/>
    <mergeCell ref="N10:O10"/>
    <mergeCell ref="B19:D19"/>
    <mergeCell ref="E19:H19"/>
    <mergeCell ref="I19:J19"/>
    <mergeCell ref="A2:O2"/>
    <mergeCell ref="A4:B4"/>
    <mergeCell ref="C4:G4"/>
    <mergeCell ref="I4:K4"/>
    <mergeCell ref="L4:O4"/>
    <mergeCell ref="A8:O8"/>
    <mergeCell ref="A9:B9"/>
    <mergeCell ref="A14:A20"/>
    <mergeCell ref="B14:D14"/>
    <mergeCell ref="E14:H14"/>
    <mergeCell ref="I14:J14"/>
    <mergeCell ref="L14:M14"/>
    <mergeCell ref="N14:O14"/>
    <mergeCell ref="B15:D15"/>
    <mergeCell ref="E15:H15"/>
    <mergeCell ref="I15:J15"/>
  </mergeCells>
  <phoneticPr fontId="2"/>
  <printOptions horizontalCentered="1"/>
  <pageMargins left="0.39370078740157483" right="0.39370078740157483" top="0.59055118110236227" bottom="0.39370078740157483" header="0.27559055118110237" footer="0.43307086614173229"/>
  <pageSetup paperSize="9" scale="89" orientation="portrait" r:id="rId1"/>
  <headerFooter alignWithMargins="0">
    <oddHeader>&amp;R&amp;A</oddHeader>
  </headerFooter>
  <rowBreaks count="1" manualBreakCount="1">
    <brk id="56" max="1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view="pageBreakPreview" zoomScaleNormal="100" zoomScaleSheetLayoutView="100" workbookViewId="0">
      <selection activeCell="E16" sqref="E16:G16"/>
    </sheetView>
  </sheetViews>
  <sheetFormatPr defaultColWidth="3" defaultRowHeight="13.5" x14ac:dyDescent="0.15"/>
  <cols>
    <col min="1" max="24" width="4.5" style="405" customWidth="1"/>
    <col min="25" max="16384" width="3" style="405"/>
  </cols>
  <sheetData>
    <row r="1" spans="1:21" ht="16.5" customHeight="1" x14ac:dyDescent="0.15">
      <c r="U1" s="468"/>
    </row>
    <row r="2" spans="1:21" ht="16.5" customHeight="1" x14ac:dyDescent="0.15">
      <c r="U2" s="404"/>
    </row>
    <row r="3" spans="1:21" ht="16.5" customHeight="1" x14ac:dyDescent="0.15">
      <c r="U3" s="404"/>
    </row>
    <row r="4" spans="1:21" ht="16.5" customHeight="1" x14ac:dyDescent="0.15">
      <c r="A4" s="1432" t="s">
        <v>829</v>
      </c>
      <c r="B4" s="1432"/>
      <c r="C4" s="1432"/>
      <c r="D4" s="1432"/>
      <c r="E4" s="1432"/>
      <c r="F4" s="1432"/>
      <c r="G4" s="1432"/>
      <c r="H4" s="1432"/>
      <c r="I4" s="1432"/>
      <c r="J4" s="1432"/>
      <c r="K4" s="1432"/>
      <c r="L4" s="1432"/>
      <c r="M4" s="1432"/>
      <c r="N4" s="1432"/>
      <c r="O4" s="1432"/>
      <c r="P4" s="1432"/>
      <c r="Q4" s="1432"/>
      <c r="R4" s="1432"/>
      <c r="S4" s="1432"/>
      <c r="T4" s="1432"/>
      <c r="U4" s="1432"/>
    </row>
    <row r="5" spans="1:21" ht="16.5" customHeight="1" x14ac:dyDescent="0.15">
      <c r="A5" s="1432" t="s">
        <v>828</v>
      </c>
      <c r="B5" s="1432"/>
      <c r="C5" s="1432"/>
      <c r="D5" s="1432"/>
      <c r="E5" s="1432"/>
      <c r="F5" s="1432"/>
      <c r="G5" s="1432"/>
      <c r="H5" s="1432"/>
      <c r="I5" s="1432"/>
      <c r="J5" s="1432"/>
      <c r="K5" s="1432"/>
      <c r="L5" s="1432"/>
      <c r="M5" s="1432"/>
      <c r="N5" s="1432"/>
      <c r="O5" s="1432"/>
      <c r="P5" s="1432"/>
      <c r="Q5" s="1432"/>
      <c r="R5" s="1432"/>
      <c r="S5" s="1432"/>
      <c r="T5" s="1432"/>
      <c r="U5" s="1432"/>
    </row>
    <row r="6" spans="1:21" ht="16.5" customHeight="1" x14ac:dyDescent="0.15">
      <c r="A6" s="467"/>
      <c r="B6" s="467"/>
      <c r="C6" s="467"/>
      <c r="D6" s="467"/>
      <c r="E6" s="467"/>
      <c r="F6" s="467"/>
      <c r="G6" s="467"/>
      <c r="H6" s="467"/>
      <c r="I6" s="467"/>
      <c r="J6" s="467"/>
      <c r="K6" s="467"/>
      <c r="L6" s="467"/>
      <c r="M6" s="467"/>
      <c r="N6" s="467"/>
      <c r="O6" s="467"/>
      <c r="P6" s="467"/>
      <c r="Q6" s="467"/>
      <c r="R6" s="467"/>
      <c r="S6" s="467"/>
      <c r="T6" s="467"/>
      <c r="U6" s="467"/>
    </row>
    <row r="7" spans="1:21" s="408" customFormat="1" ht="22.5" customHeight="1" x14ac:dyDescent="0.15">
      <c r="A7" s="1288" t="s">
        <v>181</v>
      </c>
      <c r="B7" s="1288"/>
      <c r="C7" s="1288"/>
      <c r="D7" s="1435"/>
      <c r="E7" s="1435"/>
      <c r="F7" s="1435"/>
      <c r="G7" s="1435"/>
      <c r="H7" s="1435"/>
      <c r="I7" s="1435"/>
      <c r="J7" s="1435"/>
      <c r="L7" s="1288" t="s">
        <v>295</v>
      </c>
      <c r="M7" s="1288"/>
      <c r="N7" s="1288"/>
      <c r="O7" s="1288"/>
      <c r="P7" s="1288"/>
      <c r="Q7" s="1288"/>
      <c r="R7" s="1288"/>
      <c r="S7" s="1288"/>
      <c r="T7" s="1288"/>
      <c r="U7" s="1288"/>
    </row>
    <row r="8" spans="1:21" ht="16.5" customHeight="1" x14ac:dyDescent="0.15">
      <c r="A8" s="467"/>
      <c r="B8" s="467"/>
      <c r="C8" s="467"/>
      <c r="D8" s="467"/>
      <c r="E8" s="467"/>
      <c r="F8" s="467"/>
      <c r="G8" s="467"/>
      <c r="H8" s="467"/>
      <c r="I8" s="467"/>
      <c r="J8" s="467"/>
      <c r="K8" s="467"/>
      <c r="L8" s="467"/>
      <c r="M8" s="467"/>
      <c r="N8" s="467"/>
      <c r="O8" s="467"/>
      <c r="P8" s="467"/>
      <c r="Q8" s="467"/>
      <c r="R8" s="467"/>
      <c r="S8" s="467"/>
      <c r="T8" s="467"/>
      <c r="U8" s="467"/>
    </row>
    <row r="9" spans="1:21" ht="16.5" customHeight="1" x14ac:dyDescent="0.15">
      <c r="A9" s="461" t="s">
        <v>827</v>
      </c>
      <c r="B9" s="461"/>
      <c r="C9" s="461"/>
      <c r="D9" s="461"/>
      <c r="E9" s="461"/>
      <c r="F9" s="461"/>
      <c r="G9" s="461"/>
      <c r="H9" s="461"/>
      <c r="I9" s="461"/>
      <c r="J9" s="461"/>
      <c r="K9" s="461"/>
      <c r="L9" s="461"/>
      <c r="M9" s="461"/>
      <c r="N9" s="461"/>
      <c r="O9" s="461"/>
      <c r="P9" s="461"/>
      <c r="Q9" s="461"/>
      <c r="R9" s="461"/>
      <c r="S9" s="461"/>
      <c r="T9" s="461"/>
      <c r="U9" s="461"/>
    </row>
    <row r="10" spans="1:21" ht="16.5" customHeight="1" x14ac:dyDescent="0.15">
      <c r="A10" s="461"/>
      <c r="B10" s="461"/>
      <c r="C10" s="461"/>
      <c r="D10" s="461"/>
      <c r="E10" s="461"/>
      <c r="F10" s="461"/>
      <c r="G10" s="461"/>
      <c r="H10" s="461"/>
      <c r="I10" s="461"/>
      <c r="J10" s="461"/>
      <c r="K10" s="461"/>
      <c r="T10" s="461"/>
      <c r="U10" s="461"/>
    </row>
    <row r="11" spans="1:21" ht="16.5" customHeight="1" x14ac:dyDescent="0.15">
      <c r="A11" s="461" t="s">
        <v>826</v>
      </c>
      <c r="B11" s="461"/>
      <c r="C11" s="461"/>
      <c r="D11" s="461"/>
      <c r="E11" s="461"/>
      <c r="F11" s="467"/>
      <c r="G11" s="467"/>
      <c r="H11" s="467"/>
      <c r="I11" s="467"/>
      <c r="J11" s="461"/>
      <c r="K11" s="461"/>
      <c r="L11" s="461"/>
      <c r="U11" s="460"/>
    </row>
    <row r="12" spans="1:21" ht="22.5" customHeight="1" thickBot="1" x14ac:dyDescent="0.2">
      <c r="B12" s="1427" t="s">
        <v>825</v>
      </c>
      <c r="C12" s="1428"/>
      <c r="D12" s="1429"/>
      <c r="E12" s="1427" t="s">
        <v>824</v>
      </c>
      <c r="F12" s="1428"/>
      <c r="G12" s="1428"/>
      <c r="H12" s="1429"/>
    </row>
    <row r="13" spans="1:21" ht="22.5" customHeight="1" thickTop="1" x14ac:dyDescent="0.15">
      <c r="B13" s="1430"/>
      <c r="C13" s="1431"/>
      <c r="D13" s="466" t="s">
        <v>821</v>
      </c>
      <c r="E13" s="1433"/>
      <c r="F13" s="1434"/>
      <c r="G13" s="1434"/>
      <c r="H13" s="465" t="s">
        <v>820</v>
      </c>
      <c r="I13" s="460"/>
      <c r="J13" s="460"/>
      <c r="K13" s="460"/>
      <c r="L13" s="460"/>
    </row>
    <row r="14" spans="1:21" ht="22.5" customHeight="1" x14ac:dyDescent="0.15">
      <c r="B14" s="1418"/>
      <c r="C14" s="1419"/>
      <c r="D14" s="464" t="s">
        <v>821</v>
      </c>
      <c r="E14" s="1425"/>
      <c r="F14" s="1426"/>
      <c r="G14" s="1426"/>
      <c r="H14" s="463" t="s">
        <v>820</v>
      </c>
      <c r="I14" s="460"/>
      <c r="J14" s="460"/>
      <c r="K14" s="460"/>
      <c r="L14" s="460"/>
    </row>
    <row r="15" spans="1:21" ht="22.5" customHeight="1" x14ac:dyDescent="0.15">
      <c r="B15" s="1418"/>
      <c r="C15" s="1419"/>
      <c r="D15" s="464" t="s">
        <v>821</v>
      </c>
      <c r="E15" s="1425"/>
      <c r="F15" s="1426"/>
      <c r="G15" s="1426"/>
      <c r="H15" s="463" t="s">
        <v>820</v>
      </c>
      <c r="I15" s="460"/>
      <c r="J15" s="460"/>
      <c r="K15" s="460"/>
      <c r="L15" s="460"/>
    </row>
    <row r="16" spans="1:21" ht="22.5" customHeight="1" x14ac:dyDescent="0.15">
      <c r="B16" s="1418"/>
      <c r="C16" s="1419"/>
      <c r="D16" s="464" t="s">
        <v>821</v>
      </c>
      <c r="E16" s="1425"/>
      <c r="F16" s="1426"/>
      <c r="G16" s="1426"/>
      <c r="H16" s="463" t="s">
        <v>820</v>
      </c>
      <c r="I16" s="460"/>
      <c r="J16" s="460"/>
      <c r="K16" s="460"/>
      <c r="L16" s="460"/>
    </row>
    <row r="17" spans="1:22" ht="22.5" customHeight="1" x14ac:dyDescent="0.15">
      <c r="B17" s="1418"/>
      <c r="C17" s="1419"/>
      <c r="D17" s="464" t="s">
        <v>821</v>
      </c>
      <c r="E17" s="1425"/>
      <c r="F17" s="1426"/>
      <c r="G17" s="1426"/>
      <c r="H17" s="463" t="s">
        <v>820</v>
      </c>
      <c r="I17" s="460"/>
      <c r="J17" s="460"/>
      <c r="K17" s="460"/>
      <c r="L17" s="460"/>
      <c r="S17" s="432"/>
    </row>
    <row r="18" spans="1:22" ht="22.5" customHeight="1" x14ac:dyDescent="0.15">
      <c r="B18" s="1418"/>
      <c r="C18" s="1419"/>
      <c r="D18" s="464" t="s">
        <v>821</v>
      </c>
      <c r="E18" s="1425"/>
      <c r="F18" s="1426"/>
      <c r="G18" s="1426"/>
      <c r="H18" s="463" t="s">
        <v>820</v>
      </c>
      <c r="I18" s="460"/>
      <c r="J18" s="460"/>
      <c r="K18" s="460"/>
      <c r="L18" s="460"/>
    </row>
    <row r="19" spans="1:22" ht="22.5" customHeight="1" x14ac:dyDescent="0.15">
      <c r="B19" s="1418"/>
      <c r="C19" s="1419"/>
      <c r="D19" s="464" t="s">
        <v>821</v>
      </c>
      <c r="E19" s="1425"/>
      <c r="F19" s="1426"/>
      <c r="G19" s="1426"/>
      <c r="H19" s="463" t="s">
        <v>820</v>
      </c>
      <c r="I19" s="460"/>
      <c r="J19" s="460"/>
      <c r="K19" s="460"/>
      <c r="L19" s="460"/>
    </row>
    <row r="20" spans="1:22" ht="22.5" customHeight="1" x14ac:dyDescent="0.15">
      <c r="B20" s="1418"/>
      <c r="C20" s="1419"/>
      <c r="D20" s="464" t="s">
        <v>821</v>
      </c>
      <c r="E20" s="1425"/>
      <c r="F20" s="1426"/>
      <c r="G20" s="1426"/>
      <c r="H20" s="463" t="s">
        <v>820</v>
      </c>
      <c r="I20" s="460"/>
      <c r="J20" s="460"/>
      <c r="K20" s="460"/>
      <c r="L20" s="460"/>
    </row>
    <row r="21" spans="1:22" ht="22.5" customHeight="1" thickBot="1" x14ac:dyDescent="0.2">
      <c r="B21" s="1418"/>
      <c r="C21" s="1419"/>
      <c r="D21" s="464" t="s">
        <v>821</v>
      </c>
      <c r="E21" s="1425"/>
      <c r="F21" s="1426"/>
      <c r="G21" s="1426"/>
      <c r="H21" s="463" t="s">
        <v>820</v>
      </c>
      <c r="I21" s="460"/>
      <c r="J21" s="460"/>
      <c r="K21" s="460"/>
      <c r="L21" s="460"/>
    </row>
    <row r="22" spans="1:22" ht="22.5" customHeight="1" thickBot="1" x14ac:dyDescent="0.2">
      <c r="B22" s="1418"/>
      <c r="C22" s="1419"/>
      <c r="D22" s="464" t="s">
        <v>821</v>
      </c>
      <c r="E22" s="1425"/>
      <c r="F22" s="1426"/>
      <c r="G22" s="1426"/>
      <c r="H22" s="463" t="s">
        <v>820</v>
      </c>
      <c r="I22" s="1422" t="s">
        <v>823</v>
      </c>
      <c r="J22" s="1423"/>
      <c r="K22" s="1423"/>
      <c r="L22" s="1424"/>
      <c r="N22" s="405" t="s">
        <v>822</v>
      </c>
    </row>
    <row r="23" spans="1:22" ht="22.5" customHeight="1" thickTop="1" thickBot="1" x14ac:dyDescent="0.2">
      <c r="B23" s="1418"/>
      <c r="C23" s="1419"/>
      <c r="D23" s="464" t="s">
        <v>821</v>
      </c>
      <c r="E23" s="1425"/>
      <c r="F23" s="1426"/>
      <c r="G23" s="1426"/>
      <c r="H23" s="463" t="s">
        <v>820</v>
      </c>
      <c r="I23" s="1420"/>
      <c r="J23" s="1421"/>
      <c r="K23" s="1421"/>
      <c r="L23" s="462" t="s">
        <v>820</v>
      </c>
      <c r="M23" s="403" t="s">
        <v>819</v>
      </c>
      <c r="N23" s="405" t="s">
        <v>818</v>
      </c>
    </row>
    <row r="24" spans="1:22" ht="16.5" customHeight="1" x14ac:dyDescent="0.15">
      <c r="A24" s="461"/>
      <c r="B24" s="461"/>
      <c r="C24" s="461"/>
      <c r="D24" s="461"/>
      <c r="E24" s="461"/>
      <c r="F24" s="461"/>
      <c r="G24" s="461"/>
      <c r="H24" s="461"/>
      <c r="I24" s="461"/>
      <c r="J24" s="461"/>
      <c r="K24" s="461"/>
      <c r="L24" s="461"/>
      <c r="U24" s="461"/>
      <c r="V24" s="402"/>
    </row>
    <row r="25" spans="1:22" ht="16.5" customHeight="1" x14ac:dyDescent="0.15">
      <c r="A25" s="461"/>
      <c r="B25" s="461"/>
      <c r="C25" s="461"/>
      <c r="D25" s="461"/>
      <c r="E25" s="461"/>
      <c r="F25" s="461"/>
      <c r="G25" s="461"/>
      <c r="H25" s="461"/>
      <c r="I25" s="461"/>
      <c r="J25" s="461"/>
      <c r="K25" s="461"/>
    </row>
    <row r="26" spans="1:22" ht="16.5" customHeight="1" x14ac:dyDescent="0.15">
      <c r="A26" s="461"/>
      <c r="B26" s="460"/>
      <c r="C26" s="460"/>
      <c r="D26" s="460"/>
      <c r="E26" s="460"/>
      <c r="F26" s="460"/>
      <c r="G26" s="460"/>
    </row>
  </sheetData>
  <mergeCells count="32">
    <mergeCell ref="A4:U4"/>
    <mergeCell ref="E18:G18"/>
    <mergeCell ref="E19:G19"/>
    <mergeCell ref="B14:C14"/>
    <mergeCell ref="E13:G13"/>
    <mergeCell ref="E14:G14"/>
    <mergeCell ref="B12:D12"/>
    <mergeCell ref="O7:U7"/>
    <mergeCell ref="B17:C17"/>
    <mergeCell ref="A5:U5"/>
    <mergeCell ref="B15:C15"/>
    <mergeCell ref="A7:C7"/>
    <mergeCell ref="D7:J7"/>
    <mergeCell ref="L7:N7"/>
    <mergeCell ref="B16:C16"/>
    <mergeCell ref="E15:G15"/>
    <mergeCell ref="E16:G16"/>
    <mergeCell ref="E12:H12"/>
    <mergeCell ref="B13:C13"/>
    <mergeCell ref="B18:C18"/>
    <mergeCell ref="E17:G17"/>
    <mergeCell ref="B19:C19"/>
    <mergeCell ref="I23:K23"/>
    <mergeCell ref="I22:L22"/>
    <mergeCell ref="B20:C20"/>
    <mergeCell ref="B21:C21"/>
    <mergeCell ref="B22:C22"/>
    <mergeCell ref="B23:C23"/>
    <mergeCell ref="E20:G20"/>
    <mergeCell ref="E21:G21"/>
    <mergeCell ref="E22:G22"/>
    <mergeCell ref="E23:G23"/>
  </mergeCells>
  <phoneticPr fontId="2"/>
  <printOptions horizontalCentered="1"/>
  <pageMargins left="0.39370078740157483" right="0.39370078740157483" top="0.59055118110236227" bottom="0.39370078740157483" header="0.27559055118110237" footer="0.43307086614173229"/>
  <pageSetup paperSize="9" scale="94" orientation="portrait" r:id="rId1"/>
  <headerFooter alignWithMargins="0">
    <oddHeader>&amp;R&amp;A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9"/>
  <sheetViews>
    <sheetView view="pageBreakPreview" zoomScaleNormal="100" zoomScaleSheetLayoutView="100" workbookViewId="0">
      <selection activeCell="M24" sqref="M24:S24"/>
    </sheetView>
  </sheetViews>
  <sheetFormatPr defaultColWidth="7.25" defaultRowHeight="13.5" x14ac:dyDescent="0.15"/>
  <cols>
    <col min="1" max="26" width="3.75" style="440" customWidth="1"/>
    <col min="27" max="27" width="1.625" style="440" customWidth="1"/>
    <col min="28" max="28" width="3.75" style="440" customWidth="1"/>
    <col min="29" max="16384" width="7.25" style="440"/>
  </cols>
  <sheetData>
    <row r="1" spans="1:26" ht="9.9499999999999993" customHeight="1" x14ac:dyDescent="0.15">
      <c r="Z1" s="449"/>
    </row>
    <row r="2" spans="1:26" ht="22.5" customHeight="1" x14ac:dyDescent="0.15">
      <c r="A2" s="1449" t="s">
        <v>879</v>
      </c>
      <c r="B2" s="1449"/>
      <c r="C2" s="1449"/>
      <c r="D2" s="1449"/>
      <c r="E2" s="1449"/>
      <c r="F2" s="1449"/>
      <c r="G2" s="1449"/>
      <c r="H2" s="1449"/>
      <c r="I2" s="1449"/>
      <c r="J2" s="1449"/>
      <c r="K2" s="1449"/>
      <c r="L2" s="1449"/>
      <c r="M2" s="1449"/>
      <c r="N2" s="1449"/>
      <c r="O2" s="1449"/>
      <c r="P2" s="1449"/>
      <c r="Q2" s="1449"/>
      <c r="R2" s="1449"/>
      <c r="S2" s="1449"/>
      <c r="T2" s="1449"/>
      <c r="U2" s="1449"/>
      <c r="V2" s="1449"/>
      <c r="W2" s="1449"/>
      <c r="X2" s="1449"/>
      <c r="Y2" s="1449"/>
      <c r="Z2" s="1449"/>
    </row>
    <row r="3" spans="1:26" ht="7.5" customHeight="1" x14ac:dyDescent="0.15"/>
    <row r="4" spans="1:26" ht="22.5" customHeight="1" x14ac:dyDescent="0.15">
      <c r="A4" s="1366" t="s">
        <v>181</v>
      </c>
      <c r="B4" s="1371"/>
      <c r="C4" s="1371"/>
      <c r="D4" s="1367"/>
      <c r="E4" s="1368"/>
      <c r="F4" s="1369"/>
      <c r="G4" s="1369"/>
      <c r="H4" s="1369"/>
      <c r="I4" s="1369"/>
      <c r="J4" s="1370"/>
      <c r="K4" s="489"/>
      <c r="L4" s="1366" t="s">
        <v>295</v>
      </c>
      <c r="M4" s="1371"/>
      <c r="N4" s="1371"/>
      <c r="O4" s="1367"/>
      <c r="P4" s="1371"/>
      <c r="Q4" s="1371"/>
      <c r="R4" s="1371"/>
      <c r="S4" s="1371"/>
      <c r="T4" s="1371"/>
      <c r="U4" s="1371"/>
      <c r="V4" s="1371"/>
      <c r="W4" s="1371"/>
      <c r="X4" s="1371"/>
      <c r="Y4" s="1371"/>
      <c r="Z4" s="1367"/>
    </row>
    <row r="5" spans="1:26" ht="7.5" customHeight="1" x14ac:dyDescent="0.15">
      <c r="R5" s="445"/>
      <c r="S5" s="445"/>
      <c r="T5" s="445"/>
      <c r="U5" s="445"/>
      <c r="V5" s="445"/>
      <c r="W5" s="445"/>
      <c r="X5" s="445"/>
      <c r="Y5" s="445"/>
      <c r="Z5" s="445"/>
    </row>
    <row r="6" spans="1:26" ht="7.5" customHeight="1" x14ac:dyDescent="0.15"/>
    <row r="7" spans="1:26" ht="22.5" customHeight="1" x14ac:dyDescent="0.15">
      <c r="A7" s="1366" t="s">
        <v>878</v>
      </c>
      <c r="B7" s="1371"/>
      <c r="C7" s="1371"/>
      <c r="D7" s="1367"/>
      <c r="E7" s="486" t="s">
        <v>194</v>
      </c>
      <c r="F7" s="488" t="s">
        <v>877</v>
      </c>
      <c r="G7" s="488"/>
      <c r="H7" s="488"/>
      <c r="I7" s="488"/>
      <c r="J7" s="488"/>
      <c r="K7" s="488"/>
      <c r="L7" s="488"/>
      <c r="M7" s="488"/>
      <c r="N7" s="488"/>
      <c r="O7" s="485" t="s">
        <v>196</v>
      </c>
      <c r="P7" s="488" t="s">
        <v>876</v>
      </c>
      <c r="Q7" s="488"/>
      <c r="R7" s="488"/>
      <c r="S7" s="488"/>
      <c r="T7" s="488"/>
      <c r="U7" s="488"/>
      <c r="V7" s="488"/>
      <c r="W7" s="488"/>
      <c r="X7" s="488"/>
      <c r="Y7" s="488"/>
      <c r="Z7" s="484"/>
    </row>
    <row r="8" spans="1:26" ht="9.9499999999999993" customHeight="1" x14ac:dyDescent="0.15"/>
    <row r="9" spans="1:26" s="481" customFormat="1" ht="15.4" customHeight="1" x14ac:dyDescent="0.15">
      <c r="A9" s="482" t="s">
        <v>875</v>
      </c>
    </row>
    <row r="10" spans="1:26" s="481" customFormat="1" ht="7.5" customHeight="1" x14ac:dyDescent="0.15"/>
    <row r="11" spans="1:26" ht="15.4" customHeight="1" x14ac:dyDescent="0.15">
      <c r="A11" s="480" t="s">
        <v>853</v>
      </c>
      <c r="B11" s="440" t="s">
        <v>874</v>
      </c>
    </row>
    <row r="12" spans="1:26" ht="15.4" customHeight="1" x14ac:dyDescent="0.15">
      <c r="A12" s="480"/>
      <c r="B12" s="1450" t="s">
        <v>873</v>
      </c>
      <c r="C12" s="1450"/>
      <c r="D12" s="1450"/>
      <c r="E12" s="1450"/>
      <c r="F12" s="1450"/>
      <c r="G12" s="1450"/>
      <c r="H12" s="1450"/>
      <c r="I12" s="1450" t="s">
        <v>872</v>
      </c>
      <c r="J12" s="1450"/>
      <c r="K12" s="1450"/>
      <c r="L12" s="1450"/>
      <c r="M12" s="1450"/>
      <c r="N12" s="1450"/>
      <c r="O12" s="1450"/>
      <c r="P12" s="1450"/>
      <c r="Q12" s="1450"/>
      <c r="R12" s="1450" t="s">
        <v>871</v>
      </c>
      <c r="S12" s="1450"/>
      <c r="T12" s="1450"/>
      <c r="U12" s="1450"/>
      <c r="V12" s="1450"/>
      <c r="W12" s="1450"/>
      <c r="X12" s="1450"/>
      <c r="Y12" s="1450"/>
    </row>
    <row r="13" spans="1:26" ht="15.4" customHeight="1" x14ac:dyDescent="0.15">
      <c r="A13" s="480"/>
      <c r="B13" s="1450"/>
      <c r="C13" s="1450"/>
      <c r="D13" s="1450"/>
      <c r="E13" s="1450"/>
      <c r="F13" s="1450"/>
      <c r="G13" s="1450"/>
      <c r="H13" s="1450"/>
      <c r="I13" s="1450"/>
      <c r="J13" s="1450"/>
      <c r="K13" s="1450"/>
      <c r="L13" s="1450"/>
      <c r="M13" s="1450"/>
      <c r="N13" s="1450"/>
      <c r="O13" s="1450"/>
      <c r="P13" s="1450"/>
      <c r="Q13" s="1450"/>
      <c r="R13" s="1450"/>
      <c r="S13" s="1450"/>
      <c r="T13" s="1450"/>
      <c r="U13" s="1450"/>
      <c r="V13" s="1450"/>
      <c r="W13" s="1450"/>
      <c r="X13" s="1450"/>
      <c r="Y13" s="1450"/>
    </row>
    <row r="14" spans="1:26" ht="15.4" customHeight="1" x14ac:dyDescent="0.15">
      <c r="A14" s="480"/>
      <c r="B14" s="1387" t="s">
        <v>870</v>
      </c>
      <c r="C14" s="1387"/>
      <c r="D14" s="1387"/>
      <c r="E14" s="1387"/>
      <c r="F14" s="1387"/>
      <c r="G14" s="1387"/>
      <c r="H14" s="1387"/>
      <c r="I14" s="1438" t="s">
        <v>708</v>
      </c>
      <c r="J14" s="1438"/>
      <c r="K14" s="1438"/>
      <c r="L14" s="1438"/>
      <c r="M14" s="1438"/>
      <c r="N14" s="1438"/>
      <c r="O14" s="1438"/>
      <c r="P14" s="1438"/>
      <c r="Q14" s="1438"/>
      <c r="R14" s="1438" t="s">
        <v>708</v>
      </c>
      <c r="S14" s="1438"/>
      <c r="T14" s="1438"/>
      <c r="U14" s="1438"/>
      <c r="V14" s="1438"/>
      <c r="W14" s="1438"/>
      <c r="X14" s="1438"/>
      <c r="Y14" s="1438"/>
    </row>
    <row r="15" spans="1:26" ht="15.4" customHeight="1" x14ac:dyDescent="0.15">
      <c r="A15" s="480"/>
      <c r="B15" s="1387" t="s">
        <v>869</v>
      </c>
      <c r="C15" s="1387"/>
      <c r="D15" s="1387"/>
      <c r="E15" s="1387"/>
      <c r="F15" s="1387"/>
      <c r="G15" s="1387"/>
      <c r="H15" s="1387"/>
      <c r="I15" s="1438" t="s">
        <v>708</v>
      </c>
      <c r="J15" s="1438"/>
      <c r="K15" s="1438"/>
      <c r="L15" s="1438"/>
      <c r="M15" s="1438"/>
      <c r="N15" s="1438"/>
      <c r="O15" s="1438"/>
      <c r="P15" s="1438"/>
      <c r="Q15" s="1438"/>
      <c r="R15" s="1438" t="s">
        <v>708</v>
      </c>
      <c r="S15" s="1438"/>
      <c r="T15" s="1438"/>
      <c r="U15" s="1438"/>
      <c r="V15" s="1438"/>
      <c r="W15" s="1438"/>
      <c r="X15" s="1438"/>
      <c r="Y15" s="1438"/>
    </row>
    <row r="16" spans="1:26" ht="15.4" customHeight="1" x14ac:dyDescent="0.15">
      <c r="A16" s="480"/>
      <c r="B16" s="1387" t="s">
        <v>868</v>
      </c>
      <c r="C16" s="1387"/>
      <c r="D16" s="1387"/>
      <c r="E16" s="1387"/>
      <c r="F16" s="1387"/>
      <c r="G16" s="1387"/>
      <c r="H16" s="1387"/>
      <c r="I16" s="1438" t="s">
        <v>708</v>
      </c>
      <c r="J16" s="1438"/>
      <c r="K16" s="1438"/>
      <c r="L16" s="1438"/>
      <c r="M16" s="1438"/>
      <c r="N16" s="1438"/>
      <c r="O16" s="1438"/>
      <c r="P16" s="1438"/>
      <c r="Q16" s="1438"/>
      <c r="R16" s="1438" t="s">
        <v>708</v>
      </c>
      <c r="S16" s="1438"/>
      <c r="T16" s="1438"/>
      <c r="U16" s="1438"/>
      <c r="V16" s="1438"/>
      <c r="W16" s="1438"/>
      <c r="X16" s="1438"/>
      <c r="Y16" s="1438"/>
    </row>
    <row r="17" spans="1:26" ht="15.4" customHeight="1" x14ac:dyDescent="0.15">
      <c r="A17" s="480"/>
      <c r="B17" s="1387" t="s">
        <v>817</v>
      </c>
      <c r="C17" s="1387"/>
      <c r="D17" s="1387"/>
      <c r="E17" s="1387"/>
      <c r="F17" s="1387"/>
      <c r="G17" s="1387"/>
      <c r="H17" s="1387"/>
      <c r="I17" s="1438"/>
      <c r="J17" s="1438"/>
      <c r="K17" s="1438"/>
      <c r="L17" s="1438"/>
      <c r="M17" s="1438"/>
      <c r="N17" s="1438"/>
      <c r="O17" s="1438"/>
      <c r="P17" s="1438"/>
      <c r="Q17" s="1438"/>
      <c r="R17" s="1438"/>
      <c r="S17" s="1439"/>
      <c r="T17" s="1438"/>
      <c r="U17" s="1438"/>
      <c r="V17" s="1438"/>
      <c r="W17" s="1438"/>
      <c r="X17" s="1438"/>
      <c r="Y17" s="1438"/>
    </row>
    <row r="18" spans="1:26" ht="15.4" customHeight="1" x14ac:dyDescent="0.15">
      <c r="A18" s="480"/>
      <c r="B18" s="1387" t="s">
        <v>867</v>
      </c>
      <c r="C18" s="1387"/>
      <c r="D18" s="1387"/>
      <c r="E18" s="1387"/>
      <c r="F18" s="1387"/>
      <c r="G18" s="1387"/>
      <c r="H18" s="1387"/>
      <c r="I18" s="1368" t="s">
        <v>866</v>
      </c>
      <c r="J18" s="1369"/>
      <c r="K18" s="1369"/>
      <c r="L18" s="1369"/>
      <c r="M18" s="1369"/>
      <c r="N18" s="1369"/>
      <c r="O18" s="1369"/>
      <c r="P18" s="1369"/>
      <c r="Q18" s="1370"/>
      <c r="R18" s="1368" t="s">
        <v>865</v>
      </c>
      <c r="S18" s="1369"/>
      <c r="T18" s="1369"/>
      <c r="U18" s="1369"/>
      <c r="V18" s="1369"/>
      <c r="W18" s="1369"/>
      <c r="X18" s="1369"/>
      <c r="Y18" s="1370"/>
    </row>
    <row r="19" spans="1:26" ht="18" customHeight="1" x14ac:dyDescent="0.15">
      <c r="B19" s="1368" t="s">
        <v>864</v>
      </c>
      <c r="C19" s="1369"/>
      <c r="D19" s="1369"/>
      <c r="E19" s="1369"/>
      <c r="F19" s="1369"/>
      <c r="G19" s="1369"/>
      <c r="H19" s="1369"/>
      <c r="I19" s="1369"/>
      <c r="J19" s="1369"/>
      <c r="K19" s="1369"/>
      <c r="L19" s="1369"/>
      <c r="M19" s="1369"/>
      <c r="N19" s="1369"/>
      <c r="O19" s="1369"/>
      <c r="P19" s="1369"/>
      <c r="Q19" s="1370"/>
      <c r="R19" s="1368"/>
      <c r="S19" s="1369"/>
      <c r="T19" s="1369"/>
      <c r="U19" s="1369"/>
      <c r="V19" s="455" t="s">
        <v>863</v>
      </c>
      <c r="W19" s="455"/>
      <c r="X19" s="455"/>
      <c r="Y19" s="487"/>
    </row>
    <row r="20" spans="1:26" ht="7.5" customHeight="1" x14ac:dyDescent="0.15"/>
    <row r="21" spans="1:26" ht="15.4" customHeight="1" x14ac:dyDescent="0.15">
      <c r="A21" s="480" t="s">
        <v>845</v>
      </c>
      <c r="B21" s="440" t="s">
        <v>862</v>
      </c>
    </row>
    <row r="22" spans="1:26" ht="18" customHeight="1" x14ac:dyDescent="0.15">
      <c r="B22" s="1381" t="s">
        <v>851</v>
      </c>
      <c r="C22" s="1381"/>
      <c r="D22" s="1381"/>
      <c r="E22" s="1381"/>
      <c r="F22" s="1381"/>
      <c r="G22" s="1381" t="s">
        <v>850</v>
      </c>
      <c r="H22" s="1381"/>
      <c r="I22" s="1381"/>
      <c r="J22" s="1381"/>
      <c r="K22" s="1381"/>
      <c r="L22" s="1381"/>
      <c r="M22" s="1381" t="s">
        <v>849</v>
      </c>
      <c r="N22" s="1381"/>
      <c r="O22" s="1381"/>
      <c r="P22" s="1381"/>
      <c r="Q22" s="1381"/>
      <c r="R22" s="1381"/>
      <c r="S22" s="1381"/>
      <c r="T22" s="1381" t="s">
        <v>848</v>
      </c>
      <c r="U22" s="1381"/>
      <c r="V22" s="1381"/>
      <c r="W22" s="1381"/>
      <c r="X22" s="1381"/>
      <c r="Y22" s="1381"/>
      <c r="Z22" s="1381"/>
    </row>
    <row r="23" spans="1:26" ht="18" customHeight="1" x14ac:dyDescent="0.15">
      <c r="B23" s="1387"/>
      <c r="C23" s="1387"/>
      <c r="D23" s="1387"/>
      <c r="E23" s="1387"/>
      <c r="F23" s="1387"/>
      <c r="G23" s="1387"/>
      <c r="H23" s="1387"/>
      <c r="I23" s="1387"/>
      <c r="J23" s="1387"/>
      <c r="K23" s="1387"/>
      <c r="L23" s="1387"/>
      <c r="M23" s="1387"/>
      <c r="N23" s="1387"/>
      <c r="O23" s="1387"/>
      <c r="P23" s="1387"/>
      <c r="Q23" s="1387"/>
      <c r="R23" s="1387"/>
      <c r="S23" s="1387"/>
      <c r="T23" s="1387"/>
      <c r="U23" s="1387"/>
      <c r="V23" s="1387"/>
      <c r="W23" s="1387"/>
      <c r="X23" s="1387"/>
      <c r="Y23" s="1387"/>
      <c r="Z23" s="1387"/>
    </row>
    <row r="24" spans="1:26" ht="18" customHeight="1" x14ac:dyDescent="0.15">
      <c r="B24" s="1387"/>
      <c r="C24" s="1387"/>
      <c r="D24" s="1387"/>
      <c r="E24" s="1387"/>
      <c r="F24" s="1387"/>
      <c r="G24" s="1387"/>
      <c r="H24" s="1387"/>
      <c r="I24" s="1387"/>
      <c r="J24" s="1387"/>
      <c r="K24" s="1387"/>
      <c r="L24" s="1387"/>
      <c r="M24" s="1387"/>
      <c r="N24" s="1387"/>
      <c r="O24" s="1387"/>
      <c r="P24" s="1387"/>
      <c r="Q24" s="1387"/>
      <c r="R24" s="1387"/>
      <c r="S24" s="1387"/>
      <c r="T24" s="1387"/>
      <c r="U24" s="1387"/>
      <c r="V24" s="1448"/>
      <c r="W24" s="1387"/>
      <c r="X24" s="1387"/>
      <c r="Y24" s="1387"/>
      <c r="Z24" s="1387"/>
    </row>
    <row r="25" spans="1:26" ht="18" customHeight="1" x14ac:dyDescent="0.15">
      <c r="B25" s="1387"/>
      <c r="C25" s="1387"/>
      <c r="D25" s="1387"/>
      <c r="E25" s="1387"/>
      <c r="F25" s="1387"/>
      <c r="G25" s="1387"/>
      <c r="H25" s="1387"/>
      <c r="I25" s="1387"/>
      <c r="J25" s="1387"/>
      <c r="K25" s="1387"/>
      <c r="L25" s="1387"/>
      <c r="M25" s="1387"/>
      <c r="N25" s="1387"/>
      <c r="O25" s="1387"/>
      <c r="P25" s="1387"/>
      <c r="Q25" s="1387"/>
      <c r="R25" s="1387"/>
      <c r="S25" s="1387"/>
      <c r="T25" s="1387"/>
      <c r="U25" s="1387"/>
      <c r="V25" s="1387"/>
      <c r="W25" s="1387"/>
      <c r="X25" s="1387"/>
      <c r="Y25" s="1387"/>
      <c r="Z25" s="1387"/>
    </row>
    <row r="26" spans="1:26" s="477" customFormat="1" ht="12.75" customHeight="1" x14ac:dyDescent="0.15">
      <c r="B26" s="479" t="s">
        <v>203</v>
      </c>
      <c r="C26" s="1440" t="s">
        <v>847</v>
      </c>
      <c r="D26" s="1440"/>
      <c r="E26" s="1440"/>
      <c r="F26" s="1440"/>
      <c r="G26" s="1440"/>
      <c r="H26" s="1440"/>
      <c r="I26" s="1440"/>
      <c r="J26" s="1440"/>
      <c r="K26" s="1440"/>
      <c r="L26" s="1440"/>
      <c r="M26" s="1440"/>
      <c r="N26" s="1440"/>
      <c r="O26" s="1440"/>
      <c r="P26" s="1440"/>
      <c r="Q26" s="1440"/>
      <c r="R26" s="1440"/>
      <c r="S26" s="1440"/>
      <c r="T26" s="1440"/>
      <c r="U26" s="1440"/>
      <c r="V26" s="1440"/>
      <c r="W26" s="1440"/>
      <c r="X26" s="1440"/>
      <c r="Y26" s="1440"/>
      <c r="Z26" s="1440"/>
    </row>
    <row r="27" spans="1:26" s="477" customFormat="1" ht="12.75" customHeight="1" x14ac:dyDescent="0.15">
      <c r="B27" s="479" t="s">
        <v>203</v>
      </c>
      <c r="C27" s="1441" t="s">
        <v>846</v>
      </c>
      <c r="D27" s="1441"/>
      <c r="E27" s="1441"/>
      <c r="F27" s="1441"/>
      <c r="G27" s="1441"/>
      <c r="H27" s="1441"/>
      <c r="I27" s="1441"/>
      <c r="J27" s="1441"/>
      <c r="K27" s="1441"/>
      <c r="L27" s="1441"/>
      <c r="M27" s="1441"/>
      <c r="N27" s="1441"/>
      <c r="O27" s="1441"/>
      <c r="P27" s="1441"/>
      <c r="Q27" s="1441"/>
      <c r="R27" s="1441"/>
      <c r="S27" s="1441"/>
      <c r="T27" s="1441"/>
      <c r="U27" s="1441"/>
      <c r="V27" s="1441"/>
      <c r="W27" s="1441"/>
      <c r="X27" s="1441"/>
      <c r="Y27" s="1441"/>
      <c r="Z27" s="1441"/>
    </row>
    <row r="28" spans="1:26" s="477" customFormat="1" ht="12.75" customHeight="1" x14ac:dyDescent="0.15">
      <c r="C28" s="1441"/>
      <c r="D28" s="1441"/>
      <c r="E28" s="1441"/>
      <c r="F28" s="1441"/>
      <c r="G28" s="1441"/>
      <c r="H28" s="1441"/>
      <c r="I28" s="1441"/>
      <c r="J28" s="1441"/>
      <c r="K28" s="1441"/>
      <c r="L28" s="1441"/>
      <c r="M28" s="1441"/>
      <c r="N28" s="1441"/>
      <c r="O28" s="1441"/>
      <c r="P28" s="1441"/>
      <c r="Q28" s="1441"/>
      <c r="R28" s="1441"/>
      <c r="S28" s="1441"/>
      <c r="T28" s="1441"/>
      <c r="U28" s="1441"/>
      <c r="V28" s="1441"/>
      <c r="W28" s="1441"/>
      <c r="X28" s="1441"/>
      <c r="Y28" s="1441"/>
      <c r="Z28" s="1441"/>
    </row>
    <row r="29" spans="1:26" ht="7.5" customHeight="1" x14ac:dyDescent="0.15"/>
    <row r="30" spans="1:26" ht="15.4" customHeight="1" x14ac:dyDescent="0.15">
      <c r="A30" s="480" t="s">
        <v>861</v>
      </c>
      <c r="B30" s="440" t="s">
        <v>860</v>
      </c>
    </row>
    <row r="31" spans="1:26" ht="22.5" customHeight="1" x14ac:dyDescent="0.15">
      <c r="B31" s="1444" t="s">
        <v>859</v>
      </c>
      <c r="C31" s="1366"/>
      <c r="D31" s="1445" t="s">
        <v>858</v>
      </c>
      <c r="E31" s="1446"/>
      <c r="F31" s="1446"/>
      <c r="G31" s="1446"/>
      <c r="H31" s="1447"/>
      <c r="I31" s="1366" t="s">
        <v>857</v>
      </c>
      <c r="J31" s="1371"/>
      <c r="K31" s="1371"/>
      <c r="L31" s="1371"/>
      <c r="M31" s="1371"/>
      <c r="N31" s="1371"/>
      <c r="O31" s="1371"/>
      <c r="P31" s="1371"/>
      <c r="Q31" s="1371"/>
      <c r="R31" s="1371"/>
      <c r="S31" s="1371"/>
      <c r="T31" s="1371"/>
      <c r="U31" s="1371"/>
      <c r="V31" s="1371"/>
      <c r="W31" s="1371"/>
      <c r="X31" s="1371"/>
      <c r="Y31" s="1371"/>
      <c r="Z31" s="484" t="s">
        <v>856</v>
      </c>
    </row>
    <row r="32" spans="1:26" ht="22.5" customHeight="1" x14ac:dyDescent="0.15">
      <c r="B32" s="1381"/>
      <c r="C32" s="1366"/>
      <c r="D32" s="1445" t="s">
        <v>858</v>
      </c>
      <c r="E32" s="1446"/>
      <c r="F32" s="1446"/>
      <c r="G32" s="1446"/>
      <c r="H32" s="1447"/>
      <c r="I32" s="1366" t="s">
        <v>857</v>
      </c>
      <c r="J32" s="1371"/>
      <c r="K32" s="1371"/>
      <c r="L32" s="1371"/>
      <c r="M32" s="1371"/>
      <c r="N32" s="1371"/>
      <c r="O32" s="1371"/>
      <c r="P32" s="1371"/>
      <c r="Q32" s="1371"/>
      <c r="R32" s="1371"/>
      <c r="S32" s="1371"/>
      <c r="T32" s="1371"/>
      <c r="U32" s="1371"/>
      <c r="V32" s="1371"/>
      <c r="W32" s="1371"/>
      <c r="X32" s="1371"/>
      <c r="Y32" s="1371"/>
      <c r="Z32" s="484" t="s">
        <v>856</v>
      </c>
    </row>
    <row r="33" spans="1:26" s="469" customFormat="1" ht="15.4" customHeight="1" x14ac:dyDescent="0.15">
      <c r="B33" s="483" t="s">
        <v>203</v>
      </c>
      <c r="C33" s="1442" t="s">
        <v>855</v>
      </c>
      <c r="D33" s="1443"/>
      <c r="E33" s="1443"/>
      <c r="F33" s="1443"/>
      <c r="G33" s="1443"/>
      <c r="H33" s="1443"/>
      <c r="I33" s="1442"/>
      <c r="J33" s="1442"/>
      <c r="K33" s="1442"/>
      <c r="L33" s="1442"/>
      <c r="M33" s="1442"/>
      <c r="N33" s="1442"/>
      <c r="O33" s="1442"/>
      <c r="P33" s="1442"/>
      <c r="Q33" s="1442"/>
      <c r="R33" s="1442"/>
      <c r="S33" s="1442"/>
      <c r="T33" s="1442"/>
      <c r="U33" s="1442"/>
      <c r="V33" s="1442"/>
      <c r="W33" s="1442"/>
      <c r="X33" s="1442"/>
      <c r="Y33" s="1442"/>
      <c r="Z33" s="1442"/>
    </row>
    <row r="34" spans="1:26" ht="9.9499999999999993" customHeight="1" x14ac:dyDescent="0.15"/>
    <row r="35" spans="1:26" s="481" customFormat="1" ht="15.4" customHeight="1" x14ac:dyDescent="0.15">
      <c r="A35" s="482" t="s">
        <v>854</v>
      </c>
    </row>
    <row r="36" spans="1:26" s="481" customFormat="1" ht="7.5" customHeight="1" x14ac:dyDescent="0.15"/>
    <row r="37" spans="1:26" ht="15.4" customHeight="1" x14ac:dyDescent="0.15">
      <c r="A37" s="480" t="s">
        <v>853</v>
      </c>
      <c r="B37" s="440" t="s">
        <v>852</v>
      </c>
    </row>
    <row r="38" spans="1:26" ht="18" customHeight="1" x14ac:dyDescent="0.15">
      <c r="B38" s="1381" t="s">
        <v>851</v>
      </c>
      <c r="C38" s="1381"/>
      <c r="D38" s="1381"/>
      <c r="E38" s="1381"/>
      <c r="F38" s="1381"/>
      <c r="G38" s="1381" t="s">
        <v>850</v>
      </c>
      <c r="H38" s="1381"/>
      <c r="I38" s="1381"/>
      <c r="J38" s="1381"/>
      <c r="K38" s="1381"/>
      <c r="L38" s="1381"/>
      <c r="M38" s="1381" t="s">
        <v>849</v>
      </c>
      <c r="N38" s="1381"/>
      <c r="O38" s="1381"/>
      <c r="P38" s="1381"/>
      <c r="Q38" s="1381"/>
      <c r="R38" s="1381"/>
      <c r="S38" s="1381"/>
      <c r="T38" s="1381" t="s">
        <v>848</v>
      </c>
      <c r="U38" s="1381"/>
      <c r="V38" s="1381"/>
      <c r="W38" s="1381"/>
      <c r="X38" s="1381"/>
      <c r="Y38" s="1381"/>
      <c r="Z38" s="1381"/>
    </row>
    <row r="39" spans="1:26" ht="18" customHeight="1" x14ac:dyDescent="0.15">
      <c r="B39" s="1387"/>
      <c r="C39" s="1387"/>
      <c r="D39" s="1387"/>
      <c r="E39" s="1387"/>
      <c r="F39" s="1387"/>
      <c r="G39" s="1387"/>
      <c r="H39" s="1387"/>
      <c r="I39" s="1387"/>
      <c r="J39" s="1387"/>
      <c r="K39" s="1387"/>
      <c r="L39" s="1387"/>
      <c r="M39" s="1387"/>
      <c r="N39" s="1387"/>
      <c r="O39" s="1387"/>
      <c r="P39" s="1387"/>
      <c r="Q39" s="1387"/>
      <c r="R39" s="1387"/>
      <c r="S39" s="1387"/>
      <c r="T39" s="1387"/>
      <c r="U39" s="1387"/>
      <c r="V39" s="1387"/>
      <c r="W39" s="1387"/>
      <c r="X39" s="1387"/>
      <c r="Y39" s="1387"/>
      <c r="Z39" s="1387"/>
    </row>
    <row r="40" spans="1:26" ht="18" customHeight="1" x14ac:dyDescent="0.15">
      <c r="B40" s="1387"/>
      <c r="C40" s="1387"/>
      <c r="D40" s="1387"/>
      <c r="E40" s="1387"/>
      <c r="F40" s="1387"/>
      <c r="G40" s="1387"/>
      <c r="H40" s="1387"/>
      <c r="I40" s="1387"/>
      <c r="J40" s="1387"/>
      <c r="K40" s="1387"/>
      <c r="L40" s="1387"/>
      <c r="M40" s="1387"/>
      <c r="N40" s="1387"/>
      <c r="O40" s="1387"/>
      <c r="P40" s="1387"/>
      <c r="Q40" s="1387"/>
      <c r="R40" s="1387"/>
      <c r="S40" s="1387"/>
      <c r="T40" s="1387"/>
      <c r="U40" s="1387"/>
      <c r="V40" s="1387"/>
      <c r="W40" s="1387"/>
      <c r="X40" s="1387"/>
      <c r="Y40" s="1387"/>
      <c r="Z40" s="1387"/>
    </row>
    <row r="41" spans="1:26" ht="18" customHeight="1" x14ac:dyDescent="0.15">
      <c r="B41" s="1387"/>
      <c r="C41" s="1387"/>
      <c r="D41" s="1387"/>
      <c r="E41" s="1387"/>
      <c r="F41" s="1387"/>
      <c r="G41" s="1387"/>
      <c r="H41" s="1387"/>
      <c r="I41" s="1387"/>
      <c r="J41" s="1387"/>
      <c r="K41" s="1387"/>
      <c r="L41" s="1387"/>
      <c r="M41" s="1387"/>
      <c r="N41" s="1387"/>
      <c r="O41" s="1387"/>
      <c r="P41" s="1387"/>
      <c r="Q41" s="1387"/>
      <c r="R41" s="1387"/>
      <c r="S41" s="1387"/>
      <c r="T41" s="1387"/>
      <c r="U41" s="1387"/>
      <c r="V41" s="1387"/>
      <c r="W41" s="1387"/>
      <c r="X41" s="1387"/>
      <c r="Y41" s="1387"/>
      <c r="Z41" s="1387"/>
    </row>
    <row r="42" spans="1:26" s="477" customFormat="1" ht="12.75" customHeight="1" x14ac:dyDescent="0.15">
      <c r="B42" s="479" t="s">
        <v>203</v>
      </c>
      <c r="C42" s="1440" t="s">
        <v>847</v>
      </c>
      <c r="D42" s="1440"/>
      <c r="E42" s="1440"/>
      <c r="F42" s="1440"/>
      <c r="G42" s="1440"/>
      <c r="H42" s="1440"/>
      <c r="I42" s="1440"/>
      <c r="J42" s="1440"/>
      <c r="K42" s="1440"/>
      <c r="L42" s="1440"/>
      <c r="M42" s="1440"/>
      <c r="N42" s="1440"/>
      <c r="O42" s="1440"/>
      <c r="P42" s="1440"/>
      <c r="Q42" s="1440"/>
      <c r="R42" s="1440"/>
      <c r="S42" s="1440"/>
      <c r="T42" s="1440"/>
      <c r="U42" s="1440"/>
      <c r="V42" s="1440"/>
      <c r="W42" s="1440"/>
      <c r="X42" s="1440"/>
      <c r="Y42" s="1440"/>
      <c r="Z42" s="1440"/>
    </row>
    <row r="43" spans="1:26" s="477" customFormat="1" ht="12.75" customHeight="1" x14ac:dyDescent="0.15">
      <c r="B43" s="479" t="s">
        <v>203</v>
      </c>
      <c r="C43" s="1441" t="s">
        <v>846</v>
      </c>
      <c r="D43" s="1441"/>
      <c r="E43" s="1441"/>
      <c r="F43" s="1441"/>
      <c r="G43" s="1441"/>
      <c r="H43" s="1441"/>
      <c r="I43" s="1441"/>
      <c r="J43" s="1441"/>
      <c r="K43" s="1441"/>
      <c r="L43" s="1441"/>
      <c r="M43" s="1441"/>
      <c r="N43" s="1441"/>
      <c r="O43" s="1441"/>
      <c r="P43" s="1441"/>
      <c r="Q43" s="1441"/>
      <c r="R43" s="1441"/>
      <c r="S43" s="1441"/>
      <c r="T43" s="1441"/>
      <c r="U43" s="1441"/>
      <c r="V43" s="1441"/>
      <c r="W43" s="1441"/>
      <c r="X43" s="1441"/>
      <c r="Y43" s="1441"/>
      <c r="Z43" s="1441"/>
    </row>
    <row r="44" spans="1:26" s="477" customFormat="1" ht="12.75" customHeight="1" x14ac:dyDescent="0.15">
      <c r="C44" s="1441"/>
      <c r="D44" s="1441"/>
      <c r="E44" s="1441"/>
      <c r="F44" s="1441"/>
      <c r="G44" s="1441"/>
      <c r="H44" s="1441"/>
      <c r="I44" s="1441"/>
      <c r="J44" s="1441"/>
      <c r="K44" s="1441"/>
      <c r="L44" s="1441"/>
      <c r="M44" s="1441"/>
      <c r="N44" s="1441"/>
      <c r="O44" s="1441"/>
      <c r="P44" s="1441"/>
      <c r="Q44" s="1441"/>
      <c r="R44" s="1441"/>
      <c r="S44" s="1441"/>
      <c r="T44" s="1441"/>
      <c r="U44" s="1441"/>
      <c r="V44" s="1441"/>
      <c r="W44" s="1441"/>
      <c r="X44" s="1441"/>
      <c r="Y44" s="1441"/>
      <c r="Z44" s="1441"/>
    </row>
    <row r="45" spans="1:26" s="469" customFormat="1" ht="7.5" customHeight="1" x14ac:dyDescent="0.15"/>
    <row r="46" spans="1:26" ht="15.4" customHeight="1" x14ac:dyDescent="0.15">
      <c r="A46" s="480" t="s">
        <v>845</v>
      </c>
      <c r="B46" s="440" t="s">
        <v>844</v>
      </c>
    </row>
    <row r="47" spans="1:26" ht="18" customHeight="1" x14ac:dyDescent="0.15">
      <c r="B47" s="1381" t="s">
        <v>843</v>
      </c>
      <c r="C47" s="1381"/>
      <c r="D47" s="1381"/>
      <c r="E47" s="1381"/>
      <c r="F47" s="1381"/>
      <c r="G47" s="1381" t="s">
        <v>842</v>
      </c>
      <c r="H47" s="1381"/>
      <c r="I47" s="1381"/>
      <c r="J47" s="1381"/>
      <c r="K47" s="1381" t="s">
        <v>841</v>
      </c>
      <c r="L47" s="1381"/>
      <c r="M47" s="1381"/>
      <c r="N47" s="1381"/>
      <c r="O47" s="1366" t="s">
        <v>840</v>
      </c>
      <c r="P47" s="1371"/>
      <c r="Q47" s="1371"/>
      <c r="R47" s="1371"/>
      <c r="S47" s="1367"/>
      <c r="T47" s="1366" t="s">
        <v>839</v>
      </c>
      <c r="U47" s="1371"/>
      <c r="V47" s="1371"/>
      <c r="W47" s="1371"/>
      <c r="X47" s="1371"/>
      <c r="Y47" s="1371"/>
      <c r="Z47" s="1367"/>
    </row>
    <row r="48" spans="1:26" ht="18" customHeight="1" x14ac:dyDescent="0.15">
      <c r="B48" s="1387"/>
      <c r="C48" s="1387"/>
      <c r="D48" s="1387"/>
      <c r="E48" s="1387"/>
      <c r="F48" s="1387"/>
      <c r="G48" s="1387"/>
      <c r="H48" s="1387"/>
      <c r="I48" s="1387"/>
      <c r="J48" s="1387"/>
      <c r="K48" s="1387"/>
      <c r="L48" s="1387"/>
      <c r="M48" s="1387"/>
      <c r="N48" s="1387"/>
      <c r="O48" s="1366"/>
      <c r="P48" s="1371"/>
      <c r="Q48" s="1371"/>
      <c r="R48" s="1371"/>
      <c r="S48" s="1367"/>
      <c r="T48" s="1366"/>
      <c r="U48" s="1371"/>
      <c r="V48" s="1371"/>
      <c r="W48" s="1371"/>
      <c r="X48" s="1371"/>
      <c r="Y48" s="1371"/>
      <c r="Z48" s="1367"/>
    </row>
    <row r="49" spans="1:26" ht="18" customHeight="1" x14ac:dyDescent="0.15">
      <c r="B49" s="1387"/>
      <c r="C49" s="1387"/>
      <c r="D49" s="1387"/>
      <c r="E49" s="1387"/>
      <c r="F49" s="1387"/>
      <c r="G49" s="1387"/>
      <c r="H49" s="1387"/>
      <c r="I49" s="1387"/>
      <c r="J49" s="1387"/>
      <c r="K49" s="1387"/>
      <c r="L49" s="1387"/>
      <c r="M49" s="1387"/>
      <c r="N49" s="1387"/>
      <c r="O49" s="1366"/>
      <c r="P49" s="1371"/>
      <c r="Q49" s="1371"/>
      <c r="R49" s="1371"/>
      <c r="S49" s="1367"/>
      <c r="T49" s="1366"/>
      <c r="U49" s="1371"/>
      <c r="V49" s="1371"/>
      <c r="W49" s="1371"/>
      <c r="X49" s="1371"/>
      <c r="Y49" s="1371"/>
      <c r="Z49" s="1367"/>
    </row>
    <row r="50" spans="1:26" ht="18" customHeight="1" x14ac:dyDescent="0.15">
      <c r="B50" s="1387"/>
      <c r="C50" s="1387"/>
      <c r="D50" s="1387"/>
      <c r="E50" s="1387"/>
      <c r="F50" s="1387"/>
      <c r="G50" s="1387"/>
      <c r="H50" s="1387"/>
      <c r="I50" s="1387"/>
      <c r="J50" s="1387"/>
      <c r="K50" s="1387"/>
      <c r="L50" s="1387"/>
      <c r="M50" s="1387"/>
      <c r="N50" s="1387"/>
      <c r="O50" s="1366"/>
      <c r="P50" s="1371"/>
      <c r="Q50" s="1371"/>
      <c r="R50" s="1371"/>
      <c r="S50" s="1367"/>
      <c r="T50" s="1366"/>
      <c r="U50" s="1371"/>
      <c r="V50" s="1371"/>
      <c r="W50" s="1371"/>
      <c r="X50" s="1371"/>
      <c r="Y50" s="1371"/>
      <c r="Z50" s="1367"/>
    </row>
    <row r="51" spans="1:26" ht="18" customHeight="1" x14ac:dyDescent="0.15">
      <c r="B51" s="1387"/>
      <c r="C51" s="1387"/>
      <c r="D51" s="1387"/>
      <c r="E51" s="1387"/>
      <c r="F51" s="1387"/>
      <c r="G51" s="1387"/>
      <c r="H51" s="1387"/>
      <c r="I51" s="1387"/>
      <c r="J51" s="1387"/>
      <c r="K51" s="1387"/>
      <c r="L51" s="1387"/>
      <c r="M51" s="1387"/>
      <c r="N51" s="1387"/>
      <c r="O51" s="1366"/>
      <c r="P51" s="1371"/>
      <c r="Q51" s="1371"/>
      <c r="R51" s="1371"/>
      <c r="S51" s="1367"/>
      <c r="T51" s="1366"/>
      <c r="U51" s="1371"/>
      <c r="V51" s="1371"/>
      <c r="W51" s="1371"/>
      <c r="X51" s="1371"/>
      <c r="Y51" s="1371"/>
      <c r="Z51" s="1367"/>
    </row>
    <row r="52" spans="1:26" ht="18" customHeight="1" x14ac:dyDescent="0.15">
      <c r="B52" s="1387"/>
      <c r="C52" s="1387"/>
      <c r="D52" s="1387"/>
      <c r="E52" s="1387"/>
      <c r="F52" s="1387"/>
      <c r="G52" s="1387"/>
      <c r="H52" s="1387"/>
      <c r="I52" s="1387"/>
      <c r="J52" s="1387"/>
      <c r="K52" s="1387"/>
      <c r="L52" s="1387"/>
      <c r="M52" s="1387"/>
      <c r="N52" s="1387"/>
      <c r="O52" s="1366"/>
      <c r="P52" s="1371"/>
      <c r="Q52" s="1371"/>
      <c r="R52" s="1371"/>
      <c r="S52" s="1367"/>
      <c r="T52" s="1366"/>
      <c r="U52" s="1371"/>
      <c r="V52" s="1371"/>
      <c r="W52" s="1371"/>
      <c r="X52" s="1371"/>
      <c r="Y52" s="1371"/>
      <c r="Z52" s="1367"/>
    </row>
    <row r="53" spans="1:26" s="477" customFormat="1" ht="12.75" customHeight="1" x14ac:dyDescent="0.15">
      <c r="B53" s="479" t="s">
        <v>203</v>
      </c>
      <c r="C53" s="1436" t="s">
        <v>838</v>
      </c>
      <c r="D53" s="1436"/>
      <c r="E53" s="1436"/>
      <c r="F53" s="1436"/>
      <c r="G53" s="1436"/>
      <c r="H53" s="1436"/>
      <c r="I53" s="1436"/>
      <c r="J53" s="1436"/>
      <c r="K53" s="1436"/>
      <c r="L53" s="1436"/>
      <c r="M53" s="1436"/>
      <c r="N53" s="1436"/>
      <c r="O53" s="1436"/>
      <c r="P53" s="1436"/>
      <c r="Q53" s="1436"/>
      <c r="R53" s="1436"/>
      <c r="S53" s="1436"/>
      <c r="T53" s="1436"/>
      <c r="U53" s="1436"/>
      <c r="V53" s="1436"/>
      <c r="W53" s="1436"/>
      <c r="X53" s="1436"/>
      <c r="Y53" s="1436"/>
      <c r="Z53" s="1436"/>
    </row>
    <row r="54" spans="1:26" s="477" customFormat="1" ht="9.9499999999999993" customHeight="1" x14ac:dyDescent="0.15">
      <c r="B54" s="479"/>
      <c r="C54" s="478"/>
      <c r="D54" s="478"/>
      <c r="E54" s="478"/>
      <c r="F54" s="478"/>
      <c r="G54" s="478"/>
      <c r="H54" s="478"/>
      <c r="I54" s="478"/>
      <c r="J54" s="478"/>
      <c r="K54" s="478"/>
      <c r="L54" s="478"/>
      <c r="M54" s="478"/>
      <c r="N54" s="478"/>
      <c r="O54" s="478"/>
      <c r="P54" s="478"/>
      <c r="Q54" s="478"/>
      <c r="R54" s="478"/>
      <c r="S54" s="478"/>
      <c r="T54" s="478"/>
      <c r="U54" s="478"/>
      <c r="V54" s="478"/>
      <c r="W54" s="478"/>
      <c r="X54" s="478"/>
      <c r="Y54" s="478"/>
      <c r="Z54" s="478"/>
    </row>
    <row r="55" spans="1:26" s="474" customFormat="1" x14ac:dyDescent="0.15">
      <c r="A55" s="476" t="s">
        <v>837</v>
      </c>
      <c r="B55" s="475"/>
      <c r="C55" s="475"/>
    </row>
    <row r="56" spans="1:26" s="470" customFormat="1" x14ac:dyDescent="0.15">
      <c r="A56" s="473" t="s">
        <v>836</v>
      </c>
    </row>
    <row r="57" spans="1:26" s="470" customFormat="1" x14ac:dyDescent="0.15">
      <c r="A57" s="473" t="s">
        <v>835</v>
      </c>
    </row>
    <row r="58" spans="1:26" s="470" customFormat="1" x14ac:dyDescent="0.15">
      <c r="A58" s="473" t="s">
        <v>834</v>
      </c>
    </row>
    <row r="59" spans="1:26" s="470" customFormat="1" ht="9.9499999999999993" customHeight="1" x14ac:dyDescent="0.15">
      <c r="A59" s="473"/>
    </row>
    <row r="60" spans="1:26" s="474" customFormat="1" x14ac:dyDescent="0.15">
      <c r="A60" s="476" t="s">
        <v>833</v>
      </c>
      <c r="B60" s="475"/>
      <c r="C60" s="475"/>
    </row>
    <row r="61" spans="1:26" s="470" customFormat="1" x14ac:dyDescent="0.15">
      <c r="A61" s="1437" t="s">
        <v>832</v>
      </c>
      <c r="B61" s="1437"/>
      <c r="C61" s="1437"/>
      <c r="D61" s="1437"/>
      <c r="E61" s="1437"/>
      <c r="F61" s="1437"/>
      <c r="G61" s="1437"/>
      <c r="H61" s="1437"/>
      <c r="I61" s="1437"/>
      <c r="J61" s="1437"/>
      <c r="K61" s="1437"/>
      <c r="L61" s="1437"/>
      <c r="M61" s="1437"/>
      <c r="N61" s="1437"/>
      <c r="O61" s="1437"/>
      <c r="P61" s="1437"/>
      <c r="Q61" s="1437"/>
      <c r="R61" s="1437"/>
      <c r="S61" s="1437"/>
      <c r="T61" s="1437"/>
      <c r="U61" s="1437"/>
      <c r="V61" s="1437"/>
      <c r="W61" s="1437"/>
      <c r="X61" s="1437"/>
      <c r="Y61" s="1437"/>
      <c r="Z61" s="1437"/>
    </row>
    <row r="62" spans="1:26" s="470" customFormat="1" x14ac:dyDescent="0.15">
      <c r="A62" s="473" t="s">
        <v>831</v>
      </c>
      <c r="B62" s="473"/>
      <c r="C62" s="473"/>
      <c r="D62" s="471"/>
      <c r="E62" s="471"/>
      <c r="F62" s="471"/>
      <c r="G62" s="471"/>
      <c r="H62" s="471"/>
      <c r="I62" s="471"/>
      <c r="J62" s="471"/>
      <c r="K62" s="471"/>
      <c r="L62" s="471"/>
      <c r="M62" s="471"/>
      <c r="N62" s="471"/>
      <c r="O62" s="471"/>
      <c r="P62" s="471"/>
      <c r="Q62" s="471"/>
      <c r="R62" s="471"/>
      <c r="S62" s="471"/>
      <c r="T62" s="471"/>
      <c r="U62" s="471"/>
      <c r="V62" s="471"/>
      <c r="W62" s="471"/>
      <c r="X62" s="471"/>
      <c r="Y62" s="471"/>
      <c r="Z62" s="471"/>
    </row>
    <row r="63" spans="1:26" s="470" customFormat="1" x14ac:dyDescent="0.15">
      <c r="A63" s="472" t="s">
        <v>830</v>
      </c>
      <c r="B63" s="472"/>
      <c r="C63" s="472"/>
      <c r="D63" s="471"/>
      <c r="E63" s="471"/>
      <c r="F63" s="471"/>
      <c r="G63" s="471"/>
      <c r="H63" s="471"/>
      <c r="I63" s="471"/>
      <c r="J63" s="471"/>
      <c r="K63" s="471"/>
      <c r="L63" s="471"/>
      <c r="M63" s="471"/>
      <c r="N63" s="471"/>
      <c r="O63" s="471"/>
      <c r="P63" s="471"/>
      <c r="Q63" s="471"/>
      <c r="R63" s="471"/>
      <c r="S63" s="471"/>
      <c r="T63" s="471"/>
      <c r="U63" s="471"/>
      <c r="V63" s="471"/>
      <c r="W63" s="471"/>
      <c r="X63" s="471"/>
      <c r="Y63" s="471"/>
      <c r="Z63" s="471"/>
    </row>
    <row r="64" spans="1:26" s="469" customFormat="1" ht="9.9499999999999993" customHeight="1" x14ac:dyDescent="0.15"/>
    <row r="65" ht="15.4" customHeight="1" x14ac:dyDescent="0.15"/>
    <row r="66" ht="15.4" customHeight="1" x14ac:dyDescent="0.15"/>
    <row r="67" ht="15.4" customHeight="1" x14ac:dyDescent="0.15"/>
    <row r="68" ht="15.4" customHeight="1" x14ac:dyDescent="0.15"/>
    <row r="69" ht="15.4" customHeight="1" x14ac:dyDescent="0.15"/>
    <row r="70" ht="15.4" customHeight="1" x14ac:dyDescent="0.15"/>
    <row r="71" ht="15.4" customHeight="1" x14ac:dyDescent="0.15"/>
    <row r="72" ht="15.4" customHeight="1" x14ac:dyDescent="0.15"/>
    <row r="73" ht="15.4" customHeight="1" x14ac:dyDescent="0.15"/>
    <row r="74" ht="15.4" customHeight="1" x14ac:dyDescent="0.15"/>
    <row r="75" ht="15.4" customHeight="1" x14ac:dyDescent="0.15"/>
    <row r="76" ht="15.4" customHeight="1" x14ac:dyDescent="0.15"/>
    <row r="77" ht="15.4" customHeight="1" x14ac:dyDescent="0.15"/>
    <row r="78" ht="15.4" customHeight="1" x14ac:dyDescent="0.15"/>
    <row r="79" ht="15.4" customHeight="1" x14ac:dyDescent="0.15"/>
  </sheetData>
  <mergeCells count="104">
    <mergeCell ref="A7:D7"/>
    <mergeCell ref="B19:Q19"/>
    <mergeCell ref="R19:U19"/>
    <mergeCell ref="A2:Z2"/>
    <mergeCell ref="A4:D4"/>
    <mergeCell ref="L4:O4"/>
    <mergeCell ref="P4:Z4"/>
    <mergeCell ref="E4:J4"/>
    <mergeCell ref="R12:Y13"/>
    <mergeCell ref="I12:Q13"/>
    <mergeCell ref="B12:H13"/>
    <mergeCell ref="B14:H14"/>
    <mergeCell ref="I14:Q14"/>
    <mergeCell ref="R14:Y14"/>
    <mergeCell ref="B15:H15"/>
    <mergeCell ref="I15:Q15"/>
    <mergeCell ref="R15:Y15"/>
    <mergeCell ref="B16:H16"/>
    <mergeCell ref="I16:Q16"/>
    <mergeCell ref="R16:Y16"/>
    <mergeCell ref="B25:F25"/>
    <mergeCell ref="G25:L25"/>
    <mergeCell ref="M25:S25"/>
    <mergeCell ref="T25:Z25"/>
    <mergeCell ref="B22:F22"/>
    <mergeCell ref="G22:L22"/>
    <mergeCell ref="B24:F24"/>
    <mergeCell ref="G24:L24"/>
    <mergeCell ref="M24:S24"/>
    <mergeCell ref="T24:Z24"/>
    <mergeCell ref="M22:S22"/>
    <mergeCell ref="T22:Z22"/>
    <mergeCell ref="B23:F23"/>
    <mergeCell ref="G23:L23"/>
    <mergeCell ref="M23:S23"/>
    <mergeCell ref="T23:Z23"/>
    <mergeCell ref="C26:Z26"/>
    <mergeCell ref="C27:Z28"/>
    <mergeCell ref="B31:C32"/>
    <mergeCell ref="D31:H31"/>
    <mergeCell ref="I31:L31"/>
    <mergeCell ref="M31:Y31"/>
    <mergeCell ref="D32:H32"/>
    <mergeCell ref="I32:L32"/>
    <mergeCell ref="M32:Y32"/>
    <mergeCell ref="C33:Z33"/>
    <mergeCell ref="B38:F38"/>
    <mergeCell ref="G38:L38"/>
    <mergeCell ref="M38:S38"/>
    <mergeCell ref="T38:Z38"/>
    <mergeCell ref="B39:F39"/>
    <mergeCell ref="G39:L39"/>
    <mergeCell ref="M39:S39"/>
    <mergeCell ref="T39:Z39"/>
    <mergeCell ref="K49:N49"/>
    <mergeCell ref="O49:S49"/>
    <mergeCell ref="B40:F40"/>
    <mergeCell ref="G40:L40"/>
    <mergeCell ref="M40:S40"/>
    <mergeCell ref="T40:Z40"/>
    <mergeCell ref="B41:F41"/>
    <mergeCell ref="G41:L41"/>
    <mergeCell ref="M41:S41"/>
    <mergeCell ref="T41:Z41"/>
    <mergeCell ref="C42:Z42"/>
    <mergeCell ref="C43:Z44"/>
    <mergeCell ref="B47:F47"/>
    <mergeCell ref="G47:J47"/>
    <mergeCell ref="K47:N47"/>
    <mergeCell ref="O47:S47"/>
    <mergeCell ref="T47:Z47"/>
    <mergeCell ref="B52:F52"/>
    <mergeCell ref="G52:J52"/>
    <mergeCell ref="K52:N52"/>
    <mergeCell ref="O52:S52"/>
    <mergeCell ref="T52:Z52"/>
    <mergeCell ref="C53:Z53"/>
    <mergeCell ref="T49:Z49"/>
    <mergeCell ref="A61:Z61"/>
    <mergeCell ref="B17:H17"/>
    <mergeCell ref="I17:Q17"/>
    <mergeCell ref="R17:Y17"/>
    <mergeCell ref="B18:H18"/>
    <mergeCell ref="I18:J18"/>
    <mergeCell ref="K18:Q18"/>
    <mergeCell ref="R18:S18"/>
    <mergeCell ref="T18:Y18"/>
    <mergeCell ref="T51:Z51"/>
    <mergeCell ref="B48:F48"/>
    <mergeCell ref="G48:J48"/>
    <mergeCell ref="K48:N48"/>
    <mergeCell ref="O48:S48"/>
    <mergeCell ref="T48:Z48"/>
    <mergeCell ref="B49:F49"/>
    <mergeCell ref="G49:J49"/>
    <mergeCell ref="B50:F50"/>
    <mergeCell ref="G50:J50"/>
    <mergeCell ref="K50:N50"/>
    <mergeCell ref="O50:S50"/>
    <mergeCell ref="T50:Z50"/>
    <mergeCell ref="B51:F51"/>
    <mergeCell ref="G51:J51"/>
    <mergeCell ref="K51:N51"/>
    <mergeCell ref="O51:S51"/>
  </mergeCells>
  <phoneticPr fontId="2"/>
  <printOptions horizontalCentered="1" verticalCentered="1"/>
  <pageMargins left="0.39370078740157483" right="0.39370078740157483" top="0.59055118110236227" bottom="0.39370078740157483" header="0.27559055118110237" footer="0.43307086614173229"/>
  <pageSetup paperSize="9" scale="89" orientation="portrait" r:id="rId1"/>
  <headerFooter alignWithMargins="0">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36"/>
  <sheetViews>
    <sheetView showGridLines="0" view="pageBreakPreview" zoomScale="70" zoomScaleNormal="70" zoomScaleSheetLayoutView="70" workbookViewId="0">
      <selection activeCell="W5" sqref="W5:AF5"/>
    </sheetView>
  </sheetViews>
  <sheetFormatPr defaultColWidth="9" defaultRowHeight="13.5" x14ac:dyDescent="0.15"/>
  <cols>
    <col min="1" max="2" width="4.25" style="168" customWidth="1"/>
    <col min="3" max="3" width="25" style="124" customWidth="1"/>
    <col min="4" max="4" width="4.875" style="124" customWidth="1"/>
    <col min="5" max="5" width="41.625" style="124" customWidth="1"/>
    <col min="6" max="6" width="4.875" style="124" customWidth="1"/>
    <col min="7" max="7" width="19.625" style="124" customWidth="1"/>
    <col min="8" max="8" width="33.875" style="124" customWidth="1"/>
    <col min="9" max="14" width="4.875" style="124" customWidth="1"/>
    <col min="15" max="15" width="5.875" style="124" customWidth="1"/>
    <col min="16" max="18" width="4.875" style="124" customWidth="1"/>
    <col min="19" max="19" width="5.625" style="124" customWidth="1"/>
    <col min="20" max="23" width="4.875" style="124" customWidth="1"/>
    <col min="24" max="24" width="6" style="124" customWidth="1"/>
    <col min="25" max="32" width="4.875" style="124" customWidth="1"/>
    <col min="33" max="16384" width="9" style="124"/>
  </cols>
  <sheetData>
    <row r="2" spans="1:32" ht="20.25" customHeight="1" x14ac:dyDescent="0.15">
      <c r="A2" s="166" t="s">
        <v>1084</v>
      </c>
      <c r="B2" s="167"/>
    </row>
    <row r="3" spans="1:32" ht="20.25" customHeight="1" x14ac:dyDescent="0.15">
      <c r="A3" s="862" t="s">
        <v>0</v>
      </c>
      <c r="B3" s="862"/>
      <c r="C3" s="862"/>
      <c r="D3" s="862"/>
      <c r="E3" s="862"/>
      <c r="F3" s="862"/>
      <c r="G3" s="862"/>
      <c r="H3" s="862"/>
      <c r="I3" s="862"/>
      <c r="J3" s="862"/>
      <c r="K3" s="862"/>
      <c r="L3" s="862"/>
      <c r="M3" s="862"/>
      <c r="N3" s="862"/>
      <c r="O3" s="862"/>
      <c r="P3" s="862"/>
      <c r="Q3" s="862"/>
      <c r="R3" s="862"/>
      <c r="S3" s="862"/>
      <c r="T3" s="862"/>
      <c r="U3" s="862"/>
      <c r="V3" s="862"/>
      <c r="W3" s="862"/>
      <c r="X3" s="862"/>
      <c r="Y3" s="862"/>
      <c r="Z3" s="862"/>
      <c r="AA3" s="862"/>
      <c r="AB3" s="862"/>
      <c r="AC3" s="862"/>
      <c r="AD3" s="862"/>
      <c r="AE3" s="862"/>
      <c r="AF3" s="862"/>
    </row>
    <row r="4" spans="1:32" ht="20.25" customHeight="1" x14ac:dyDescent="0.15"/>
    <row r="5" spans="1:32" ht="30" customHeight="1" x14ac:dyDescent="0.15">
      <c r="S5" s="863" t="s">
        <v>1</v>
      </c>
      <c r="T5" s="864"/>
      <c r="U5" s="864"/>
      <c r="V5" s="865"/>
      <c r="W5" s="863"/>
      <c r="X5" s="864"/>
      <c r="Y5" s="864"/>
      <c r="Z5" s="864"/>
      <c r="AA5" s="864"/>
      <c r="AB5" s="864"/>
      <c r="AC5" s="864"/>
      <c r="AD5" s="864"/>
      <c r="AE5" s="864"/>
      <c r="AF5" s="865"/>
    </row>
    <row r="6" spans="1:32" ht="20.25" customHeight="1" x14ac:dyDescent="0.15"/>
    <row r="7" spans="1:32" ht="17.25" customHeight="1" x14ac:dyDescent="0.15">
      <c r="A7" s="863" t="s">
        <v>2</v>
      </c>
      <c r="B7" s="864"/>
      <c r="C7" s="865"/>
      <c r="D7" s="863" t="s">
        <v>3</v>
      </c>
      <c r="E7" s="865"/>
      <c r="F7" s="863" t="s">
        <v>4</v>
      </c>
      <c r="G7" s="865"/>
      <c r="H7" s="863" t="s">
        <v>5</v>
      </c>
      <c r="I7" s="864"/>
      <c r="J7" s="864"/>
      <c r="K7" s="864"/>
      <c r="L7" s="864"/>
      <c r="M7" s="864"/>
      <c r="N7" s="864"/>
      <c r="O7" s="864"/>
      <c r="P7" s="864"/>
      <c r="Q7" s="864"/>
      <c r="R7" s="864"/>
      <c r="S7" s="864"/>
      <c r="T7" s="864"/>
      <c r="U7" s="864"/>
      <c r="V7" s="864"/>
      <c r="W7" s="864"/>
      <c r="X7" s="865"/>
      <c r="Y7" s="863" t="s">
        <v>6</v>
      </c>
      <c r="Z7" s="864"/>
      <c r="AA7" s="864"/>
      <c r="AB7" s="865"/>
      <c r="AC7" s="863" t="s">
        <v>7</v>
      </c>
      <c r="AD7" s="864"/>
      <c r="AE7" s="864"/>
      <c r="AF7" s="865"/>
    </row>
    <row r="8" spans="1:32" s="1" customFormat="1" ht="18.75" customHeight="1" x14ac:dyDescent="0.15">
      <c r="A8" s="893" t="s">
        <v>8</v>
      </c>
      <c r="B8" s="894"/>
      <c r="C8" s="895"/>
      <c r="D8" s="893"/>
      <c r="E8" s="895"/>
      <c r="F8" s="893"/>
      <c r="G8" s="895"/>
      <c r="H8" s="899" t="s">
        <v>9</v>
      </c>
      <c r="I8" s="613" t="s">
        <v>10</v>
      </c>
      <c r="J8" s="130" t="s">
        <v>11</v>
      </c>
      <c r="K8" s="131"/>
      <c r="L8" s="131"/>
      <c r="M8" s="613" t="s">
        <v>10</v>
      </c>
      <c r="N8" s="130" t="s">
        <v>12</v>
      </c>
      <c r="O8" s="131"/>
      <c r="P8" s="131"/>
      <c r="Q8" s="613" t="s">
        <v>10</v>
      </c>
      <c r="R8" s="130" t="s">
        <v>13</v>
      </c>
      <c r="S8" s="131"/>
      <c r="T8" s="131"/>
      <c r="U8" s="613" t="s">
        <v>10</v>
      </c>
      <c r="V8" s="130" t="s">
        <v>14</v>
      </c>
      <c r="W8" s="131"/>
      <c r="X8" s="132"/>
      <c r="Y8" s="916"/>
      <c r="Z8" s="917"/>
      <c r="AA8" s="917"/>
      <c r="AB8" s="918"/>
      <c r="AC8" s="916"/>
      <c r="AD8" s="917"/>
      <c r="AE8" s="917"/>
      <c r="AF8" s="918"/>
    </row>
    <row r="9" spans="1:32" s="1" customFormat="1" ht="18.75" customHeight="1" x14ac:dyDescent="0.15">
      <c r="A9" s="912"/>
      <c r="B9" s="913"/>
      <c r="C9" s="914"/>
      <c r="D9" s="912"/>
      <c r="E9" s="914"/>
      <c r="F9" s="912"/>
      <c r="G9" s="914"/>
      <c r="H9" s="915"/>
      <c r="I9" s="163" t="s">
        <v>10</v>
      </c>
      <c r="J9" s="607" t="s">
        <v>15</v>
      </c>
      <c r="K9" s="723"/>
      <c r="L9" s="723"/>
      <c r="M9" s="613" t="s">
        <v>10</v>
      </c>
      <c r="N9" s="607" t="s">
        <v>16</v>
      </c>
      <c r="O9" s="723"/>
      <c r="P9" s="723"/>
      <c r="Q9" s="613" t="s">
        <v>10</v>
      </c>
      <c r="R9" s="607" t="s">
        <v>17</v>
      </c>
      <c r="S9" s="723"/>
      <c r="T9" s="723"/>
      <c r="U9" s="613" t="s">
        <v>10</v>
      </c>
      <c r="V9" s="607" t="s">
        <v>18</v>
      </c>
      <c r="W9" s="723"/>
      <c r="X9" s="135"/>
      <c r="Y9" s="919"/>
      <c r="Z9" s="920"/>
      <c r="AA9" s="920"/>
      <c r="AB9" s="921"/>
      <c r="AC9" s="919"/>
      <c r="AD9" s="920"/>
      <c r="AE9" s="920"/>
      <c r="AF9" s="921"/>
    </row>
    <row r="10" spans="1:32" s="668" customFormat="1" ht="18.75" customHeight="1" x14ac:dyDescent="0.15">
      <c r="A10" s="41"/>
      <c r="B10" s="664"/>
      <c r="C10" s="680"/>
      <c r="D10" s="675"/>
      <c r="E10" s="681"/>
      <c r="F10" s="665"/>
      <c r="G10" s="23"/>
      <c r="H10" s="908" t="s">
        <v>19</v>
      </c>
      <c r="I10" s="682" t="s">
        <v>10</v>
      </c>
      <c r="J10" s="22" t="s">
        <v>20</v>
      </c>
      <c r="K10" s="683"/>
      <c r="L10" s="683"/>
      <c r="M10" s="683"/>
      <c r="N10" s="683"/>
      <c r="O10" s="683"/>
      <c r="P10" s="683"/>
      <c r="Q10" s="683"/>
      <c r="R10" s="683"/>
      <c r="S10" s="683"/>
      <c r="T10" s="683"/>
      <c r="U10" s="683"/>
      <c r="V10" s="683"/>
      <c r="W10" s="683"/>
      <c r="X10" s="684"/>
      <c r="Y10" s="682" t="s">
        <v>10</v>
      </c>
      <c r="Z10" s="22" t="s">
        <v>21</v>
      </c>
      <c r="AA10" s="22"/>
      <c r="AB10" s="685"/>
      <c r="AC10" s="682" t="s">
        <v>10</v>
      </c>
      <c r="AD10" s="22" t="s">
        <v>21</v>
      </c>
      <c r="AE10" s="22"/>
      <c r="AF10" s="685"/>
    </row>
    <row r="11" spans="1:32" s="668" customFormat="1" ht="18.75" customHeight="1" x14ac:dyDescent="0.15">
      <c r="A11" s="90"/>
      <c r="B11" s="670"/>
      <c r="C11" s="686"/>
      <c r="D11" s="673"/>
      <c r="E11" s="224"/>
      <c r="F11" s="667"/>
      <c r="G11" s="88"/>
      <c r="H11" s="909"/>
      <c r="I11" s="724" t="s">
        <v>10</v>
      </c>
      <c r="J11" s="725" t="s">
        <v>22</v>
      </c>
      <c r="K11" s="726"/>
      <c r="L11" s="726"/>
      <c r="M11" s="726"/>
      <c r="N11" s="726"/>
      <c r="O11" s="726"/>
      <c r="P11" s="726"/>
      <c r="Q11" s="726"/>
      <c r="R11" s="726"/>
      <c r="S11" s="726"/>
      <c r="T11" s="726"/>
      <c r="U11" s="726"/>
      <c r="V11" s="726"/>
      <c r="W11" s="726"/>
      <c r="X11" s="688"/>
      <c r="Y11" s="724" t="s">
        <v>10</v>
      </c>
      <c r="Z11" s="702" t="s">
        <v>23</v>
      </c>
      <c r="AA11" s="703"/>
      <c r="AB11" s="689"/>
      <c r="AC11" s="724" t="s">
        <v>10</v>
      </c>
      <c r="AD11" s="702" t="s">
        <v>23</v>
      </c>
      <c r="AE11" s="703"/>
      <c r="AF11" s="689"/>
    </row>
    <row r="12" spans="1:32" s="668" customFormat="1" ht="18.75" customHeight="1" x14ac:dyDescent="0.15">
      <c r="A12" s="90"/>
      <c r="B12" s="670"/>
      <c r="C12" s="686"/>
      <c r="D12" s="673"/>
      <c r="E12" s="224"/>
      <c r="F12" s="667"/>
      <c r="G12" s="88"/>
      <c r="H12" s="883"/>
      <c r="I12" s="690" t="s">
        <v>10</v>
      </c>
      <c r="J12" s="200" t="s">
        <v>24</v>
      </c>
      <c r="K12" s="691"/>
      <c r="L12" s="691"/>
      <c r="M12" s="691"/>
      <c r="N12" s="691"/>
      <c r="O12" s="691"/>
      <c r="P12" s="691"/>
      <c r="Q12" s="691"/>
      <c r="R12" s="691"/>
      <c r="S12" s="691"/>
      <c r="T12" s="691"/>
      <c r="U12" s="691"/>
      <c r="V12" s="691"/>
      <c r="W12" s="691"/>
      <c r="X12" s="692"/>
      <c r="Y12" s="693"/>
      <c r="Z12" s="703"/>
      <c r="AA12" s="703"/>
      <c r="AB12" s="689"/>
      <c r="AC12" s="693"/>
      <c r="AD12" s="703"/>
      <c r="AE12" s="703"/>
      <c r="AF12" s="689"/>
    </row>
    <row r="13" spans="1:32" s="668" customFormat="1" ht="19.5" customHeight="1" x14ac:dyDescent="0.15">
      <c r="A13" s="90"/>
      <c r="B13" s="670"/>
      <c r="C13" s="686"/>
      <c r="D13" s="673"/>
      <c r="E13" s="224"/>
      <c r="F13" s="667"/>
      <c r="G13" s="88"/>
      <c r="H13" s="694" t="s">
        <v>25</v>
      </c>
      <c r="I13" s="695" t="s">
        <v>10</v>
      </c>
      <c r="J13" s="696" t="s">
        <v>26</v>
      </c>
      <c r="K13" s="697"/>
      <c r="L13" s="698"/>
      <c r="M13" s="699" t="s">
        <v>10</v>
      </c>
      <c r="N13" s="696" t="s">
        <v>27</v>
      </c>
      <c r="O13" s="699"/>
      <c r="P13" s="696"/>
      <c r="Q13" s="700"/>
      <c r="R13" s="700"/>
      <c r="S13" s="700"/>
      <c r="T13" s="700"/>
      <c r="U13" s="700"/>
      <c r="V13" s="700"/>
      <c r="W13" s="700"/>
      <c r="X13" s="701"/>
      <c r="Y13" s="703"/>
      <c r="Z13" s="703"/>
      <c r="AA13" s="703"/>
      <c r="AB13" s="689"/>
      <c r="AC13" s="693"/>
      <c r="AD13" s="703"/>
      <c r="AE13" s="703"/>
      <c r="AF13" s="689"/>
    </row>
    <row r="14" spans="1:32" s="668" customFormat="1" ht="19.5" customHeight="1" x14ac:dyDescent="0.15">
      <c r="A14" s="90"/>
      <c r="B14" s="670"/>
      <c r="C14" s="686"/>
      <c r="D14" s="673"/>
      <c r="E14" s="224"/>
      <c r="F14" s="667"/>
      <c r="G14" s="88"/>
      <c r="H14" s="760" t="s">
        <v>1083</v>
      </c>
      <c r="I14" s="761" t="s">
        <v>10</v>
      </c>
      <c r="J14" s="762" t="s">
        <v>26</v>
      </c>
      <c r="K14" s="763"/>
      <c r="L14" s="764"/>
      <c r="M14" s="765" t="s">
        <v>10</v>
      </c>
      <c r="N14" s="762" t="s">
        <v>27</v>
      </c>
      <c r="O14" s="765"/>
      <c r="P14" s="762"/>
      <c r="Q14" s="766"/>
      <c r="R14" s="766"/>
      <c r="S14" s="766"/>
      <c r="T14" s="766"/>
      <c r="U14" s="766"/>
      <c r="V14" s="766"/>
      <c r="W14" s="766"/>
      <c r="X14" s="767"/>
      <c r="Y14" s="727"/>
      <c r="Z14" s="702"/>
      <c r="AA14" s="703"/>
      <c r="AB14" s="689"/>
      <c r="AC14" s="727"/>
      <c r="AD14" s="702"/>
      <c r="AE14" s="703"/>
      <c r="AF14" s="689"/>
    </row>
    <row r="15" spans="1:32" s="668" customFormat="1" ht="19.5" customHeight="1" x14ac:dyDescent="0.15">
      <c r="A15" s="90"/>
      <c r="B15" s="670"/>
      <c r="C15" s="686"/>
      <c r="D15" s="673"/>
      <c r="E15" s="224"/>
      <c r="F15" s="667"/>
      <c r="G15" s="88"/>
      <c r="H15" s="704" t="s">
        <v>28</v>
      </c>
      <c r="I15" s="695" t="s">
        <v>10</v>
      </c>
      <c r="J15" s="696" t="s">
        <v>29</v>
      </c>
      <c r="K15" s="696"/>
      <c r="L15" s="699" t="s">
        <v>10</v>
      </c>
      <c r="M15" s="696" t="s">
        <v>30</v>
      </c>
      <c r="N15" s="696"/>
      <c r="O15" s="699" t="s">
        <v>10</v>
      </c>
      <c r="P15" s="696" t="s">
        <v>31</v>
      </c>
      <c r="Q15" s="696"/>
      <c r="R15" s="699" t="s">
        <v>10</v>
      </c>
      <c r="S15" s="696" t="s">
        <v>32</v>
      </c>
      <c r="T15" s="696"/>
      <c r="U15" s="699" t="s">
        <v>10</v>
      </c>
      <c r="V15" s="696" t="s">
        <v>33</v>
      </c>
      <c r="W15" s="696"/>
      <c r="X15" s="705"/>
      <c r="Y15" s="693"/>
      <c r="Z15" s="703"/>
      <c r="AA15" s="703"/>
      <c r="AB15" s="689"/>
      <c r="AC15" s="693"/>
      <c r="AD15" s="703"/>
      <c r="AE15" s="703"/>
      <c r="AF15" s="689"/>
    </row>
    <row r="16" spans="1:32" s="668" customFormat="1" ht="18.75" customHeight="1" x14ac:dyDescent="0.15">
      <c r="A16" s="90"/>
      <c r="B16" s="670"/>
      <c r="C16" s="686"/>
      <c r="D16" s="673"/>
      <c r="E16" s="224"/>
      <c r="F16" s="667"/>
      <c r="G16" s="88"/>
      <c r="H16" s="704" t="s">
        <v>34</v>
      </c>
      <c r="I16" s="695" t="s">
        <v>10</v>
      </c>
      <c r="J16" s="696" t="s">
        <v>29</v>
      </c>
      <c r="K16" s="697"/>
      <c r="L16" s="699" t="s">
        <v>10</v>
      </c>
      <c r="M16" s="696" t="s">
        <v>35</v>
      </c>
      <c r="N16" s="697"/>
      <c r="O16" s="697"/>
      <c r="P16" s="697"/>
      <c r="Q16" s="697"/>
      <c r="R16" s="697"/>
      <c r="S16" s="697"/>
      <c r="T16" s="697"/>
      <c r="U16" s="697"/>
      <c r="V16" s="697"/>
      <c r="W16" s="697"/>
      <c r="X16" s="706"/>
      <c r="Y16" s="693"/>
      <c r="Z16" s="703"/>
      <c r="AA16" s="703"/>
      <c r="AB16" s="689"/>
      <c r="AC16" s="693"/>
      <c r="AD16" s="703"/>
      <c r="AE16" s="703"/>
      <c r="AF16" s="689"/>
    </row>
    <row r="17" spans="1:32" s="668" customFormat="1" ht="18.75" customHeight="1" x14ac:dyDescent="0.15">
      <c r="A17" s="90"/>
      <c r="B17" s="670"/>
      <c r="C17" s="686"/>
      <c r="D17" s="673"/>
      <c r="E17" s="224"/>
      <c r="F17" s="667"/>
      <c r="G17" s="88"/>
      <c r="H17" s="882" t="s">
        <v>36</v>
      </c>
      <c r="I17" s="910" t="s">
        <v>10</v>
      </c>
      <c r="J17" s="886" t="s">
        <v>29</v>
      </c>
      <c r="K17" s="886"/>
      <c r="L17" s="888" t="s">
        <v>10</v>
      </c>
      <c r="M17" s="886" t="s">
        <v>35</v>
      </c>
      <c r="N17" s="886"/>
      <c r="O17" s="702"/>
      <c r="P17" s="702"/>
      <c r="Q17" s="702"/>
      <c r="R17" s="702"/>
      <c r="S17" s="707"/>
      <c r="T17" s="702"/>
      <c r="U17" s="702"/>
      <c r="V17" s="707"/>
      <c r="W17" s="702"/>
      <c r="X17" s="88"/>
      <c r="Y17" s="693"/>
      <c r="Z17" s="703"/>
      <c r="AA17" s="703"/>
      <c r="AB17" s="689"/>
      <c r="AC17" s="693"/>
      <c r="AD17" s="703"/>
      <c r="AE17" s="703"/>
      <c r="AF17" s="689"/>
    </row>
    <row r="18" spans="1:32" s="668" customFormat="1" ht="18.75" customHeight="1" x14ac:dyDescent="0.15">
      <c r="A18" s="90"/>
      <c r="B18" s="670"/>
      <c r="C18" s="686"/>
      <c r="D18" s="673"/>
      <c r="E18" s="224"/>
      <c r="F18" s="667"/>
      <c r="G18" s="88"/>
      <c r="H18" s="883"/>
      <c r="I18" s="911"/>
      <c r="J18" s="887"/>
      <c r="K18" s="887"/>
      <c r="L18" s="889"/>
      <c r="M18" s="887"/>
      <c r="N18" s="887"/>
      <c r="O18" s="708"/>
      <c r="P18" s="708"/>
      <c r="Q18" s="708"/>
      <c r="R18" s="708"/>
      <c r="S18" s="708"/>
      <c r="T18" s="708"/>
      <c r="U18" s="708"/>
      <c r="V18" s="708"/>
      <c r="W18" s="708"/>
      <c r="X18" s="709"/>
      <c r="Y18" s="693"/>
      <c r="Z18" s="703"/>
      <c r="AA18" s="703"/>
      <c r="AB18" s="689"/>
      <c r="AC18" s="693"/>
      <c r="AD18" s="703"/>
      <c r="AE18" s="703"/>
      <c r="AF18" s="689"/>
    </row>
    <row r="19" spans="1:32" s="668" customFormat="1" ht="18.75" customHeight="1" x14ac:dyDescent="0.15">
      <c r="A19" s="90"/>
      <c r="B19" s="670"/>
      <c r="C19" s="686"/>
      <c r="D19" s="724"/>
      <c r="E19" s="224"/>
      <c r="F19" s="667"/>
      <c r="G19" s="88"/>
      <c r="H19" s="882" t="s">
        <v>37</v>
      </c>
      <c r="I19" s="910" t="s">
        <v>10</v>
      </c>
      <c r="J19" s="886" t="s">
        <v>29</v>
      </c>
      <c r="K19" s="886"/>
      <c r="L19" s="888" t="s">
        <v>10</v>
      </c>
      <c r="M19" s="886" t="s">
        <v>35</v>
      </c>
      <c r="N19" s="886"/>
      <c r="O19" s="707"/>
      <c r="P19" s="707"/>
      <c r="Q19" s="707"/>
      <c r="R19" s="707"/>
      <c r="S19" s="707"/>
      <c r="T19" s="707"/>
      <c r="U19" s="707"/>
      <c r="V19" s="707"/>
      <c r="W19" s="707"/>
      <c r="X19" s="710"/>
      <c r="Y19" s="693"/>
      <c r="Z19" s="703"/>
      <c r="AA19" s="703"/>
      <c r="AB19" s="689"/>
      <c r="AC19" s="693"/>
      <c r="AD19" s="703"/>
      <c r="AE19" s="703"/>
      <c r="AF19" s="689"/>
    </row>
    <row r="20" spans="1:32" s="668" customFormat="1" ht="18.75" customHeight="1" x14ac:dyDescent="0.15">
      <c r="A20" s="711"/>
      <c r="B20" s="670"/>
      <c r="C20" s="686"/>
      <c r="D20" s="724"/>
      <c r="E20" s="224"/>
      <c r="F20" s="667"/>
      <c r="G20" s="88"/>
      <c r="H20" s="883"/>
      <c r="I20" s="911"/>
      <c r="J20" s="887"/>
      <c r="K20" s="887"/>
      <c r="L20" s="889"/>
      <c r="M20" s="887"/>
      <c r="N20" s="887"/>
      <c r="O20" s="708"/>
      <c r="P20" s="708"/>
      <c r="Q20" s="708"/>
      <c r="R20" s="708"/>
      <c r="S20" s="708"/>
      <c r="T20" s="708"/>
      <c r="U20" s="708"/>
      <c r="V20" s="708"/>
      <c r="W20" s="708"/>
      <c r="X20" s="709"/>
      <c r="Y20" s="693"/>
      <c r="Z20" s="703"/>
      <c r="AA20" s="703"/>
      <c r="AB20" s="689"/>
      <c r="AC20" s="693"/>
      <c r="AD20" s="703"/>
      <c r="AE20" s="703"/>
      <c r="AF20" s="689"/>
    </row>
    <row r="21" spans="1:32" s="668" customFormat="1" ht="18.75" customHeight="1" x14ac:dyDescent="0.15">
      <c r="A21" s="711"/>
      <c r="B21" s="670"/>
      <c r="C21" s="686"/>
      <c r="D21" s="724"/>
      <c r="E21" s="224"/>
      <c r="F21" s="667"/>
      <c r="G21" s="88"/>
      <c r="H21" s="882" t="s">
        <v>38</v>
      </c>
      <c r="I21" s="884" t="s">
        <v>10</v>
      </c>
      <c r="J21" s="886" t="s">
        <v>39</v>
      </c>
      <c r="K21" s="886"/>
      <c r="L21" s="886"/>
      <c r="M21" s="888" t="s">
        <v>10</v>
      </c>
      <c r="N21" s="886" t="s">
        <v>40</v>
      </c>
      <c r="O21" s="886"/>
      <c r="P21" s="886"/>
      <c r="Q21" s="880"/>
      <c r="R21" s="880"/>
      <c r="S21" s="880"/>
      <c r="T21" s="880"/>
      <c r="U21" s="880"/>
      <c r="V21" s="880"/>
      <c r="W21" s="880"/>
      <c r="X21" s="891"/>
      <c r="Y21" s="693"/>
      <c r="Z21" s="703"/>
      <c r="AA21" s="703"/>
      <c r="AB21" s="689"/>
      <c r="AC21" s="693"/>
      <c r="AD21" s="703"/>
      <c r="AE21" s="703"/>
      <c r="AF21" s="689"/>
    </row>
    <row r="22" spans="1:32" s="668" customFormat="1" ht="19.5" customHeight="1" x14ac:dyDescent="0.15">
      <c r="A22" s="669"/>
      <c r="B22" s="728"/>
      <c r="C22" s="686"/>
      <c r="D22" s="724"/>
      <c r="E22" s="224"/>
      <c r="F22" s="667"/>
      <c r="G22" s="88"/>
      <c r="H22" s="883"/>
      <c r="I22" s="885"/>
      <c r="J22" s="887"/>
      <c r="K22" s="887"/>
      <c r="L22" s="887"/>
      <c r="M22" s="889"/>
      <c r="N22" s="887"/>
      <c r="O22" s="887"/>
      <c r="P22" s="887"/>
      <c r="Q22" s="881"/>
      <c r="R22" s="881"/>
      <c r="S22" s="881"/>
      <c r="T22" s="881"/>
      <c r="U22" s="881"/>
      <c r="V22" s="881"/>
      <c r="W22" s="881"/>
      <c r="X22" s="892"/>
      <c r="Y22" s="693"/>
      <c r="Z22" s="703"/>
      <c r="AA22" s="703"/>
      <c r="AB22" s="689"/>
      <c r="AC22" s="693"/>
      <c r="AD22" s="703"/>
      <c r="AE22" s="703"/>
      <c r="AF22" s="689"/>
    </row>
    <row r="23" spans="1:32" s="668" customFormat="1" ht="19.5" customHeight="1" x14ac:dyDescent="0.15">
      <c r="A23" s="90"/>
      <c r="B23" s="670"/>
      <c r="C23" s="686"/>
      <c r="D23" s="724" t="s">
        <v>10</v>
      </c>
      <c r="E23" s="224" t="s">
        <v>41</v>
      </c>
      <c r="F23" s="667"/>
      <c r="G23" s="88"/>
      <c r="H23" s="882" t="s">
        <v>44</v>
      </c>
      <c r="I23" s="884" t="s">
        <v>10</v>
      </c>
      <c r="J23" s="886" t="s">
        <v>39</v>
      </c>
      <c r="K23" s="886"/>
      <c r="L23" s="886"/>
      <c r="M23" s="888" t="s">
        <v>10</v>
      </c>
      <c r="N23" s="886" t="s">
        <v>40</v>
      </c>
      <c r="O23" s="886"/>
      <c r="P23" s="886"/>
      <c r="Q23" s="880"/>
      <c r="R23" s="880"/>
      <c r="S23" s="880"/>
      <c r="T23" s="880"/>
      <c r="U23" s="880"/>
      <c r="V23" s="880"/>
      <c r="W23" s="880"/>
      <c r="X23" s="891"/>
      <c r="Y23" s="693"/>
      <c r="Z23" s="703"/>
      <c r="AA23" s="703"/>
      <c r="AB23" s="689"/>
      <c r="AC23" s="693"/>
      <c r="AD23" s="703"/>
      <c r="AE23" s="703"/>
      <c r="AF23" s="689"/>
    </row>
    <row r="24" spans="1:32" s="668" customFormat="1" ht="19.5" customHeight="1" x14ac:dyDescent="0.15">
      <c r="A24" s="711" t="s">
        <v>10</v>
      </c>
      <c r="B24" s="670">
        <v>11</v>
      </c>
      <c r="C24" s="686" t="s">
        <v>42</v>
      </c>
      <c r="D24" s="724" t="s">
        <v>10</v>
      </c>
      <c r="E24" s="224" t="s">
        <v>43</v>
      </c>
      <c r="F24" s="667"/>
      <c r="G24" s="88"/>
      <c r="H24" s="883"/>
      <c r="I24" s="885"/>
      <c r="J24" s="887"/>
      <c r="K24" s="887"/>
      <c r="L24" s="887"/>
      <c r="M24" s="889"/>
      <c r="N24" s="887"/>
      <c r="O24" s="887"/>
      <c r="P24" s="887"/>
      <c r="Q24" s="881"/>
      <c r="R24" s="881"/>
      <c r="S24" s="881"/>
      <c r="T24" s="881"/>
      <c r="U24" s="881"/>
      <c r="V24" s="881"/>
      <c r="W24" s="881"/>
      <c r="X24" s="892"/>
      <c r="Y24" s="693"/>
      <c r="Z24" s="703"/>
      <c r="AA24" s="703"/>
      <c r="AB24" s="689"/>
      <c r="AC24" s="693"/>
      <c r="AD24" s="703"/>
      <c r="AE24" s="703"/>
      <c r="AF24" s="689"/>
    </row>
    <row r="25" spans="1:32" s="668" customFormat="1" ht="19.5" customHeight="1" x14ac:dyDescent="0.15">
      <c r="A25" s="711"/>
      <c r="B25" s="670"/>
      <c r="C25" s="686"/>
      <c r="D25" s="724" t="s">
        <v>10</v>
      </c>
      <c r="E25" s="224" t="s">
        <v>45</v>
      </c>
      <c r="F25" s="667"/>
      <c r="G25" s="88"/>
      <c r="H25" s="882" t="s">
        <v>46</v>
      </c>
      <c r="I25" s="884" t="s">
        <v>10</v>
      </c>
      <c r="J25" s="886" t="s">
        <v>39</v>
      </c>
      <c r="K25" s="886"/>
      <c r="L25" s="886"/>
      <c r="M25" s="888" t="s">
        <v>10</v>
      </c>
      <c r="N25" s="886" t="s">
        <v>40</v>
      </c>
      <c r="O25" s="886"/>
      <c r="P25" s="886"/>
      <c r="Q25" s="880"/>
      <c r="R25" s="880"/>
      <c r="S25" s="880"/>
      <c r="T25" s="880"/>
      <c r="U25" s="880"/>
      <c r="V25" s="880"/>
      <c r="W25" s="880"/>
      <c r="X25" s="891"/>
      <c r="Y25" s="693"/>
      <c r="Z25" s="703"/>
      <c r="AA25" s="703"/>
      <c r="AB25" s="689"/>
      <c r="AC25" s="693"/>
      <c r="AD25" s="703"/>
      <c r="AE25" s="703"/>
      <c r="AF25" s="689"/>
    </row>
    <row r="26" spans="1:32" s="668" customFormat="1" ht="19.5" customHeight="1" x14ac:dyDescent="0.15">
      <c r="A26" s="669"/>
      <c r="B26" s="728"/>
      <c r="C26" s="686"/>
      <c r="D26" s="724"/>
      <c r="E26" s="224"/>
      <c r="F26" s="667"/>
      <c r="G26" s="88"/>
      <c r="H26" s="883"/>
      <c r="I26" s="885"/>
      <c r="J26" s="887"/>
      <c r="K26" s="887"/>
      <c r="L26" s="887"/>
      <c r="M26" s="889"/>
      <c r="N26" s="887"/>
      <c r="O26" s="887"/>
      <c r="P26" s="887"/>
      <c r="Q26" s="881"/>
      <c r="R26" s="881"/>
      <c r="S26" s="881"/>
      <c r="T26" s="881"/>
      <c r="U26" s="881"/>
      <c r="V26" s="881"/>
      <c r="W26" s="881"/>
      <c r="X26" s="892"/>
      <c r="Y26" s="693"/>
      <c r="Z26" s="703"/>
      <c r="AA26" s="703"/>
      <c r="AB26" s="689"/>
      <c r="AC26" s="693"/>
      <c r="AD26" s="703"/>
      <c r="AE26" s="703"/>
      <c r="AF26" s="689"/>
    </row>
    <row r="27" spans="1:32" s="668" customFormat="1" ht="19.5" customHeight="1" x14ac:dyDescent="0.15">
      <c r="A27" s="90"/>
      <c r="B27" s="670"/>
      <c r="C27" s="88"/>
      <c r="D27" s="725"/>
      <c r="E27" s="224"/>
      <c r="F27" s="667"/>
      <c r="G27" s="88"/>
      <c r="H27" s="704" t="s">
        <v>47</v>
      </c>
      <c r="I27" s="724" t="s">
        <v>10</v>
      </c>
      <c r="J27" s="696" t="s">
        <v>29</v>
      </c>
      <c r="K27" s="697"/>
      <c r="L27" s="724" t="s">
        <v>10</v>
      </c>
      <c r="M27" s="696" t="s">
        <v>35</v>
      </c>
      <c r="N27" s="696"/>
      <c r="O27" s="696"/>
      <c r="P27" s="696"/>
      <c r="Q27" s="696"/>
      <c r="R27" s="696"/>
      <c r="S27" s="696"/>
      <c r="T27" s="696"/>
      <c r="U27" s="696"/>
      <c r="V27" s="696"/>
      <c r="W27" s="696"/>
      <c r="X27" s="705"/>
      <c r="Y27" s="693"/>
      <c r="Z27" s="703"/>
      <c r="AA27" s="703"/>
      <c r="AB27" s="689"/>
      <c r="AC27" s="693"/>
      <c r="AD27" s="703"/>
      <c r="AE27" s="703"/>
      <c r="AF27" s="689"/>
    </row>
    <row r="28" spans="1:32" s="668" customFormat="1" ht="19.5" customHeight="1" x14ac:dyDescent="0.15">
      <c r="A28" s="90"/>
      <c r="B28" s="672"/>
      <c r="C28" s="672"/>
      <c r="D28" s="725"/>
      <c r="E28" s="725"/>
      <c r="F28" s="667"/>
      <c r="G28" s="88"/>
      <c r="H28" s="882" t="s">
        <v>48</v>
      </c>
      <c r="I28" s="910" t="s">
        <v>10</v>
      </c>
      <c r="J28" s="886" t="s">
        <v>39</v>
      </c>
      <c r="K28" s="886"/>
      <c r="L28" s="886"/>
      <c r="M28" s="888" t="s">
        <v>10</v>
      </c>
      <c r="N28" s="886" t="s">
        <v>40</v>
      </c>
      <c r="O28" s="886"/>
      <c r="P28" s="886"/>
      <c r="Q28" s="707"/>
      <c r="R28" s="707"/>
      <c r="S28" s="707"/>
      <c r="T28" s="707"/>
      <c r="U28" s="707"/>
      <c r="V28" s="707"/>
      <c r="W28" s="707"/>
      <c r="X28" s="710"/>
      <c r="Y28" s="693"/>
      <c r="Z28" s="703"/>
      <c r="AA28" s="703"/>
      <c r="AB28" s="689"/>
      <c r="AC28" s="693"/>
      <c r="AD28" s="703"/>
      <c r="AE28" s="703"/>
      <c r="AF28" s="689"/>
    </row>
    <row r="29" spans="1:32" s="668" customFormat="1" ht="18.75" customHeight="1" x14ac:dyDescent="0.15">
      <c r="A29" s="711"/>
      <c r="B29" s="672"/>
      <c r="C29" s="672"/>
      <c r="D29" s="725"/>
      <c r="E29" s="725"/>
      <c r="F29" s="667"/>
      <c r="G29" s="88"/>
      <c r="H29" s="883"/>
      <c r="I29" s="911"/>
      <c r="J29" s="887"/>
      <c r="K29" s="887"/>
      <c r="L29" s="887"/>
      <c r="M29" s="889"/>
      <c r="N29" s="887"/>
      <c r="O29" s="887"/>
      <c r="P29" s="887"/>
      <c r="Q29" s="712"/>
      <c r="R29" s="712"/>
      <c r="S29" s="712"/>
      <c r="T29" s="712"/>
      <c r="U29" s="712"/>
      <c r="V29" s="712"/>
      <c r="W29" s="712"/>
      <c r="X29" s="713"/>
      <c r="Y29" s="693"/>
      <c r="Z29" s="703"/>
      <c r="AA29" s="703"/>
      <c r="AB29" s="689"/>
      <c r="AC29" s="693"/>
      <c r="AD29" s="703"/>
      <c r="AE29" s="703"/>
      <c r="AF29" s="689"/>
    </row>
    <row r="30" spans="1:32" s="668" customFormat="1" ht="18.75" customHeight="1" x14ac:dyDescent="0.15">
      <c r="A30" s="90"/>
      <c r="B30" s="672"/>
      <c r="C30" s="672"/>
      <c r="D30" s="725"/>
      <c r="E30" s="725"/>
      <c r="F30" s="667"/>
      <c r="G30" s="88"/>
      <c r="H30" s="882" t="s">
        <v>49</v>
      </c>
      <c r="I30" s="910" t="s">
        <v>10</v>
      </c>
      <c r="J30" s="886" t="s">
        <v>39</v>
      </c>
      <c r="K30" s="886"/>
      <c r="L30" s="886"/>
      <c r="M30" s="888" t="s">
        <v>10</v>
      </c>
      <c r="N30" s="886" t="s">
        <v>40</v>
      </c>
      <c r="O30" s="886"/>
      <c r="P30" s="886"/>
      <c r="Q30" s="714"/>
      <c r="R30" s="714"/>
      <c r="S30" s="714"/>
      <c r="T30" s="714"/>
      <c r="U30" s="714"/>
      <c r="V30" s="714"/>
      <c r="W30" s="714"/>
      <c r="X30" s="715"/>
      <c r="Y30" s="693"/>
      <c r="Z30" s="703"/>
      <c r="AA30" s="703"/>
      <c r="AB30" s="689"/>
      <c r="AC30" s="693"/>
      <c r="AD30" s="703"/>
      <c r="AE30" s="703"/>
      <c r="AF30" s="689"/>
    </row>
    <row r="31" spans="1:32" s="668" customFormat="1" ht="18.75" customHeight="1" x14ac:dyDescent="0.15">
      <c r="A31" s="90"/>
      <c r="B31" s="670"/>
      <c r="C31" s="686"/>
      <c r="D31" s="673"/>
      <c r="E31" s="224"/>
      <c r="F31" s="667"/>
      <c r="G31" s="88"/>
      <c r="H31" s="883"/>
      <c r="I31" s="911"/>
      <c r="J31" s="887"/>
      <c r="K31" s="887"/>
      <c r="L31" s="887"/>
      <c r="M31" s="889"/>
      <c r="N31" s="887"/>
      <c r="O31" s="887"/>
      <c r="P31" s="887"/>
      <c r="Q31" s="712"/>
      <c r="R31" s="712"/>
      <c r="S31" s="712"/>
      <c r="T31" s="712"/>
      <c r="U31" s="712"/>
      <c r="V31" s="712"/>
      <c r="W31" s="712"/>
      <c r="X31" s="713"/>
      <c r="Y31" s="693"/>
      <c r="Z31" s="703"/>
      <c r="AA31" s="703"/>
      <c r="AB31" s="689"/>
      <c r="AC31" s="693"/>
      <c r="AD31" s="703"/>
      <c r="AE31" s="703"/>
      <c r="AF31" s="689"/>
    </row>
    <row r="32" spans="1:32" s="668" customFormat="1" ht="19.5" customHeight="1" x14ac:dyDescent="0.15">
      <c r="A32" s="90"/>
      <c r="B32" s="670"/>
      <c r="C32" s="686"/>
      <c r="D32" s="673"/>
      <c r="E32" s="224"/>
      <c r="F32" s="667"/>
      <c r="G32" s="88"/>
      <c r="H32" s="694" t="s">
        <v>50</v>
      </c>
      <c r="I32" s="695" t="s">
        <v>10</v>
      </c>
      <c r="J32" s="696" t="s">
        <v>29</v>
      </c>
      <c r="K32" s="696"/>
      <c r="L32" s="699" t="s">
        <v>10</v>
      </c>
      <c r="M32" s="696" t="s">
        <v>35</v>
      </c>
      <c r="N32" s="696"/>
      <c r="O32" s="700"/>
      <c r="P32" s="696"/>
      <c r="Q32" s="700"/>
      <c r="R32" s="700"/>
      <c r="S32" s="700"/>
      <c r="T32" s="700"/>
      <c r="U32" s="700"/>
      <c r="V32" s="700"/>
      <c r="W32" s="700"/>
      <c r="X32" s="701"/>
      <c r="Y32" s="703"/>
      <c r="Z32" s="703"/>
      <c r="AA32" s="703"/>
      <c r="AB32" s="689"/>
      <c r="AC32" s="693"/>
      <c r="AD32" s="703"/>
      <c r="AE32" s="703"/>
      <c r="AF32" s="689"/>
    </row>
    <row r="33" spans="1:32" s="668" customFormat="1" ht="19.5" customHeight="1" x14ac:dyDescent="0.15">
      <c r="A33" s="90"/>
      <c r="B33" s="670"/>
      <c r="C33" s="686"/>
      <c r="D33" s="673"/>
      <c r="E33" s="224"/>
      <c r="F33" s="667"/>
      <c r="G33" s="88"/>
      <c r="H33" s="694" t="s">
        <v>51</v>
      </c>
      <c r="I33" s="695" t="s">
        <v>10</v>
      </c>
      <c r="J33" s="696" t="s">
        <v>29</v>
      </c>
      <c r="K33" s="696"/>
      <c r="L33" s="699" t="s">
        <v>10</v>
      </c>
      <c r="M33" s="696" t="s">
        <v>30</v>
      </c>
      <c r="N33" s="696"/>
      <c r="O33" s="699" t="s">
        <v>10</v>
      </c>
      <c r="P33" s="696" t="s">
        <v>31</v>
      </c>
      <c r="Q33" s="700"/>
      <c r="R33" s="700"/>
      <c r="S33" s="700"/>
      <c r="T33" s="700"/>
      <c r="U33" s="700"/>
      <c r="V33" s="700"/>
      <c r="W33" s="700"/>
      <c r="X33" s="701"/>
      <c r="Y33" s="703"/>
      <c r="Z33" s="703"/>
      <c r="AA33" s="703"/>
      <c r="AB33" s="689"/>
      <c r="AC33" s="693"/>
      <c r="AD33" s="703"/>
      <c r="AE33" s="703"/>
      <c r="AF33" s="689"/>
    </row>
    <row r="34" spans="1:32" s="668" customFormat="1" ht="18.75" customHeight="1" x14ac:dyDescent="0.15">
      <c r="A34" s="716"/>
      <c r="B34" s="674"/>
      <c r="C34" s="717"/>
      <c r="D34" s="676"/>
      <c r="E34" s="671"/>
      <c r="F34" s="666"/>
      <c r="G34" s="718"/>
      <c r="H34" s="729" t="s">
        <v>1032</v>
      </c>
      <c r="I34" s="754" t="s">
        <v>10</v>
      </c>
      <c r="J34" s="153" t="s">
        <v>29</v>
      </c>
      <c r="K34" s="153"/>
      <c r="L34" s="755" t="s">
        <v>10</v>
      </c>
      <c r="M34" s="153" t="s">
        <v>1033</v>
      </c>
      <c r="N34" s="756"/>
      <c r="O34" s="755" t="s">
        <v>10</v>
      </c>
      <c r="P34" s="171" t="s">
        <v>1034</v>
      </c>
      <c r="Q34" s="757"/>
      <c r="R34" s="755" t="s">
        <v>10</v>
      </c>
      <c r="S34" s="153" t="s">
        <v>1035</v>
      </c>
      <c r="T34" s="757"/>
      <c r="U34" s="755" t="s">
        <v>10</v>
      </c>
      <c r="V34" s="153" t="s">
        <v>1036</v>
      </c>
      <c r="W34" s="758"/>
      <c r="X34" s="759"/>
      <c r="Y34" s="619"/>
      <c r="Z34" s="619"/>
      <c r="AA34" s="619"/>
      <c r="AB34" s="719"/>
      <c r="AC34" s="720"/>
      <c r="AD34" s="619"/>
      <c r="AE34" s="619"/>
      <c r="AF34" s="719"/>
    </row>
    <row r="35" spans="1:32" ht="20.25" customHeight="1" x14ac:dyDescent="0.15"/>
    <row r="36" spans="1:32" ht="36" customHeight="1" x14ac:dyDescent="0.15">
      <c r="A36" s="862" t="s">
        <v>60</v>
      </c>
      <c r="B36" s="862"/>
      <c r="C36" s="862"/>
      <c r="D36" s="862"/>
      <c r="E36" s="862"/>
      <c r="F36" s="862"/>
      <c r="G36" s="862"/>
      <c r="H36" s="862"/>
      <c r="I36" s="862"/>
      <c r="J36" s="862"/>
      <c r="K36" s="862"/>
      <c r="L36" s="862"/>
      <c r="M36" s="862"/>
      <c r="N36" s="862"/>
      <c r="O36" s="862"/>
      <c r="P36" s="862"/>
      <c r="Q36" s="862"/>
      <c r="R36" s="862"/>
      <c r="S36" s="862"/>
      <c r="T36" s="862"/>
      <c r="U36" s="862"/>
      <c r="V36" s="862"/>
      <c r="W36" s="862"/>
      <c r="X36" s="862"/>
      <c r="Y36" s="862"/>
      <c r="Z36" s="862"/>
      <c r="AA36" s="862"/>
      <c r="AB36" s="862"/>
      <c r="AC36" s="862"/>
      <c r="AD36" s="862"/>
      <c r="AE36" s="862"/>
      <c r="AF36" s="862"/>
    </row>
    <row r="37" spans="1:32" ht="20.25" customHeight="1" x14ac:dyDescent="0.15"/>
    <row r="38" spans="1:32" ht="30" customHeight="1" x14ac:dyDescent="0.15">
      <c r="S38" s="863" t="s">
        <v>1</v>
      </c>
      <c r="T38" s="864"/>
      <c r="U38" s="864"/>
      <c r="V38" s="865"/>
      <c r="W38" s="863"/>
      <c r="X38" s="864"/>
      <c r="Y38" s="864"/>
      <c r="Z38" s="864"/>
      <c r="AA38" s="864"/>
      <c r="AB38" s="864"/>
      <c r="AC38" s="864"/>
      <c r="AD38" s="864"/>
      <c r="AE38" s="864"/>
      <c r="AF38" s="865"/>
    </row>
    <row r="39" spans="1:32" ht="20.25" customHeight="1" x14ac:dyDescent="0.15"/>
    <row r="40" spans="1:32" ht="18" customHeight="1" x14ac:dyDescent="0.15">
      <c r="A40" s="863" t="s">
        <v>61</v>
      </c>
      <c r="B40" s="864"/>
      <c r="C40" s="865"/>
      <c r="D40" s="863" t="s">
        <v>3</v>
      </c>
      <c r="E40" s="865"/>
      <c r="F40" s="863" t="s">
        <v>4</v>
      </c>
      <c r="G40" s="865"/>
      <c r="H40" s="863" t="s">
        <v>5</v>
      </c>
      <c r="I40" s="864"/>
      <c r="J40" s="864"/>
      <c r="K40" s="864"/>
      <c r="L40" s="864"/>
      <c r="M40" s="864"/>
      <c r="N40" s="864"/>
      <c r="O40" s="864"/>
      <c r="P40" s="864"/>
      <c r="Q40" s="864"/>
      <c r="R40" s="864"/>
      <c r="S40" s="864"/>
      <c r="T40" s="864"/>
      <c r="U40" s="864"/>
      <c r="V40" s="864"/>
      <c r="W40" s="864"/>
      <c r="X40" s="864"/>
      <c r="Y40" s="864"/>
      <c r="Z40" s="864"/>
      <c r="AA40" s="864"/>
      <c r="AB40" s="864"/>
      <c r="AC40" s="864"/>
      <c r="AD40" s="864"/>
      <c r="AE40" s="864"/>
      <c r="AF40" s="865"/>
    </row>
    <row r="41" spans="1:32" ht="18.75" customHeight="1" x14ac:dyDescent="0.15">
      <c r="A41" s="893" t="s">
        <v>8</v>
      </c>
      <c r="B41" s="894"/>
      <c r="C41" s="895"/>
      <c r="D41" s="169"/>
      <c r="E41" s="160"/>
      <c r="F41" s="139"/>
      <c r="G41" s="160"/>
      <c r="H41" s="899" t="s">
        <v>9</v>
      </c>
      <c r="I41" s="162" t="s">
        <v>10</v>
      </c>
      <c r="J41" s="130" t="s">
        <v>11</v>
      </c>
      <c r="K41" s="131"/>
      <c r="L41" s="131"/>
      <c r="M41" s="162" t="s">
        <v>10</v>
      </c>
      <c r="N41" s="130" t="s">
        <v>12</v>
      </c>
      <c r="O41" s="131"/>
      <c r="P41" s="131"/>
      <c r="Q41" s="162" t="s">
        <v>10</v>
      </c>
      <c r="R41" s="130" t="s">
        <v>13</v>
      </c>
      <c r="S41" s="131"/>
      <c r="T41" s="131"/>
      <c r="U41" s="162" t="s">
        <v>10</v>
      </c>
      <c r="V41" s="130" t="s">
        <v>14</v>
      </c>
      <c r="W41" s="131"/>
      <c r="X41" s="131"/>
      <c r="Y41" s="130"/>
      <c r="Z41" s="130"/>
      <c r="AA41" s="130"/>
      <c r="AB41" s="130"/>
      <c r="AC41" s="130"/>
      <c r="AD41" s="130"/>
      <c r="AE41" s="130"/>
      <c r="AF41" s="140"/>
    </row>
    <row r="42" spans="1:32" ht="18.75" customHeight="1" x14ac:dyDescent="0.15">
      <c r="A42" s="896"/>
      <c r="B42" s="897"/>
      <c r="C42" s="898"/>
      <c r="D42" s="170"/>
      <c r="E42" s="161"/>
      <c r="F42" s="151"/>
      <c r="G42" s="161"/>
      <c r="H42" s="900"/>
      <c r="I42" s="176" t="s">
        <v>10</v>
      </c>
      <c r="J42" s="171" t="s">
        <v>15</v>
      </c>
      <c r="K42" s="172"/>
      <c r="L42" s="172"/>
      <c r="M42" s="162" t="s">
        <v>10</v>
      </c>
      <c r="N42" s="171" t="s">
        <v>16</v>
      </c>
      <c r="O42" s="172"/>
      <c r="P42" s="172"/>
      <c r="Q42" s="162" t="s">
        <v>10</v>
      </c>
      <c r="R42" s="171" t="s">
        <v>17</v>
      </c>
      <c r="S42" s="172"/>
      <c r="T42" s="172"/>
      <c r="U42" s="162" t="s">
        <v>10</v>
      </c>
      <c r="V42" s="171" t="s">
        <v>18</v>
      </c>
      <c r="W42" s="172"/>
      <c r="X42" s="172"/>
      <c r="Y42" s="173"/>
      <c r="Z42" s="173"/>
      <c r="AA42" s="173"/>
      <c r="AB42" s="173"/>
      <c r="AC42" s="173"/>
      <c r="AD42" s="173"/>
      <c r="AE42" s="173"/>
      <c r="AF42" s="161"/>
    </row>
    <row r="43" spans="1:32" s="668" customFormat="1" ht="18.75" customHeight="1" x14ac:dyDescent="0.15">
      <c r="A43" s="41"/>
      <c r="B43" s="664"/>
      <c r="C43" s="680"/>
      <c r="D43" s="675"/>
      <c r="E43" s="681"/>
      <c r="F43" s="665"/>
      <c r="G43" s="23"/>
      <c r="H43" s="901" t="s">
        <v>19</v>
      </c>
      <c r="I43" s="730" t="s">
        <v>10</v>
      </c>
      <c r="J43" s="22" t="s">
        <v>20</v>
      </c>
      <c r="K43" s="731"/>
      <c r="L43" s="731"/>
      <c r="M43" s="731"/>
      <c r="N43" s="731"/>
      <c r="O43" s="731"/>
      <c r="P43" s="731"/>
      <c r="Q43" s="731"/>
      <c r="R43" s="731"/>
      <c r="S43" s="731"/>
      <c r="T43" s="731"/>
      <c r="U43" s="731"/>
      <c r="V43" s="731"/>
      <c r="W43" s="731"/>
      <c r="X43" s="731"/>
      <c r="Y43" s="731"/>
      <c r="Z43" s="731"/>
      <c r="AA43" s="731"/>
      <c r="AB43" s="731"/>
      <c r="AC43" s="731"/>
      <c r="AD43" s="731"/>
      <c r="AE43" s="731"/>
      <c r="AF43" s="732"/>
    </row>
    <row r="44" spans="1:32" s="668" customFormat="1" ht="18.75" customHeight="1" x14ac:dyDescent="0.15">
      <c r="A44" s="90"/>
      <c r="B44" s="670"/>
      <c r="C44" s="686"/>
      <c r="D44" s="673"/>
      <c r="E44" s="224"/>
      <c r="F44" s="667"/>
      <c r="G44" s="88"/>
      <c r="H44" s="902"/>
      <c r="I44" s="711" t="s">
        <v>10</v>
      </c>
      <c r="J44" s="668" t="s">
        <v>22</v>
      </c>
      <c r="K44" s="618"/>
      <c r="L44" s="618"/>
      <c r="M44" s="618"/>
      <c r="N44" s="618"/>
      <c r="O44" s="618"/>
      <c r="P44" s="618"/>
      <c r="Q44" s="618"/>
      <c r="R44" s="618"/>
      <c r="S44" s="618"/>
      <c r="T44" s="618"/>
      <c r="U44" s="618"/>
      <c r="V44" s="618"/>
      <c r="W44" s="618"/>
      <c r="X44" s="618"/>
      <c r="Y44" s="618"/>
      <c r="Z44" s="618"/>
      <c r="AA44" s="618"/>
      <c r="AB44" s="618"/>
      <c r="AC44" s="618"/>
      <c r="AD44" s="618"/>
      <c r="AE44" s="618"/>
      <c r="AF44" s="688"/>
    </row>
    <row r="45" spans="1:32" s="668" customFormat="1" ht="18.75" customHeight="1" x14ac:dyDescent="0.15">
      <c r="A45" s="90"/>
      <c r="B45" s="670"/>
      <c r="C45" s="686"/>
      <c r="D45" s="673"/>
      <c r="E45" s="224"/>
      <c r="F45" s="667"/>
      <c r="G45" s="88"/>
      <c r="H45" s="903"/>
      <c r="I45" s="690" t="s">
        <v>10</v>
      </c>
      <c r="J45" s="200" t="s">
        <v>24</v>
      </c>
      <c r="K45" s="691"/>
      <c r="L45" s="691"/>
      <c r="M45" s="691"/>
      <c r="N45" s="691"/>
      <c r="O45" s="691"/>
      <c r="P45" s="691"/>
      <c r="Q45" s="691"/>
      <c r="R45" s="691"/>
      <c r="S45" s="691"/>
      <c r="T45" s="691"/>
      <c r="U45" s="691"/>
      <c r="V45" s="691"/>
      <c r="W45" s="691"/>
      <c r="X45" s="691"/>
      <c r="Y45" s="691"/>
      <c r="Z45" s="691"/>
      <c r="AA45" s="691"/>
      <c r="AB45" s="691"/>
      <c r="AC45" s="691"/>
      <c r="AD45" s="691"/>
      <c r="AE45" s="691"/>
      <c r="AF45" s="692"/>
    </row>
    <row r="46" spans="1:32" s="668" customFormat="1" ht="19.5" customHeight="1" x14ac:dyDescent="0.15">
      <c r="A46" s="90"/>
      <c r="B46" s="670"/>
      <c r="C46" s="686"/>
      <c r="D46" s="673"/>
      <c r="E46" s="224"/>
      <c r="F46" s="667"/>
      <c r="G46" s="88"/>
      <c r="H46" s="694" t="s">
        <v>25</v>
      </c>
      <c r="I46" s="695" t="s">
        <v>10</v>
      </c>
      <c r="J46" s="696" t="s">
        <v>26</v>
      </c>
      <c r="K46" s="697"/>
      <c r="L46" s="698"/>
      <c r="M46" s="699" t="s">
        <v>10</v>
      </c>
      <c r="N46" s="696" t="s">
        <v>27</v>
      </c>
      <c r="O46" s="699"/>
      <c r="P46" s="696"/>
      <c r="Q46" s="700"/>
      <c r="R46" s="700"/>
      <c r="S46" s="700"/>
      <c r="T46" s="700"/>
      <c r="U46" s="700"/>
      <c r="V46" s="700"/>
      <c r="W46" s="700"/>
      <c r="X46" s="700"/>
      <c r="Y46" s="700"/>
      <c r="Z46" s="700"/>
      <c r="AA46" s="700"/>
      <c r="AB46" s="700"/>
      <c r="AC46" s="700"/>
      <c r="AD46" s="700"/>
      <c r="AE46" s="700"/>
      <c r="AF46" s="689"/>
    </row>
    <row r="47" spans="1:32" s="668" customFormat="1" ht="18.75" customHeight="1" x14ac:dyDescent="0.15">
      <c r="A47" s="90"/>
      <c r="B47" s="670"/>
      <c r="C47" s="686"/>
      <c r="D47" s="673"/>
      <c r="E47" s="224"/>
      <c r="F47" s="733"/>
      <c r="G47" s="88"/>
      <c r="H47" s="760" t="s">
        <v>1083</v>
      </c>
      <c r="I47" s="761" t="s">
        <v>10</v>
      </c>
      <c r="J47" s="762" t="s">
        <v>26</v>
      </c>
      <c r="K47" s="763"/>
      <c r="L47" s="764"/>
      <c r="M47" s="765" t="s">
        <v>10</v>
      </c>
      <c r="N47" s="762" t="s">
        <v>27</v>
      </c>
      <c r="O47" s="765"/>
      <c r="P47" s="768"/>
      <c r="Q47" s="768"/>
      <c r="R47" s="768"/>
      <c r="S47" s="768"/>
      <c r="T47" s="768"/>
      <c r="U47" s="768"/>
      <c r="V47" s="768"/>
      <c r="W47" s="768"/>
      <c r="X47" s="768"/>
      <c r="Y47" s="769"/>
      <c r="Z47" s="769"/>
      <c r="AA47" s="769"/>
      <c r="AB47" s="769"/>
      <c r="AC47" s="769"/>
      <c r="AD47" s="769"/>
      <c r="AE47" s="769"/>
      <c r="AF47" s="767"/>
    </row>
    <row r="48" spans="1:32" s="668" customFormat="1" ht="18.75" customHeight="1" x14ac:dyDescent="0.15">
      <c r="A48" s="90"/>
      <c r="B48" s="670"/>
      <c r="C48" s="686"/>
      <c r="D48" s="673"/>
      <c r="E48" s="224"/>
      <c r="F48" s="667"/>
      <c r="G48" s="88"/>
      <c r="H48" s="907" t="s">
        <v>36</v>
      </c>
      <c r="I48" s="904" t="s">
        <v>10</v>
      </c>
      <c r="J48" s="906" t="s">
        <v>29</v>
      </c>
      <c r="K48" s="906"/>
      <c r="L48" s="904" t="s">
        <v>10</v>
      </c>
      <c r="M48" s="906" t="s">
        <v>35</v>
      </c>
      <c r="N48" s="906"/>
      <c r="O48" s="721"/>
      <c r="P48" s="721"/>
      <c r="Q48" s="721"/>
      <c r="R48" s="721"/>
      <c r="S48" s="721"/>
      <c r="T48" s="721"/>
      <c r="U48" s="721"/>
      <c r="V48" s="721"/>
      <c r="W48" s="721"/>
      <c r="X48" s="721"/>
      <c r="Y48" s="721"/>
      <c r="Z48" s="721"/>
      <c r="AA48" s="721"/>
      <c r="AB48" s="721"/>
      <c r="AC48" s="721"/>
      <c r="AD48" s="721"/>
      <c r="AE48" s="721"/>
      <c r="AF48" s="734"/>
    </row>
    <row r="49" spans="1:32" s="668" customFormat="1" ht="18.75" customHeight="1" x14ac:dyDescent="0.15">
      <c r="A49" s="90"/>
      <c r="B49" s="670"/>
      <c r="C49" s="686"/>
      <c r="D49" s="673"/>
      <c r="E49" s="224"/>
      <c r="F49" s="667"/>
      <c r="G49" s="88"/>
      <c r="H49" s="903"/>
      <c r="I49" s="905"/>
      <c r="J49" s="887"/>
      <c r="K49" s="887"/>
      <c r="L49" s="905"/>
      <c r="M49" s="887"/>
      <c r="N49" s="887"/>
      <c r="O49" s="200"/>
      <c r="P49" s="200"/>
      <c r="Q49" s="200"/>
      <c r="R49" s="200"/>
      <c r="S49" s="200"/>
      <c r="T49" s="200"/>
      <c r="U49" s="200"/>
      <c r="V49" s="200"/>
      <c r="W49" s="200"/>
      <c r="X49" s="200"/>
      <c r="Y49" s="200"/>
      <c r="Z49" s="200"/>
      <c r="AA49" s="200"/>
      <c r="AB49" s="200"/>
      <c r="AC49" s="200"/>
      <c r="AD49" s="200"/>
      <c r="AE49" s="200"/>
      <c r="AF49" s="735"/>
    </row>
    <row r="50" spans="1:32" s="668" customFormat="1" ht="18.75" customHeight="1" x14ac:dyDescent="0.15">
      <c r="A50" s="90"/>
      <c r="B50" s="670"/>
      <c r="C50" s="686"/>
      <c r="D50" s="673"/>
      <c r="E50" s="224"/>
      <c r="F50" s="667"/>
      <c r="G50" s="88"/>
      <c r="H50" s="907" t="s">
        <v>37</v>
      </c>
      <c r="I50" s="904" t="s">
        <v>10</v>
      </c>
      <c r="J50" s="906" t="s">
        <v>29</v>
      </c>
      <c r="K50" s="906"/>
      <c r="L50" s="904" t="s">
        <v>10</v>
      </c>
      <c r="M50" s="906" t="s">
        <v>35</v>
      </c>
      <c r="N50" s="906"/>
      <c r="O50" s="721"/>
      <c r="P50" s="721"/>
      <c r="Q50" s="721"/>
      <c r="R50" s="721"/>
      <c r="S50" s="721"/>
      <c r="T50" s="721"/>
      <c r="U50" s="721"/>
      <c r="V50" s="721"/>
      <c r="W50" s="721"/>
      <c r="X50" s="721"/>
      <c r="Y50" s="721"/>
      <c r="Z50" s="721"/>
      <c r="AA50" s="721"/>
      <c r="AB50" s="721"/>
      <c r="AC50" s="721"/>
      <c r="AD50" s="721"/>
      <c r="AE50" s="721"/>
      <c r="AF50" s="734"/>
    </row>
    <row r="51" spans="1:32" s="668" customFormat="1" ht="18.75" customHeight="1" x14ac:dyDescent="0.15">
      <c r="A51" s="90"/>
      <c r="B51" s="670"/>
      <c r="C51" s="686"/>
      <c r="D51" s="673"/>
      <c r="E51" s="224"/>
      <c r="F51" s="667"/>
      <c r="G51" s="88"/>
      <c r="H51" s="903"/>
      <c r="I51" s="905"/>
      <c r="J51" s="887"/>
      <c r="K51" s="887"/>
      <c r="L51" s="905"/>
      <c r="M51" s="887"/>
      <c r="N51" s="887"/>
      <c r="O51" s="200"/>
      <c r="P51" s="200"/>
      <c r="Q51" s="200"/>
      <c r="R51" s="200"/>
      <c r="S51" s="200"/>
      <c r="T51" s="200"/>
      <c r="U51" s="200"/>
      <c r="V51" s="200"/>
      <c r="W51" s="200"/>
      <c r="X51" s="200"/>
      <c r="Y51" s="200"/>
      <c r="Z51" s="200"/>
      <c r="AA51" s="200"/>
      <c r="AB51" s="200"/>
      <c r="AC51" s="200"/>
      <c r="AD51" s="200"/>
      <c r="AE51" s="200"/>
      <c r="AF51" s="735"/>
    </row>
    <row r="52" spans="1:32" s="668" customFormat="1" ht="18.75" customHeight="1" x14ac:dyDescent="0.15">
      <c r="A52" s="711"/>
      <c r="B52" s="670"/>
      <c r="C52" s="686"/>
      <c r="D52" s="687"/>
      <c r="E52" s="224"/>
      <c r="F52" s="667"/>
      <c r="G52" s="88"/>
      <c r="H52" s="882" t="s">
        <v>38</v>
      </c>
      <c r="I52" s="884" t="s">
        <v>10</v>
      </c>
      <c r="J52" s="886" t="s">
        <v>39</v>
      </c>
      <c r="K52" s="886"/>
      <c r="L52" s="886"/>
      <c r="M52" s="888" t="s">
        <v>10</v>
      </c>
      <c r="N52" s="886" t="s">
        <v>40</v>
      </c>
      <c r="O52" s="886"/>
      <c r="P52" s="886"/>
      <c r="Q52" s="880"/>
      <c r="R52" s="880"/>
      <c r="S52" s="880"/>
      <c r="T52" s="880"/>
      <c r="U52" s="880"/>
      <c r="V52" s="880"/>
      <c r="W52" s="880"/>
      <c r="X52" s="880"/>
      <c r="Y52" s="880"/>
      <c r="Z52" s="880"/>
      <c r="AA52" s="880"/>
      <c r="AB52" s="880"/>
      <c r="AC52" s="880"/>
      <c r="AD52" s="880"/>
      <c r="AE52" s="880"/>
      <c r="AF52" s="891"/>
    </row>
    <row r="53" spans="1:32" s="668" customFormat="1" ht="19.5" customHeight="1" x14ac:dyDescent="0.15">
      <c r="A53" s="90"/>
      <c r="B53" s="670"/>
      <c r="C53" s="686"/>
      <c r="D53" s="711" t="s">
        <v>10</v>
      </c>
      <c r="E53" s="224" t="s">
        <v>41</v>
      </c>
      <c r="F53" s="667"/>
      <c r="G53" s="88"/>
      <c r="H53" s="883"/>
      <c r="I53" s="885"/>
      <c r="J53" s="887"/>
      <c r="K53" s="887"/>
      <c r="L53" s="887"/>
      <c r="M53" s="889"/>
      <c r="N53" s="887"/>
      <c r="O53" s="887"/>
      <c r="P53" s="887"/>
      <c r="Q53" s="881"/>
      <c r="R53" s="881"/>
      <c r="S53" s="881"/>
      <c r="T53" s="881"/>
      <c r="U53" s="881"/>
      <c r="V53" s="881"/>
      <c r="W53" s="881"/>
      <c r="X53" s="881"/>
      <c r="Y53" s="881"/>
      <c r="Z53" s="881"/>
      <c r="AA53" s="881"/>
      <c r="AB53" s="881"/>
      <c r="AC53" s="881"/>
      <c r="AD53" s="881"/>
      <c r="AE53" s="881"/>
      <c r="AF53" s="892"/>
    </row>
    <row r="54" spans="1:32" s="668" customFormat="1" ht="19.5" customHeight="1" x14ac:dyDescent="0.15">
      <c r="A54" s="711" t="s">
        <v>10</v>
      </c>
      <c r="B54" s="670">
        <v>11</v>
      </c>
      <c r="C54" s="686" t="s">
        <v>42</v>
      </c>
      <c r="D54" s="711" t="s">
        <v>10</v>
      </c>
      <c r="E54" s="224" t="s">
        <v>43</v>
      </c>
      <c r="F54" s="667"/>
      <c r="G54" s="88"/>
      <c r="H54" s="882" t="s">
        <v>44</v>
      </c>
      <c r="I54" s="884" t="s">
        <v>10</v>
      </c>
      <c r="J54" s="886" t="s">
        <v>39</v>
      </c>
      <c r="K54" s="886"/>
      <c r="L54" s="886"/>
      <c r="M54" s="888" t="s">
        <v>10</v>
      </c>
      <c r="N54" s="886" t="s">
        <v>40</v>
      </c>
      <c r="O54" s="886"/>
      <c r="P54" s="886"/>
      <c r="Q54" s="880"/>
      <c r="R54" s="880"/>
      <c r="S54" s="880"/>
      <c r="T54" s="880"/>
      <c r="U54" s="880"/>
      <c r="V54" s="880"/>
      <c r="W54" s="880"/>
      <c r="X54" s="880"/>
      <c r="Y54" s="880"/>
      <c r="Z54" s="880"/>
      <c r="AA54" s="880"/>
      <c r="AB54" s="880"/>
      <c r="AC54" s="880"/>
      <c r="AD54" s="880"/>
      <c r="AE54" s="880"/>
      <c r="AF54" s="891"/>
    </row>
    <row r="55" spans="1:32" s="668" customFormat="1" ht="19.5" customHeight="1" x14ac:dyDescent="0.15">
      <c r="A55" s="711"/>
      <c r="B55" s="670"/>
      <c r="C55" s="686"/>
      <c r="D55" s="711" t="s">
        <v>10</v>
      </c>
      <c r="E55" s="224" t="s">
        <v>62</v>
      </c>
      <c r="F55" s="667"/>
      <c r="G55" s="88"/>
      <c r="H55" s="883"/>
      <c r="I55" s="885"/>
      <c r="J55" s="887"/>
      <c r="K55" s="887"/>
      <c r="L55" s="887"/>
      <c r="M55" s="889"/>
      <c r="N55" s="887"/>
      <c r="O55" s="887"/>
      <c r="P55" s="887"/>
      <c r="Q55" s="881"/>
      <c r="R55" s="881"/>
      <c r="S55" s="881"/>
      <c r="T55" s="881"/>
      <c r="U55" s="881"/>
      <c r="V55" s="881"/>
      <c r="W55" s="881"/>
      <c r="X55" s="881"/>
      <c r="Y55" s="881"/>
      <c r="Z55" s="881"/>
      <c r="AA55" s="881"/>
      <c r="AB55" s="881"/>
      <c r="AC55" s="881"/>
      <c r="AD55" s="881"/>
      <c r="AE55" s="881"/>
      <c r="AF55" s="892"/>
    </row>
    <row r="56" spans="1:32" s="668" customFormat="1" ht="19.5" customHeight="1" x14ac:dyDescent="0.15">
      <c r="A56" s="711"/>
      <c r="B56" s="670"/>
      <c r="C56" s="686"/>
      <c r="D56" s="687"/>
      <c r="E56" s="224"/>
      <c r="F56" s="667"/>
      <c r="G56" s="88"/>
      <c r="H56" s="882" t="s">
        <v>46</v>
      </c>
      <c r="I56" s="884" t="s">
        <v>10</v>
      </c>
      <c r="J56" s="886" t="s">
        <v>39</v>
      </c>
      <c r="K56" s="886"/>
      <c r="L56" s="886"/>
      <c r="M56" s="888" t="s">
        <v>10</v>
      </c>
      <c r="N56" s="886" t="s">
        <v>40</v>
      </c>
      <c r="O56" s="886"/>
      <c r="P56" s="886"/>
      <c r="Q56" s="880"/>
      <c r="R56" s="880"/>
      <c r="S56" s="880"/>
      <c r="T56" s="880"/>
      <c r="U56" s="880"/>
      <c r="V56" s="880"/>
      <c r="W56" s="880"/>
      <c r="X56" s="880"/>
      <c r="Y56" s="880"/>
      <c r="Z56" s="880"/>
      <c r="AA56" s="880"/>
      <c r="AB56" s="880"/>
      <c r="AC56" s="880"/>
      <c r="AD56" s="880"/>
      <c r="AE56" s="880"/>
      <c r="AF56" s="891"/>
    </row>
    <row r="57" spans="1:32" s="668" customFormat="1" ht="19.5" customHeight="1" x14ac:dyDescent="0.15">
      <c r="A57" s="90"/>
      <c r="B57" s="670"/>
      <c r="C57" s="686"/>
      <c r="F57" s="667"/>
      <c r="G57" s="88"/>
      <c r="H57" s="883"/>
      <c r="I57" s="885"/>
      <c r="J57" s="887"/>
      <c r="K57" s="887"/>
      <c r="L57" s="887"/>
      <c r="M57" s="889"/>
      <c r="N57" s="887"/>
      <c r="O57" s="887"/>
      <c r="P57" s="887"/>
      <c r="Q57" s="881"/>
      <c r="R57" s="881"/>
      <c r="S57" s="881"/>
      <c r="T57" s="881"/>
      <c r="U57" s="881"/>
      <c r="V57" s="881"/>
      <c r="W57" s="881"/>
      <c r="X57" s="881"/>
      <c r="Y57" s="881"/>
      <c r="Z57" s="881"/>
      <c r="AA57" s="881"/>
      <c r="AB57" s="881"/>
      <c r="AC57" s="881"/>
      <c r="AD57" s="881"/>
      <c r="AE57" s="881"/>
      <c r="AF57" s="892"/>
    </row>
    <row r="58" spans="1:32" s="668" customFormat="1" ht="18.75" customHeight="1" x14ac:dyDescent="0.15">
      <c r="A58" s="90"/>
      <c r="B58" s="670"/>
      <c r="C58" s="686"/>
      <c r="F58" s="667"/>
      <c r="G58" s="88"/>
      <c r="H58" s="736" t="s">
        <v>57</v>
      </c>
      <c r="I58" s="690" t="s">
        <v>10</v>
      </c>
      <c r="J58" s="708" t="s">
        <v>29</v>
      </c>
      <c r="K58" s="712"/>
      <c r="L58" s="722" t="s">
        <v>10</v>
      </c>
      <c r="M58" s="708" t="s">
        <v>35</v>
      </c>
      <c r="N58" s="697"/>
      <c r="O58" s="700"/>
      <c r="P58" s="700"/>
      <c r="Q58" s="700"/>
      <c r="R58" s="700"/>
      <c r="S58" s="700"/>
      <c r="T58" s="700"/>
      <c r="U58" s="700"/>
      <c r="V58" s="700"/>
      <c r="W58" s="700"/>
      <c r="X58" s="700"/>
      <c r="Y58" s="700"/>
      <c r="Z58" s="700"/>
      <c r="AA58" s="700"/>
      <c r="AB58" s="700"/>
      <c r="AC58" s="700"/>
      <c r="AD58" s="700"/>
      <c r="AE58" s="700"/>
      <c r="AF58" s="701"/>
    </row>
    <row r="59" spans="1:32" s="668" customFormat="1" ht="18.75" customHeight="1" x14ac:dyDescent="0.15">
      <c r="A59" s="90"/>
      <c r="B59" s="670"/>
      <c r="C59" s="686"/>
      <c r="D59" s="673"/>
      <c r="E59" s="224"/>
      <c r="F59" s="667"/>
      <c r="G59" s="88"/>
      <c r="H59" s="907" t="s">
        <v>54</v>
      </c>
      <c r="I59" s="922" t="s">
        <v>10</v>
      </c>
      <c r="J59" s="886" t="s">
        <v>39</v>
      </c>
      <c r="K59" s="886"/>
      <c r="L59" s="886"/>
      <c r="M59" s="922" t="s">
        <v>10</v>
      </c>
      <c r="N59" s="886" t="s">
        <v>40</v>
      </c>
      <c r="O59" s="886"/>
      <c r="P59" s="886"/>
      <c r="Q59" s="737"/>
      <c r="R59" s="737"/>
      <c r="S59" s="737"/>
      <c r="T59" s="737"/>
      <c r="U59" s="737"/>
      <c r="V59" s="737"/>
      <c r="W59" s="737"/>
      <c r="X59" s="737"/>
      <c r="Y59" s="737"/>
      <c r="Z59" s="737"/>
      <c r="AA59" s="737"/>
      <c r="AB59" s="737"/>
      <c r="AC59" s="737"/>
      <c r="AD59" s="737"/>
      <c r="AE59" s="737"/>
      <c r="AF59" s="738"/>
    </row>
    <row r="60" spans="1:32" s="668" customFormat="1" ht="18.75" customHeight="1" x14ac:dyDescent="0.15">
      <c r="A60" s="90"/>
      <c r="B60" s="670"/>
      <c r="C60" s="686"/>
      <c r="D60" s="673"/>
      <c r="E60" s="224"/>
      <c r="F60" s="667"/>
      <c r="G60" s="88"/>
      <c r="H60" s="903"/>
      <c r="I60" s="905"/>
      <c r="J60" s="887"/>
      <c r="K60" s="887"/>
      <c r="L60" s="887"/>
      <c r="M60" s="905"/>
      <c r="N60" s="887"/>
      <c r="O60" s="887"/>
      <c r="P60" s="887"/>
      <c r="Q60" s="691"/>
      <c r="R60" s="691"/>
      <c r="S60" s="691"/>
      <c r="T60" s="691"/>
      <c r="U60" s="691"/>
      <c r="V60" s="691"/>
      <c r="W60" s="691"/>
      <c r="X60" s="691"/>
      <c r="Y60" s="691"/>
      <c r="Z60" s="691"/>
      <c r="AA60" s="691"/>
      <c r="AB60" s="691"/>
      <c r="AC60" s="691"/>
      <c r="AD60" s="691"/>
      <c r="AE60" s="691"/>
      <c r="AF60" s="692"/>
    </row>
    <row r="61" spans="1:32" s="668" customFormat="1" ht="18.75" customHeight="1" x14ac:dyDescent="0.15">
      <c r="A61" s="90"/>
      <c r="B61" s="670"/>
      <c r="C61" s="686"/>
      <c r="D61" s="673"/>
      <c r="E61" s="224"/>
      <c r="F61" s="667"/>
      <c r="G61" s="88"/>
      <c r="H61" s="907" t="s">
        <v>55</v>
      </c>
      <c r="I61" s="922" t="s">
        <v>10</v>
      </c>
      <c r="J61" s="886" t="s">
        <v>39</v>
      </c>
      <c r="K61" s="886"/>
      <c r="L61" s="886"/>
      <c r="M61" s="922" t="s">
        <v>10</v>
      </c>
      <c r="N61" s="886" t="s">
        <v>40</v>
      </c>
      <c r="O61" s="886"/>
      <c r="P61" s="886"/>
      <c r="Q61" s="737"/>
      <c r="R61" s="737"/>
      <c r="S61" s="737"/>
      <c r="T61" s="737"/>
      <c r="U61" s="737"/>
      <c r="V61" s="737"/>
      <c r="W61" s="737"/>
      <c r="X61" s="737"/>
      <c r="Y61" s="737"/>
      <c r="Z61" s="737"/>
      <c r="AA61" s="737"/>
      <c r="AB61" s="737"/>
      <c r="AC61" s="737"/>
      <c r="AD61" s="737"/>
      <c r="AE61" s="737"/>
      <c r="AF61" s="738"/>
    </row>
    <row r="62" spans="1:32" s="668" customFormat="1" ht="18.75" customHeight="1" x14ac:dyDescent="0.15">
      <c r="A62" s="90"/>
      <c r="B62" s="670"/>
      <c r="C62" s="686"/>
      <c r="D62" s="673"/>
      <c r="E62" s="224"/>
      <c r="F62" s="667"/>
      <c r="G62" s="88"/>
      <c r="H62" s="903"/>
      <c r="I62" s="905"/>
      <c r="J62" s="887"/>
      <c r="K62" s="887"/>
      <c r="L62" s="887"/>
      <c r="M62" s="905"/>
      <c r="N62" s="887"/>
      <c r="O62" s="887"/>
      <c r="P62" s="887"/>
      <c r="Q62" s="691"/>
      <c r="R62" s="691"/>
      <c r="S62" s="691"/>
      <c r="T62" s="691"/>
      <c r="U62" s="691"/>
      <c r="V62" s="691"/>
      <c r="W62" s="691"/>
      <c r="X62" s="691"/>
      <c r="Y62" s="691"/>
      <c r="Z62" s="691"/>
      <c r="AA62" s="691"/>
      <c r="AB62" s="691"/>
      <c r="AC62" s="691"/>
      <c r="AD62" s="691"/>
      <c r="AE62" s="691"/>
      <c r="AF62" s="692"/>
    </row>
    <row r="63" spans="1:32" s="668" customFormat="1" ht="19.5" customHeight="1" x14ac:dyDescent="0.15">
      <c r="A63" s="90"/>
      <c r="B63" s="670"/>
      <c r="C63" s="686"/>
      <c r="D63" s="673"/>
      <c r="E63" s="224"/>
      <c r="F63" s="667"/>
      <c r="G63" s="88"/>
      <c r="H63" s="694" t="s">
        <v>50</v>
      </c>
      <c r="I63" s="695" t="s">
        <v>10</v>
      </c>
      <c r="J63" s="696" t="s">
        <v>29</v>
      </c>
      <c r="K63" s="696"/>
      <c r="L63" s="699" t="s">
        <v>10</v>
      </c>
      <c r="M63" s="696" t="s">
        <v>35</v>
      </c>
      <c r="N63" s="696"/>
      <c r="O63" s="700"/>
      <c r="P63" s="696"/>
      <c r="Q63" s="700"/>
      <c r="R63" s="700"/>
      <c r="S63" s="700"/>
      <c r="T63" s="700"/>
      <c r="U63" s="700"/>
      <c r="V63" s="700"/>
      <c r="W63" s="700"/>
      <c r="X63" s="700"/>
      <c r="Y63" s="700"/>
      <c r="Z63" s="700"/>
      <c r="AA63" s="700"/>
      <c r="AB63" s="700"/>
      <c r="AC63" s="700"/>
      <c r="AD63" s="700"/>
      <c r="AE63" s="700"/>
      <c r="AF63" s="739"/>
    </row>
    <row r="64" spans="1:32" s="668" customFormat="1" ht="18.75" customHeight="1" x14ac:dyDescent="0.15">
      <c r="A64" s="716"/>
      <c r="B64" s="674"/>
      <c r="C64" s="717"/>
      <c r="D64" s="676"/>
      <c r="E64" s="671"/>
      <c r="F64" s="666"/>
      <c r="G64" s="718"/>
      <c r="H64" s="717" t="s">
        <v>51</v>
      </c>
      <c r="I64" s="740" t="s">
        <v>10</v>
      </c>
      <c r="J64" s="220" t="s">
        <v>29</v>
      </c>
      <c r="K64" s="220"/>
      <c r="L64" s="741" t="s">
        <v>10</v>
      </c>
      <c r="M64" s="220" t="s">
        <v>30</v>
      </c>
      <c r="N64" s="220"/>
      <c r="O64" s="741" t="s">
        <v>10</v>
      </c>
      <c r="P64" s="220" t="s">
        <v>31</v>
      </c>
      <c r="Q64" s="742"/>
      <c r="R64" s="742"/>
      <c r="S64" s="742"/>
      <c r="T64" s="742"/>
      <c r="U64" s="742"/>
      <c r="V64" s="742"/>
      <c r="W64" s="742"/>
      <c r="X64" s="742"/>
      <c r="Y64" s="742"/>
      <c r="Z64" s="742"/>
      <c r="AA64" s="742"/>
      <c r="AB64" s="742"/>
      <c r="AC64" s="742"/>
      <c r="AD64" s="742"/>
      <c r="AE64" s="742"/>
      <c r="AF64" s="743"/>
    </row>
    <row r="65" spans="1:32" ht="18.75" customHeight="1" x14ac:dyDescent="0.15">
      <c r="A65" s="174"/>
      <c r="B65" s="174"/>
      <c r="G65" s="133"/>
      <c r="H65" s="133"/>
      <c r="I65" s="133"/>
      <c r="J65" s="133"/>
      <c r="K65" s="133"/>
      <c r="L65" s="133"/>
      <c r="M65" s="133"/>
      <c r="N65" s="133"/>
      <c r="O65" s="133"/>
      <c r="P65" s="133"/>
      <c r="Q65" s="133"/>
      <c r="R65" s="133"/>
      <c r="S65" s="133"/>
      <c r="T65" s="133"/>
      <c r="U65" s="133"/>
      <c r="V65" s="133"/>
      <c r="W65" s="133"/>
      <c r="X65" s="133"/>
      <c r="Y65" s="133"/>
      <c r="Z65" s="133"/>
      <c r="AA65" s="133"/>
      <c r="AB65" s="133"/>
    </row>
    <row r="66" spans="1:32" ht="18.75" customHeight="1" x14ac:dyDescent="0.15">
      <c r="A66" s="174"/>
      <c r="B66" s="174"/>
      <c r="C66" s="133" t="s">
        <v>63</v>
      </c>
      <c r="D66" s="133"/>
      <c r="E66" s="175"/>
      <c r="F66" s="175"/>
      <c r="G66" s="175"/>
      <c r="H66" s="175"/>
      <c r="I66" s="175"/>
      <c r="J66" s="175"/>
      <c r="K66" s="175"/>
      <c r="L66" s="175"/>
      <c r="M66" s="175"/>
      <c r="N66" s="175"/>
      <c r="O66" s="175"/>
      <c r="P66" s="175"/>
      <c r="Q66" s="175"/>
      <c r="R66" s="175"/>
      <c r="S66" s="175"/>
      <c r="T66" s="175"/>
      <c r="U66" s="175"/>
      <c r="V66" s="175"/>
    </row>
    <row r="67" spans="1:32" ht="18.75" customHeight="1" x14ac:dyDescent="0.15"/>
    <row r="68" spans="1:32" ht="18.75" customHeight="1" x14ac:dyDescent="0.15">
      <c r="A68" s="190" t="s">
        <v>1087</v>
      </c>
      <c r="B68" s="190"/>
    </row>
    <row r="69" spans="1:32" ht="20.100000000000001" customHeight="1" x14ac:dyDescent="0.15">
      <c r="A69" s="862" t="s">
        <v>99</v>
      </c>
      <c r="B69" s="862"/>
      <c r="C69" s="862"/>
      <c r="D69" s="862"/>
      <c r="E69" s="862"/>
      <c r="F69" s="862"/>
      <c r="G69" s="862"/>
      <c r="H69" s="862"/>
      <c r="I69" s="862"/>
      <c r="J69" s="862"/>
      <c r="K69" s="862"/>
      <c r="L69" s="862"/>
      <c r="M69" s="862"/>
      <c r="N69" s="862"/>
      <c r="O69" s="862"/>
      <c r="P69" s="862"/>
      <c r="Q69" s="862"/>
      <c r="R69" s="862"/>
      <c r="S69" s="862"/>
      <c r="T69" s="862"/>
      <c r="U69" s="862"/>
      <c r="V69" s="862"/>
      <c r="W69" s="862"/>
      <c r="X69" s="862"/>
      <c r="Y69" s="862"/>
      <c r="Z69" s="862"/>
      <c r="AA69" s="862"/>
      <c r="AB69" s="862"/>
      <c r="AC69" s="862"/>
      <c r="AD69" s="862"/>
      <c r="AE69" s="862"/>
      <c r="AF69" s="862"/>
    </row>
    <row r="70" spans="1:32" ht="18.75" customHeight="1" x14ac:dyDescent="0.15"/>
    <row r="71" spans="1:32" ht="30" customHeight="1" x14ac:dyDescent="0.15">
      <c r="J71" s="168"/>
      <c r="K71" s="168"/>
      <c r="L71" s="168"/>
      <c r="M71" s="168"/>
      <c r="N71" s="168"/>
      <c r="O71" s="168"/>
      <c r="P71" s="168"/>
      <c r="Q71" s="168"/>
      <c r="R71" s="168"/>
      <c r="S71" s="863" t="s">
        <v>100</v>
      </c>
      <c r="T71" s="864"/>
      <c r="U71" s="864"/>
      <c r="V71" s="865"/>
      <c r="W71" s="863"/>
      <c r="X71" s="864"/>
      <c r="Y71" s="864"/>
      <c r="Z71" s="864"/>
      <c r="AA71" s="864"/>
      <c r="AB71" s="864"/>
      <c r="AC71" s="864"/>
      <c r="AD71" s="864"/>
      <c r="AE71" s="864"/>
      <c r="AF71" s="865"/>
    </row>
    <row r="72" spans="1:32" ht="18.75" customHeight="1" x14ac:dyDescent="0.15"/>
    <row r="73" spans="1:32" ht="18.75" customHeight="1" x14ac:dyDescent="0.15">
      <c r="A73" s="863" t="s">
        <v>61</v>
      </c>
      <c r="B73" s="864"/>
      <c r="C73" s="865"/>
      <c r="D73" s="863" t="s">
        <v>3</v>
      </c>
      <c r="E73" s="865"/>
      <c r="F73" s="863" t="s">
        <v>4</v>
      </c>
      <c r="G73" s="865"/>
      <c r="H73" s="863" t="s">
        <v>94</v>
      </c>
      <c r="I73" s="864"/>
      <c r="J73" s="864"/>
      <c r="K73" s="864"/>
      <c r="L73" s="864"/>
      <c r="M73" s="864"/>
      <c r="N73" s="864"/>
      <c r="O73" s="864"/>
      <c r="P73" s="864"/>
      <c r="Q73" s="864"/>
      <c r="R73" s="864"/>
      <c r="S73" s="864"/>
      <c r="T73" s="864"/>
      <c r="U73" s="864"/>
      <c r="V73" s="864"/>
      <c r="W73" s="864"/>
      <c r="X73" s="865"/>
      <c r="Y73" s="863" t="s">
        <v>6</v>
      </c>
      <c r="Z73" s="864"/>
      <c r="AA73" s="864"/>
      <c r="AB73" s="865"/>
      <c r="AC73" s="863" t="s">
        <v>7</v>
      </c>
      <c r="AD73" s="864"/>
      <c r="AE73" s="864"/>
      <c r="AF73" s="865"/>
    </row>
    <row r="74" spans="1:32" s="668" customFormat="1" ht="18.75" customHeight="1" x14ac:dyDescent="0.15">
      <c r="A74" s="41"/>
      <c r="B74" s="664"/>
      <c r="C74" s="680"/>
      <c r="D74" s="675"/>
      <c r="E74" s="23"/>
      <c r="F74" s="663"/>
      <c r="G74" s="23"/>
      <c r="H74" s="744" t="s">
        <v>101</v>
      </c>
      <c r="I74" s="745" t="s">
        <v>10</v>
      </c>
      <c r="J74" s="708" t="s">
        <v>26</v>
      </c>
      <c r="K74" s="712"/>
      <c r="L74" s="708"/>
      <c r="M74" s="724" t="s">
        <v>10</v>
      </c>
      <c r="N74" s="708" t="s">
        <v>27</v>
      </c>
      <c r="O74" s="708"/>
      <c r="P74" s="708"/>
      <c r="Q74" s="708"/>
      <c r="R74" s="708"/>
      <c r="S74" s="708"/>
      <c r="T74" s="708"/>
      <c r="U74" s="708"/>
      <c r="V74" s="708"/>
      <c r="W74" s="708"/>
      <c r="X74" s="709"/>
      <c r="Y74" s="730" t="s">
        <v>10</v>
      </c>
      <c r="Z74" s="22" t="s">
        <v>21</v>
      </c>
      <c r="AA74" s="22"/>
      <c r="AB74" s="685"/>
      <c r="AC74" s="730" t="s">
        <v>10</v>
      </c>
      <c r="AD74" s="22" t="s">
        <v>21</v>
      </c>
      <c r="AE74" s="22"/>
      <c r="AF74" s="685"/>
    </row>
    <row r="75" spans="1:32" s="668" customFormat="1" ht="19.5" customHeight="1" x14ac:dyDescent="0.15">
      <c r="A75" s="90"/>
      <c r="B75" s="670"/>
      <c r="C75" s="686"/>
      <c r="D75" s="673"/>
      <c r="E75" s="224"/>
      <c r="F75" s="667"/>
      <c r="G75" s="88"/>
      <c r="H75" s="760" t="s">
        <v>1083</v>
      </c>
      <c r="I75" s="761" t="s">
        <v>10</v>
      </c>
      <c r="J75" s="762" t="s">
        <v>26</v>
      </c>
      <c r="K75" s="763"/>
      <c r="L75" s="764"/>
      <c r="M75" s="765" t="s">
        <v>10</v>
      </c>
      <c r="N75" s="762" t="s">
        <v>27</v>
      </c>
      <c r="O75" s="765"/>
      <c r="P75" s="762"/>
      <c r="Q75" s="766"/>
      <c r="R75" s="766"/>
      <c r="S75" s="766"/>
      <c r="T75" s="766"/>
      <c r="U75" s="766"/>
      <c r="V75" s="766"/>
      <c r="W75" s="766"/>
      <c r="X75" s="767"/>
      <c r="Y75" s="711" t="s">
        <v>10</v>
      </c>
      <c r="Z75" s="702" t="s">
        <v>23</v>
      </c>
      <c r="AA75" s="702"/>
      <c r="AB75" s="689"/>
      <c r="AC75" s="711" t="s">
        <v>10</v>
      </c>
      <c r="AD75" s="702" t="s">
        <v>23</v>
      </c>
      <c r="AE75" s="702"/>
      <c r="AF75" s="689"/>
    </row>
    <row r="76" spans="1:32" s="668" customFormat="1" ht="18.75" customHeight="1" x14ac:dyDescent="0.15">
      <c r="A76" s="90"/>
      <c r="B76" s="670"/>
      <c r="C76" s="686"/>
      <c r="D76" s="673"/>
      <c r="E76" s="88"/>
      <c r="F76" s="669"/>
      <c r="G76" s="88"/>
      <c r="H76" s="882" t="s">
        <v>38</v>
      </c>
      <c r="I76" s="884" t="s">
        <v>10</v>
      </c>
      <c r="J76" s="886" t="s">
        <v>102</v>
      </c>
      <c r="K76" s="886"/>
      <c r="L76" s="886"/>
      <c r="M76" s="888" t="s">
        <v>10</v>
      </c>
      <c r="N76" s="886" t="s">
        <v>103</v>
      </c>
      <c r="O76" s="886"/>
      <c r="P76" s="886"/>
      <c r="Q76" s="880"/>
      <c r="R76" s="880"/>
      <c r="S76" s="880"/>
      <c r="T76" s="880"/>
      <c r="U76" s="702"/>
      <c r="V76" s="702"/>
      <c r="W76" s="702"/>
      <c r="X76" s="88"/>
      <c r="Y76" s="746"/>
      <c r="Z76" s="702"/>
      <c r="AA76" s="702"/>
      <c r="AB76" s="689"/>
      <c r="AC76" s="746"/>
      <c r="AD76" s="702"/>
      <c r="AE76" s="702"/>
      <c r="AF76" s="689"/>
    </row>
    <row r="77" spans="1:32" s="668" customFormat="1" ht="18.75" customHeight="1" x14ac:dyDescent="0.15">
      <c r="A77" s="90"/>
      <c r="B77" s="670"/>
      <c r="C77" s="686"/>
      <c r="D77" s="673"/>
      <c r="E77" s="88"/>
      <c r="F77" s="669"/>
      <c r="G77" s="88"/>
      <c r="H77" s="883"/>
      <c r="I77" s="885"/>
      <c r="J77" s="887"/>
      <c r="K77" s="887"/>
      <c r="L77" s="887"/>
      <c r="M77" s="889"/>
      <c r="N77" s="887"/>
      <c r="O77" s="887"/>
      <c r="P77" s="887"/>
      <c r="Q77" s="881"/>
      <c r="R77" s="881"/>
      <c r="S77" s="881"/>
      <c r="T77" s="881"/>
      <c r="U77" s="708"/>
      <c r="V77" s="708"/>
      <c r="W77" s="708"/>
      <c r="X77" s="709"/>
      <c r="Y77" s="746"/>
      <c r="Z77" s="702"/>
      <c r="AA77" s="702"/>
      <c r="AB77" s="689"/>
      <c r="AC77" s="746"/>
      <c r="AD77" s="702"/>
      <c r="AE77" s="702"/>
      <c r="AF77" s="689"/>
    </row>
    <row r="78" spans="1:32" s="668" customFormat="1" ht="18.75" customHeight="1" x14ac:dyDescent="0.15">
      <c r="A78" s="90"/>
      <c r="B78" s="670"/>
      <c r="C78" s="686"/>
      <c r="D78" s="673"/>
      <c r="E78" s="88"/>
      <c r="F78" s="669"/>
      <c r="G78" s="88"/>
      <c r="H78" s="923" t="s">
        <v>1085</v>
      </c>
      <c r="I78" s="925" t="s">
        <v>10</v>
      </c>
      <c r="J78" s="927" t="s">
        <v>102</v>
      </c>
      <c r="K78" s="927"/>
      <c r="L78" s="927"/>
      <c r="M78" s="929" t="s">
        <v>10</v>
      </c>
      <c r="N78" s="927" t="s">
        <v>103</v>
      </c>
      <c r="O78" s="927"/>
      <c r="P78" s="927"/>
      <c r="Q78" s="931"/>
      <c r="R78" s="931"/>
      <c r="S78" s="931"/>
      <c r="T78" s="931"/>
      <c r="U78" s="752"/>
      <c r="V78" s="752"/>
      <c r="W78" s="752"/>
      <c r="X78" s="747"/>
      <c r="Y78" s="746"/>
      <c r="Z78" s="702"/>
      <c r="AA78" s="702"/>
      <c r="AB78" s="689"/>
      <c r="AC78" s="746"/>
      <c r="AD78" s="702"/>
      <c r="AE78" s="702"/>
      <c r="AF78" s="689"/>
    </row>
    <row r="79" spans="1:32" s="668" customFormat="1" ht="18.75" customHeight="1" x14ac:dyDescent="0.15">
      <c r="A79" s="90"/>
      <c r="B79" s="670"/>
      <c r="C79" s="686"/>
      <c r="D79" s="673"/>
      <c r="E79" s="88"/>
      <c r="F79" s="669"/>
      <c r="G79" s="88"/>
      <c r="H79" s="924"/>
      <c r="I79" s="926"/>
      <c r="J79" s="928"/>
      <c r="K79" s="928"/>
      <c r="L79" s="928"/>
      <c r="M79" s="930"/>
      <c r="N79" s="928"/>
      <c r="O79" s="928"/>
      <c r="P79" s="928"/>
      <c r="Q79" s="932"/>
      <c r="R79" s="932"/>
      <c r="S79" s="932"/>
      <c r="T79" s="932"/>
      <c r="U79" s="748"/>
      <c r="V79" s="748"/>
      <c r="W79" s="748"/>
      <c r="X79" s="749"/>
      <c r="Y79" s="746"/>
      <c r="Z79" s="702"/>
      <c r="AA79" s="702"/>
      <c r="AB79" s="689"/>
      <c r="AC79" s="746"/>
      <c r="AD79" s="702"/>
      <c r="AE79" s="702"/>
      <c r="AF79" s="689"/>
    </row>
    <row r="80" spans="1:32" s="668" customFormat="1" ht="18.75" customHeight="1" x14ac:dyDescent="0.15">
      <c r="A80" s="90"/>
      <c r="B80" s="670"/>
      <c r="C80" s="686"/>
      <c r="D80" s="673"/>
      <c r="E80" s="88"/>
      <c r="F80" s="669"/>
      <c r="G80" s="88"/>
      <c r="H80" s="882" t="s">
        <v>46</v>
      </c>
      <c r="I80" s="884" t="s">
        <v>10</v>
      </c>
      <c r="J80" s="886" t="s">
        <v>102</v>
      </c>
      <c r="K80" s="886"/>
      <c r="L80" s="886"/>
      <c r="M80" s="888" t="s">
        <v>10</v>
      </c>
      <c r="N80" s="886" t="s">
        <v>103</v>
      </c>
      <c r="O80" s="886"/>
      <c r="P80" s="886"/>
      <c r="Q80" s="880"/>
      <c r="R80" s="880"/>
      <c r="S80" s="880"/>
      <c r="T80" s="880"/>
      <c r="U80" s="702"/>
      <c r="V80" s="702"/>
      <c r="W80" s="702"/>
      <c r="X80" s="88"/>
      <c r="Y80" s="746"/>
      <c r="Z80" s="702"/>
      <c r="AA80" s="702"/>
      <c r="AB80" s="689"/>
      <c r="AC80" s="746"/>
      <c r="AD80" s="702"/>
      <c r="AE80" s="702"/>
      <c r="AF80" s="689"/>
    </row>
    <row r="81" spans="1:32" s="668" customFormat="1" ht="18.75" customHeight="1" x14ac:dyDescent="0.15">
      <c r="A81" s="90"/>
      <c r="B81" s="670"/>
      <c r="C81" s="686"/>
      <c r="D81" s="673"/>
      <c r="E81" s="88"/>
      <c r="F81" s="669"/>
      <c r="G81" s="88"/>
      <c r="H81" s="883"/>
      <c r="I81" s="885"/>
      <c r="J81" s="887"/>
      <c r="K81" s="887"/>
      <c r="L81" s="887"/>
      <c r="M81" s="889"/>
      <c r="N81" s="887"/>
      <c r="O81" s="887"/>
      <c r="P81" s="887"/>
      <c r="Q81" s="881"/>
      <c r="R81" s="881"/>
      <c r="S81" s="881"/>
      <c r="T81" s="881"/>
      <c r="U81" s="708"/>
      <c r="V81" s="708"/>
      <c r="W81" s="708"/>
      <c r="X81" s="88"/>
      <c r="Y81" s="746"/>
      <c r="Z81" s="702"/>
      <c r="AA81" s="702"/>
      <c r="AB81" s="689"/>
      <c r="AC81" s="746"/>
      <c r="AD81" s="702"/>
      <c r="AE81" s="702"/>
      <c r="AF81" s="689"/>
    </row>
    <row r="82" spans="1:32" s="668" customFormat="1" ht="18.75" customHeight="1" x14ac:dyDescent="0.15">
      <c r="A82" s="90"/>
      <c r="B82" s="670"/>
      <c r="C82" s="686"/>
      <c r="D82" s="673"/>
      <c r="E82" s="88"/>
      <c r="F82" s="669"/>
      <c r="G82" s="88"/>
      <c r="H82" s="694" t="s">
        <v>53</v>
      </c>
      <c r="I82" s="695" t="s">
        <v>10</v>
      </c>
      <c r="J82" s="696" t="s">
        <v>52</v>
      </c>
      <c r="K82" s="697"/>
      <c r="L82" s="750" t="s">
        <v>10</v>
      </c>
      <c r="M82" s="43" t="s">
        <v>35</v>
      </c>
      <c r="N82" s="696"/>
      <c r="O82" s="699"/>
      <c r="P82" s="702"/>
      <c r="Q82" s="702"/>
      <c r="R82" s="702"/>
      <c r="S82" s="702"/>
      <c r="T82" s="702"/>
      <c r="U82" s="702"/>
      <c r="V82" s="702"/>
      <c r="W82" s="702"/>
      <c r="X82" s="705"/>
      <c r="Y82" s="746"/>
      <c r="Z82" s="702"/>
      <c r="AA82" s="702"/>
      <c r="AB82" s="689"/>
      <c r="AC82" s="746"/>
      <c r="AD82" s="702"/>
      <c r="AE82" s="702"/>
      <c r="AF82" s="689"/>
    </row>
    <row r="83" spans="1:32" s="668" customFormat="1" ht="18.75" customHeight="1" x14ac:dyDescent="0.15">
      <c r="A83" s="711" t="s">
        <v>10</v>
      </c>
      <c r="B83" s="670" t="s">
        <v>104</v>
      </c>
      <c r="C83" s="686" t="s">
        <v>1086</v>
      </c>
      <c r="D83" s="673"/>
      <c r="E83" s="88"/>
      <c r="F83" s="669"/>
      <c r="G83" s="88"/>
      <c r="H83" s="882" t="s">
        <v>54</v>
      </c>
      <c r="I83" s="922" t="s">
        <v>10</v>
      </c>
      <c r="J83" s="886" t="s">
        <v>102</v>
      </c>
      <c r="K83" s="886"/>
      <c r="L83" s="886"/>
      <c r="M83" s="922" t="s">
        <v>10</v>
      </c>
      <c r="N83" s="886" t="s">
        <v>103</v>
      </c>
      <c r="O83" s="886"/>
      <c r="P83" s="886"/>
      <c r="Q83" s="714"/>
      <c r="R83" s="714"/>
      <c r="S83" s="714"/>
      <c r="T83" s="714"/>
      <c r="U83" s="714"/>
      <c r="V83" s="714"/>
      <c r="W83" s="714"/>
      <c r="X83" s="715"/>
      <c r="Y83" s="746"/>
      <c r="Z83" s="702"/>
      <c r="AA83" s="703"/>
      <c r="AB83" s="689"/>
      <c r="AC83" s="746"/>
      <c r="AD83" s="702"/>
      <c r="AE83" s="703"/>
      <c r="AF83" s="689"/>
    </row>
    <row r="84" spans="1:32" s="668" customFormat="1" ht="18.75" customHeight="1" x14ac:dyDescent="0.15">
      <c r="A84" s="90"/>
      <c r="B84" s="670"/>
      <c r="C84" s="686"/>
      <c r="D84" s="673"/>
      <c r="E84" s="88"/>
      <c r="F84" s="669"/>
      <c r="G84" s="88"/>
      <c r="H84" s="883"/>
      <c r="I84" s="905"/>
      <c r="J84" s="887"/>
      <c r="K84" s="887"/>
      <c r="L84" s="887"/>
      <c r="M84" s="905"/>
      <c r="N84" s="887"/>
      <c r="O84" s="887"/>
      <c r="P84" s="887"/>
      <c r="Q84" s="691"/>
      <c r="R84" s="691"/>
      <c r="S84" s="691"/>
      <c r="T84" s="691"/>
      <c r="U84" s="691"/>
      <c r="V84" s="691"/>
      <c r="W84" s="691"/>
      <c r="X84" s="692"/>
      <c r="Y84" s="746"/>
      <c r="Z84" s="753"/>
      <c r="AA84" s="753"/>
      <c r="AB84" s="751"/>
      <c r="AC84" s="746"/>
      <c r="AD84" s="753"/>
      <c r="AE84" s="753"/>
      <c r="AF84" s="751"/>
    </row>
    <row r="85" spans="1:32" s="668" customFormat="1" ht="18.75" customHeight="1" x14ac:dyDescent="0.15">
      <c r="A85" s="669"/>
      <c r="B85" s="728"/>
      <c r="C85" s="686"/>
      <c r="D85" s="673"/>
      <c r="E85" s="88"/>
      <c r="F85" s="669"/>
      <c r="G85" s="88"/>
      <c r="H85" s="882" t="s">
        <v>55</v>
      </c>
      <c r="I85" s="922" t="s">
        <v>59</v>
      </c>
      <c r="J85" s="886" t="s">
        <v>102</v>
      </c>
      <c r="K85" s="886"/>
      <c r="L85" s="886"/>
      <c r="M85" s="922" t="s">
        <v>10</v>
      </c>
      <c r="N85" s="886" t="s">
        <v>103</v>
      </c>
      <c r="O85" s="886"/>
      <c r="P85" s="886"/>
      <c r="Q85" s="714"/>
      <c r="R85" s="714"/>
      <c r="S85" s="714"/>
      <c r="T85" s="714"/>
      <c r="U85" s="714"/>
      <c r="V85" s="714"/>
      <c r="W85" s="714"/>
      <c r="X85" s="715"/>
      <c r="Y85" s="746"/>
      <c r="Z85" s="753"/>
      <c r="AA85" s="753"/>
      <c r="AB85" s="751"/>
      <c r="AC85" s="746"/>
      <c r="AD85" s="753"/>
      <c r="AE85" s="753"/>
      <c r="AF85" s="751"/>
    </row>
    <row r="86" spans="1:32" s="668" customFormat="1" ht="18.75" customHeight="1" x14ac:dyDescent="0.15">
      <c r="A86" s="90"/>
      <c r="B86" s="670"/>
      <c r="C86" s="686"/>
      <c r="D86" s="673"/>
      <c r="E86" s="88"/>
      <c r="F86" s="669"/>
      <c r="G86" s="88"/>
      <c r="H86" s="883"/>
      <c r="I86" s="905"/>
      <c r="J86" s="887"/>
      <c r="K86" s="887"/>
      <c r="L86" s="887"/>
      <c r="M86" s="905"/>
      <c r="N86" s="887"/>
      <c r="O86" s="887"/>
      <c r="P86" s="887"/>
      <c r="Q86" s="691"/>
      <c r="R86" s="691"/>
      <c r="S86" s="691"/>
      <c r="T86" s="691"/>
      <c r="U86" s="691"/>
      <c r="V86" s="691"/>
      <c r="W86" s="691"/>
      <c r="X86" s="692"/>
      <c r="Y86" s="746"/>
      <c r="Z86" s="753"/>
      <c r="AA86" s="753"/>
      <c r="AB86" s="751"/>
      <c r="AC86" s="746"/>
      <c r="AD86" s="753"/>
      <c r="AE86" s="753"/>
      <c r="AF86" s="751"/>
    </row>
    <row r="87" spans="1:32" s="668" customFormat="1" ht="18.75" customHeight="1" x14ac:dyDescent="0.15">
      <c r="A87" s="90"/>
      <c r="B87" s="670"/>
      <c r="C87" s="686"/>
      <c r="D87" s="673"/>
      <c r="E87" s="88"/>
      <c r="F87" s="669"/>
      <c r="G87" s="88"/>
      <c r="H87" s="694" t="s">
        <v>50</v>
      </c>
      <c r="I87" s="695" t="s">
        <v>10</v>
      </c>
      <c r="J87" s="696" t="s">
        <v>29</v>
      </c>
      <c r="K87" s="696"/>
      <c r="L87" s="699" t="s">
        <v>10</v>
      </c>
      <c r="M87" s="696" t="s">
        <v>35</v>
      </c>
      <c r="N87" s="696"/>
      <c r="O87" s="700"/>
      <c r="P87" s="696"/>
      <c r="Q87" s="691"/>
      <c r="R87" s="691"/>
      <c r="S87" s="691"/>
      <c r="T87" s="691"/>
      <c r="U87" s="691"/>
      <c r="V87" s="691"/>
      <c r="W87" s="691"/>
      <c r="X87" s="692"/>
      <c r="Y87" s="746"/>
      <c r="Z87" s="753"/>
      <c r="AA87" s="753"/>
      <c r="AB87" s="751"/>
      <c r="AC87" s="746"/>
      <c r="AD87" s="753"/>
      <c r="AE87" s="753"/>
      <c r="AF87" s="751"/>
    </row>
    <row r="88" spans="1:32" s="668" customFormat="1" ht="18.75" customHeight="1" x14ac:dyDescent="0.15">
      <c r="A88" s="716"/>
      <c r="B88" s="674"/>
      <c r="C88" s="717"/>
      <c r="D88" s="676"/>
      <c r="E88" s="671"/>
      <c r="F88" s="666"/>
      <c r="G88" s="718"/>
      <c r="H88" s="729" t="s">
        <v>1041</v>
      </c>
      <c r="I88" s="754" t="s">
        <v>10</v>
      </c>
      <c r="J88" s="153" t="s">
        <v>29</v>
      </c>
      <c r="K88" s="153"/>
      <c r="L88" s="755" t="s">
        <v>10</v>
      </c>
      <c r="M88" s="153" t="s">
        <v>1033</v>
      </c>
      <c r="N88" s="756"/>
      <c r="O88" s="755" t="s">
        <v>10</v>
      </c>
      <c r="P88" s="171" t="s">
        <v>1034</v>
      </c>
      <c r="Q88" s="757"/>
      <c r="R88" s="755" t="s">
        <v>10</v>
      </c>
      <c r="S88" s="153" t="s">
        <v>1035</v>
      </c>
      <c r="T88" s="757"/>
      <c r="U88" s="755" t="s">
        <v>10</v>
      </c>
      <c r="V88" s="153" t="s">
        <v>1036</v>
      </c>
      <c r="W88" s="758"/>
      <c r="X88" s="759"/>
      <c r="Y88" s="619"/>
      <c r="Z88" s="619"/>
      <c r="AA88" s="619"/>
      <c r="AB88" s="719"/>
      <c r="AC88" s="720"/>
      <c r="AD88" s="619"/>
      <c r="AE88" s="619"/>
      <c r="AF88" s="719"/>
    </row>
    <row r="89" spans="1:32" ht="18.75" customHeight="1" x14ac:dyDescent="0.15">
      <c r="A89" s="133"/>
      <c r="C89" s="133" t="s">
        <v>105</v>
      </c>
      <c r="E89" s="133"/>
      <c r="F89" s="168"/>
      <c r="G89" s="145"/>
      <c r="I89" s="162"/>
      <c r="J89" s="133"/>
      <c r="K89" s="133"/>
      <c r="L89" s="162"/>
      <c r="M89" s="133"/>
      <c r="N89" s="133"/>
      <c r="O89" s="133"/>
      <c r="P89" s="133"/>
      <c r="Y89" s="145"/>
      <c r="Z89" s="145"/>
      <c r="AA89" s="145"/>
      <c r="AB89" s="145"/>
      <c r="AC89" s="145"/>
      <c r="AD89" s="145"/>
      <c r="AE89" s="145"/>
      <c r="AF89" s="145"/>
    </row>
    <row r="90" spans="1:32" ht="18.75" customHeight="1" x14ac:dyDescent="0.15">
      <c r="A90" s="133"/>
      <c r="C90" s="133" t="s">
        <v>106</v>
      </c>
      <c r="E90" s="133"/>
      <c r="F90" s="168"/>
      <c r="G90" s="145"/>
      <c r="I90" s="162"/>
      <c r="J90" s="133"/>
      <c r="K90" s="133"/>
      <c r="L90" s="162"/>
      <c r="M90" s="133"/>
      <c r="N90" s="133"/>
      <c r="O90" s="133"/>
      <c r="P90" s="133"/>
      <c r="Y90" s="145"/>
      <c r="Z90" s="145"/>
      <c r="AA90" s="145"/>
      <c r="AB90" s="145"/>
      <c r="AC90" s="145"/>
      <c r="AD90" s="145"/>
      <c r="AE90" s="145"/>
      <c r="AF90" s="145"/>
    </row>
    <row r="91" spans="1:32" ht="18.75" customHeight="1" x14ac:dyDescent="0.15">
      <c r="A91" s="133"/>
      <c r="C91" s="133"/>
      <c r="E91" s="133"/>
      <c r="F91" s="168"/>
      <c r="G91" s="145"/>
      <c r="I91" s="162"/>
      <c r="J91" s="133"/>
      <c r="K91" s="133"/>
      <c r="L91" s="162"/>
      <c r="M91" s="133"/>
      <c r="N91" s="133"/>
      <c r="O91" s="133"/>
      <c r="P91" s="133"/>
      <c r="Y91" s="145"/>
      <c r="Z91" s="145"/>
      <c r="AA91" s="145"/>
      <c r="AB91" s="145"/>
      <c r="AC91" s="145"/>
      <c r="AD91" s="145"/>
      <c r="AE91" s="145"/>
      <c r="AF91" s="145"/>
    </row>
    <row r="92" spans="1:32" ht="18.75" customHeight="1" x14ac:dyDescent="0.15">
      <c r="A92" s="133"/>
      <c r="C92" s="133"/>
      <c r="E92" s="133"/>
      <c r="F92" s="168"/>
      <c r="G92" s="145"/>
      <c r="I92" s="162"/>
      <c r="J92" s="133"/>
      <c r="K92" s="133"/>
      <c r="L92" s="162"/>
      <c r="M92" s="133"/>
      <c r="N92" s="133"/>
      <c r="O92" s="162"/>
      <c r="P92" s="133"/>
      <c r="Y92" s="145"/>
      <c r="Z92" s="145"/>
      <c r="AA92" s="145"/>
      <c r="AB92" s="145"/>
      <c r="AC92" s="145"/>
      <c r="AD92" s="145"/>
      <c r="AE92" s="145"/>
      <c r="AF92" s="145"/>
    </row>
    <row r="93" spans="1:32" ht="18.75" customHeight="1" x14ac:dyDescent="0.15"/>
    <row r="94" spans="1:32" ht="20.100000000000001" customHeight="1" x14ac:dyDescent="0.15">
      <c r="A94" s="862" t="s">
        <v>107</v>
      </c>
      <c r="B94" s="862"/>
      <c r="C94" s="862"/>
      <c r="D94" s="862"/>
      <c r="E94" s="862"/>
      <c r="F94" s="862"/>
      <c r="G94" s="862"/>
      <c r="H94" s="862"/>
      <c r="I94" s="862"/>
      <c r="J94" s="862"/>
      <c r="K94" s="862"/>
      <c r="L94" s="862"/>
      <c r="M94" s="862"/>
      <c r="N94" s="862"/>
      <c r="O94" s="862"/>
      <c r="P94" s="862"/>
      <c r="Q94" s="862"/>
      <c r="R94" s="862"/>
      <c r="S94" s="862"/>
      <c r="T94" s="862"/>
      <c r="U94" s="862"/>
      <c r="V94" s="862"/>
      <c r="W94" s="862"/>
      <c r="X94" s="862"/>
      <c r="Y94" s="862"/>
      <c r="Z94" s="862"/>
      <c r="AA94" s="862"/>
      <c r="AB94" s="862"/>
      <c r="AC94" s="862"/>
      <c r="AD94" s="862"/>
      <c r="AE94" s="862"/>
      <c r="AF94" s="862"/>
    </row>
    <row r="95" spans="1:32" ht="18.75" customHeight="1" x14ac:dyDescent="0.15"/>
    <row r="96" spans="1:32" ht="30" customHeight="1" x14ac:dyDescent="0.15">
      <c r="J96" s="168"/>
      <c r="K96" s="168"/>
      <c r="L96" s="168"/>
      <c r="M96" s="168"/>
      <c r="N96" s="168"/>
      <c r="O96" s="168"/>
      <c r="P96" s="168"/>
      <c r="Q96" s="168"/>
      <c r="R96" s="168"/>
      <c r="S96" s="863" t="s">
        <v>100</v>
      </c>
      <c r="T96" s="864"/>
      <c r="U96" s="864"/>
      <c r="V96" s="865"/>
      <c r="W96" s="863"/>
      <c r="X96" s="864"/>
      <c r="Y96" s="864"/>
      <c r="Z96" s="864"/>
      <c r="AA96" s="864"/>
      <c r="AB96" s="864"/>
      <c r="AC96" s="864"/>
      <c r="AD96" s="864"/>
      <c r="AE96" s="864"/>
      <c r="AF96" s="865"/>
    </row>
    <row r="97" spans="1:32" ht="18.75" customHeight="1" x14ac:dyDescent="0.15"/>
    <row r="98" spans="1:32" ht="18.75" customHeight="1" x14ac:dyDescent="0.15">
      <c r="A98" s="863" t="s">
        <v>61</v>
      </c>
      <c r="B98" s="864"/>
      <c r="C98" s="865"/>
      <c r="D98" s="863" t="s">
        <v>3</v>
      </c>
      <c r="E98" s="865"/>
      <c r="F98" s="863" t="s">
        <v>4</v>
      </c>
      <c r="G98" s="865"/>
      <c r="H98" s="863" t="s">
        <v>5</v>
      </c>
      <c r="I98" s="864"/>
      <c r="J98" s="864"/>
      <c r="K98" s="864"/>
      <c r="L98" s="864"/>
      <c r="M98" s="864"/>
      <c r="N98" s="864"/>
      <c r="O98" s="864"/>
      <c r="P98" s="864"/>
      <c r="Q98" s="864"/>
      <c r="R98" s="864"/>
      <c r="S98" s="864"/>
      <c r="T98" s="864"/>
      <c r="U98" s="864"/>
      <c r="V98" s="864"/>
      <c r="W98" s="864"/>
      <c r="X98" s="864"/>
      <c r="Y98" s="864"/>
      <c r="Z98" s="864"/>
      <c r="AA98" s="864"/>
      <c r="AB98" s="864"/>
      <c r="AC98" s="864"/>
      <c r="AD98" s="864"/>
      <c r="AE98" s="864"/>
      <c r="AF98" s="865"/>
    </row>
    <row r="99" spans="1:32" s="1" customFormat="1" ht="18.75" customHeight="1" x14ac:dyDescent="0.15">
      <c r="A99" s="136"/>
      <c r="B99" s="137"/>
      <c r="C99" s="138"/>
      <c r="D99" s="169"/>
      <c r="E99" s="140"/>
      <c r="F99" s="169"/>
      <c r="G99" s="140"/>
      <c r="H99" s="610" t="s">
        <v>101</v>
      </c>
      <c r="I99" s="615" t="s">
        <v>10</v>
      </c>
      <c r="J99" s="147" t="s">
        <v>26</v>
      </c>
      <c r="K99" s="147"/>
      <c r="L99" s="147"/>
      <c r="M99" s="608" t="s">
        <v>10</v>
      </c>
      <c r="N99" s="147" t="s">
        <v>27</v>
      </c>
      <c r="O99" s="147"/>
      <c r="P99" s="147"/>
      <c r="Q99" s="147"/>
      <c r="R99" s="147"/>
      <c r="S99" s="147"/>
      <c r="T99" s="147"/>
      <c r="U99" s="147"/>
      <c r="V99" s="147"/>
      <c r="W99" s="147"/>
      <c r="X99" s="147"/>
      <c r="Y99" s="616"/>
      <c r="Z99" s="146"/>
      <c r="AA99" s="146"/>
      <c r="AB99" s="146"/>
      <c r="AC99" s="146"/>
      <c r="AD99" s="146"/>
      <c r="AE99" s="146"/>
      <c r="AF99" s="159"/>
    </row>
    <row r="100" spans="1:32" s="668" customFormat="1" ht="18.75" customHeight="1" x14ac:dyDescent="0.15">
      <c r="A100" s="141"/>
      <c r="B100" s="662"/>
      <c r="C100" s="143"/>
      <c r="D100" s="661"/>
      <c r="E100" s="144"/>
      <c r="F100" s="661"/>
      <c r="G100" s="144"/>
      <c r="H100" s="760" t="s">
        <v>1083</v>
      </c>
      <c r="I100" s="761" t="s">
        <v>10</v>
      </c>
      <c r="J100" s="762" t="s">
        <v>26</v>
      </c>
      <c r="K100" s="763"/>
      <c r="L100" s="764"/>
      <c r="M100" s="765" t="s">
        <v>10</v>
      </c>
      <c r="N100" s="762" t="s">
        <v>27</v>
      </c>
      <c r="O100" s="765"/>
      <c r="P100" s="768"/>
      <c r="Q100" s="768"/>
      <c r="R100" s="768"/>
      <c r="S100" s="768"/>
      <c r="T100" s="768"/>
      <c r="U100" s="768"/>
      <c r="V100" s="768"/>
      <c r="W100" s="768"/>
      <c r="X100" s="768"/>
      <c r="Y100" s="769"/>
      <c r="Z100" s="769"/>
      <c r="AA100" s="769"/>
      <c r="AB100" s="769"/>
      <c r="AC100" s="769"/>
      <c r="AD100" s="769"/>
      <c r="AE100" s="769"/>
      <c r="AF100" s="767"/>
    </row>
    <row r="101" spans="1:32" s="1" customFormat="1" ht="18.75" customHeight="1" x14ac:dyDescent="0.15">
      <c r="A101" s="141"/>
      <c r="B101" s="142"/>
      <c r="C101" s="143"/>
      <c r="D101" s="502"/>
      <c r="E101" s="144"/>
      <c r="F101" s="502"/>
      <c r="G101" s="144"/>
      <c r="H101" s="875" t="s">
        <v>38</v>
      </c>
      <c r="I101" s="868" t="s">
        <v>10</v>
      </c>
      <c r="J101" s="870" t="s">
        <v>102</v>
      </c>
      <c r="K101" s="870"/>
      <c r="L101" s="870"/>
      <c r="M101" s="872" t="s">
        <v>10</v>
      </c>
      <c r="N101" s="870" t="s">
        <v>103</v>
      </c>
      <c r="O101" s="870"/>
      <c r="P101" s="870"/>
      <c r="Q101" s="860"/>
      <c r="R101" s="860"/>
      <c r="S101" s="860"/>
      <c r="T101" s="860"/>
      <c r="U101" s="607"/>
      <c r="V101" s="607"/>
      <c r="W101" s="607"/>
      <c r="X101" s="607"/>
      <c r="Y101" s="156"/>
      <c r="Z101" s="609"/>
      <c r="AA101" s="609"/>
      <c r="AB101" s="609"/>
      <c r="AC101" s="609"/>
      <c r="AD101" s="609"/>
      <c r="AE101" s="609"/>
      <c r="AF101" s="158"/>
    </row>
    <row r="102" spans="1:32" s="1" customFormat="1" ht="18.75" customHeight="1" x14ac:dyDescent="0.15">
      <c r="A102" s="141"/>
      <c r="B102" s="142"/>
      <c r="C102" s="143"/>
      <c r="D102" s="502"/>
      <c r="E102" s="144"/>
      <c r="F102" s="502"/>
      <c r="G102" s="144"/>
      <c r="H102" s="890"/>
      <c r="I102" s="933"/>
      <c r="J102" s="878"/>
      <c r="K102" s="878"/>
      <c r="L102" s="878"/>
      <c r="M102" s="877"/>
      <c r="N102" s="878"/>
      <c r="O102" s="878"/>
      <c r="P102" s="878"/>
      <c r="Q102" s="861"/>
      <c r="R102" s="861"/>
      <c r="S102" s="861"/>
      <c r="T102" s="861"/>
      <c r="U102" s="147"/>
      <c r="V102" s="147"/>
      <c r="W102" s="147"/>
      <c r="X102" s="147"/>
      <c r="Y102" s="146"/>
      <c r="Z102" s="146"/>
      <c r="AA102" s="146"/>
      <c r="AB102" s="146"/>
      <c r="AC102" s="146"/>
      <c r="AD102" s="146"/>
      <c r="AE102" s="146"/>
      <c r="AF102" s="159"/>
    </row>
    <row r="103" spans="1:32" s="1" customFormat="1" ht="18.75" customHeight="1" x14ac:dyDescent="0.15">
      <c r="A103" s="611" t="s">
        <v>1037</v>
      </c>
      <c r="B103" s="612" t="s">
        <v>1037</v>
      </c>
      <c r="C103" s="612" t="s">
        <v>1037</v>
      </c>
      <c r="D103" s="614" t="s">
        <v>1037</v>
      </c>
      <c r="E103" s="612" t="s">
        <v>1037</v>
      </c>
      <c r="F103" s="614" t="s">
        <v>1037</v>
      </c>
      <c r="G103" s="612" t="s">
        <v>1037</v>
      </c>
      <c r="H103" s="866" t="s">
        <v>1038</v>
      </c>
      <c r="I103" s="868" t="s">
        <v>10</v>
      </c>
      <c r="J103" s="870" t="s">
        <v>1039</v>
      </c>
      <c r="K103" s="870"/>
      <c r="L103" s="870"/>
      <c r="M103" s="872" t="s">
        <v>10</v>
      </c>
      <c r="N103" s="870" t="s">
        <v>1040</v>
      </c>
      <c r="O103" s="870"/>
      <c r="P103" s="870"/>
      <c r="Q103" s="860" t="s">
        <v>1037</v>
      </c>
      <c r="R103" s="860" t="s">
        <v>1037</v>
      </c>
      <c r="S103" s="860" t="s">
        <v>1037</v>
      </c>
      <c r="T103" s="860" t="s">
        <v>1037</v>
      </c>
      <c r="U103" s="608"/>
      <c r="V103" s="608"/>
      <c r="W103" s="608"/>
      <c r="X103" s="608"/>
      <c r="Y103" s="503" t="s">
        <v>1037</v>
      </c>
      <c r="Z103" s="608"/>
      <c r="AA103" s="608"/>
      <c r="AB103" s="608"/>
      <c r="AC103" s="608"/>
      <c r="AD103" s="608"/>
      <c r="AE103" s="608"/>
      <c r="AF103" s="142" t="s">
        <v>1037</v>
      </c>
    </row>
    <row r="104" spans="1:32" s="1" customFormat="1" ht="18.75" customHeight="1" x14ac:dyDescent="0.15">
      <c r="A104" s="611" t="s">
        <v>1037</v>
      </c>
      <c r="B104" s="612" t="s">
        <v>1037</v>
      </c>
      <c r="C104" s="612" t="s">
        <v>1037</v>
      </c>
      <c r="D104" s="614" t="s">
        <v>1037</v>
      </c>
      <c r="E104" s="612" t="s">
        <v>1037</v>
      </c>
      <c r="F104" s="614" t="s">
        <v>1037</v>
      </c>
      <c r="G104" s="612" t="s">
        <v>1037</v>
      </c>
      <c r="H104" s="867"/>
      <c r="I104" s="869"/>
      <c r="J104" s="871"/>
      <c r="K104" s="871"/>
      <c r="L104" s="871"/>
      <c r="M104" s="873"/>
      <c r="N104" s="871"/>
      <c r="O104" s="871"/>
      <c r="P104" s="871"/>
      <c r="Q104" s="874"/>
      <c r="R104" s="874"/>
      <c r="S104" s="874"/>
      <c r="T104" s="874"/>
      <c r="U104" s="590" t="s">
        <v>1037</v>
      </c>
      <c r="V104" s="590" t="s">
        <v>1037</v>
      </c>
      <c r="W104" s="590" t="s">
        <v>1037</v>
      </c>
      <c r="X104" s="590" t="s">
        <v>1037</v>
      </c>
      <c r="Y104" s="590" t="s">
        <v>1037</v>
      </c>
      <c r="Z104" s="590" t="s">
        <v>1037</v>
      </c>
      <c r="AA104" s="590" t="s">
        <v>1037</v>
      </c>
      <c r="AB104" s="590" t="s">
        <v>1037</v>
      </c>
      <c r="AC104" s="590" t="s">
        <v>1037</v>
      </c>
      <c r="AD104" s="590" t="s">
        <v>1037</v>
      </c>
      <c r="AE104" s="590" t="s">
        <v>1037</v>
      </c>
      <c r="AF104" s="617" t="s">
        <v>1037</v>
      </c>
    </row>
    <row r="105" spans="1:32" s="1" customFormat="1" ht="18.75" customHeight="1" x14ac:dyDescent="0.15">
      <c r="A105" s="141"/>
      <c r="B105" s="142"/>
      <c r="C105" s="143"/>
      <c r="D105" s="502"/>
      <c r="E105" s="144"/>
      <c r="F105" s="502"/>
      <c r="G105" s="144"/>
      <c r="H105" s="875" t="s">
        <v>46</v>
      </c>
      <c r="I105" s="868" t="s">
        <v>10</v>
      </c>
      <c r="J105" s="870" t="s">
        <v>102</v>
      </c>
      <c r="K105" s="870"/>
      <c r="L105" s="870"/>
      <c r="M105" s="872" t="s">
        <v>10</v>
      </c>
      <c r="N105" s="870" t="s">
        <v>103</v>
      </c>
      <c r="O105" s="870"/>
      <c r="P105" s="870"/>
      <c r="Q105" s="860"/>
      <c r="R105" s="860"/>
      <c r="S105" s="860"/>
      <c r="T105" s="860"/>
      <c r="U105" s="607"/>
      <c r="V105" s="607"/>
      <c r="W105" s="607"/>
      <c r="X105" s="607"/>
      <c r="Y105" s="156"/>
      <c r="Z105" s="609"/>
      <c r="AA105" s="609"/>
      <c r="AB105" s="609"/>
      <c r="AC105" s="609"/>
      <c r="AD105" s="609"/>
      <c r="AE105" s="609"/>
      <c r="AF105" s="158"/>
    </row>
    <row r="106" spans="1:32" s="1" customFormat="1" ht="18.75" customHeight="1" x14ac:dyDescent="0.15">
      <c r="A106" s="141"/>
      <c r="B106" s="142"/>
      <c r="C106" s="143"/>
      <c r="D106" s="502"/>
      <c r="E106" s="144"/>
      <c r="F106" s="502"/>
      <c r="G106" s="144"/>
      <c r="H106" s="890"/>
      <c r="I106" s="933"/>
      <c r="J106" s="878"/>
      <c r="K106" s="878"/>
      <c r="L106" s="878"/>
      <c r="M106" s="877"/>
      <c r="N106" s="878"/>
      <c r="O106" s="878"/>
      <c r="P106" s="878"/>
      <c r="Q106" s="861"/>
      <c r="R106" s="861"/>
      <c r="S106" s="861"/>
      <c r="T106" s="861"/>
      <c r="U106" s="147"/>
      <c r="V106" s="147"/>
      <c r="W106" s="147"/>
      <c r="X106" s="147"/>
      <c r="Y106" s="146"/>
      <c r="Z106" s="146"/>
      <c r="AA106" s="146"/>
      <c r="AB106" s="146"/>
      <c r="AC106" s="146"/>
      <c r="AD106" s="146"/>
      <c r="AE106" s="146"/>
      <c r="AF106" s="159"/>
    </row>
    <row r="107" spans="1:32" s="1" customFormat="1" ht="18.75" customHeight="1" x14ac:dyDescent="0.15">
      <c r="A107" s="163" t="s">
        <v>10</v>
      </c>
      <c r="B107" s="142" t="s">
        <v>104</v>
      </c>
      <c r="C107" s="143" t="s">
        <v>1042</v>
      </c>
      <c r="D107" s="502"/>
      <c r="E107" s="144"/>
      <c r="F107" s="502"/>
      <c r="G107" s="144"/>
      <c r="H107" s="501" t="s">
        <v>53</v>
      </c>
      <c r="I107" s="608" t="s">
        <v>10</v>
      </c>
      <c r="J107" s="607" t="s">
        <v>52</v>
      </c>
      <c r="K107" s="607"/>
      <c r="L107" s="608" t="s">
        <v>10</v>
      </c>
      <c r="M107" s="607" t="s">
        <v>96</v>
      </c>
      <c r="N107" s="607"/>
      <c r="O107" s="609"/>
      <c r="P107" s="609"/>
      <c r="Q107" s="609"/>
      <c r="R107" s="609"/>
      <c r="S107" s="609"/>
      <c r="T107" s="609"/>
      <c r="U107" s="609"/>
      <c r="V107" s="609"/>
      <c r="W107" s="609"/>
      <c r="X107" s="609"/>
      <c r="Y107" s="609"/>
      <c r="Z107" s="609"/>
      <c r="AA107" s="609"/>
      <c r="AB107" s="609"/>
      <c r="AC107" s="609"/>
      <c r="AD107" s="609"/>
      <c r="AE107" s="609"/>
      <c r="AF107" s="158"/>
    </row>
    <row r="108" spans="1:32" s="1" customFormat="1" ht="18.75" customHeight="1" x14ac:dyDescent="0.15">
      <c r="A108" s="141"/>
      <c r="B108" s="142"/>
      <c r="C108" s="143"/>
      <c r="D108" s="502"/>
      <c r="E108" s="144"/>
      <c r="F108" s="502"/>
      <c r="G108" s="144"/>
      <c r="H108" s="875" t="s">
        <v>54</v>
      </c>
      <c r="I108" s="872" t="s">
        <v>10</v>
      </c>
      <c r="J108" s="870" t="s">
        <v>39</v>
      </c>
      <c r="K108" s="870"/>
      <c r="L108" s="870"/>
      <c r="M108" s="872" t="s">
        <v>10</v>
      </c>
      <c r="N108" s="870" t="s">
        <v>1076</v>
      </c>
      <c r="O108" s="870"/>
      <c r="P108" s="870"/>
      <c r="Q108" s="156"/>
      <c r="R108" s="156"/>
      <c r="S108" s="156"/>
      <c r="T108" s="156"/>
      <c r="U108" s="156"/>
      <c r="V108" s="156"/>
      <c r="W108" s="156"/>
      <c r="X108" s="156"/>
      <c r="Y108" s="156"/>
      <c r="Z108" s="156"/>
      <c r="AA108" s="156"/>
      <c r="AB108" s="156"/>
      <c r="AC108" s="156"/>
      <c r="AD108" s="156"/>
      <c r="AE108" s="156"/>
      <c r="AF108" s="157"/>
    </row>
    <row r="109" spans="1:32" s="1" customFormat="1" ht="18.75" customHeight="1" x14ac:dyDescent="0.15">
      <c r="A109" s="502"/>
      <c r="B109" s="608"/>
      <c r="C109" s="143"/>
      <c r="D109" s="502"/>
      <c r="E109" s="144"/>
      <c r="F109" s="502"/>
      <c r="G109" s="144"/>
      <c r="H109" s="879"/>
      <c r="I109" s="877"/>
      <c r="J109" s="878"/>
      <c r="K109" s="878"/>
      <c r="L109" s="878"/>
      <c r="M109" s="877"/>
      <c r="N109" s="878"/>
      <c r="O109" s="878"/>
      <c r="P109" s="878"/>
      <c r="Q109" s="146"/>
      <c r="R109" s="146"/>
      <c r="S109" s="146"/>
      <c r="T109" s="146"/>
      <c r="U109" s="146"/>
      <c r="V109" s="146"/>
      <c r="W109" s="146"/>
      <c r="X109" s="146"/>
      <c r="Y109" s="146"/>
      <c r="Z109" s="146"/>
      <c r="AA109" s="146"/>
      <c r="AB109" s="146"/>
      <c r="AC109" s="146"/>
      <c r="AD109" s="146"/>
      <c r="AE109" s="146"/>
      <c r="AF109" s="159"/>
    </row>
    <row r="110" spans="1:32" s="1" customFormat="1" ht="18.75" customHeight="1" x14ac:dyDescent="0.15">
      <c r="A110" s="141"/>
      <c r="B110" s="142"/>
      <c r="C110" s="143"/>
      <c r="D110" s="502"/>
      <c r="E110" s="144"/>
      <c r="F110" s="502"/>
      <c r="G110" s="607"/>
      <c r="H110" s="875" t="s">
        <v>55</v>
      </c>
      <c r="I110" s="872" t="s">
        <v>10</v>
      </c>
      <c r="J110" s="870" t="s">
        <v>39</v>
      </c>
      <c r="K110" s="870"/>
      <c r="L110" s="870"/>
      <c r="M110" s="872" t="s">
        <v>10</v>
      </c>
      <c r="N110" s="870" t="s">
        <v>40</v>
      </c>
      <c r="O110" s="870"/>
      <c r="P110" s="870"/>
      <c r="Q110" s="156"/>
      <c r="R110" s="156"/>
      <c r="S110" s="156"/>
      <c r="T110" s="156"/>
      <c r="U110" s="156"/>
      <c r="V110" s="156"/>
      <c r="W110" s="156"/>
      <c r="X110" s="156"/>
      <c r="Y110" s="156"/>
      <c r="Z110" s="156"/>
      <c r="AA110" s="156"/>
      <c r="AB110" s="156"/>
      <c r="AC110" s="156"/>
      <c r="AD110" s="156"/>
      <c r="AE110" s="156"/>
      <c r="AF110" s="157"/>
    </row>
    <row r="111" spans="1:32" s="1" customFormat="1" ht="18.75" customHeight="1" x14ac:dyDescent="0.15">
      <c r="A111" s="141"/>
      <c r="B111" s="142"/>
      <c r="C111" s="143"/>
      <c r="D111" s="502"/>
      <c r="E111" s="144"/>
      <c r="F111" s="502"/>
      <c r="G111" s="607"/>
      <c r="H111" s="876"/>
      <c r="I111" s="877"/>
      <c r="J111" s="878"/>
      <c r="K111" s="878"/>
      <c r="L111" s="878"/>
      <c r="M111" s="877"/>
      <c r="N111" s="878"/>
      <c r="O111" s="878"/>
      <c r="P111" s="878"/>
      <c r="Q111" s="146"/>
      <c r="R111" s="146"/>
      <c r="S111" s="146"/>
      <c r="T111" s="146"/>
      <c r="U111" s="146"/>
      <c r="V111" s="146"/>
      <c r="W111" s="146"/>
      <c r="X111" s="146"/>
      <c r="Y111" s="146"/>
      <c r="Z111" s="146"/>
      <c r="AA111" s="146"/>
      <c r="AB111" s="146"/>
      <c r="AC111" s="146"/>
      <c r="AD111" s="146"/>
      <c r="AE111" s="146"/>
      <c r="AF111" s="159"/>
    </row>
    <row r="112" spans="1:32" s="1" customFormat="1" ht="18.75" customHeight="1" x14ac:dyDescent="0.15">
      <c r="A112" s="148"/>
      <c r="B112" s="149"/>
      <c r="C112" s="150"/>
      <c r="D112" s="151"/>
      <c r="E112" s="152"/>
      <c r="F112" s="170"/>
      <c r="G112" s="152"/>
      <c r="H112" s="148" t="s">
        <v>50</v>
      </c>
      <c r="I112" s="509" t="s">
        <v>10</v>
      </c>
      <c r="J112" s="153" t="s">
        <v>29</v>
      </c>
      <c r="K112" s="153"/>
      <c r="L112" s="510" t="s">
        <v>10</v>
      </c>
      <c r="M112" s="153" t="s">
        <v>35</v>
      </c>
      <c r="N112" s="153"/>
      <c r="O112" s="184"/>
      <c r="P112" s="153"/>
      <c r="Q112" s="173"/>
      <c r="R112" s="173"/>
      <c r="S112" s="173"/>
      <c r="T112" s="173"/>
      <c r="U112" s="173"/>
      <c r="V112" s="173"/>
      <c r="W112" s="173"/>
      <c r="X112" s="173"/>
      <c r="Y112" s="185"/>
      <c r="Z112" s="154"/>
      <c r="AA112" s="154"/>
      <c r="AB112" s="154"/>
      <c r="AC112" s="185"/>
      <c r="AD112" s="154"/>
      <c r="AE112" s="154"/>
      <c r="AF112" s="155"/>
    </row>
    <row r="113" spans="1:32" ht="18.75" customHeight="1" x14ac:dyDescent="0.15">
      <c r="A113" s="174"/>
      <c r="B113" s="174"/>
      <c r="C113" s="133" t="s">
        <v>63</v>
      </c>
      <c r="D113" s="133"/>
      <c r="E113" s="175"/>
      <c r="F113" s="175"/>
      <c r="G113" s="175"/>
      <c r="H113" s="175"/>
      <c r="I113" s="175"/>
      <c r="J113" s="175"/>
      <c r="K113" s="175"/>
      <c r="L113" s="175"/>
      <c r="M113" s="175"/>
      <c r="N113" s="175"/>
      <c r="O113" s="175"/>
      <c r="P113" s="175"/>
      <c r="Q113" s="175"/>
      <c r="R113" s="175"/>
      <c r="S113" s="175"/>
      <c r="T113" s="175"/>
      <c r="U113" s="175"/>
      <c r="V113" s="175"/>
    </row>
    <row r="114" spans="1:32" ht="18.75" customHeight="1" x14ac:dyDescent="0.15">
      <c r="A114" s="500"/>
      <c r="B114" s="500"/>
      <c r="C114" s="505"/>
      <c r="D114" s="505"/>
      <c r="E114" s="505"/>
      <c r="F114" s="505"/>
      <c r="G114" s="505"/>
      <c r="H114" s="505"/>
      <c r="I114" s="505"/>
      <c r="J114" s="505"/>
      <c r="K114" s="505"/>
      <c r="L114" s="505"/>
      <c r="M114" s="505"/>
      <c r="N114" s="505"/>
      <c r="O114" s="505"/>
      <c r="P114" s="505"/>
      <c r="Q114" s="505"/>
      <c r="R114" s="505"/>
      <c r="S114" s="505"/>
      <c r="T114" s="505"/>
      <c r="U114" s="505"/>
      <c r="V114" s="505"/>
      <c r="W114" s="505"/>
      <c r="X114" s="505"/>
      <c r="Y114" s="505"/>
      <c r="Z114" s="505"/>
      <c r="AA114" s="505"/>
      <c r="AB114" s="505"/>
      <c r="AC114" s="505"/>
      <c r="AD114" s="505"/>
      <c r="AE114" s="505"/>
      <c r="AF114" s="505"/>
    </row>
    <row r="115" spans="1:32" ht="18.75" customHeight="1" x14ac:dyDescent="0.15">
      <c r="A115" s="499" t="s">
        <v>1090</v>
      </c>
      <c r="B115" s="504"/>
      <c r="C115" s="505"/>
      <c r="D115" s="505"/>
      <c r="E115" s="505"/>
      <c r="F115" s="505"/>
      <c r="G115" s="505"/>
      <c r="H115" s="505"/>
      <c r="I115" s="505"/>
      <c r="J115" s="505"/>
      <c r="K115" s="505"/>
      <c r="L115" s="505"/>
      <c r="M115" s="505"/>
      <c r="N115" s="505"/>
      <c r="O115" s="505"/>
      <c r="P115" s="505"/>
      <c r="Q115" s="505"/>
      <c r="R115" s="505"/>
      <c r="S115" s="505"/>
      <c r="T115" s="505"/>
      <c r="U115" s="505"/>
      <c r="V115" s="505"/>
      <c r="W115" s="505"/>
      <c r="X115" s="505"/>
      <c r="Y115" s="505"/>
      <c r="Z115" s="505"/>
      <c r="AA115" s="505"/>
      <c r="AB115" s="505"/>
      <c r="AC115" s="505"/>
      <c r="AD115" s="505"/>
      <c r="AE115" s="505"/>
      <c r="AF115" s="505"/>
    </row>
    <row r="116" spans="1:32" ht="20.100000000000001" customHeight="1" x14ac:dyDescent="0.15">
      <c r="A116" s="943" t="s">
        <v>905</v>
      </c>
      <c r="B116" s="943"/>
      <c r="C116" s="943"/>
      <c r="D116" s="943"/>
      <c r="E116" s="943"/>
      <c r="F116" s="943"/>
      <c r="G116" s="943"/>
      <c r="H116" s="943"/>
      <c r="I116" s="943"/>
      <c r="J116" s="943"/>
      <c r="K116" s="943"/>
      <c r="L116" s="943"/>
      <c r="M116" s="943"/>
      <c r="N116" s="943"/>
      <c r="O116" s="943"/>
      <c r="P116" s="943"/>
      <c r="Q116" s="943"/>
      <c r="R116" s="943"/>
      <c r="S116" s="943"/>
      <c r="T116" s="943"/>
      <c r="U116" s="943"/>
      <c r="V116" s="943"/>
      <c r="W116" s="943"/>
      <c r="X116" s="943"/>
      <c r="Y116" s="943"/>
      <c r="Z116" s="943"/>
      <c r="AA116" s="943"/>
      <c r="AB116" s="943"/>
      <c r="AC116" s="943"/>
      <c r="AD116" s="943"/>
      <c r="AE116" s="943"/>
      <c r="AF116" s="943"/>
    </row>
    <row r="117" spans="1:32" ht="18.75" customHeight="1" x14ac:dyDescent="0.15">
      <c r="A117" s="500"/>
      <c r="B117" s="500"/>
      <c r="C117" s="505"/>
      <c r="D117" s="505"/>
      <c r="E117" s="505"/>
      <c r="F117" s="505"/>
      <c r="G117" s="505"/>
      <c r="H117" s="505"/>
      <c r="I117" s="505"/>
      <c r="J117" s="505"/>
      <c r="K117" s="505"/>
      <c r="L117" s="505"/>
      <c r="M117" s="505"/>
      <c r="N117" s="505"/>
      <c r="O117" s="505"/>
      <c r="P117" s="505"/>
      <c r="Q117" s="505"/>
      <c r="R117" s="505"/>
      <c r="S117" s="505"/>
      <c r="T117" s="505"/>
      <c r="U117" s="505"/>
      <c r="V117" s="505"/>
      <c r="W117" s="505"/>
      <c r="X117" s="505"/>
      <c r="Y117" s="505"/>
      <c r="Z117" s="505"/>
      <c r="AA117" s="505"/>
      <c r="AB117" s="505"/>
      <c r="AC117" s="505"/>
      <c r="AD117" s="505"/>
      <c r="AE117" s="505"/>
      <c r="AF117" s="505"/>
    </row>
    <row r="118" spans="1:32" ht="30" customHeight="1" x14ac:dyDescent="0.15">
      <c r="A118" s="500"/>
      <c r="B118" s="944"/>
      <c r="C118" s="944"/>
      <c r="D118" s="944"/>
      <c r="E118" s="505"/>
      <c r="F118" s="505"/>
      <c r="G118" s="505"/>
      <c r="H118" s="505"/>
      <c r="I118" s="505"/>
      <c r="J118" s="505"/>
      <c r="K118" s="505"/>
      <c r="L118" s="505"/>
      <c r="M118" s="505"/>
      <c r="N118" s="505"/>
      <c r="O118" s="505"/>
      <c r="P118" s="505"/>
      <c r="Q118" s="505"/>
      <c r="R118" s="505"/>
      <c r="S118" s="945" t="s">
        <v>1</v>
      </c>
      <c r="T118" s="946"/>
      <c r="U118" s="946"/>
      <c r="V118" s="947"/>
      <c r="W118" s="945"/>
      <c r="X118" s="946"/>
      <c r="Y118" s="946"/>
      <c r="Z118" s="946"/>
      <c r="AA118" s="946"/>
      <c r="AB118" s="946"/>
      <c r="AC118" s="946"/>
      <c r="AD118" s="946"/>
      <c r="AE118" s="946"/>
      <c r="AF118" s="947"/>
    </row>
    <row r="119" spans="1:32" ht="18.75" customHeight="1" x14ac:dyDescent="0.15">
      <c r="A119" s="500"/>
      <c r="B119" s="500"/>
      <c r="C119" s="505"/>
      <c r="D119" s="505"/>
      <c r="E119" s="505"/>
      <c r="F119" s="505"/>
      <c r="G119" s="505"/>
      <c r="H119" s="505"/>
      <c r="I119" s="505"/>
      <c r="J119" s="505"/>
      <c r="K119" s="505"/>
      <c r="L119" s="505"/>
      <c r="M119" s="505"/>
      <c r="N119" s="505"/>
      <c r="O119" s="505"/>
      <c r="P119" s="505"/>
      <c r="Q119" s="505"/>
      <c r="R119" s="505"/>
      <c r="S119" s="505"/>
      <c r="T119" s="505"/>
      <c r="U119" s="505"/>
      <c r="V119" s="505"/>
      <c r="W119" s="505"/>
      <c r="X119" s="505"/>
      <c r="Y119" s="505"/>
      <c r="Z119" s="505"/>
      <c r="AA119" s="505"/>
      <c r="AB119" s="505"/>
      <c r="AC119" s="505"/>
      <c r="AD119" s="505"/>
      <c r="AE119" s="505"/>
      <c r="AF119" s="505"/>
    </row>
    <row r="120" spans="1:32" ht="18.75" customHeight="1" x14ac:dyDescent="0.15">
      <c r="A120" s="945" t="s">
        <v>2</v>
      </c>
      <c r="B120" s="946"/>
      <c r="C120" s="947"/>
      <c r="D120" s="945" t="s">
        <v>3</v>
      </c>
      <c r="E120" s="947"/>
      <c r="F120" s="945" t="s">
        <v>4</v>
      </c>
      <c r="G120" s="947"/>
      <c r="H120" s="945" t="s">
        <v>5</v>
      </c>
      <c r="I120" s="946"/>
      <c r="J120" s="946"/>
      <c r="K120" s="946"/>
      <c r="L120" s="946"/>
      <c r="M120" s="946"/>
      <c r="N120" s="946"/>
      <c r="O120" s="946"/>
      <c r="P120" s="946"/>
      <c r="Q120" s="946"/>
      <c r="R120" s="946"/>
      <c r="S120" s="946"/>
      <c r="T120" s="946"/>
      <c r="U120" s="946"/>
      <c r="V120" s="946"/>
      <c r="W120" s="946"/>
      <c r="X120" s="947"/>
      <c r="Y120" s="945" t="s">
        <v>6</v>
      </c>
      <c r="Z120" s="946"/>
      <c r="AA120" s="946"/>
      <c r="AB120" s="947"/>
      <c r="AC120" s="945" t="s">
        <v>7</v>
      </c>
      <c r="AD120" s="946"/>
      <c r="AE120" s="946"/>
      <c r="AF120" s="947"/>
    </row>
    <row r="121" spans="1:32" ht="18.75" customHeight="1" x14ac:dyDescent="0.15">
      <c r="A121" s="634"/>
      <c r="B121" s="635"/>
      <c r="C121" s="934" t="s">
        <v>903</v>
      </c>
      <c r="D121" s="937"/>
      <c r="E121" s="938"/>
      <c r="F121" s="937"/>
      <c r="G121" s="938"/>
      <c r="H121" s="744" t="s">
        <v>101</v>
      </c>
      <c r="I121" s="745" t="s">
        <v>10</v>
      </c>
      <c r="J121" s="708" t="s">
        <v>26</v>
      </c>
      <c r="K121" s="712"/>
      <c r="L121" s="708"/>
      <c r="M121" s="724" t="s">
        <v>10</v>
      </c>
      <c r="N121" s="708" t="s">
        <v>27</v>
      </c>
      <c r="O121" s="708"/>
      <c r="P121" s="708"/>
      <c r="Q121" s="708"/>
      <c r="R121" s="708"/>
      <c r="S121" s="708"/>
      <c r="T121" s="708"/>
      <c r="U121" s="708"/>
      <c r="V121" s="708"/>
      <c r="W121" s="708"/>
      <c r="X121" s="709"/>
      <c r="Y121" s="730" t="s">
        <v>10</v>
      </c>
      <c r="Z121" s="22" t="s">
        <v>21</v>
      </c>
      <c r="AA121" s="22"/>
      <c r="AB121" s="685"/>
      <c r="AC121" s="730" t="s">
        <v>10</v>
      </c>
      <c r="AD121" s="22" t="s">
        <v>21</v>
      </c>
      <c r="AE121" s="22"/>
      <c r="AF121" s="685"/>
    </row>
    <row r="122" spans="1:32" s="660" customFormat="1" ht="18.75" customHeight="1" x14ac:dyDescent="0.15">
      <c r="A122" s="630"/>
      <c r="B122" s="659"/>
      <c r="C122" s="935"/>
      <c r="D122" s="939"/>
      <c r="E122" s="940"/>
      <c r="F122" s="939"/>
      <c r="G122" s="940"/>
      <c r="H122" s="760" t="s">
        <v>1083</v>
      </c>
      <c r="I122" s="761" t="s">
        <v>10</v>
      </c>
      <c r="J122" s="762" t="s">
        <v>26</v>
      </c>
      <c r="K122" s="763"/>
      <c r="L122" s="764"/>
      <c r="M122" s="765" t="s">
        <v>10</v>
      </c>
      <c r="N122" s="762" t="s">
        <v>27</v>
      </c>
      <c r="O122" s="765"/>
      <c r="P122" s="762"/>
      <c r="Q122" s="766"/>
      <c r="R122" s="766"/>
      <c r="S122" s="766"/>
      <c r="T122" s="766"/>
      <c r="U122" s="766"/>
      <c r="V122" s="766"/>
      <c r="W122" s="766"/>
      <c r="X122" s="767"/>
      <c r="Y122" s="711" t="s">
        <v>10</v>
      </c>
      <c r="Z122" s="702" t="s">
        <v>23</v>
      </c>
      <c r="AA122" s="702"/>
      <c r="AB122" s="689"/>
      <c r="AC122" s="711" t="s">
        <v>10</v>
      </c>
      <c r="AD122" s="702" t="s">
        <v>23</v>
      </c>
      <c r="AE122" s="702"/>
      <c r="AF122" s="689"/>
    </row>
    <row r="123" spans="1:32" s="628" customFormat="1" ht="18.75" customHeight="1" x14ac:dyDescent="0.15">
      <c r="A123" s="141"/>
      <c r="B123" s="627"/>
      <c r="C123" s="935"/>
      <c r="D123" s="939"/>
      <c r="E123" s="940"/>
      <c r="F123" s="939"/>
      <c r="G123" s="940"/>
      <c r="H123" s="882" t="s">
        <v>38</v>
      </c>
      <c r="I123" s="884" t="s">
        <v>10</v>
      </c>
      <c r="J123" s="886" t="s">
        <v>102</v>
      </c>
      <c r="K123" s="886"/>
      <c r="L123" s="886"/>
      <c r="M123" s="888" t="s">
        <v>10</v>
      </c>
      <c r="N123" s="886" t="s">
        <v>103</v>
      </c>
      <c r="O123" s="886"/>
      <c r="P123" s="886"/>
      <c r="Q123" s="880"/>
      <c r="R123" s="880"/>
      <c r="S123" s="880"/>
      <c r="T123" s="880"/>
      <c r="U123" s="702"/>
      <c r="V123" s="702"/>
      <c r="W123" s="702"/>
      <c r="X123" s="88"/>
      <c r="Y123" s="746"/>
      <c r="Z123" s="702"/>
      <c r="AA123" s="702"/>
      <c r="AB123" s="689"/>
      <c r="AC123" s="746"/>
      <c r="AD123" s="702"/>
      <c r="AE123" s="702"/>
      <c r="AF123" s="689"/>
    </row>
    <row r="124" spans="1:32" s="628" customFormat="1" ht="18.75" customHeight="1" x14ac:dyDescent="0.15">
      <c r="A124" s="141"/>
      <c r="B124" s="627"/>
      <c r="C124" s="935"/>
      <c r="D124" s="939"/>
      <c r="E124" s="940"/>
      <c r="F124" s="939"/>
      <c r="G124" s="940"/>
      <c r="H124" s="883"/>
      <c r="I124" s="885"/>
      <c r="J124" s="887"/>
      <c r="K124" s="887"/>
      <c r="L124" s="887"/>
      <c r="M124" s="889"/>
      <c r="N124" s="887"/>
      <c r="O124" s="887"/>
      <c r="P124" s="887"/>
      <c r="Q124" s="881"/>
      <c r="R124" s="881"/>
      <c r="S124" s="881"/>
      <c r="T124" s="881"/>
      <c r="U124" s="708"/>
      <c r="V124" s="708"/>
      <c r="W124" s="708"/>
      <c r="X124" s="709"/>
      <c r="Y124" s="746"/>
      <c r="Z124" s="702"/>
      <c r="AA124" s="702"/>
      <c r="AB124" s="689"/>
      <c r="AC124" s="746"/>
      <c r="AD124" s="702"/>
      <c r="AE124" s="702"/>
      <c r="AF124" s="689"/>
    </row>
    <row r="125" spans="1:32" s="628" customFormat="1" ht="18.75" customHeight="1" x14ac:dyDescent="0.15">
      <c r="A125" s="611" t="s">
        <v>1037</v>
      </c>
      <c r="B125" s="612" t="s">
        <v>1037</v>
      </c>
      <c r="C125" s="935"/>
      <c r="D125" s="939"/>
      <c r="E125" s="940"/>
      <c r="F125" s="939"/>
      <c r="G125" s="940"/>
      <c r="H125" s="923" t="s">
        <v>1085</v>
      </c>
      <c r="I125" s="925" t="s">
        <v>10</v>
      </c>
      <c r="J125" s="927" t="s">
        <v>102</v>
      </c>
      <c r="K125" s="927"/>
      <c r="L125" s="927"/>
      <c r="M125" s="929" t="s">
        <v>10</v>
      </c>
      <c r="N125" s="927" t="s">
        <v>103</v>
      </c>
      <c r="O125" s="927"/>
      <c r="P125" s="927"/>
      <c r="Q125" s="931"/>
      <c r="R125" s="931"/>
      <c r="S125" s="931"/>
      <c r="T125" s="931"/>
      <c r="U125" s="752"/>
      <c r="V125" s="752"/>
      <c r="W125" s="752"/>
      <c r="X125" s="747"/>
      <c r="Y125" s="746"/>
      <c r="Z125" s="702"/>
      <c r="AA125" s="702"/>
      <c r="AB125" s="689"/>
      <c r="AC125" s="746"/>
      <c r="AD125" s="702"/>
      <c r="AE125" s="702"/>
      <c r="AF125" s="689"/>
    </row>
    <row r="126" spans="1:32" s="628" customFormat="1" ht="18.75" customHeight="1" x14ac:dyDescent="0.15">
      <c r="A126" s="611" t="s">
        <v>1037</v>
      </c>
      <c r="B126" s="612" t="s">
        <v>1037</v>
      </c>
      <c r="C126" s="935"/>
      <c r="D126" s="939"/>
      <c r="E126" s="940"/>
      <c r="F126" s="939"/>
      <c r="G126" s="940"/>
      <c r="H126" s="924"/>
      <c r="I126" s="926"/>
      <c r="J126" s="928"/>
      <c r="K126" s="928"/>
      <c r="L126" s="928"/>
      <c r="M126" s="930"/>
      <c r="N126" s="928"/>
      <c r="O126" s="928"/>
      <c r="P126" s="928"/>
      <c r="Q126" s="932"/>
      <c r="R126" s="932"/>
      <c r="S126" s="932"/>
      <c r="T126" s="932"/>
      <c r="U126" s="748"/>
      <c r="V126" s="748"/>
      <c r="W126" s="748"/>
      <c r="X126" s="749"/>
      <c r="Y126" s="746"/>
      <c r="Z126" s="702"/>
      <c r="AA126" s="702"/>
      <c r="AB126" s="689"/>
      <c r="AC126" s="746"/>
      <c r="AD126" s="702"/>
      <c r="AE126" s="702"/>
      <c r="AF126" s="689"/>
    </row>
    <row r="127" spans="1:32" s="628" customFormat="1" ht="18.75" customHeight="1" x14ac:dyDescent="0.15">
      <c r="A127" s="141"/>
      <c r="B127" s="627"/>
      <c r="C127" s="935"/>
      <c r="D127" s="939"/>
      <c r="E127" s="940"/>
      <c r="F127" s="939"/>
      <c r="G127" s="940"/>
      <c r="H127" s="882" t="s">
        <v>46</v>
      </c>
      <c r="I127" s="884" t="s">
        <v>10</v>
      </c>
      <c r="J127" s="886" t="s">
        <v>102</v>
      </c>
      <c r="K127" s="886"/>
      <c r="L127" s="886"/>
      <c r="M127" s="888" t="s">
        <v>10</v>
      </c>
      <c r="N127" s="886" t="s">
        <v>103</v>
      </c>
      <c r="O127" s="886"/>
      <c r="P127" s="886"/>
      <c r="Q127" s="880"/>
      <c r="R127" s="880"/>
      <c r="S127" s="880"/>
      <c r="T127" s="880"/>
      <c r="U127" s="702"/>
      <c r="V127" s="702"/>
      <c r="W127" s="702"/>
      <c r="X127" s="88"/>
      <c r="Y127" s="746"/>
      <c r="Z127" s="702"/>
      <c r="AA127" s="702"/>
      <c r="AB127" s="689"/>
      <c r="AC127" s="746"/>
      <c r="AD127" s="702"/>
      <c r="AE127" s="702"/>
      <c r="AF127" s="689"/>
    </row>
    <row r="128" spans="1:32" s="628" customFormat="1" ht="18.75" customHeight="1" x14ac:dyDescent="0.15">
      <c r="A128" s="141"/>
      <c r="B128" s="627"/>
      <c r="C128" s="935"/>
      <c r="D128" s="939"/>
      <c r="E128" s="940"/>
      <c r="F128" s="939"/>
      <c r="G128" s="940"/>
      <c r="H128" s="883"/>
      <c r="I128" s="885"/>
      <c r="J128" s="887"/>
      <c r="K128" s="887"/>
      <c r="L128" s="887"/>
      <c r="M128" s="889"/>
      <c r="N128" s="887"/>
      <c r="O128" s="887"/>
      <c r="P128" s="887"/>
      <c r="Q128" s="881"/>
      <c r="R128" s="881"/>
      <c r="S128" s="881"/>
      <c r="T128" s="881"/>
      <c r="U128" s="708"/>
      <c r="V128" s="708"/>
      <c r="W128" s="708"/>
      <c r="X128" s="88"/>
      <c r="Y128" s="746"/>
      <c r="Z128" s="702"/>
      <c r="AA128" s="702"/>
      <c r="AB128" s="689"/>
      <c r="AC128" s="746"/>
      <c r="AD128" s="702"/>
      <c r="AE128" s="702"/>
      <c r="AF128" s="689"/>
    </row>
    <row r="129" spans="1:32" ht="18.75" customHeight="1" x14ac:dyDescent="0.15">
      <c r="A129" s="630"/>
      <c r="B129" s="631"/>
      <c r="C129" s="935"/>
      <c r="D129" s="939"/>
      <c r="E129" s="940"/>
      <c r="F129" s="939"/>
      <c r="G129" s="940"/>
      <c r="H129" s="694" t="s">
        <v>53</v>
      </c>
      <c r="I129" s="695" t="s">
        <v>10</v>
      </c>
      <c r="J129" s="696" t="s">
        <v>52</v>
      </c>
      <c r="K129" s="697"/>
      <c r="L129" s="750" t="s">
        <v>10</v>
      </c>
      <c r="M129" s="43" t="s">
        <v>35</v>
      </c>
      <c r="N129" s="696"/>
      <c r="O129" s="699"/>
      <c r="P129" s="702"/>
      <c r="Q129" s="702"/>
      <c r="R129" s="702"/>
      <c r="S129" s="702"/>
      <c r="T129" s="702"/>
      <c r="U129" s="702"/>
      <c r="V129" s="702"/>
      <c r="W129" s="702"/>
      <c r="X129" s="705"/>
      <c r="Y129" s="746"/>
      <c r="Z129" s="702"/>
      <c r="AA129" s="702"/>
      <c r="AB129" s="689"/>
      <c r="AC129" s="746"/>
      <c r="AD129" s="702"/>
      <c r="AE129" s="702"/>
      <c r="AF129" s="689"/>
    </row>
    <row r="130" spans="1:32" ht="37.5" customHeight="1" x14ac:dyDescent="0.15">
      <c r="A130" s="948" t="s">
        <v>10</v>
      </c>
      <c r="B130" s="949" t="s">
        <v>904</v>
      </c>
      <c r="C130" s="935"/>
      <c r="D130" s="939"/>
      <c r="E130" s="940"/>
      <c r="F130" s="939"/>
      <c r="G130" s="940"/>
      <c r="H130" s="882" t="s">
        <v>54</v>
      </c>
      <c r="I130" s="922" t="s">
        <v>10</v>
      </c>
      <c r="J130" s="886" t="s">
        <v>102</v>
      </c>
      <c r="K130" s="886"/>
      <c r="L130" s="886"/>
      <c r="M130" s="922" t="s">
        <v>10</v>
      </c>
      <c r="N130" s="886" t="s">
        <v>103</v>
      </c>
      <c r="O130" s="886"/>
      <c r="P130" s="886"/>
      <c r="Q130" s="714"/>
      <c r="R130" s="714"/>
      <c r="S130" s="714"/>
      <c r="T130" s="714"/>
      <c r="U130" s="714"/>
      <c r="V130" s="714"/>
      <c r="W130" s="714"/>
      <c r="X130" s="715"/>
      <c r="Y130" s="746"/>
      <c r="Z130" s="702"/>
      <c r="AA130" s="703"/>
      <c r="AB130" s="689"/>
      <c r="AC130" s="746"/>
      <c r="AD130" s="702"/>
      <c r="AE130" s="703"/>
      <c r="AF130" s="689"/>
    </row>
    <row r="131" spans="1:32" ht="37.5" customHeight="1" x14ac:dyDescent="0.15">
      <c r="A131" s="948"/>
      <c r="B131" s="949"/>
      <c r="C131" s="935"/>
      <c r="D131" s="939"/>
      <c r="E131" s="940"/>
      <c r="F131" s="939"/>
      <c r="G131" s="940"/>
      <c r="H131" s="883"/>
      <c r="I131" s="905"/>
      <c r="J131" s="887"/>
      <c r="K131" s="887"/>
      <c r="L131" s="887"/>
      <c r="M131" s="905"/>
      <c r="N131" s="887"/>
      <c r="O131" s="887"/>
      <c r="P131" s="887"/>
      <c r="Q131" s="691"/>
      <c r="R131" s="691"/>
      <c r="S131" s="691"/>
      <c r="T131" s="691"/>
      <c r="U131" s="691"/>
      <c r="V131" s="691"/>
      <c r="W131" s="691"/>
      <c r="X131" s="692"/>
      <c r="Y131" s="746"/>
      <c r="Z131" s="753"/>
      <c r="AA131" s="753"/>
      <c r="AB131" s="751"/>
      <c r="AC131" s="746"/>
      <c r="AD131" s="753"/>
      <c r="AE131" s="753"/>
      <c r="AF131" s="751"/>
    </row>
    <row r="132" spans="1:32" ht="18.75" customHeight="1" x14ac:dyDescent="0.15">
      <c r="A132" s="629"/>
      <c r="B132" s="631"/>
      <c r="C132" s="935"/>
      <c r="D132" s="939"/>
      <c r="E132" s="940"/>
      <c r="F132" s="939"/>
      <c r="G132" s="940"/>
      <c r="H132" s="882" t="s">
        <v>55</v>
      </c>
      <c r="I132" s="922" t="s">
        <v>59</v>
      </c>
      <c r="J132" s="886" t="s">
        <v>102</v>
      </c>
      <c r="K132" s="886"/>
      <c r="L132" s="886"/>
      <c r="M132" s="922" t="s">
        <v>10</v>
      </c>
      <c r="N132" s="886" t="s">
        <v>103</v>
      </c>
      <c r="O132" s="886"/>
      <c r="P132" s="886"/>
      <c r="Q132" s="714"/>
      <c r="R132" s="714"/>
      <c r="S132" s="714"/>
      <c r="T132" s="714"/>
      <c r="U132" s="714"/>
      <c r="V132" s="714"/>
      <c r="W132" s="714"/>
      <c r="X132" s="715"/>
      <c r="Y132" s="746"/>
      <c r="Z132" s="753"/>
      <c r="AA132" s="753"/>
      <c r="AB132" s="751"/>
      <c r="AC132" s="746"/>
      <c r="AD132" s="753"/>
      <c r="AE132" s="753"/>
      <c r="AF132" s="751"/>
    </row>
    <row r="133" spans="1:32" s="625" customFormat="1" ht="18.75" customHeight="1" x14ac:dyDescent="0.15">
      <c r="A133" s="629"/>
      <c r="B133" s="631"/>
      <c r="C133" s="935"/>
      <c r="D133" s="939"/>
      <c r="E133" s="940"/>
      <c r="F133" s="939"/>
      <c r="G133" s="940"/>
      <c r="H133" s="883"/>
      <c r="I133" s="905"/>
      <c r="J133" s="887"/>
      <c r="K133" s="887"/>
      <c r="L133" s="887"/>
      <c r="M133" s="905"/>
      <c r="N133" s="887"/>
      <c r="O133" s="887"/>
      <c r="P133" s="887"/>
      <c r="Q133" s="691"/>
      <c r="R133" s="691"/>
      <c r="S133" s="691"/>
      <c r="T133" s="691"/>
      <c r="U133" s="691"/>
      <c r="V133" s="691"/>
      <c r="W133" s="691"/>
      <c r="X133" s="692"/>
      <c r="Y133" s="746"/>
      <c r="Z133" s="753"/>
      <c r="AA133" s="753"/>
      <c r="AB133" s="751"/>
      <c r="AC133" s="746"/>
      <c r="AD133" s="753"/>
      <c r="AE133" s="753"/>
      <c r="AF133" s="751"/>
    </row>
    <row r="134" spans="1:32" s="620" customFormat="1" ht="18.75" customHeight="1" x14ac:dyDescent="0.15">
      <c r="A134" s="629"/>
      <c r="B134" s="631"/>
      <c r="C134" s="935"/>
      <c r="D134" s="939"/>
      <c r="E134" s="940"/>
      <c r="F134" s="939"/>
      <c r="G134" s="940"/>
      <c r="H134" s="694" t="s">
        <v>50</v>
      </c>
      <c r="I134" s="695" t="s">
        <v>10</v>
      </c>
      <c r="J134" s="696" t="s">
        <v>29</v>
      </c>
      <c r="K134" s="696"/>
      <c r="L134" s="699" t="s">
        <v>10</v>
      </c>
      <c r="M134" s="696" t="s">
        <v>35</v>
      </c>
      <c r="N134" s="696"/>
      <c r="O134" s="700"/>
      <c r="P134" s="696"/>
      <c r="Q134" s="691"/>
      <c r="R134" s="691"/>
      <c r="S134" s="691"/>
      <c r="T134" s="691"/>
      <c r="U134" s="691"/>
      <c r="V134" s="691"/>
      <c r="W134" s="691"/>
      <c r="X134" s="692"/>
      <c r="Y134" s="746"/>
      <c r="Z134" s="753"/>
      <c r="AA134" s="753"/>
      <c r="AB134" s="751"/>
      <c r="AC134" s="746"/>
      <c r="AD134" s="753"/>
      <c r="AE134" s="753"/>
      <c r="AF134" s="751"/>
    </row>
    <row r="135" spans="1:32" s="620" customFormat="1" ht="18.75" customHeight="1" x14ac:dyDescent="0.15">
      <c r="A135" s="632"/>
      <c r="B135" s="633"/>
      <c r="C135" s="936"/>
      <c r="D135" s="941"/>
      <c r="E135" s="942"/>
      <c r="F135" s="941"/>
      <c r="G135" s="942"/>
      <c r="H135" s="729" t="s">
        <v>1041</v>
      </c>
      <c r="I135" s="754" t="s">
        <v>10</v>
      </c>
      <c r="J135" s="153" t="s">
        <v>29</v>
      </c>
      <c r="K135" s="153"/>
      <c r="L135" s="755" t="s">
        <v>10</v>
      </c>
      <c r="M135" s="153" t="s">
        <v>1033</v>
      </c>
      <c r="N135" s="756"/>
      <c r="O135" s="755" t="s">
        <v>10</v>
      </c>
      <c r="P135" s="171" t="s">
        <v>1034</v>
      </c>
      <c r="Q135" s="757"/>
      <c r="R135" s="755" t="s">
        <v>10</v>
      </c>
      <c r="S135" s="153" t="s">
        <v>1035</v>
      </c>
      <c r="T135" s="757"/>
      <c r="U135" s="755" t="s">
        <v>10</v>
      </c>
      <c r="V135" s="153" t="s">
        <v>1036</v>
      </c>
      <c r="W135" s="758"/>
      <c r="X135" s="759"/>
      <c r="Y135" s="619"/>
      <c r="Z135" s="619"/>
      <c r="AA135" s="619"/>
      <c r="AB135" s="719"/>
      <c r="AC135" s="720"/>
      <c r="AD135" s="619"/>
      <c r="AE135" s="619"/>
      <c r="AF135" s="719"/>
    </row>
    <row r="136" spans="1:32" ht="18.75" customHeight="1" x14ac:dyDescent="0.15">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row>
  </sheetData>
  <mergeCells count="310">
    <mergeCell ref="R127:R128"/>
    <mergeCell ref="S127:S128"/>
    <mergeCell ref="T127:T128"/>
    <mergeCell ref="H130:H131"/>
    <mergeCell ref="I130:I131"/>
    <mergeCell ref="J130:L131"/>
    <mergeCell ref="M130:M131"/>
    <mergeCell ref="N130:P131"/>
    <mergeCell ref="H132:H133"/>
    <mergeCell ref="I132:I133"/>
    <mergeCell ref="J132:L133"/>
    <mergeCell ref="M132:M133"/>
    <mergeCell ref="N132:P133"/>
    <mergeCell ref="H127:H128"/>
    <mergeCell ref="I127:I128"/>
    <mergeCell ref="J127:L128"/>
    <mergeCell ref="M127:M128"/>
    <mergeCell ref="N127:P128"/>
    <mergeCell ref="Q127:Q128"/>
    <mergeCell ref="T125:T126"/>
    <mergeCell ref="H123:H124"/>
    <mergeCell ref="I123:I124"/>
    <mergeCell ref="J123:L124"/>
    <mergeCell ref="M123:M124"/>
    <mergeCell ref="N123:P124"/>
    <mergeCell ref="Q123:Q124"/>
    <mergeCell ref="R123:R124"/>
    <mergeCell ref="S123:S124"/>
    <mergeCell ref="C121:C135"/>
    <mergeCell ref="D121:E135"/>
    <mergeCell ref="F121:G135"/>
    <mergeCell ref="A116:AF116"/>
    <mergeCell ref="B118:D118"/>
    <mergeCell ref="S118:V118"/>
    <mergeCell ref="W118:AF118"/>
    <mergeCell ref="A120:C120"/>
    <mergeCell ref="D120:E120"/>
    <mergeCell ref="F120:G120"/>
    <mergeCell ref="H120:X120"/>
    <mergeCell ref="Y120:AB120"/>
    <mergeCell ref="AC120:AF120"/>
    <mergeCell ref="A130:A131"/>
    <mergeCell ref="B130:B131"/>
    <mergeCell ref="T123:T124"/>
    <mergeCell ref="H125:H126"/>
    <mergeCell ref="I125:I126"/>
    <mergeCell ref="J125:L126"/>
    <mergeCell ref="M125:M126"/>
    <mergeCell ref="N125:P126"/>
    <mergeCell ref="Q125:Q126"/>
    <mergeCell ref="R125:R126"/>
    <mergeCell ref="S125:S126"/>
    <mergeCell ref="I108:I109"/>
    <mergeCell ref="J108:L109"/>
    <mergeCell ref="M108:M109"/>
    <mergeCell ref="N108:P109"/>
    <mergeCell ref="Q105:Q106"/>
    <mergeCell ref="R105:R106"/>
    <mergeCell ref="Q103:Q104"/>
    <mergeCell ref="R103:R104"/>
    <mergeCell ref="I101:I102"/>
    <mergeCell ref="J101:L102"/>
    <mergeCell ref="M101:M102"/>
    <mergeCell ref="N101:P102"/>
    <mergeCell ref="I105:I106"/>
    <mergeCell ref="J105:L106"/>
    <mergeCell ref="M105:M106"/>
    <mergeCell ref="N105:P106"/>
    <mergeCell ref="H83:H84"/>
    <mergeCell ref="I83:I84"/>
    <mergeCell ref="J83:L84"/>
    <mergeCell ref="M83:M84"/>
    <mergeCell ref="N83:P84"/>
    <mergeCell ref="H85:H86"/>
    <mergeCell ref="I85:I86"/>
    <mergeCell ref="J85:L86"/>
    <mergeCell ref="M85:M86"/>
    <mergeCell ref="N85:P86"/>
    <mergeCell ref="H80:H81"/>
    <mergeCell ref="I80:I81"/>
    <mergeCell ref="J80:L81"/>
    <mergeCell ref="M80:M81"/>
    <mergeCell ref="N80:P81"/>
    <mergeCell ref="Q80:Q81"/>
    <mergeCell ref="R80:R81"/>
    <mergeCell ref="S80:S81"/>
    <mergeCell ref="T80:T81"/>
    <mergeCell ref="H78:H79"/>
    <mergeCell ref="I78:I79"/>
    <mergeCell ref="J78:L79"/>
    <mergeCell ref="M78:M79"/>
    <mergeCell ref="N78:P79"/>
    <mergeCell ref="Q78:Q79"/>
    <mergeCell ref="R78:R79"/>
    <mergeCell ref="S78:S79"/>
    <mergeCell ref="T78:T79"/>
    <mergeCell ref="H76:H77"/>
    <mergeCell ref="I76:I77"/>
    <mergeCell ref="J76:L77"/>
    <mergeCell ref="M76:M77"/>
    <mergeCell ref="N76:P77"/>
    <mergeCell ref="Q76:Q77"/>
    <mergeCell ref="R76:R77"/>
    <mergeCell ref="S76:S77"/>
    <mergeCell ref="T76:T77"/>
    <mergeCell ref="A69:AF69"/>
    <mergeCell ref="S71:V71"/>
    <mergeCell ref="W71:AF71"/>
    <mergeCell ref="A73:C73"/>
    <mergeCell ref="D73:E73"/>
    <mergeCell ref="F73:G73"/>
    <mergeCell ref="H73:X73"/>
    <mergeCell ref="Y73:AB73"/>
    <mergeCell ref="AC73:AF73"/>
    <mergeCell ref="V54:V55"/>
    <mergeCell ref="W54:W55"/>
    <mergeCell ref="X54:X55"/>
    <mergeCell ref="U54:U55"/>
    <mergeCell ref="H61:H62"/>
    <mergeCell ref="I61:I62"/>
    <mergeCell ref="J61:L62"/>
    <mergeCell ref="M61:M62"/>
    <mergeCell ref="N61:P62"/>
    <mergeCell ref="H59:H60"/>
    <mergeCell ref="I59:I60"/>
    <mergeCell ref="J59:L60"/>
    <mergeCell ref="M59:M60"/>
    <mergeCell ref="N59:P60"/>
    <mergeCell ref="H54:H55"/>
    <mergeCell ref="I54:I55"/>
    <mergeCell ref="J54:L55"/>
    <mergeCell ref="M54:M55"/>
    <mergeCell ref="N54:P55"/>
    <mergeCell ref="Q54:Q55"/>
    <mergeCell ref="R54:R55"/>
    <mergeCell ref="S54:S55"/>
    <mergeCell ref="T54:T55"/>
    <mergeCell ref="I50:I51"/>
    <mergeCell ref="J50:K51"/>
    <mergeCell ref="L50:L51"/>
    <mergeCell ref="M50:N51"/>
    <mergeCell ref="H48:H49"/>
    <mergeCell ref="I48:I49"/>
    <mergeCell ref="J48:K49"/>
    <mergeCell ref="Q52:Q53"/>
    <mergeCell ref="X52:X53"/>
    <mergeCell ref="R52:R53"/>
    <mergeCell ref="S52:S53"/>
    <mergeCell ref="T52:T53"/>
    <mergeCell ref="U52:U53"/>
    <mergeCell ref="V52:V53"/>
    <mergeCell ref="W52:W53"/>
    <mergeCell ref="H52:H53"/>
    <mergeCell ref="I52:I53"/>
    <mergeCell ref="H30:H31"/>
    <mergeCell ref="I30:I31"/>
    <mergeCell ref="J30:L31"/>
    <mergeCell ref="M30:M31"/>
    <mergeCell ref="N30:P31"/>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I19:I20"/>
    <mergeCell ref="J19:K20"/>
    <mergeCell ref="L19:L20"/>
    <mergeCell ref="M19:N20"/>
    <mergeCell ref="H21:H22"/>
    <mergeCell ref="I21:I22"/>
    <mergeCell ref="J21:L22"/>
    <mergeCell ref="M21:M22"/>
    <mergeCell ref="N21:P22"/>
    <mergeCell ref="H19:H20"/>
    <mergeCell ref="Y8:AB9"/>
    <mergeCell ref="AC8:AF9"/>
    <mergeCell ref="A3:AF3"/>
    <mergeCell ref="S5:V5"/>
    <mergeCell ref="A7:C7"/>
    <mergeCell ref="D7:E7"/>
    <mergeCell ref="F7:G7"/>
    <mergeCell ref="H7:X7"/>
    <mergeCell ref="Y7:AB7"/>
    <mergeCell ref="AC7:AF7"/>
    <mergeCell ref="W5:AF5"/>
    <mergeCell ref="H10:H12"/>
    <mergeCell ref="H17:H18"/>
    <mergeCell ref="I17:I18"/>
    <mergeCell ref="J17:K18"/>
    <mergeCell ref="L17:L18"/>
    <mergeCell ref="M17:N18"/>
    <mergeCell ref="A8:C9"/>
    <mergeCell ref="D8:E9"/>
    <mergeCell ref="F8:G9"/>
    <mergeCell ref="H8:H9"/>
    <mergeCell ref="Y52:Y53"/>
    <mergeCell ref="Z52:Z53"/>
    <mergeCell ref="AA52:AA53"/>
    <mergeCell ref="AB52:AB53"/>
    <mergeCell ref="AC52:AC53"/>
    <mergeCell ref="AD52:AD53"/>
    <mergeCell ref="AE52:AE53"/>
    <mergeCell ref="AF52:AF53"/>
    <mergeCell ref="A36:AF36"/>
    <mergeCell ref="S38:V38"/>
    <mergeCell ref="A40:C40"/>
    <mergeCell ref="D40:E40"/>
    <mergeCell ref="F40:G40"/>
    <mergeCell ref="H40:AF40"/>
    <mergeCell ref="A41:C42"/>
    <mergeCell ref="H41:H42"/>
    <mergeCell ref="H43:H45"/>
    <mergeCell ref="W38:AF38"/>
    <mergeCell ref="J52:L53"/>
    <mergeCell ref="M52:M53"/>
    <mergeCell ref="N52:P53"/>
    <mergeCell ref="L48:L49"/>
    <mergeCell ref="M48:N49"/>
    <mergeCell ref="H50:H51"/>
    <mergeCell ref="AE54:AE55"/>
    <mergeCell ref="AF54:AF55"/>
    <mergeCell ref="Y56:Y57"/>
    <mergeCell ref="Z56:Z57"/>
    <mergeCell ref="AA56:AA57"/>
    <mergeCell ref="AB56:AB57"/>
    <mergeCell ref="AC56:AC57"/>
    <mergeCell ref="AD56:AD57"/>
    <mergeCell ref="AE56:AE57"/>
    <mergeCell ref="AF56:AF57"/>
    <mergeCell ref="Z54:Z55"/>
    <mergeCell ref="AA54:AA55"/>
    <mergeCell ref="AB54:AB55"/>
    <mergeCell ref="AC54:AC55"/>
    <mergeCell ref="AD54:AD55"/>
    <mergeCell ref="H110:H111"/>
    <mergeCell ref="I110:I111"/>
    <mergeCell ref="J110:L111"/>
    <mergeCell ref="M110:M111"/>
    <mergeCell ref="N110:P111"/>
    <mergeCell ref="H108:H109"/>
    <mergeCell ref="Y54:Y55"/>
    <mergeCell ref="X56:X57"/>
    <mergeCell ref="V56:V57"/>
    <mergeCell ref="W56:W57"/>
    <mergeCell ref="R56:R57"/>
    <mergeCell ref="S56:S57"/>
    <mergeCell ref="T56:T57"/>
    <mergeCell ref="U56:U57"/>
    <mergeCell ref="H56:H57"/>
    <mergeCell ref="I56:I57"/>
    <mergeCell ref="J56:L57"/>
    <mergeCell ref="M56:M57"/>
    <mergeCell ref="Q101:Q102"/>
    <mergeCell ref="R101:R102"/>
    <mergeCell ref="N56:P57"/>
    <mergeCell ref="Q56:Q57"/>
    <mergeCell ref="H101:H102"/>
    <mergeCell ref="H105:H106"/>
    <mergeCell ref="S105:S106"/>
    <mergeCell ref="T105:T106"/>
    <mergeCell ref="A94:AF94"/>
    <mergeCell ref="S96:V96"/>
    <mergeCell ref="W96:AF96"/>
    <mergeCell ref="A98:C98"/>
    <mergeCell ref="D98:E98"/>
    <mergeCell ref="F98:G98"/>
    <mergeCell ref="H98:AF98"/>
    <mergeCell ref="S101:S102"/>
    <mergeCell ref="H103:H104"/>
    <mergeCell ref="I103:I104"/>
    <mergeCell ref="J103:L104"/>
    <mergeCell ref="M103:M104"/>
    <mergeCell ref="N103:P104"/>
    <mergeCell ref="T101:T102"/>
    <mergeCell ref="S103:S104"/>
    <mergeCell ref="T103:T104"/>
  </mergeCells>
  <phoneticPr fontId="2"/>
  <dataValidations count="1">
    <dataValidation type="list" allowBlank="1" showInputMessage="1" showErrorMessage="1" sqref="U8:U9 SHP63 TBQ88 TLM88 TVI88 L112 I107:I112 M105:M106 A130 UFE88 UPA88 UYW88 VIS88 VSO88 WCK88 O92 WMG88 VIS34 VSO34 SRL63 WCK34 WMG34 TBH63 WWC34 TLD63 I89:I92 M8:M9 Q8:Q9 TUZ63 UEV63 UOR63 UYN63 VIJ63 VSF63 WCB63 WLX63 WVT63 A107 L107 I105 WWC88 M108:M111 I99:I101 M99:M102 O100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L15:L20 JH15:JH20 TD15:TD20 ACZ15:ACZ20 AMV15:AMV20 AWR15:AWR20 BGN15:BGN20 BQJ15:BQJ20 CAF15:CAF20 CKB15:CKB20 CTX15:CTX20 DDT15:DDT20 DNP15:DNP20 DXL15:DXL20 EHH15:EHH20 ERD15:ERD20 FAZ15:FAZ20 FKV15:FKV20 FUR15:FUR20 GEN15:GEN20 GOJ15:GOJ20 GYF15:GYF20 HIB15:HIB20 HRX15:HRX20 IBT15:IBT20 ILP15:ILP20 IVL15:IVL20 JFH15:JFH20 JPD15:JPD20 JYZ15:JYZ20 KIV15:KIV20 KSR15:KSR20 LCN15:LCN20 LMJ15:LMJ20 LWF15:LWF20 MGB15:MGB20 MPX15:MPX20 MZT15:MZT20 NJP15:NJP20 NTL15:NTL20 ODH15:ODH20 OND15:OND20 OWZ15:OWZ20 PGV15:PGV20 PQR15:PQR20 QAN15:QAN20 QKJ15:QKJ20 QUF15:QUF20 REB15:REB20 RNX15:RNX20 RXT15:RXT20 SHP15:SHP20 SRL15:SRL20 TBH15:TBH20 TLD15:TLD20 TUZ15:TUZ20 UEV15:UEV20 UOR15:UOR20 UYN15:UYN20 VIJ15:VIJ20 VSF15:VSF20 WCB15:WCB20 WLX15:WLX20 WVT15:WVT20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U15 JQ15 TM15 ADI15 ANE15 AXA15 BGW15 BQS15 CAO15 CKK15 CUG15 DEC15 DNY15 DXU15 EHQ15 ERM15 FBI15 FLE15 FVA15 GEW15 GOS15 GYO15 HIK15 HSG15 ICC15 ILY15 IVU15 JFQ15 JPM15 JZI15 KJE15 KTA15 LCW15 LMS15 LWO15 MGK15 MQG15 NAC15 NJY15 NTU15 ODQ15 ONM15 OXI15 PHE15 PRA15 QAW15 QKS15 QUO15 REK15 ROG15 RYC15 SHY15 SRU15 TBQ15 TLM15 TVI15 UFE15 UPA15 UYW15 VIS15 VSO15 WCK15 WMG15 WWC15 A20:A21 IW20:IW21 SS20:SS21 ACO20:ACO21 AMK20:AMK21 AWG20:AWG21 BGC20:BGC21 BPY20:BPY21 BZU20:BZU21 CJQ20:CJQ21 CTM20:CTM21 DDI20:DDI21 DNE20:DNE21 DXA20:DXA21 EGW20:EGW21 EQS20:EQS21 FAO20:FAO21 FKK20:FKK21 FUG20:FUG21 GEC20:GEC21 GNY20:GNY21 GXU20:GXU21 HHQ20:HHQ21 HRM20:HRM21 IBI20:IBI21 ILE20:ILE21 IVA20:IVA21 JEW20:JEW21 JOS20:JOS21 JYO20:JYO21 KIK20:KIK21 KSG20:KSG21 LCC20:LCC21 LLY20:LLY21 LVU20:LVU21 MFQ20:MFQ21 MPM20:MPM21 MZI20:MZI21 NJE20:NJE21 NTA20:NTA21 OCW20:OCW21 OMS20:OMS21 OWO20:OWO21 PGK20:PGK21 PQG20:PQG21 QAC20:QAC21 QJY20:QJY21 QTU20:QTU21 RDQ20:RDQ21 RNM20:RNM21 RXI20:RXI21 SHE20:SHE21 SRA20:SRA21 TAW20:TAW21 TKS20:TKS21 TUO20:TUO21 UEK20:UEK21 UOG20:UOG21 UYC20:UYC21 VHY20:VHY21 VRU20:VRU21 WBQ20:WBQ21 WLM20:WLM21 WVI20:WVI21 A24:A25 IW24:IW25 SS24:SS25 ACO24:ACO25 AMK24:AMK25 AWG24:AWG25 BGC24:BGC25 BPY24:BPY25 BZU24:BZU25 CJQ24:CJQ25 CTM24:CTM25 DDI24:DDI25 DNE24:DNE25 DXA24:DXA25 EGW24:EGW25 EQS24:EQS25 FAO24:FAO25 FKK24:FKK25 FUG24:FUG25 GEC24:GEC25 GNY24:GNY25 GXU24:GXU25 HHQ24:HHQ25 HRM24:HRM25 IBI24:IBI25 ILE24:ILE25 IVA24:IVA25 JEW24:JEW25 JOS24:JOS25 JYO24:JYO25 KIK24:KIK25 KSG24:KSG25 LCC24:LCC25 LLY24:LLY25 LVU24:LVU25 MFQ24:MFQ25 MPM24:MPM25 MZI24:MZI25 NJE24:NJE25 NTA24:NTA25 OCW24:OCW25 OMS24:OMS25 OWO24:OWO25 PGK24:PGK25 PQG24:PQG25 QAC24:QAC25 QJY24:QJY25 QTU24:QTU25 RDQ24:RDQ25 RNM24:RNM25 RXI24:RXI25 SHE24:SHE25 SRA24:SRA25 TAW24:TAW25 TKS24:TKS25 TUO24:TUO25 UEK24:UEK25 UOG24:UOG25 UYC24:UYC25 VHY24:VHY25 VRU24:VRU25 WBQ24:WBQ25 WLM24:WLM25 WVI24:WVI25 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I46:I47 JE46:JE47 TA46:TA47 ACW46:ACW47 AMS46:AMS47 AWO46:AWO47 BGK46:BGK47 BQG46:BQG47 CAC46:CAC47 CJY46:CJY47 CTU46:CTU47 DDQ46:DDQ47 DNM46:DNM47 DXI46:DXI47 EHE46:EHE47 ERA46:ERA47 FAW46:FAW47 FKS46:FKS47 FUO46:FUO47 GEK46:GEK47 GOG46:GOG47 GYC46:GYC47 HHY46:HHY47 HRU46:HRU47 IBQ46:IBQ47 ILM46:ILM47 IVI46:IVI47 JFE46:JFE47 JPA46:JPA47 JYW46:JYW47 KIS46:KIS47 KSO46:KSO47 LCK46:LCK47 LMG46:LMG47 LWC46:LWC47 MFY46:MFY47 MPU46:MPU47 MZQ46:MZQ47 NJM46:NJM47 NTI46:NTI47 ODE46:ODE47 ONA46:ONA47 OWW46:OWW47 PGS46:PGS47 PQO46:PQO47 QAK46:QAK47 QKG46:QKG47 QUC46:QUC47 RDY46:RDY47 RNU46:RNU47 RXQ46:RXQ47 SHM46:SHM47 SRI46:SRI47 TBE46:TBE47 TLA46:TLA47 TUW46:TUW47 UES46:UES47 UOO46:UOO47 UYK46:UYK47 VIG46:VIG47 VSC46:VSC47 WBY46:WBY47 WLU46:WLU47 WVQ46:WVQ47 M46:M47 JI46:JI47 TE46:TE47 ADA46:ADA47 AMW46:AMW47 AWS46:AWS47 BGO46:BGO47 BQK46:BQK47 CAG46:CAG47 CKC46:CKC47 CTY46:CTY47 DDU46:DDU47 DNQ46:DNQ47 DXM46:DXM47 EHI46:EHI47 ERE46:ERE47 FBA46:FBA47 FKW46:FKW47 FUS46:FUS47 GEO46:GEO47 GOK46:GOK47 GYG46:GYG47 HIC46:HIC47 HRY46:HRY47 IBU46:IBU47 ILQ46:ILQ47 IVM46:IVM47 JFI46:JFI47 JPE46:JPE47 JZA46:JZA47 KIW46:KIW47 KSS46:KSS47 LCO46:LCO47 LMK46:LMK47 LWG46:LWG47 MGC46:MGC47 MPY46:MPY47 MZU46:MZU47 NJQ46:NJQ47 NTM46:NTM47 ODI46:ODI47 ONE46:ONE47 OXA46:OXA47 PGW46:PGW47 PQS46:PQS47 QAO46:QAO47 QKK46:QKK47 QUG46:QUG47 REC46:REC47 RNY46:RNY47 RXU46:RXU47 SHQ46:SHQ47 SRM46:SRM47 TBI46:TBI47 TLE46:TLE47 TVA46:TVA47 UEW46:UEW47 UOS46:UOS47 UYO46:UYO47 VIK46:VIK47 VSG46:VSG47 WCC46:WCC47 WLY46:WLY47 WVU46:WVU47 O46:O47 JK46:JK47 TG46:TG47 ADC46:ADC47 AMY46:AMY47 AWU46:AWU47 BGQ46:BGQ47 BQM46:BQM47 CAI46:CAI47 CKE46:CKE47 CUA46:CUA47 DDW46:DDW47 DNS46:DNS47 DXO46:DXO47 EHK46:EHK47 ERG46:ERG47 FBC46:FBC47 FKY46:FKY47 FUU46:FUU47 GEQ46:GEQ47 GOM46:GOM47 GYI46:GYI47 HIE46:HIE47 HSA46:HSA47 IBW46:IBW47 ILS46:ILS47 IVO46:IVO47 JFK46:JFK47 JPG46:JPG47 JZC46:JZC47 KIY46:KIY47 KSU46:KSU47 LCQ46:LCQ47 LMM46:LMM47 LWI46:LWI47 MGE46:MGE47 MQA46:MQA47 MZW46:MZW47 NJS46:NJS47 NTO46:NTO47 ODK46:ODK47 ONG46:ONG47 OXC46:OXC47 PGY46:PGY47 PQU46:PQU47 QAQ46:QAQ47 QKM46:QKM47 QUI46:QUI47 REE46:REE47 ROA46:ROA47 RXW46:RXW47 SHS46:SHS47 SRO46:SRO47 TBK46:TBK47 TLG46:TLG47 TVC46:TVC47 UEY46:UEY47 UOU46:UOU47 UYQ46:UYQ47 VIM46:VIM47 VSI46:VSI47 WCE46:WCE47 WMA46:WMA47 WVW46:WVW47 I63 JE63 TA63 ACW63 AMS63 AWO63 BGK63 BQG63 CAC63 CJY63 CTU63 DDQ63 DNM63 DXI63 EHE63 ERA63 FAW63 FKS63 FUO63 GEK63 GOG63 GYC63 HHY63 HRU63 IBQ63 ILM63 IVI63 JFE63 JPA63 JYW63 KIS63 KSO63 LCK63 LMG63 LWC63 MFY63 MPU63 MZQ63 NJM63 NTI63 ODE63 ONA63 OWW63 PGS63 PQO63 QAK63 QKG63 QUC63 RDY63 RNU63 RXQ63 SHM63 SRI63 TBE63 TLA63 TUW63 UES63 UOO63 UYK63 VIG63 VSC63 WBY63 WLU63 WVQ63 L63 JH63 TD63 ACZ63 AMV63 AWR63 BGN63 BQJ63 CAF63 CKB63 CTX63 DDT63 DNP63 DXL63 EHH63 ERD63 FAZ63 FKV63 FUR63 GEN63 GOJ63 GYF63 HIB63 HRX63 IBT63 ILP63 IVL63 JFH63 JPD63 JYZ63 KIV63 KSR63 LCN63 LMJ63 LWF63 MGB63 MPX63 MZT63 NJP63 NTL63 ODH63 OND63 OWZ63 PGV63 PQR63 QAN63 QKJ63 QUF63 REB63 RNX63 RXT63 I74 JE74 TA74 ACW74 AMS74 AWO74 BGK74 BQG74 CAC74 CJY74 CTU74 DDQ74 DNM74 DXI74 EHE74 ERA74 FAW74 FKS74 FUO74 GEK74 GOG74 GYC74 HHY74 HRU74 IBQ74 ILM74 IVI74 JFE74 JPA74 JYW74 KIS74 KSO74 LCK74 LMG74 LWC74 MFY74 MPU74 MZQ74 NJM74 NTI74 ODE74 ONA74 OWW74 PGS74 PQO74 QAK74 QKG74 QUC74 RDY74 RNU74 RXQ74 SHM74 SRI74 TBE74 TLA74 TUW74 UES74 UOO74 UYK74 VIG74 VSC74 WBY74 WLU74 WVQ74 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Y74:Y75 JU74:JU75 TQ74:TQ75 ADM74:ADM75 ANI74:ANI75 AXE74:AXE75 BHA74:BHA75 BQW74:BQW75 CAS74:CAS75 CKO74:CKO75 CUK74:CUK75 DEG74:DEG75 DOC74:DOC75 DXY74:DXY75 EHU74:EHU75 ERQ74:ERQ75 FBM74:FBM75 FLI74:FLI75 FVE74:FVE75 GFA74:GFA75 GOW74:GOW75 GYS74:GYS75 HIO74:HIO75 HSK74:HSK75 ICG74:ICG75 IMC74:IMC75 IVY74:IVY75 JFU74:JFU75 JPQ74:JPQ75 JZM74:JZM75 KJI74:KJI75 KTE74:KTE75 LDA74:LDA75 LMW74:LMW75 LWS74:LWS75 MGO74:MGO75 MQK74:MQK75 NAG74:NAG75 NKC74:NKC75 NTY74:NTY75 ODU74:ODU75 ONQ74:ONQ75 OXM74:OXM75 PHI74:PHI75 PRE74:PRE75 QBA74:QBA75 QKW74:QKW75 QUS74:QUS75 REO74:REO75 ROK74:ROK75 RYG74:RYG75 SIC74:SIC75 SRY74:SRY75 TBU74:TBU75 TLQ74:TLQ75 TVM74:TVM75 UFI74:UFI75 UPE74:UPE75 UZA74:UZA75 VIW74:VIW75 VSS74:VSS75 WCO74:WCO75 WMK74:WMK75 WWG74:WWG75 AC74:AC75 JY74:JY75 TU74:TU75 ADQ74:ADQ75 ANM74:ANM75 AXI74:AXI75 BHE74:BHE75 BRA74:BRA75 CAW74:CAW75 CKS74:CKS75 CUO74:CUO75 DEK74:DEK75 DOG74:DOG75 DYC74:DYC75 EHY74:EHY75 ERU74:ERU75 FBQ74:FBQ75 FLM74:FLM75 FVI74:FVI75 GFE74:GFE75 GPA74:GPA75 GYW74:GYW75 HIS74:HIS75 HSO74:HSO75 ICK74:ICK75 IMG74:IMG75 IWC74:IWC75 JFY74:JFY75 JPU74:JPU75 JZQ74:JZQ75 KJM74:KJM75 KTI74:KTI75 LDE74:LDE75 LNA74:LNA75 LWW74:LWW75 MGS74:MGS75 MQO74:MQO75 NAK74:NAK75 NKG74:NKG75 NUC74:NUC75 ODY74:ODY75 ONU74:ONU75 OXQ74:OXQ75 PHM74:PHM75 PRI74:PRI75 QBE74:QBE75 QLA74:QLA75 QUW74:QUW75 RES74:RES75 ROO74:ROO75 RYK74:RYK75 SIG74:SIG75 SSC74:SSC75 TBY74:TBY75 TLU74:TLU75 TVQ74:TVQ75 UFM74:UFM75 UPI74:UPI75 UZE74:UZE75 VJA74:VJA75 VSW74:VSW75 WCS74:WCS75 WMO74:WMO75 WWK74:WWK75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I76 JE76 TA76 ACW76 AMS76 AWO76 BGK76 BQG76 CAC76 CJY76 CTU76 DDQ76 DNM76 DXI76 EHE76 ERA76 FAW76 FKS76 FUO76 GEK76 GOG76 GYC76 HHY76 HRU76 IBQ76 ILM76 IVI76 JFE76 JPA76 JYW76 KIS76 KSO76 LCK76 LMG76 LWC76 MFY76 MPU76 MZQ76 NJM76 NTI76 ODE76 ONA76 OWW76 PGS76 PQO76 QAK76 QKG76 QUC76 RDY76 RNU76 RXQ76 SHM76 SRI76 TBE76 TLA76 TUW76 UES76 UOO76 UYK76 VIG76 VSC76 WBY76 WLU76 WVQ76 M76:M81 JI76:JI81 TE76:TE81 ADA76:ADA81 AMW76:AMW81 AWS76:AWS81 BGO76:BGO81 BQK76:BQK81 CAG76:CAG81 CKC76:CKC81 CTY76:CTY81 DDU76:DDU81 DNQ76:DNQ81 DXM76:DXM81 EHI76:EHI81 ERE76:ERE81 FBA76:FBA81 FKW76:FKW81 FUS76:FUS81 GEO76:GEO81 GOK76:GOK81 GYG76:GYG81 HIC76:HIC81 HRY76:HRY81 IBU76:IBU81 ILQ76:ILQ81 IVM76:IVM81 JFI76:JFI81 JPE76:JPE81 JZA76:JZA81 KIW76:KIW81 KSS76:KSS81 LCO76:LCO81 LMK76:LMK81 LWG76:LWG81 MGC76:MGC81 MPY76:MPY81 MZU76:MZU81 NJQ76:NJQ81 NTM76:NTM81 ODI76:ODI81 ONE76:ONE81 OXA76:OXA81 PGW76:PGW81 PQS76:PQS81 QAO76:QAO81 QKK76:QKK81 QUG76:QUG81 REC76:REC81 RNY76:RNY81 RXU76:RXU81 SHQ76:SHQ81 SRM76:SRM81 TBI76:TBI81 TLE76:TLE81 TVA76:TVA81 UEW76:UEW81 UOS76:UOS81 UYO76:UYO81 VIK76:VIK81 VSG76:VSG81 WCC76:WCC81 WLY76:WLY81 WVU76:WVU81 I78 JE78 TA78 ACW78 AMS78 AWO78 BGK78 BQG78 CAC78 CJY78 CTU78 DDQ78 DNM78 DXI78 EHE78 ERA78 FAW78 FKS78 FUO78 GEK78 GOG78 GYC78 HHY78 HRU78 IBQ78 ILM78 IVI78 JFE78 JPA78 JYW78 KIS78 KSO78 LCK78 LMG78 LWC78 MFY78 MPU78 MZQ78 NJM78 NTI78 ODE78 ONA78 OWW78 PGS78 PQO78 QAK78 QKG78 QUC78 RDY78 RNU78 RXQ78 SHM78 SRI78 TBE78 TLA78 TUW78 UES78 UOO78 UYK78 VIG78 VSC78 WBY78 WLU78 WVQ78 I80 JE80 TA80 ACW80 AMS80 AWO80 BGK80 BQG80 CAC80 CJY80 CTU80 DDQ80 DNM80 DXI80 EHE80 ERA80 FAW80 FKS80 FUO80 GEK80 GOG80 GYC80 HHY80 HRU80 IBQ80 ILM80 IVI80 JFE80 JPA80 JYW80 KIS80 KSO80 LCK80 LMG80 LWC80 MFY80 MPU80 MZQ80 NJM80 NTI80 ODE80 ONA80 OWW80 PGS80 PQO80 QAK80 QKG80 QUC80 RDY80 RNU80 RXQ80 SHM80 SRI80 TBE80 TLA80 TUW80 UES80 UOO80 UYK80 VIG80 VSC80 WBY80 WLU80 WVQ80 I82:I87 JE82:JE87 TA82:TA87 ACW82:ACW87 AMS82:AMS87 AWO82:AWO87 BGK82:BGK87 BQG82:BQG87 CAC82:CAC87 CJY82:CJY87 CTU82:CTU87 DDQ82:DDQ87 DNM82:DNM87 DXI82:DXI87 EHE82:EHE87 ERA82:ERA87 FAW82:FAW87 FKS82:FKS87 FUO82:FUO87 GEK82:GEK87 GOG82:GOG87 GYC82:GYC87 HHY82:HHY87 HRU82:HRU87 IBQ82:IBQ87 ILM82:ILM87 IVI82:IVI87 JFE82:JFE87 JPA82:JPA87 JYW82:JYW87 KIS82:KIS87 KSO82:KSO87 LCK82:LCK87 LMG82:LMG87 LWC82:LWC87 MFY82:MFY87 MPU82:MPU87 MZQ82:MZQ87 NJM82:NJM87 NTI82:NTI87 ODE82:ODE87 ONA82:ONA87 OWW82:OWW87 PGS82:PGS87 PQO82:PQO87 QAK82:QAK87 QKG82:QKG87 QUC82:QUC87 RDY82:RDY87 RNU82:RNU87 RXQ82:RXQ87 SHM82:SHM87 SRI82:SRI87 TBE82:TBE87 TLA82:TLA87 TUW82:TUW87 UES82:UES87 UOO82:UOO87 UYK82:UYK87 VIG82:VIG87 VSC82:VSC87 WBY82:WBY87 WLU82:WLU87 WVQ82:WVQ87 L82 JH82 TD82 ACZ82 AMV82 AWR82 BGN82 BQJ82 CAF82 CKB82 CTX82 DDT82 DNP82 DXL82 EHH82 ERD82 FAZ82 FKV82 FUR82 GEN82 GOJ82 GYF82 HIB82 HRX82 IBT82 ILP82 IVL82 JFH82 JPD82 JYZ82 KIV82 KSR82 LCN82 LMJ82 LWF82 MGB82 MPX82 MZT82 NJP82 NTL82 ODH82 OND82 OWZ82 PGV82 PQR82 QAN82 QKJ82 QUF82 REB82 RNX82 RXT82 SHP82 SRL82 TBH82 TLD82 TUZ82 UEV82 UOR82 UYN82 VIJ82 VSF82 WCB82 WLX82 WVT82 O82 JK82 TG82 ADC82 AMY82 AWU82 BGQ82 BQM82 CAI82 CKE82 CUA82 DDW82 DNS82 DXO82 EHK82 ERG82 FBC82 FKY82 FUU82 GEQ82 GOM82 GYI82 HIE82 HSA82 IBW82 ILS82 IVO82 JFK82 JPG82 JZC82 KIY82 KSU82 LCQ82 LMM82 LWI82 MGE82 MQA82 MZW82 NJS82 NTO82 ODK82 ONG82 OXC82 PGY82 PQU82 QAQ82 QKM82 QUI82 REE82 ROA82 RXW82 SHS82 SRO82 TBK82 TLG82 TVC82 UEY82 UOU82 UYQ82 VIM82 VSI82 WCE82 WMA82 WVW82 A83 IW83 SS83 ACO83 AMK83 AWG83 BGC83 BPY83 BZU83 CJQ83 CTM83 DDI83 DNE83 DXA83 EGW83 EQS83 FAO83 FKK83 FUG83 GEC83 GNY83 GXU83 HHQ83 HRM83 IBI83 ILE83 IVA83 JEW83 JOS83 JYO83 KIK83 KSG83 LCC83 LLY83 LVU83 MFQ83 MPM83 MZI83 NJE83 NTA83 OCW83 OMS83 OWO83 PGK83 PQG83 QAC83 QJY83 QTU83 RDQ83 RNM83 RXI83 SHE83 SRA83 TAW83 TKS83 TUO83 UEK83 UOG83 UYC83 VHY83 VRU83 WBQ83 WLM83 WVI83 M83:M86 JI83:JI86 TE83:TE86 ADA83:ADA86 AMW83:AMW86 AWS83:AWS86 BGO83:BGO86 BQK83:BQK86 CAG83:CAG86 CKC83:CKC86 CTY83:CTY86 DDU83:DDU86 DNQ83:DNQ86 DXM83:DXM86 EHI83:EHI86 ERE83:ERE86 FBA83:FBA86 FKW83:FKW86 FUS83:FUS86 GEO83:GEO86 GOK83:GOK86 GYG83:GYG86 HIC83:HIC86 HRY83:HRY86 IBU83:IBU86 ILQ83:ILQ86 IVM83:IVM86 JFI83:JFI86 JPE83:JPE86 JZA83:JZA86 KIW83:KIW86 KSS83:KSS86 LCO83:LCO86 LMK83:LMK86 LWG83:LWG86 MGC83:MGC86 MPY83:MPY86 MZU83:MZU86 NJQ83:NJQ86 NTM83:NTM86 ODI83:ODI86 ONE83:ONE86 OXA83:OXA86 PGW83:PGW86 PQS83:PQS86 QAO83:QAO86 QKK83:QKK86 QUG83:QUG86 REC83:REC86 RNY83:RNY86 RXU83:RXU86 SHQ83:SHQ86 SRM83:SRM86 TBI83:TBI86 TLE83:TLE86 TVA83:TVA86 UEW83:UEW86 UOS83:UOS86 UYO83:UYO86 VIK83:VIK86 VSG83:VSG86 WCC83:WCC86 WLY83:WLY86 WVU83:WVU86 L87:L92 JH87:JH88 TD87:TD88 ACZ87:ACZ88 AMV87:AMV88 AWR87:AWR88 BGN87:BGN88 BQJ87:BQJ88 CAF87:CAF88 CKB87:CKB88 CTX87:CTX88 DDT87:DDT88 DNP87:DNP88 DXL87:DXL88 EHH87:EHH88 ERD87:ERD88 FAZ87:FAZ88 FKV87:FKV88 FUR87:FUR88 GEN87:GEN88 GOJ87:GOJ88 GYF87:GYF88 HIB87:HIB88 HRX87:HRX88 IBT87:IBT88 ILP87:ILP88 IVL87:IVL88 JFH87:JFH88 JPD87:JPD88 JYZ87:JYZ88 KIV87:KIV88 KSR87:KSR88 LCN87:LCN88 LMJ87:LMJ88 LWF87:LWF88 MGB87:MGB88 MPX87:MPX88 MZT87:MZT88 NJP87:NJP88 NTL87:NTL88 ODH87:ODH88 OND87:OND88 OWZ87:OWZ88 PGV87:PGV88 PQR87:PQR88 QAN87:QAN88 QKJ87:QKJ88 QUF87:QUF88 REB87:REB88 RNX87:RNX88 RXT87:RXT88 SHP87:SHP88 SRL87:SRL88 TBH87:TBH88 TLD87:TLD88 TUZ87:TUZ88 UEV87:UEV88 UOR87:UOR88 UYN87:UYN88 VIJ87:VIJ88 VSF87:VSF88 WCB87:WCB88 WLX87:WLX88 WVT87:WVT88 O88 JK88 TG88 ADC88 AMY88 AWU88 BGQ88 BQM88 CAI88 CKE88 CUA88 DDW88 DNS88 DXO88 EHK88 ERG88 FBC88 FKY88 FUU88 GEQ88 GOM88 GYI88 HIE88 HSA88 IBW88 ILS88 IVO88 JFK88 JPG88 JZC88 KIY88 KSU88 LCQ88 LMM88 LWI88 MGE88 MQA88 MZW88 NJS88 NTO88 ODK88 ONG88 OXC88 PGY88 PQU88 QAQ88 QKM88 QUI88 REE88 ROA88 RXW88 SHS88 SRO88 TBK88 TLG88 TVC88 UEY88 UOU88 UYQ88 VIM88 VSI88 WCE88 WMA88 WVW88 R88 JN88 TJ88 ADF88 ANB88 AWX88 BGT88 BQP88 CAL88 CKH88 CUD88 DDZ88 DNV88 DXR88 EHN88 ERJ88 FBF88 FLB88 FUX88 GET88 GOP88 GYL88 HIH88 HSD88 IBZ88 ILV88 IVR88 JFN88 JPJ88 JZF88 KJB88 KSX88 LCT88 LMP88 LWL88 MGH88 MQD88 MZZ88 NJV88 NTR88 ODN88 ONJ88 OXF88 PHB88 PQX88 QAT88 QKP88 QUL88 REH88 ROD88 RXZ88 SHV88 SRR88 TBN88 TLJ88 TVF88 UFB88 UOX88 UYT88 VIP88 VSL88 WCH88 WMD88 WVZ88 U88 JQ88 TM88 ADI88 ANE88 AXA88 BGW88 BQS88 CAO88 CKK88 CUG88 DEC88 DNY88 DXU88 EHQ88 ERM88 FBI88 FLE88 FVA88 GEW88 GOS88 GYO88 HIK88 HSG88 ICC88 ILY88 IVU88 JFQ88 JPM88 JZI88 KJE88 KTA88 LCW88 LMS88 LWO88 MGK88 MQG88 NAC88 NJY88 NTU88 ODQ88 ONM88 OXI88 PHE88 PRA88 QAW88 QKS88 QUO88 REK88 ROG88 RYC88 SHY88 SRU88 I121 M121 Y121:Y122 AC121:AC122 O122 I123 M123:M128 I125 I127 I129:I134 L129 O129 M130:M133 L134:L135 O135 R135 U135">
      <formula1>"□,■"</formula1>
    </dataValidation>
  </dataValidations>
  <printOptions horizontalCentered="1"/>
  <pageMargins left="0.70866141732283472" right="0.70866141732283472" top="0.74803149606299213" bottom="0.74803149606299213" header="0.31496062992125984" footer="0.31496062992125984"/>
  <pageSetup paperSize="9" scale="37" fitToWidth="0" fitToHeight="0" orientation="landscape" r:id="rId1"/>
  <rowBreaks count="2" manualBreakCount="2">
    <brk id="67" max="31" man="1"/>
    <brk id="114" max="3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view="pageBreakPreview" zoomScaleNormal="100" zoomScaleSheetLayoutView="100" workbookViewId="0">
      <selection activeCell="C27" sqref="C27"/>
    </sheetView>
  </sheetViews>
  <sheetFormatPr defaultColWidth="7.25" defaultRowHeight="14.25" x14ac:dyDescent="0.15"/>
  <cols>
    <col min="1" max="1" width="4.5" style="406" customWidth="1"/>
    <col min="2" max="2" width="35.625" style="432" customWidth="1"/>
    <col min="3" max="3" width="45" style="432" customWidth="1"/>
    <col min="4" max="4" width="4.5" style="432" customWidth="1"/>
    <col min="5" max="16384" width="7.25" style="432"/>
  </cols>
  <sheetData>
    <row r="1" spans="1:4" x14ac:dyDescent="0.15">
      <c r="D1" s="492"/>
    </row>
    <row r="2" spans="1:4" x14ac:dyDescent="0.15">
      <c r="D2" s="492"/>
    </row>
    <row r="4" spans="1:4" ht="27.4" customHeight="1" x14ac:dyDescent="0.15">
      <c r="A4" s="1451" t="s">
        <v>899</v>
      </c>
      <c r="B4" s="1451"/>
      <c r="C4" s="1451"/>
      <c r="D4" s="1451"/>
    </row>
    <row r="5" spans="1:4" ht="24" customHeight="1" x14ac:dyDescent="0.15"/>
    <row r="6" spans="1:4" ht="24" customHeight="1" x14ac:dyDescent="0.15"/>
    <row r="7" spans="1:4" ht="24" customHeight="1" x14ac:dyDescent="0.15">
      <c r="B7" s="432" t="s">
        <v>898</v>
      </c>
    </row>
    <row r="8" spans="1:4" ht="24" customHeight="1" x14ac:dyDescent="0.15">
      <c r="B8" s="432" t="s">
        <v>897</v>
      </c>
    </row>
    <row r="9" spans="1:4" ht="24" customHeight="1" x14ac:dyDescent="0.15"/>
    <row r="10" spans="1:4" ht="24" customHeight="1" x14ac:dyDescent="0.15">
      <c r="A10" s="491" t="s">
        <v>896</v>
      </c>
      <c r="B10" s="432" t="s">
        <v>895</v>
      </c>
    </row>
    <row r="11" spans="1:4" ht="24" customHeight="1" x14ac:dyDescent="0.15">
      <c r="B11" s="432" t="s">
        <v>894</v>
      </c>
    </row>
    <row r="12" spans="1:4" ht="12" customHeight="1" x14ac:dyDescent="0.15"/>
    <row r="13" spans="1:4" ht="24" customHeight="1" x14ac:dyDescent="0.15">
      <c r="A13" s="491" t="s">
        <v>486</v>
      </c>
      <c r="B13" s="432" t="s">
        <v>893</v>
      </c>
    </row>
    <row r="14" spans="1:4" ht="24" customHeight="1" x14ac:dyDescent="0.15">
      <c r="A14" s="491"/>
      <c r="B14" s="432" t="s">
        <v>892</v>
      </c>
    </row>
    <row r="15" spans="1:4" ht="24" customHeight="1" x14ac:dyDescent="0.15">
      <c r="A15" s="491"/>
      <c r="B15" s="432" t="s">
        <v>891</v>
      </c>
    </row>
    <row r="16" spans="1:4" ht="12" customHeight="1" x14ac:dyDescent="0.15"/>
    <row r="17" spans="1:22" ht="24" customHeight="1" x14ac:dyDescent="0.15">
      <c r="A17" s="491" t="s">
        <v>485</v>
      </c>
      <c r="B17" s="432" t="s">
        <v>890</v>
      </c>
    </row>
    <row r="18" spans="1:22" ht="24" customHeight="1" x14ac:dyDescent="0.15">
      <c r="B18" s="432" t="s">
        <v>889</v>
      </c>
    </row>
    <row r="19" spans="1:22" ht="24" customHeight="1" x14ac:dyDescent="0.15">
      <c r="B19" s="432" t="s">
        <v>888</v>
      </c>
    </row>
    <row r="20" spans="1:22" ht="24" customHeight="1" x14ac:dyDescent="0.15">
      <c r="B20" s="432" t="s">
        <v>887</v>
      </c>
    </row>
    <row r="21" spans="1:22" ht="12" customHeight="1" x14ac:dyDescent="0.15"/>
    <row r="22" spans="1:22" ht="24" customHeight="1" x14ac:dyDescent="0.15">
      <c r="A22" s="491" t="s">
        <v>484</v>
      </c>
      <c r="B22" s="432" t="s">
        <v>886</v>
      </c>
    </row>
    <row r="23" spans="1:22" ht="24" customHeight="1" x14ac:dyDescent="0.15">
      <c r="A23" s="491"/>
      <c r="B23" s="432" t="s">
        <v>885</v>
      </c>
    </row>
    <row r="24" spans="1:22" ht="24" customHeight="1" x14ac:dyDescent="0.15">
      <c r="V24" s="402"/>
    </row>
    <row r="25" spans="1:22" ht="24" customHeight="1" x14ac:dyDescent="0.15">
      <c r="B25" s="432" t="s">
        <v>884</v>
      </c>
    </row>
    <row r="26" spans="1:22" ht="24" customHeight="1" x14ac:dyDescent="0.15"/>
    <row r="27" spans="1:22" ht="24" customHeight="1" x14ac:dyDescent="0.15">
      <c r="B27" s="432" t="s">
        <v>883</v>
      </c>
    </row>
    <row r="28" spans="1:22" ht="24" customHeight="1" x14ac:dyDescent="0.15"/>
    <row r="29" spans="1:22" ht="24" customHeight="1" x14ac:dyDescent="0.15"/>
    <row r="30" spans="1:22" ht="36" customHeight="1" x14ac:dyDescent="0.15">
      <c r="B30" s="490" t="s">
        <v>882</v>
      </c>
    </row>
    <row r="31" spans="1:22" ht="36" customHeight="1" x14ac:dyDescent="0.15">
      <c r="C31" s="432" t="s">
        <v>487</v>
      </c>
    </row>
    <row r="32" spans="1:22" ht="36" customHeight="1" x14ac:dyDescent="0.15">
      <c r="C32" s="432" t="s">
        <v>881</v>
      </c>
      <c r="D32" s="406"/>
    </row>
    <row r="33" spans="3:3" ht="36" customHeight="1" x14ac:dyDescent="0.15">
      <c r="C33" s="432" t="s">
        <v>880</v>
      </c>
    </row>
  </sheetData>
  <mergeCells count="1">
    <mergeCell ref="A4:D4"/>
  </mergeCells>
  <phoneticPr fontId="2"/>
  <printOptions horizontalCentered="1" verticalCentered="1"/>
  <pageMargins left="0.39370078740157483" right="0.39370078740157483" top="0.59055118110236227" bottom="0.39370078740157483" header="0.27559055118110237" footer="0.43307086614173229"/>
  <pageSetup paperSize="9" scale="94" orientation="portrait" r:id="rId1"/>
  <headerFooter alignWithMargins="0">
    <oddHeader>&amp;R&amp;A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
  <sheetViews>
    <sheetView view="pageBreakPreview" zoomScale="95" zoomScaleNormal="100" zoomScaleSheetLayoutView="95" workbookViewId="0">
      <selection activeCell="B1" sqref="B1"/>
    </sheetView>
  </sheetViews>
  <sheetFormatPr defaultRowHeight="13.5" x14ac:dyDescent="0.15"/>
  <cols>
    <col min="1" max="1" width="0.375" customWidth="1"/>
    <col min="2" max="21" width="4.375" customWidth="1"/>
    <col min="257" max="257" width="0.375" customWidth="1"/>
    <col min="258" max="277" width="4.375" customWidth="1"/>
    <col min="513" max="513" width="0.375" customWidth="1"/>
    <col min="514" max="533" width="4.375" customWidth="1"/>
    <col min="769" max="769" width="0.375" customWidth="1"/>
    <col min="770" max="789" width="4.375" customWidth="1"/>
    <col min="1025" max="1025" width="0.375" customWidth="1"/>
    <col min="1026" max="1045" width="4.375" customWidth="1"/>
    <col min="1281" max="1281" width="0.375" customWidth="1"/>
    <col min="1282" max="1301" width="4.375" customWidth="1"/>
    <col min="1537" max="1537" width="0.375" customWidth="1"/>
    <col min="1538" max="1557" width="4.375" customWidth="1"/>
    <col min="1793" max="1793" width="0.375" customWidth="1"/>
    <col min="1794" max="1813" width="4.375" customWidth="1"/>
    <col min="2049" max="2049" width="0.375" customWidth="1"/>
    <col min="2050" max="2069" width="4.375" customWidth="1"/>
    <col min="2305" max="2305" width="0.375" customWidth="1"/>
    <col min="2306" max="2325" width="4.375" customWidth="1"/>
    <col min="2561" max="2561" width="0.375" customWidth="1"/>
    <col min="2562" max="2581" width="4.375" customWidth="1"/>
    <col min="2817" max="2817" width="0.375" customWidth="1"/>
    <col min="2818" max="2837" width="4.375" customWidth="1"/>
    <col min="3073" max="3073" width="0.375" customWidth="1"/>
    <col min="3074" max="3093" width="4.375" customWidth="1"/>
    <col min="3329" max="3329" width="0.375" customWidth="1"/>
    <col min="3330" max="3349" width="4.375" customWidth="1"/>
    <col min="3585" max="3585" width="0.375" customWidth="1"/>
    <col min="3586" max="3605" width="4.375" customWidth="1"/>
    <col min="3841" max="3841" width="0.375" customWidth="1"/>
    <col min="3842" max="3861" width="4.375" customWidth="1"/>
    <col min="4097" max="4097" width="0.375" customWidth="1"/>
    <col min="4098" max="4117" width="4.375" customWidth="1"/>
    <col min="4353" max="4353" width="0.375" customWidth="1"/>
    <col min="4354" max="4373" width="4.375" customWidth="1"/>
    <col min="4609" max="4609" width="0.375" customWidth="1"/>
    <col min="4610" max="4629" width="4.375" customWidth="1"/>
    <col min="4865" max="4865" width="0.375" customWidth="1"/>
    <col min="4866" max="4885" width="4.375" customWidth="1"/>
    <col min="5121" max="5121" width="0.375" customWidth="1"/>
    <col min="5122" max="5141" width="4.375" customWidth="1"/>
    <col min="5377" max="5377" width="0.375" customWidth="1"/>
    <col min="5378" max="5397" width="4.375" customWidth="1"/>
    <col min="5633" max="5633" width="0.375" customWidth="1"/>
    <col min="5634" max="5653" width="4.375" customWidth="1"/>
    <col min="5889" max="5889" width="0.375" customWidth="1"/>
    <col min="5890" max="5909" width="4.375" customWidth="1"/>
    <col min="6145" max="6145" width="0.375" customWidth="1"/>
    <col min="6146" max="6165" width="4.375" customWidth="1"/>
    <col min="6401" max="6401" width="0.375" customWidth="1"/>
    <col min="6402" max="6421" width="4.375" customWidth="1"/>
    <col min="6657" max="6657" width="0.375" customWidth="1"/>
    <col min="6658" max="6677" width="4.375" customWidth="1"/>
    <col min="6913" max="6913" width="0.375" customWidth="1"/>
    <col min="6914" max="6933" width="4.375" customWidth="1"/>
    <col min="7169" max="7169" width="0.375" customWidth="1"/>
    <col min="7170" max="7189" width="4.375" customWidth="1"/>
    <col min="7425" max="7425" width="0.375" customWidth="1"/>
    <col min="7426" max="7445" width="4.375" customWidth="1"/>
    <col min="7681" max="7681" width="0.375" customWidth="1"/>
    <col min="7682" max="7701" width="4.375" customWidth="1"/>
    <col min="7937" max="7937" width="0.375" customWidth="1"/>
    <col min="7938" max="7957" width="4.375" customWidth="1"/>
    <col min="8193" max="8193" width="0.375" customWidth="1"/>
    <col min="8194" max="8213" width="4.375" customWidth="1"/>
    <col min="8449" max="8449" width="0.375" customWidth="1"/>
    <col min="8450" max="8469" width="4.375" customWidth="1"/>
    <col min="8705" max="8705" width="0.375" customWidth="1"/>
    <col min="8706" max="8725" width="4.375" customWidth="1"/>
    <col min="8961" max="8961" width="0.375" customWidth="1"/>
    <col min="8962" max="8981" width="4.375" customWidth="1"/>
    <col min="9217" max="9217" width="0.375" customWidth="1"/>
    <col min="9218" max="9237" width="4.375" customWidth="1"/>
    <col min="9473" max="9473" width="0.375" customWidth="1"/>
    <col min="9474" max="9493" width="4.375" customWidth="1"/>
    <col min="9729" max="9729" width="0.375" customWidth="1"/>
    <col min="9730" max="9749" width="4.375" customWidth="1"/>
    <col min="9985" max="9985" width="0.375" customWidth="1"/>
    <col min="9986" max="10005" width="4.375" customWidth="1"/>
    <col min="10241" max="10241" width="0.375" customWidth="1"/>
    <col min="10242" max="10261" width="4.375" customWidth="1"/>
    <col min="10497" max="10497" width="0.375" customWidth="1"/>
    <col min="10498" max="10517" width="4.375" customWidth="1"/>
    <col min="10753" max="10753" width="0.375" customWidth="1"/>
    <col min="10754" max="10773" width="4.375" customWidth="1"/>
    <col min="11009" max="11009" width="0.375" customWidth="1"/>
    <col min="11010" max="11029" width="4.375" customWidth="1"/>
    <col min="11265" max="11265" width="0.375" customWidth="1"/>
    <col min="11266" max="11285" width="4.375" customWidth="1"/>
    <col min="11521" max="11521" width="0.375" customWidth="1"/>
    <col min="11522" max="11541" width="4.375" customWidth="1"/>
    <col min="11777" max="11777" width="0.375" customWidth="1"/>
    <col min="11778" max="11797" width="4.375" customWidth="1"/>
    <col min="12033" max="12033" width="0.375" customWidth="1"/>
    <col min="12034" max="12053" width="4.375" customWidth="1"/>
    <col min="12289" max="12289" width="0.375" customWidth="1"/>
    <col min="12290" max="12309" width="4.375" customWidth="1"/>
    <col min="12545" max="12545" width="0.375" customWidth="1"/>
    <col min="12546" max="12565" width="4.375" customWidth="1"/>
    <col min="12801" max="12801" width="0.375" customWidth="1"/>
    <col min="12802" max="12821" width="4.375" customWidth="1"/>
    <col min="13057" max="13057" width="0.375" customWidth="1"/>
    <col min="13058" max="13077" width="4.375" customWidth="1"/>
    <col min="13313" max="13313" width="0.375" customWidth="1"/>
    <col min="13314" max="13333" width="4.375" customWidth="1"/>
    <col min="13569" max="13569" width="0.375" customWidth="1"/>
    <col min="13570" max="13589" width="4.375" customWidth="1"/>
    <col min="13825" max="13825" width="0.375" customWidth="1"/>
    <col min="13826" max="13845" width="4.375" customWidth="1"/>
    <col min="14081" max="14081" width="0.375" customWidth="1"/>
    <col min="14082" max="14101" width="4.375" customWidth="1"/>
    <col min="14337" max="14337" width="0.375" customWidth="1"/>
    <col min="14338" max="14357" width="4.375" customWidth="1"/>
    <col min="14593" max="14593" width="0.375" customWidth="1"/>
    <col min="14594" max="14613" width="4.375" customWidth="1"/>
    <col min="14849" max="14849" width="0.375" customWidth="1"/>
    <col min="14850" max="14869" width="4.375" customWidth="1"/>
    <col min="15105" max="15105" width="0.375" customWidth="1"/>
    <col min="15106" max="15125" width="4.375" customWidth="1"/>
    <col min="15361" max="15361" width="0.375" customWidth="1"/>
    <col min="15362" max="15381" width="4.375" customWidth="1"/>
    <col min="15617" max="15617" width="0.375" customWidth="1"/>
    <col min="15618" max="15637" width="4.375" customWidth="1"/>
    <col min="15873" max="15873" width="0.375" customWidth="1"/>
    <col min="15874" max="15893" width="4.375" customWidth="1"/>
    <col min="16129" max="16129" width="0.375" customWidth="1"/>
    <col min="16130" max="16149" width="4.375" customWidth="1"/>
  </cols>
  <sheetData>
    <row r="1" spans="1:21" x14ac:dyDescent="0.15">
      <c r="A1" s="555"/>
      <c r="B1" s="556"/>
      <c r="C1" s="557"/>
      <c r="D1" s="557"/>
      <c r="E1" s="557"/>
      <c r="F1" s="557"/>
      <c r="G1" s="557"/>
      <c r="H1" s="557"/>
      <c r="I1" s="557"/>
      <c r="J1" s="557"/>
      <c r="K1" s="557"/>
      <c r="L1" s="557"/>
      <c r="M1" s="557"/>
      <c r="N1" s="557"/>
      <c r="O1" s="557"/>
      <c r="P1" s="557"/>
      <c r="Q1" s="557"/>
      <c r="R1" s="557"/>
      <c r="S1" s="557"/>
      <c r="T1" s="557"/>
      <c r="U1" s="557"/>
    </row>
    <row r="2" spans="1:21" ht="15" thickBot="1" x14ac:dyDescent="0.2">
      <c r="A2" s="555"/>
      <c r="B2" s="558"/>
      <c r="C2" s="558"/>
      <c r="D2" s="558"/>
      <c r="E2" s="558"/>
      <c r="F2" s="1498" t="s">
        <v>963</v>
      </c>
      <c r="G2" s="1498"/>
      <c r="H2" s="1498"/>
      <c r="I2" s="1498"/>
      <c r="J2" s="1498"/>
      <c r="K2" s="1498"/>
      <c r="L2" s="1498"/>
      <c r="M2" s="1498"/>
      <c r="N2" s="1498"/>
      <c r="O2" s="1498"/>
      <c r="P2" s="1498"/>
      <c r="Q2" s="558"/>
      <c r="R2" s="558"/>
      <c r="S2" s="558"/>
      <c r="T2" s="558"/>
      <c r="U2" s="558"/>
    </row>
    <row r="3" spans="1:21" ht="15.75" customHeight="1" x14ac:dyDescent="0.15">
      <c r="A3" s="555"/>
      <c r="B3" s="1455" t="s">
        <v>949</v>
      </c>
      <c r="C3" s="1456"/>
      <c r="D3" s="1456"/>
      <c r="E3" s="1456"/>
      <c r="F3" s="1456"/>
      <c r="G3" s="1456"/>
      <c r="H3" s="1457"/>
      <c r="I3" s="1458"/>
      <c r="J3" s="1456"/>
      <c r="K3" s="1456"/>
      <c r="L3" s="1456"/>
      <c r="M3" s="1456"/>
      <c r="N3" s="1456"/>
      <c r="O3" s="1456"/>
      <c r="P3" s="1456"/>
      <c r="Q3" s="1456"/>
      <c r="R3" s="1456"/>
      <c r="S3" s="1456"/>
      <c r="T3" s="1456"/>
      <c r="U3" s="1459"/>
    </row>
    <row r="4" spans="1:21" ht="15.75" customHeight="1" x14ac:dyDescent="0.15">
      <c r="A4" s="555"/>
      <c r="B4" s="1460" t="s">
        <v>950</v>
      </c>
      <c r="C4" s="1461"/>
      <c r="D4" s="1462"/>
      <c r="E4" s="1463"/>
      <c r="F4" s="1463"/>
      <c r="G4" s="1463"/>
      <c r="H4" s="1463"/>
      <c r="I4" s="1463"/>
      <c r="J4" s="1463"/>
      <c r="K4" s="1464"/>
      <c r="L4" s="1465" t="s">
        <v>951</v>
      </c>
      <c r="M4" s="1466"/>
      <c r="N4" s="1467"/>
      <c r="O4" s="1465"/>
      <c r="P4" s="1466"/>
      <c r="Q4" s="1466" t="s">
        <v>110</v>
      </c>
      <c r="R4" s="1466"/>
      <c r="S4" s="1466" t="s">
        <v>179</v>
      </c>
      <c r="T4" s="1466"/>
      <c r="U4" s="1471" t="s">
        <v>180</v>
      </c>
    </row>
    <row r="5" spans="1:21" ht="15.75" customHeight="1" x14ac:dyDescent="0.15">
      <c r="A5" s="555"/>
      <c r="B5" s="1473" t="s">
        <v>952</v>
      </c>
      <c r="C5" s="1474"/>
      <c r="D5" s="1475"/>
      <c r="E5" s="1476"/>
      <c r="F5" s="1476"/>
      <c r="G5" s="1476"/>
      <c r="H5" s="1476"/>
      <c r="I5" s="1476"/>
      <c r="J5" s="1476"/>
      <c r="K5" s="1477"/>
      <c r="L5" s="1468"/>
      <c r="M5" s="1469"/>
      <c r="N5" s="1470"/>
      <c r="O5" s="1468"/>
      <c r="P5" s="1469"/>
      <c r="Q5" s="1469"/>
      <c r="R5" s="1469"/>
      <c r="S5" s="1469"/>
      <c r="T5" s="1469"/>
      <c r="U5" s="1472"/>
    </row>
    <row r="6" spans="1:21" ht="15.75" customHeight="1" x14ac:dyDescent="0.15">
      <c r="A6" s="555"/>
      <c r="B6" s="1452" t="s">
        <v>953</v>
      </c>
      <c r="C6" s="1453"/>
      <c r="D6" s="1453"/>
      <c r="E6" s="1453"/>
      <c r="F6" s="1453"/>
      <c r="G6" s="1453"/>
      <c r="H6" s="1453"/>
      <c r="I6" s="1453"/>
      <c r="J6" s="1453"/>
      <c r="K6" s="1453"/>
      <c r="L6" s="1453"/>
      <c r="M6" s="1453"/>
      <c r="N6" s="1453"/>
      <c r="O6" s="1453"/>
      <c r="P6" s="1453"/>
      <c r="Q6" s="1453"/>
      <c r="R6" s="1453"/>
      <c r="S6" s="1453"/>
      <c r="T6" s="1453"/>
      <c r="U6" s="1454"/>
    </row>
    <row r="7" spans="1:21" ht="15.75" customHeight="1" x14ac:dyDescent="0.15">
      <c r="A7" s="555"/>
      <c r="B7" s="1478" t="s">
        <v>954</v>
      </c>
      <c r="C7" s="1479"/>
      <c r="D7" s="1479"/>
      <c r="E7" s="559" t="s">
        <v>347</v>
      </c>
      <c r="F7" s="1479" t="s">
        <v>954</v>
      </c>
      <c r="G7" s="1479"/>
      <c r="H7" s="1479"/>
      <c r="I7" s="1453" t="s">
        <v>955</v>
      </c>
      <c r="J7" s="1453"/>
      <c r="K7" s="1453"/>
      <c r="L7" s="1453"/>
      <c r="M7" s="1453"/>
      <c r="N7" s="1453"/>
      <c r="O7" s="1453"/>
      <c r="P7" s="1453" t="s">
        <v>956</v>
      </c>
      <c r="Q7" s="1453"/>
      <c r="R7" s="1453"/>
      <c r="S7" s="1453"/>
      <c r="T7" s="1453"/>
      <c r="U7" s="1454"/>
    </row>
    <row r="8" spans="1:21" ht="15.75" customHeight="1" x14ac:dyDescent="0.15">
      <c r="A8" s="555"/>
      <c r="B8" s="1480"/>
      <c r="C8" s="1463"/>
      <c r="D8" s="1463"/>
      <c r="E8" s="560"/>
      <c r="F8" s="1463"/>
      <c r="G8" s="1463"/>
      <c r="H8" s="1464"/>
      <c r="I8" s="1481"/>
      <c r="J8" s="1481"/>
      <c r="K8" s="1481"/>
      <c r="L8" s="1481"/>
      <c r="M8" s="1481"/>
      <c r="N8" s="1481"/>
      <c r="O8" s="1481"/>
      <c r="P8" s="1482"/>
      <c r="Q8" s="1482"/>
      <c r="R8" s="1482"/>
      <c r="S8" s="1482"/>
      <c r="T8" s="1482"/>
      <c r="U8" s="1483"/>
    </row>
    <row r="9" spans="1:21" ht="15.75" customHeight="1" x14ac:dyDescent="0.15">
      <c r="A9" s="555"/>
      <c r="B9" s="1484"/>
      <c r="C9" s="1485"/>
      <c r="D9" s="1485"/>
      <c r="E9" s="561"/>
      <c r="F9" s="1485"/>
      <c r="G9" s="1485"/>
      <c r="H9" s="1486"/>
      <c r="I9" s="1487"/>
      <c r="J9" s="1487"/>
      <c r="K9" s="1487"/>
      <c r="L9" s="1487"/>
      <c r="M9" s="1487"/>
      <c r="N9" s="1487"/>
      <c r="O9" s="1487"/>
      <c r="P9" s="1488"/>
      <c r="Q9" s="1488"/>
      <c r="R9" s="1488"/>
      <c r="S9" s="1488"/>
      <c r="T9" s="1488"/>
      <c r="U9" s="1489"/>
    </row>
    <row r="10" spans="1:21" ht="15.75" customHeight="1" x14ac:dyDescent="0.15">
      <c r="A10" s="555"/>
      <c r="B10" s="1484"/>
      <c r="C10" s="1485"/>
      <c r="D10" s="1485"/>
      <c r="E10" s="561"/>
      <c r="F10" s="1485"/>
      <c r="G10" s="1485"/>
      <c r="H10" s="1486"/>
      <c r="I10" s="1487"/>
      <c r="J10" s="1487"/>
      <c r="K10" s="1487"/>
      <c r="L10" s="1487"/>
      <c r="M10" s="1487"/>
      <c r="N10" s="1487"/>
      <c r="O10" s="1487"/>
      <c r="P10" s="1488"/>
      <c r="Q10" s="1488"/>
      <c r="R10" s="1488"/>
      <c r="S10" s="1488"/>
      <c r="T10" s="1488"/>
      <c r="U10" s="1489"/>
    </row>
    <row r="11" spans="1:21" ht="15.75" customHeight="1" x14ac:dyDescent="0.15">
      <c r="A11" s="555"/>
      <c r="B11" s="1484"/>
      <c r="C11" s="1485"/>
      <c r="D11" s="1485"/>
      <c r="E11" s="561"/>
      <c r="F11" s="1485"/>
      <c r="G11" s="1485"/>
      <c r="H11" s="1486"/>
      <c r="I11" s="1487"/>
      <c r="J11" s="1487"/>
      <c r="K11" s="1487"/>
      <c r="L11" s="1487"/>
      <c r="M11" s="1487"/>
      <c r="N11" s="1487"/>
      <c r="O11" s="1487"/>
      <c r="P11" s="1488"/>
      <c r="Q11" s="1488"/>
      <c r="R11" s="1488"/>
      <c r="S11" s="1488"/>
      <c r="T11" s="1488"/>
      <c r="U11" s="1489"/>
    </row>
    <row r="12" spans="1:21" ht="15.75" customHeight="1" x14ac:dyDescent="0.15">
      <c r="A12" s="555"/>
      <c r="B12" s="1484"/>
      <c r="C12" s="1485"/>
      <c r="D12" s="1485"/>
      <c r="E12" s="561"/>
      <c r="F12" s="1485"/>
      <c r="G12" s="1485"/>
      <c r="H12" s="1486"/>
      <c r="I12" s="1487"/>
      <c r="J12" s="1487"/>
      <c r="K12" s="1487"/>
      <c r="L12" s="1487"/>
      <c r="M12" s="1487"/>
      <c r="N12" s="1487"/>
      <c r="O12" s="1487"/>
      <c r="P12" s="1488"/>
      <c r="Q12" s="1488"/>
      <c r="R12" s="1488"/>
      <c r="S12" s="1488"/>
      <c r="T12" s="1488"/>
      <c r="U12" s="1489"/>
    </row>
    <row r="13" spans="1:21" ht="15.75" customHeight="1" x14ac:dyDescent="0.15">
      <c r="A13" s="555"/>
      <c r="B13" s="1484"/>
      <c r="C13" s="1485"/>
      <c r="D13" s="1485"/>
      <c r="E13" s="561"/>
      <c r="F13" s="1485"/>
      <c r="G13" s="1485"/>
      <c r="H13" s="1486"/>
      <c r="I13" s="1487"/>
      <c r="J13" s="1487"/>
      <c r="K13" s="1487"/>
      <c r="L13" s="1487"/>
      <c r="M13" s="1487"/>
      <c r="N13" s="1487"/>
      <c r="O13" s="1487"/>
      <c r="P13" s="1488"/>
      <c r="Q13" s="1488"/>
      <c r="R13" s="1488"/>
      <c r="S13" s="1488"/>
      <c r="T13" s="1488"/>
      <c r="U13" s="1489"/>
    </row>
    <row r="14" spans="1:21" ht="15.75" customHeight="1" x14ac:dyDescent="0.15">
      <c r="A14" s="555"/>
      <c r="B14" s="1484"/>
      <c r="C14" s="1485"/>
      <c r="D14" s="1485"/>
      <c r="E14" s="561"/>
      <c r="F14" s="1485"/>
      <c r="G14" s="1485"/>
      <c r="H14" s="1486"/>
      <c r="I14" s="1487"/>
      <c r="J14" s="1487"/>
      <c r="K14" s="1487"/>
      <c r="L14" s="1487"/>
      <c r="M14" s="1487"/>
      <c r="N14" s="1487"/>
      <c r="O14" s="1487"/>
      <c r="P14" s="1488"/>
      <c r="Q14" s="1488"/>
      <c r="R14" s="1488"/>
      <c r="S14" s="1488"/>
      <c r="T14" s="1488"/>
      <c r="U14" s="1489"/>
    </row>
    <row r="15" spans="1:21" ht="15.75" customHeight="1" x14ac:dyDescent="0.15">
      <c r="A15" s="555"/>
      <c r="B15" s="1484"/>
      <c r="C15" s="1485"/>
      <c r="D15" s="1485"/>
      <c r="E15" s="561"/>
      <c r="F15" s="1485"/>
      <c r="G15" s="1485"/>
      <c r="H15" s="1486"/>
      <c r="I15" s="1487"/>
      <c r="J15" s="1487"/>
      <c r="K15" s="1487"/>
      <c r="L15" s="1487"/>
      <c r="M15" s="1487"/>
      <c r="N15" s="1487"/>
      <c r="O15" s="1487"/>
      <c r="P15" s="1488"/>
      <c r="Q15" s="1488"/>
      <c r="R15" s="1488"/>
      <c r="S15" s="1488"/>
      <c r="T15" s="1488"/>
      <c r="U15" s="1489"/>
    </row>
    <row r="16" spans="1:21" ht="15.75" customHeight="1" x14ac:dyDescent="0.15">
      <c r="A16" s="555"/>
      <c r="B16" s="1484"/>
      <c r="C16" s="1485"/>
      <c r="D16" s="1485"/>
      <c r="E16" s="561"/>
      <c r="F16" s="1485"/>
      <c r="G16" s="1485"/>
      <c r="H16" s="1486"/>
      <c r="I16" s="1487"/>
      <c r="J16" s="1487"/>
      <c r="K16" s="1487"/>
      <c r="L16" s="1487"/>
      <c r="M16" s="1487"/>
      <c r="N16" s="1487"/>
      <c r="O16" s="1487"/>
      <c r="P16" s="1488"/>
      <c r="Q16" s="1488"/>
      <c r="R16" s="1488"/>
      <c r="S16" s="1488"/>
      <c r="T16" s="1488"/>
      <c r="U16" s="1489"/>
    </row>
    <row r="17" spans="1:21" ht="15.75" customHeight="1" x14ac:dyDescent="0.15">
      <c r="A17" s="555"/>
      <c r="B17" s="1484"/>
      <c r="C17" s="1485"/>
      <c r="D17" s="1485"/>
      <c r="E17" s="561"/>
      <c r="F17" s="1485"/>
      <c r="G17" s="1485"/>
      <c r="H17" s="1486"/>
      <c r="I17" s="1487"/>
      <c r="J17" s="1487"/>
      <c r="K17" s="1487"/>
      <c r="L17" s="1487"/>
      <c r="M17" s="1487"/>
      <c r="N17" s="1487"/>
      <c r="O17" s="1487"/>
      <c r="P17" s="1488"/>
      <c r="Q17" s="1488"/>
      <c r="R17" s="1488"/>
      <c r="S17" s="1488"/>
      <c r="T17" s="1488"/>
      <c r="U17" s="1489"/>
    </row>
    <row r="18" spans="1:21" ht="15.75" customHeight="1" x14ac:dyDescent="0.15">
      <c r="A18" s="555"/>
      <c r="B18" s="1484"/>
      <c r="C18" s="1485"/>
      <c r="D18" s="1485"/>
      <c r="E18" s="561"/>
      <c r="F18" s="1485"/>
      <c r="G18" s="1485"/>
      <c r="H18" s="1486"/>
      <c r="I18" s="1487"/>
      <c r="J18" s="1487"/>
      <c r="K18" s="1487"/>
      <c r="L18" s="1487"/>
      <c r="M18" s="1487"/>
      <c r="N18" s="1487"/>
      <c r="O18" s="1487"/>
      <c r="P18" s="1488"/>
      <c r="Q18" s="1488"/>
      <c r="R18" s="1488"/>
      <c r="S18" s="1488"/>
      <c r="T18" s="1488"/>
      <c r="U18" s="1489"/>
    </row>
    <row r="19" spans="1:21" ht="15.75" customHeight="1" x14ac:dyDescent="0.15">
      <c r="A19" s="555"/>
      <c r="B19" s="1484"/>
      <c r="C19" s="1485"/>
      <c r="D19" s="1485"/>
      <c r="E19" s="561"/>
      <c r="F19" s="1485"/>
      <c r="G19" s="1485"/>
      <c r="H19" s="1486"/>
      <c r="I19" s="1487"/>
      <c r="J19" s="1487"/>
      <c r="K19" s="1487"/>
      <c r="L19" s="1487"/>
      <c r="M19" s="1487"/>
      <c r="N19" s="1487"/>
      <c r="O19" s="1487"/>
      <c r="P19" s="1488"/>
      <c r="Q19" s="1488"/>
      <c r="R19" s="1488"/>
      <c r="S19" s="1488"/>
      <c r="T19" s="1488"/>
      <c r="U19" s="1489"/>
    </row>
    <row r="20" spans="1:21" ht="15.75" customHeight="1" x14ac:dyDescent="0.15">
      <c r="A20" s="555"/>
      <c r="B20" s="1484"/>
      <c r="C20" s="1485"/>
      <c r="D20" s="1485"/>
      <c r="E20" s="561"/>
      <c r="F20" s="1485"/>
      <c r="G20" s="1485"/>
      <c r="H20" s="1486"/>
      <c r="I20" s="1487"/>
      <c r="J20" s="1487"/>
      <c r="K20" s="1487"/>
      <c r="L20" s="1487"/>
      <c r="M20" s="1487"/>
      <c r="N20" s="1487"/>
      <c r="O20" s="1487"/>
      <c r="P20" s="1488"/>
      <c r="Q20" s="1488"/>
      <c r="R20" s="1488"/>
      <c r="S20" s="1488"/>
      <c r="T20" s="1488"/>
      <c r="U20" s="1489"/>
    </row>
    <row r="21" spans="1:21" ht="15.75" customHeight="1" thickBot="1" x14ac:dyDescent="0.2">
      <c r="A21" s="555"/>
      <c r="B21" s="1499"/>
      <c r="C21" s="1500"/>
      <c r="D21" s="1500"/>
      <c r="E21" s="562"/>
      <c r="F21" s="1500"/>
      <c r="G21" s="1500"/>
      <c r="H21" s="1501"/>
      <c r="I21" s="1502"/>
      <c r="J21" s="1502"/>
      <c r="K21" s="1502"/>
      <c r="L21" s="1502"/>
      <c r="M21" s="1502"/>
      <c r="N21" s="1502"/>
      <c r="O21" s="1502"/>
      <c r="P21" s="1503"/>
      <c r="Q21" s="1503"/>
      <c r="R21" s="1503"/>
      <c r="S21" s="1503"/>
      <c r="T21" s="1503"/>
      <c r="U21" s="1504"/>
    </row>
    <row r="22" spans="1:21" ht="15.75" customHeight="1" x14ac:dyDescent="0.15">
      <c r="A22" s="555"/>
      <c r="B22" s="1490" t="s">
        <v>957</v>
      </c>
      <c r="C22" s="1491"/>
      <c r="D22" s="1491"/>
      <c r="E22" s="1491"/>
      <c r="F22" s="1491"/>
      <c r="G22" s="1491"/>
      <c r="H22" s="1491"/>
      <c r="I22" s="1491"/>
      <c r="J22" s="1491"/>
      <c r="K22" s="1491"/>
      <c r="L22" s="1491"/>
      <c r="M22" s="1491"/>
      <c r="N22" s="1491"/>
      <c r="O22" s="1491"/>
      <c r="P22" s="1491"/>
      <c r="Q22" s="1491"/>
      <c r="R22" s="1491"/>
      <c r="S22" s="1491"/>
      <c r="T22" s="1491"/>
      <c r="U22" s="1492"/>
    </row>
    <row r="23" spans="1:21" ht="15.75" customHeight="1" x14ac:dyDescent="0.15">
      <c r="A23" s="555"/>
      <c r="B23" s="1493" t="s">
        <v>958</v>
      </c>
      <c r="C23" s="1494"/>
      <c r="D23" s="1494"/>
      <c r="E23" s="1494"/>
      <c r="F23" s="1494"/>
      <c r="G23" s="1494"/>
      <c r="H23" s="1494"/>
      <c r="I23" s="1494"/>
      <c r="J23" s="1494"/>
      <c r="K23" s="1495"/>
      <c r="L23" s="1496" t="s">
        <v>959</v>
      </c>
      <c r="M23" s="1494"/>
      <c r="N23" s="1494"/>
      <c r="O23" s="1494"/>
      <c r="P23" s="1494"/>
      <c r="Q23" s="1494"/>
      <c r="R23" s="1494"/>
      <c r="S23" s="1494"/>
      <c r="T23" s="1494"/>
      <c r="U23" s="1497"/>
    </row>
    <row r="24" spans="1:21" ht="15.75" customHeight="1" x14ac:dyDescent="0.15">
      <c r="A24" s="555"/>
      <c r="B24" s="563"/>
      <c r="C24" s="564"/>
      <c r="D24" s="564"/>
      <c r="E24" s="564"/>
      <c r="F24" s="564"/>
      <c r="G24" s="564"/>
      <c r="H24" s="564"/>
      <c r="I24" s="564"/>
      <c r="J24" s="564"/>
      <c r="K24" s="565"/>
      <c r="L24" s="566"/>
      <c r="M24" s="567"/>
      <c r="N24" s="567"/>
      <c r="O24" s="567"/>
      <c r="P24" s="567"/>
      <c r="Q24" s="567"/>
      <c r="R24" s="567"/>
      <c r="S24" s="567"/>
      <c r="T24" s="567"/>
      <c r="U24" s="568"/>
    </row>
    <row r="25" spans="1:21" ht="15.75" customHeight="1" x14ac:dyDescent="0.15">
      <c r="A25" s="555"/>
      <c r="B25" s="563"/>
      <c r="C25" s="564"/>
      <c r="D25" s="564"/>
      <c r="E25" s="564"/>
      <c r="F25" s="564"/>
      <c r="G25" s="564"/>
      <c r="H25" s="564"/>
      <c r="I25" s="564"/>
      <c r="J25" s="564"/>
      <c r="K25" s="565"/>
      <c r="L25" s="566"/>
      <c r="M25" s="567"/>
      <c r="N25" s="567"/>
      <c r="O25" s="567"/>
      <c r="P25" s="567"/>
      <c r="Q25" s="567"/>
      <c r="R25" s="567"/>
      <c r="S25" s="567"/>
      <c r="T25" s="567"/>
      <c r="U25" s="568"/>
    </row>
    <row r="26" spans="1:21" ht="15.75" customHeight="1" x14ac:dyDescent="0.15">
      <c r="A26" s="555"/>
      <c r="B26" s="563"/>
      <c r="C26" s="564"/>
      <c r="D26" s="564"/>
      <c r="E26" s="564"/>
      <c r="F26" s="564"/>
      <c r="G26" s="564"/>
      <c r="H26" s="564"/>
      <c r="I26" s="564"/>
      <c r="J26" s="564"/>
      <c r="K26" s="565"/>
      <c r="L26" s="566"/>
      <c r="M26" s="567"/>
      <c r="N26" s="567"/>
      <c r="O26" s="567"/>
      <c r="P26" s="567"/>
      <c r="Q26" s="567"/>
      <c r="R26" s="567"/>
      <c r="S26" s="567"/>
      <c r="T26" s="567"/>
      <c r="U26" s="568"/>
    </row>
    <row r="27" spans="1:21" ht="15.75" customHeight="1" x14ac:dyDescent="0.15">
      <c r="A27" s="555"/>
      <c r="B27" s="569"/>
      <c r="C27" s="555"/>
      <c r="D27" s="555"/>
      <c r="E27" s="555"/>
      <c r="F27" s="555"/>
      <c r="G27" s="555"/>
      <c r="H27" s="555"/>
      <c r="I27" s="555"/>
      <c r="J27" s="555"/>
      <c r="K27" s="570"/>
      <c r="L27" s="571"/>
      <c r="M27" s="572"/>
      <c r="N27" s="572"/>
      <c r="O27" s="572"/>
      <c r="P27" s="572"/>
      <c r="Q27" s="572"/>
      <c r="R27" s="572"/>
      <c r="S27" s="572"/>
      <c r="T27" s="572"/>
      <c r="U27" s="573"/>
    </row>
    <row r="28" spans="1:21" ht="15.75" customHeight="1" x14ac:dyDescent="0.15">
      <c r="A28" s="555"/>
      <c r="B28" s="574"/>
      <c r="C28" s="575"/>
      <c r="D28" s="575"/>
      <c r="E28" s="575"/>
      <c r="F28" s="575"/>
      <c r="G28" s="575"/>
      <c r="H28" s="575"/>
      <c r="I28" s="575"/>
      <c r="J28" s="575"/>
      <c r="K28" s="576"/>
      <c r="L28" s="577"/>
      <c r="M28" s="578"/>
      <c r="N28" s="578"/>
      <c r="O28" s="578"/>
      <c r="P28" s="578"/>
      <c r="Q28" s="578"/>
      <c r="R28" s="578"/>
      <c r="S28" s="578"/>
      <c r="T28" s="578"/>
      <c r="U28" s="579"/>
    </row>
    <row r="29" spans="1:21" ht="15.75" customHeight="1" x14ac:dyDescent="0.15">
      <c r="A29" s="186"/>
      <c r="B29" s="580" t="s">
        <v>299</v>
      </c>
      <c r="C29" s="581" t="s">
        <v>960</v>
      </c>
      <c r="D29" s="581"/>
      <c r="E29" s="581"/>
      <c r="F29" s="581"/>
      <c r="G29" s="581"/>
      <c r="H29" s="581"/>
      <c r="I29" s="581"/>
      <c r="J29" s="581"/>
      <c r="K29" s="581"/>
      <c r="L29" s="581"/>
      <c r="M29" s="581"/>
      <c r="N29" s="581"/>
      <c r="O29" s="581"/>
      <c r="P29" s="581"/>
      <c r="Q29" s="581"/>
      <c r="R29" s="581"/>
      <c r="S29" s="581"/>
      <c r="T29" s="581"/>
      <c r="U29" s="582"/>
    </row>
    <row r="30" spans="1:21" ht="15.75" customHeight="1" x14ac:dyDescent="0.15">
      <c r="A30" s="186"/>
      <c r="B30" s="563"/>
      <c r="C30" s="583"/>
      <c r="D30" s="583"/>
      <c r="E30" s="583"/>
      <c r="F30" s="583"/>
      <c r="G30" s="583"/>
      <c r="H30" s="583"/>
      <c r="I30" s="583"/>
      <c r="J30" s="583"/>
      <c r="K30" s="583"/>
      <c r="L30" s="583"/>
      <c r="M30" s="583"/>
      <c r="N30" s="583"/>
      <c r="O30" s="583"/>
      <c r="P30" s="583"/>
      <c r="Q30" s="583"/>
      <c r="R30" s="583"/>
      <c r="S30" s="583"/>
      <c r="T30" s="583"/>
      <c r="U30" s="584"/>
    </row>
    <row r="31" spans="1:21" ht="15.75" customHeight="1" x14ac:dyDescent="0.15">
      <c r="A31" s="186"/>
      <c r="B31" s="563"/>
      <c r="C31" s="583"/>
      <c r="D31" s="583"/>
      <c r="E31" s="583"/>
      <c r="F31" s="583"/>
      <c r="G31" s="583"/>
      <c r="H31" s="583"/>
      <c r="I31" s="583"/>
      <c r="J31" s="583"/>
      <c r="K31" s="583"/>
      <c r="L31" s="583"/>
      <c r="M31" s="583"/>
      <c r="N31" s="583"/>
      <c r="O31" s="583"/>
      <c r="P31" s="583"/>
      <c r="Q31" s="583"/>
      <c r="R31" s="583"/>
      <c r="S31" s="583"/>
      <c r="T31" s="583"/>
      <c r="U31" s="584"/>
    </row>
    <row r="32" spans="1:21" ht="15.75" customHeight="1" thickBot="1" x14ac:dyDescent="0.2">
      <c r="A32" s="186"/>
      <c r="B32" s="585"/>
      <c r="C32" s="586"/>
      <c r="D32" s="586"/>
      <c r="E32" s="586"/>
      <c r="F32" s="586"/>
      <c r="G32" s="586"/>
      <c r="H32" s="586"/>
      <c r="I32" s="586"/>
      <c r="J32" s="586"/>
      <c r="K32" s="586"/>
      <c r="L32" s="586"/>
      <c r="M32" s="586"/>
      <c r="N32" s="586"/>
      <c r="O32" s="586"/>
      <c r="P32" s="586"/>
      <c r="Q32" s="586"/>
      <c r="R32" s="586"/>
      <c r="S32" s="586"/>
      <c r="T32" s="586"/>
      <c r="U32" s="587"/>
    </row>
    <row r="33" spans="1:21" ht="15.75" customHeight="1" x14ac:dyDescent="0.15">
      <c r="A33" s="186"/>
      <c r="B33" s="588" t="s">
        <v>299</v>
      </c>
      <c r="C33" s="589">
        <v>1</v>
      </c>
      <c r="D33" s="589" t="s">
        <v>961</v>
      </c>
      <c r="E33" s="186"/>
      <c r="F33" s="186"/>
      <c r="G33" s="186"/>
      <c r="H33" s="186"/>
      <c r="I33" s="186"/>
      <c r="J33" s="186"/>
      <c r="K33" s="186"/>
      <c r="L33" s="186"/>
      <c r="M33" s="186"/>
      <c r="N33" s="186"/>
      <c r="O33" s="186"/>
      <c r="P33" s="186"/>
      <c r="Q33" s="186"/>
      <c r="R33" s="186"/>
      <c r="S33" s="186"/>
      <c r="T33" s="186"/>
      <c r="U33" s="186"/>
    </row>
    <row r="34" spans="1:21" ht="15.75" customHeight="1" x14ac:dyDescent="0.15">
      <c r="A34" s="186"/>
      <c r="B34" s="589"/>
      <c r="C34" s="589">
        <v>2</v>
      </c>
      <c r="D34" s="589" t="s">
        <v>962</v>
      </c>
      <c r="E34" s="186"/>
      <c r="F34" s="186"/>
      <c r="G34" s="186"/>
      <c r="H34" s="186"/>
      <c r="I34" s="186"/>
      <c r="J34" s="186"/>
      <c r="K34" s="186"/>
      <c r="L34" s="186"/>
      <c r="M34" s="186"/>
      <c r="N34" s="186"/>
      <c r="O34" s="186"/>
      <c r="P34" s="186"/>
      <c r="Q34" s="186"/>
      <c r="R34" s="186"/>
      <c r="S34" s="186"/>
      <c r="T34" s="186"/>
      <c r="U34" s="186"/>
    </row>
    <row r="35" spans="1:21" ht="18.75" customHeight="1" x14ac:dyDescent="0.15"/>
    <row r="36" spans="1:21" ht="18.75" customHeight="1" x14ac:dyDescent="0.15"/>
    <row r="37" spans="1:21" ht="18.75" customHeight="1" x14ac:dyDescent="0.15"/>
    <row r="38" spans="1:21" ht="18.75" customHeight="1" x14ac:dyDescent="0.15"/>
    <row r="39" spans="1:21" ht="18.75" customHeight="1" x14ac:dyDescent="0.15"/>
    <row r="40" spans="1:21" ht="18.75" customHeight="1" x14ac:dyDescent="0.15"/>
    <row r="41" spans="1:21" ht="18.75" customHeight="1" x14ac:dyDescent="0.15"/>
    <row r="42" spans="1:21" ht="18.75" customHeight="1" x14ac:dyDescent="0.15"/>
    <row r="43" spans="1:21" ht="18.75" customHeight="1" x14ac:dyDescent="0.15"/>
    <row r="44" spans="1:21" ht="18.75" customHeight="1" x14ac:dyDescent="0.15"/>
  </sheetData>
  <mergeCells count="79">
    <mergeCell ref="F2:P2"/>
    <mergeCell ref="B21:D21"/>
    <mergeCell ref="F21:H21"/>
    <mergeCell ref="I21:O21"/>
    <mergeCell ref="P21:U21"/>
    <mergeCell ref="B17:D17"/>
    <mergeCell ref="F17:H17"/>
    <mergeCell ref="I17:O17"/>
    <mergeCell ref="P17:U17"/>
    <mergeCell ref="B18:D18"/>
    <mergeCell ref="F18:H18"/>
    <mergeCell ref="I18:O18"/>
    <mergeCell ref="P18:U18"/>
    <mergeCell ref="B15:D15"/>
    <mergeCell ref="F15:H15"/>
    <mergeCell ref="I15:O15"/>
    <mergeCell ref="B22:U22"/>
    <mergeCell ref="B23:K23"/>
    <mergeCell ref="L23:U23"/>
    <mergeCell ref="B19:D19"/>
    <mergeCell ref="F19:H19"/>
    <mergeCell ref="I19:O19"/>
    <mergeCell ref="P19:U19"/>
    <mergeCell ref="B20:D20"/>
    <mergeCell ref="F20:H20"/>
    <mergeCell ref="I20:O20"/>
    <mergeCell ref="P20:U20"/>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2"/>
  <pageMargins left="0.7" right="0.7" top="0.75" bottom="0.75" header="0.3" footer="0.3"/>
  <pageSetup paperSize="9"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BF56"/>
  <sheetViews>
    <sheetView showGridLines="0" view="pageBreakPreview" zoomScale="40" zoomScaleNormal="55" zoomScaleSheetLayoutView="40" workbookViewId="0">
      <selection activeCell="AM2" sqref="AM2:BA2"/>
    </sheetView>
  </sheetViews>
  <sheetFormatPr defaultColWidth="5" defaultRowHeight="20.25" customHeight="1" x14ac:dyDescent="0.15"/>
  <cols>
    <col min="1" max="1" width="1.5" style="238" customWidth="1"/>
    <col min="2" max="56" width="6.25" style="238" customWidth="1"/>
    <col min="57" max="16384" width="5" style="238"/>
  </cols>
  <sheetData>
    <row r="1" spans="2:57" s="290" customFormat="1" ht="20.25" customHeight="1" x14ac:dyDescent="0.15">
      <c r="C1" s="312" t="s">
        <v>572</v>
      </c>
      <c r="D1" s="312"/>
      <c r="G1" s="311" t="s">
        <v>571</v>
      </c>
      <c r="J1" s="312"/>
      <c r="K1" s="312"/>
      <c r="L1" s="312"/>
      <c r="M1" s="312"/>
      <c r="AK1" s="289" t="s">
        <v>570</v>
      </c>
      <c r="AL1" s="289" t="s">
        <v>563</v>
      </c>
      <c r="AM1" s="1629" t="s">
        <v>569</v>
      </c>
      <c r="AN1" s="1629"/>
      <c r="AO1" s="1629"/>
      <c r="AP1" s="1629"/>
      <c r="AQ1" s="1629"/>
      <c r="AR1" s="1629"/>
      <c r="AS1" s="1629"/>
      <c r="AT1" s="1629"/>
      <c r="AU1" s="1629"/>
      <c r="AV1" s="1629"/>
      <c r="AW1" s="1629"/>
      <c r="AX1" s="1629"/>
      <c r="AY1" s="1629"/>
      <c r="AZ1" s="1629"/>
      <c r="BA1" s="1629"/>
      <c r="BB1" s="306" t="s">
        <v>562</v>
      </c>
    </row>
    <row r="2" spans="2:57" s="288" customFormat="1" ht="20.25" customHeight="1" x14ac:dyDescent="0.15">
      <c r="D2" s="311"/>
      <c r="H2" s="311"/>
      <c r="I2" s="289"/>
      <c r="J2" s="289"/>
      <c r="K2" s="289"/>
      <c r="L2" s="289"/>
      <c r="M2" s="289"/>
      <c r="T2" s="289" t="s">
        <v>568</v>
      </c>
      <c r="U2" s="1630">
        <v>6</v>
      </c>
      <c r="V2" s="1630"/>
      <c r="W2" s="289" t="s">
        <v>563</v>
      </c>
      <c r="X2" s="1631">
        <f>IF(U2=0,"",YEAR(DATE(2018+U2,1,1)))</f>
        <v>2024</v>
      </c>
      <c r="Y2" s="1631"/>
      <c r="Z2" s="288" t="s">
        <v>567</v>
      </c>
      <c r="AA2" s="288" t="s">
        <v>566</v>
      </c>
      <c r="AB2" s="1630">
        <v>4</v>
      </c>
      <c r="AC2" s="1630"/>
      <c r="AD2" s="288" t="s">
        <v>565</v>
      </c>
      <c r="AJ2" s="306"/>
      <c r="AK2" s="289" t="s">
        <v>564</v>
      </c>
      <c r="AL2" s="289" t="s">
        <v>563</v>
      </c>
      <c r="AM2" s="1630"/>
      <c r="AN2" s="1630"/>
      <c r="AO2" s="1630"/>
      <c r="AP2" s="1630"/>
      <c r="AQ2" s="1630"/>
      <c r="AR2" s="1630"/>
      <c r="AS2" s="1630"/>
      <c r="AT2" s="1630"/>
      <c r="AU2" s="1630"/>
      <c r="AV2" s="1630"/>
      <c r="AW2" s="1630"/>
      <c r="AX2" s="1630"/>
      <c r="AY2" s="1630"/>
      <c r="AZ2" s="1630"/>
      <c r="BA2" s="1630"/>
      <c r="BB2" s="306" t="s">
        <v>562</v>
      </c>
      <c r="BC2" s="289"/>
      <c r="BD2" s="289"/>
      <c r="BE2" s="289"/>
    </row>
    <row r="3" spans="2:57" s="288" customFormat="1" ht="20.25" customHeight="1" x14ac:dyDescent="0.15">
      <c r="D3" s="311"/>
      <c r="H3" s="311"/>
      <c r="I3" s="289"/>
      <c r="J3" s="289"/>
      <c r="K3" s="289"/>
      <c r="L3" s="289"/>
      <c r="M3" s="289"/>
      <c r="T3" s="310"/>
      <c r="U3" s="293"/>
      <c r="V3" s="293"/>
      <c r="W3" s="309"/>
      <c r="X3" s="293"/>
      <c r="Y3" s="293"/>
      <c r="Z3" s="294"/>
      <c r="AA3" s="294"/>
      <c r="AB3" s="293"/>
      <c r="AC3" s="293"/>
      <c r="AD3" s="257"/>
      <c r="AJ3" s="306"/>
      <c r="AK3" s="289"/>
      <c r="AL3" s="289"/>
      <c r="AM3" s="305"/>
      <c r="AN3" s="305"/>
      <c r="AO3" s="305"/>
      <c r="AP3" s="305"/>
      <c r="AQ3" s="305"/>
      <c r="AR3" s="305"/>
      <c r="AS3" s="305"/>
      <c r="AT3" s="305"/>
      <c r="AU3" s="305"/>
      <c r="AV3" s="305"/>
      <c r="AW3" s="305"/>
      <c r="AX3" s="305"/>
      <c r="AY3" s="304" t="s">
        <v>561</v>
      </c>
      <c r="AZ3" s="1632" t="s">
        <v>560</v>
      </c>
      <c r="BA3" s="1632"/>
      <c r="BB3" s="1632"/>
      <c r="BC3" s="1632"/>
      <c r="BD3" s="289"/>
      <c r="BE3" s="289"/>
    </row>
    <row r="4" spans="2:57" s="288" customFormat="1" ht="20.25" customHeight="1" x14ac:dyDescent="0.15">
      <c r="B4" s="300"/>
      <c r="C4" s="300"/>
      <c r="D4" s="300"/>
      <c r="E4" s="300"/>
      <c r="F4" s="300"/>
      <c r="G4" s="300"/>
      <c r="H4" s="300"/>
      <c r="I4" s="300"/>
      <c r="J4" s="308"/>
      <c r="K4" s="303"/>
      <c r="L4" s="303"/>
      <c r="M4" s="303"/>
      <c r="N4" s="303"/>
      <c r="O4" s="303"/>
      <c r="P4" s="307"/>
      <c r="Q4" s="303"/>
      <c r="R4" s="303"/>
      <c r="Z4" s="294"/>
      <c r="AA4" s="294"/>
      <c r="AB4" s="293"/>
      <c r="AC4" s="293"/>
      <c r="AD4" s="257"/>
      <c r="AJ4" s="306"/>
      <c r="AK4" s="289"/>
      <c r="AL4" s="289"/>
      <c r="AM4" s="305"/>
      <c r="AN4" s="305"/>
      <c r="AO4" s="305"/>
      <c r="AP4" s="305"/>
      <c r="AQ4" s="305"/>
      <c r="AR4" s="305"/>
      <c r="AS4" s="305"/>
      <c r="AT4" s="305"/>
      <c r="AU4" s="305"/>
      <c r="AV4" s="305"/>
      <c r="AW4" s="305"/>
      <c r="AX4" s="305"/>
      <c r="AY4" s="304" t="s">
        <v>559</v>
      </c>
      <c r="AZ4" s="1632" t="s">
        <v>558</v>
      </c>
      <c r="BA4" s="1632"/>
      <c r="BB4" s="1632"/>
      <c r="BC4" s="1632"/>
      <c r="BD4" s="289"/>
      <c r="BE4" s="289"/>
    </row>
    <row r="5" spans="2:57" s="288" customFormat="1" ht="20.25" customHeight="1" x14ac:dyDescent="0.15">
      <c r="B5" s="298"/>
      <c r="C5" s="298"/>
      <c r="D5" s="298"/>
      <c r="E5" s="298"/>
      <c r="F5" s="298"/>
      <c r="G5" s="298"/>
      <c r="H5" s="298"/>
      <c r="I5" s="298"/>
      <c r="J5" s="303"/>
      <c r="K5" s="302"/>
      <c r="L5" s="301"/>
      <c r="M5" s="301"/>
      <c r="N5" s="301"/>
      <c r="O5" s="301"/>
      <c r="P5" s="298"/>
      <c r="Q5" s="300"/>
      <c r="R5" s="300"/>
      <c r="S5" s="290"/>
      <c r="Z5" s="294"/>
      <c r="AA5" s="294"/>
      <c r="AB5" s="293"/>
      <c r="AC5" s="293"/>
      <c r="AD5" s="290"/>
      <c r="AE5" s="290"/>
      <c r="AF5" s="290"/>
      <c r="AG5" s="290"/>
      <c r="AJ5" s="290" t="s">
        <v>557</v>
      </c>
      <c r="AK5" s="290"/>
      <c r="AL5" s="290"/>
      <c r="AM5" s="290"/>
      <c r="AN5" s="290"/>
      <c r="AO5" s="290"/>
      <c r="AP5" s="290"/>
      <c r="AQ5" s="290"/>
      <c r="AR5" s="300"/>
      <c r="AS5" s="300"/>
      <c r="AT5" s="242"/>
      <c r="AU5" s="290"/>
      <c r="AV5" s="1646">
        <v>40</v>
      </c>
      <c r="AW5" s="1647"/>
      <c r="AX5" s="242" t="s">
        <v>556</v>
      </c>
      <c r="AY5" s="290"/>
      <c r="AZ5" s="1646">
        <v>160</v>
      </c>
      <c r="BA5" s="1647"/>
      <c r="BB5" s="242" t="s">
        <v>555</v>
      </c>
      <c r="BC5" s="290"/>
      <c r="BE5" s="289"/>
    </row>
    <row r="6" spans="2:57" s="288" customFormat="1" ht="20.25" customHeight="1" x14ac:dyDescent="0.15">
      <c r="B6" s="298"/>
      <c r="C6" s="298"/>
      <c r="D6" s="298"/>
      <c r="E6" s="298"/>
      <c r="F6" s="298"/>
      <c r="G6" s="298"/>
      <c r="H6" s="298"/>
      <c r="I6" s="298"/>
      <c r="J6" s="298"/>
      <c r="K6" s="299"/>
      <c r="L6" s="299"/>
      <c r="M6" s="299"/>
      <c r="N6" s="298"/>
      <c r="O6" s="297"/>
      <c r="P6" s="296"/>
      <c r="Q6" s="296"/>
      <c r="R6" s="295"/>
      <c r="S6" s="291"/>
      <c r="Z6" s="294"/>
      <c r="AA6" s="294"/>
      <c r="AB6" s="293"/>
      <c r="AC6" s="293"/>
      <c r="AD6" s="242"/>
      <c r="AE6" s="290"/>
      <c r="AF6" s="290"/>
      <c r="AG6" s="290"/>
      <c r="AL6" s="290"/>
      <c r="AM6" s="290"/>
      <c r="AN6" s="245"/>
      <c r="AO6" s="292"/>
      <c r="AP6" s="292"/>
      <c r="AQ6" s="291"/>
      <c r="AR6" s="291"/>
      <c r="AS6" s="291"/>
      <c r="AT6" s="291"/>
      <c r="AU6" s="291"/>
      <c r="AV6" s="291"/>
      <c r="AW6" s="290" t="s">
        <v>554</v>
      </c>
      <c r="AX6" s="290"/>
      <c r="AY6" s="290"/>
      <c r="AZ6" s="1648">
        <f>DAY(EOMONTH(DATE(X2,AB2,1),0))</f>
        <v>30</v>
      </c>
      <c r="BA6" s="1649"/>
      <c r="BB6" s="242" t="s">
        <v>553</v>
      </c>
      <c r="BE6" s="289"/>
    </row>
    <row r="7" spans="2:57" ht="20.25" customHeight="1" thickBot="1" x14ac:dyDescent="0.2">
      <c r="C7" s="241"/>
      <c r="D7" s="241"/>
      <c r="S7" s="241"/>
      <c r="AJ7" s="241"/>
      <c r="BC7" s="287"/>
      <c r="BD7" s="287"/>
      <c r="BE7" s="287"/>
    </row>
    <row r="8" spans="2:57" ht="20.25" customHeight="1" thickBot="1" x14ac:dyDescent="0.2">
      <c r="B8" s="1612" t="s">
        <v>552</v>
      </c>
      <c r="C8" s="1615" t="s">
        <v>551</v>
      </c>
      <c r="D8" s="1616"/>
      <c r="E8" s="1621" t="s">
        <v>550</v>
      </c>
      <c r="F8" s="1616"/>
      <c r="G8" s="1621" t="s">
        <v>549</v>
      </c>
      <c r="H8" s="1615"/>
      <c r="I8" s="1615"/>
      <c r="J8" s="1615"/>
      <c r="K8" s="1616"/>
      <c r="L8" s="1621" t="s">
        <v>548</v>
      </c>
      <c r="M8" s="1615"/>
      <c r="N8" s="1615"/>
      <c r="O8" s="1624"/>
      <c r="P8" s="1627" t="s">
        <v>547</v>
      </c>
      <c r="Q8" s="1628"/>
      <c r="R8" s="1628"/>
      <c r="S8" s="1628"/>
      <c r="T8" s="1628"/>
      <c r="U8" s="1628"/>
      <c r="V8" s="1628"/>
      <c r="W8" s="1628"/>
      <c r="X8" s="1628"/>
      <c r="Y8" s="1628"/>
      <c r="Z8" s="1628"/>
      <c r="AA8" s="1628"/>
      <c r="AB8" s="1628"/>
      <c r="AC8" s="1628"/>
      <c r="AD8" s="1628"/>
      <c r="AE8" s="1628"/>
      <c r="AF8" s="1628"/>
      <c r="AG8" s="1628"/>
      <c r="AH8" s="1628"/>
      <c r="AI8" s="1628"/>
      <c r="AJ8" s="1628"/>
      <c r="AK8" s="1628"/>
      <c r="AL8" s="1628"/>
      <c r="AM8" s="1628"/>
      <c r="AN8" s="1628"/>
      <c r="AO8" s="1628"/>
      <c r="AP8" s="1628"/>
      <c r="AQ8" s="1628"/>
      <c r="AR8" s="1628"/>
      <c r="AS8" s="1628"/>
      <c r="AT8" s="1628"/>
      <c r="AU8" s="1633" t="str">
        <f>IF(AZ3="４週","(9)1～4週目の勤務時間数合計","(9)1か月の勤務時間数合計")</f>
        <v>(9)1～4週目の勤務時間数合計</v>
      </c>
      <c r="AV8" s="1634"/>
      <c r="AW8" s="1633" t="s">
        <v>546</v>
      </c>
      <c r="AX8" s="1634"/>
      <c r="AY8" s="1641" t="s">
        <v>545</v>
      </c>
      <c r="AZ8" s="1641"/>
      <c r="BA8" s="1641"/>
      <c r="BB8" s="1641"/>
      <c r="BC8" s="1641"/>
      <c r="BD8" s="1641"/>
    </row>
    <row r="9" spans="2:57" ht="20.25" customHeight="1" thickBot="1" x14ac:dyDescent="0.2">
      <c r="B9" s="1613"/>
      <c r="C9" s="1617"/>
      <c r="D9" s="1618"/>
      <c r="E9" s="1622"/>
      <c r="F9" s="1618"/>
      <c r="G9" s="1622"/>
      <c r="H9" s="1617"/>
      <c r="I9" s="1617"/>
      <c r="J9" s="1617"/>
      <c r="K9" s="1618"/>
      <c r="L9" s="1622"/>
      <c r="M9" s="1617"/>
      <c r="N9" s="1617"/>
      <c r="O9" s="1625"/>
      <c r="P9" s="1643" t="s">
        <v>544</v>
      </c>
      <c r="Q9" s="1644"/>
      <c r="R9" s="1644"/>
      <c r="S9" s="1644"/>
      <c r="T9" s="1644"/>
      <c r="U9" s="1644"/>
      <c r="V9" s="1645"/>
      <c r="W9" s="1643" t="s">
        <v>543</v>
      </c>
      <c r="X9" s="1644"/>
      <c r="Y9" s="1644"/>
      <c r="Z9" s="1644"/>
      <c r="AA9" s="1644"/>
      <c r="AB9" s="1644"/>
      <c r="AC9" s="1645"/>
      <c r="AD9" s="1643" t="s">
        <v>542</v>
      </c>
      <c r="AE9" s="1644"/>
      <c r="AF9" s="1644"/>
      <c r="AG9" s="1644"/>
      <c r="AH9" s="1644"/>
      <c r="AI9" s="1644"/>
      <c r="AJ9" s="1645"/>
      <c r="AK9" s="1643" t="s">
        <v>541</v>
      </c>
      <c r="AL9" s="1644"/>
      <c r="AM9" s="1644"/>
      <c r="AN9" s="1644"/>
      <c r="AO9" s="1644"/>
      <c r="AP9" s="1644"/>
      <c r="AQ9" s="1645"/>
      <c r="AR9" s="1643" t="s">
        <v>540</v>
      </c>
      <c r="AS9" s="1644"/>
      <c r="AT9" s="1645"/>
      <c r="AU9" s="1635"/>
      <c r="AV9" s="1636"/>
      <c r="AW9" s="1635"/>
      <c r="AX9" s="1636"/>
      <c r="AY9" s="1641"/>
      <c r="AZ9" s="1641"/>
      <c r="BA9" s="1641"/>
      <c r="BB9" s="1641"/>
      <c r="BC9" s="1641"/>
      <c r="BD9" s="1641"/>
    </row>
    <row r="10" spans="2:57" ht="20.25" customHeight="1" thickBot="1" x14ac:dyDescent="0.2">
      <c r="B10" s="1613"/>
      <c r="C10" s="1617"/>
      <c r="D10" s="1618"/>
      <c r="E10" s="1622"/>
      <c r="F10" s="1618"/>
      <c r="G10" s="1622"/>
      <c r="H10" s="1617"/>
      <c r="I10" s="1617"/>
      <c r="J10" s="1617"/>
      <c r="K10" s="1618"/>
      <c r="L10" s="1622"/>
      <c r="M10" s="1617"/>
      <c r="N10" s="1617"/>
      <c r="O10" s="1625"/>
      <c r="P10" s="286">
        <f>DAY(DATE($X$2,$AB$2,1))</f>
        <v>1</v>
      </c>
      <c r="Q10" s="266">
        <f>DAY(DATE($X$2,$AB$2,2))</f>
        <v>2</v>
      </c>
      <c r="R10" s="266">
        <f>DAY(DATE($X$2,$AB$2,3))</f>
        <v>3</v>
      </c>
      <c r="S10" s="266">
        <f>DAY(DATE($X$2,$AB$2,4))</f>
        <v>4</v>
      </c>
      <c r="T10" s="266">
        <f>DAY(DATE($X$2,$AB$2,5))</f>
        <v>5</v>
      </c>
      <c r="U10" s="266">
        <f>DAY(DATE($X$2,$AB$2,6))</f>
        <v>6</v>
      </c>
      <c r="V10" s="285">
        <f>DAY(DATE($X$2,$AB$2,7))</f>
        <v>7</v>
      </c>
      <c r="W10" s="286">
        <f>DAY(DATE($X$2,$AB$2,8))</f>
        <v>8</v>
      </c>
      <c r="X10" s="266">
        <f>DAY(DATE($X$2,$AB$2,9))</f>
        <v>9</v>
      </c>
      <c r="Y10" s="266">
        <f>DAY(DATE($X$2,$AB$2,10))</f>
        <v>10</v>
      </c>
      <c r="Z10" s="266">
        <f>DAY(DATE($X$2,$AB$2,11))</f>
        <v>11</v>
      </c>
      <c r="AA10" s="266">
        <f>DAY(DATE($X$2,$AB$2,12))</f>
        <v>12</v>
      </c>
      <c r="AB10" s="266">
        <f>DAY(DATE($X$2,$AB$2,13))</f>
        <v>13</v>
      </c>
      <c r="AC10" s="285">
        <f>DAY(DATE($X$2,$AB$2,14))</f>
        <v>14</v>
      </c>
      <c r="AD10" s="286">
        <f>DAY(DATE($X$2,$AB$2,15))</f>
        <v>15</v>
      </c>
      <c r="AE10" s="266">
        <f>DAY(DATE($X$2,$AB$2,16))</f>
        <v>16</v>
      </c>
      <c r="AF10" s="266">
        <f>DAY(DATE($X$2,$AB$2,17))</f>
        <v>17</v>
      </c>
      <c r="AG10" s="266">
        <f>DAY(DATE($X$2,$AB$2,18))</f>
        <v>18</v>
      </c>
      <c r="AH10" s="266">
        <f>DAY(DATE($X$2,$AB$2,19))</f>
        <v>19</v>
      </c>
      <c r="AI10" s="266">
        <f>DAY(DATE($X$2,$AB$2,20))</f>
        <v>20</v>
      </c>
      <c r="AJ10" s="285">
        <f>DAY(DATE($X$2,$AB$2,21))</f>
        <v>21</v>
      </c>
      <c r="AK10" s="286">
        <f>DAY(DATE($X$2,$AB$2,22))</f>
        <v>22</v>
      </c>
      <c r="AL10" s="266">
        <f>DAY(DATE($X$2,$AB$2,23))</f>
        <v>23</v>
      </c>
      <c r="AM10" s="266">
        <f>DAY(DATE($X$2,$AB$2,24))</f>
        <v>24</v>
      </c>
      <c r="AN10" s="266">
        <f>DAY(DATE($X$2,$AB$2,25))</f>
        <v>25</v>
      </c>
      <c r="AO10" s="266">
        <f>DAY(DATE($X$2,$AB$2,26))</f>
        <v>26</v>
      </c>
      <c r="AP10" s="266">
        <f>DAY(DATE($X$2,$AB$2,27))</f>
        <v>27</v>
      </c>
      <c r="AQ10" s="285">
        <f>DAY(DATE($X$2,$AB$2,28))</f>
        <v>28</v>
      </c>
      <c r="AR10" s="286" t="str">
        <f>IF(AZ3="暦月",IF(DAY(DATE($X$2,$AB$2,29))=29,29,""),"")</f>
        <v/>
      </c>
      <c r="AS10" s="266" t="str">
        <f>IF(AZ3="暦月",IF(DAY(DATE($X$2,$AB$2,30))=30,30,""),"")</f>
        <v/>
      </c>
      <c r="AT10" s="313" t="str">
        <f>IF(AZ3="暦月",IF(DAY(DATE($X$2,$AB$2,31))=31,31,""),"")</f>
        <v/>
      </c>
      <c r="AU10" s="1635"/>
      <c r="AV10" s="1636"/>
      <c r="AW10" s="1635"/>
      <c r="AX10" s="1636"/>
      <c r="AY10" s="1641"/>
      <c r="AZ10" s="1641"/>
      <c r="BA10" s="1641"/>
      <c r="BB10" s="1641"/>
      <c r="BC10" s="1641"/>
      <c r="BD10" s="1641"/>
    </row>
    <row r="11" spans="2:57" ht="20.25" hidden="1" customHeight="1" thickBot="1" x14ac:dyDescent="0.2">
      <c r="B11" s="1613"/>
      <c r="C11" s="1617"/>
      <c r="D11" s="1618"/>
      <c r="E11" s="1622"/>
      <c r="F11" s="1618"/>
      <c r="G11" s="1622"/>
      <c r="H11" s="1617"/>
      <c r="I11" s="1617"/>
      <c r="J11" s="1617"/>
      <c r="K11" s="1618"/>
      <c r="L11" s="1622"/>
      <c r="M11" s="1617"/>
      <c r="N11" s="1617"/>
      <c r="O11" s="1625"/>
      <c r="P11" s="286">
        <f>WEEKDAY(DATE($X$2,$AB$2,1))</f>
        <v>2</v>
      </c>
      <c r="Q11" s="266">
        <f>WEEKDAY(DATE($X$2,$AB$2,2))</f>
        <v>3</v>
      </c>
      <c r="R11" s="266">
        <f>WEEKDAY(DATE($X$2,$AB$2,3))</f>
        <v>4</v>
      </c>
      <c r="S11" s="266">
        <f>WEEKDAY(DATE($X$2,$AB$2,4))</f>
        <v>5</v>
      </c>
      <c r="T11" s="266">
        <f>WEEKDAY(DATE($X$2,$AB$2,5))</f>
        <v>6</v>
      </c>
      <c r="U11" s="266">
        <f>WEEKDAY(DATE($X$2,$AB$2,6))</f>
        <v>7</v>
      </c>
      <c r="V11" s="285">
        <f>WEEKDAY(DATE($X$2,$AB$2,7))</f>
        <v>1</v>
      </c>
      <c r="W11" s="286">
        <f>WEEKDAY(DATE($X$2,$AB$2,8))</f>
        <v>2</v>
      </c>
      <c r="X11" s="266">
        <f>WEEKDAY(DATE($X$2,$AB$2,9))</f>
        <v>3</v>
      </c>
      <c r="Y11" s="266">
        <f>WEEKDAY(DATE($X$2,$AB$2,10))</f>
        <v>4</v>
      </c>
      <c r="Z11" s="266">
        <f>WEEKDAY(DATE($X$2,$AB$2,11))</f>
        <v>5</v>
      </c>
      <c r="AA11" s="266">
        <f>WEEKDAY(DATE($X$2,$AB$2,12))</f>
        <v>6</v>
      </c>
      <c r="AB11" s="266">
        <f>WEEKDAY(DATE($X$2,$AB$2,13))</f>
        <v>7</v>
      </c>
      <c r="AC11" s="285">
        <f>WEEKDAY(DATE($X$2,$AB$2,14))</f>
        <v>1</v>
      </c>
      <c r="AD11" s="286">
        <f>WEEKDAY(DATE($X$2,$AB$2,15))</f>
        <v>2</v>
      </c>
      <c r="AE11" s="266">
        <f>WEEKDAY(DATE($X$2,$AB$2,16))</f>
        <v>3</v>
      </c>
      <c r="AF11" s="266">
        <f>WEEKDAY(DATE($X$2,$AB$2,17))</f>
        <v>4</v>
      </c>
      <c r="AG11" s="266">
        <f>WEEKDAY(DATE($X$2,$AB$2,18))</f>
        <v>5</v>
      </c>
      <c r="AH11" s="266">
        <f>WEEKDAY(DATE($X$2,$AB$2,19))</f>
        <v>6</v>
      </c>
      <c r="AI11" s="266">
        <f>WEEKDAY(DATE($X$2,$AB$2,20))</f>
        <v>7</v>
      </c>
      <c r="AJ11" s="285">
        <f>WEEKDAY(DATE($X$2,$AB$2,21))</f>
        <v>1</v>
      </c>
      <c r="AK11" s="286">
        <f>WEEKDAY(DATE($X$2,$AB$2,22))</f>
        <v>2</v>
      </c>
      <c r="AL11" s="266">
        <f>WEEKDAY(DATE($X$2,$AB$2,23))</f>
        <v>3</v>
      </c>
      <c r="AM11" s="266">
        <f>WEEKDAY(DATE($X$2,$AB$2,24))</f>
        <v>4</v>
      </c>
      <c r="AN11" s="266">
        <f>WEEKDAY(DATE($X$2,$AB$2,25))</f>
        <v>5</v>
      </c>
      <c r="AO11" s="266">
        <f>WEEKDAY(DATE($X$2,$AB$2,26))</f>
        <v>6</v>
      </c>
      <c r="AP11" s="266">
        <f>WEEKDAY(DATE($X$2,$AB$2,27))</f>
        <v>7</v>
      </c>
      <c r="AQ11" s="285">
        <f>WEEKDAY(DATE($X$2,$AB$2,28))</f>
        <v>1</v>
      </c>
      <c r="AR11" s="286">
        <f>IF(AR10=29,WEEKDAY(DATE($X$2,$AB$2,29)),0)</f>
        <v>0</v>
      </c>
      <c r="AS11" s="266">
        <f>IF(AS10=30,WEEKDAY(DATE($X$2,$AB$2,30)),0)</f>
        <v>0</v>
      </c>
      <c r="AT11" s="313">
        <f>IF(AT10=31,WEEKDAY(DATE($X$2,$AB$2,31)),0)</f>
        <v>0</v>
      </c>
      <c r="AU11" s="1637"/>
      <c r="AV11" s="1638"/>
      <c r="AW11" s="1637"/>
      <c r="AX11" s="1638"/>
      <c r="AY11" s="1642"/>
      <c r="AZ11" s="1642"/>
      <c r="BA11" s="1642"/>
      <c r="BB11" s="1642"/>
      <c r="BC11" s="1642"/>
      <c r="BD11" s="1642"/>
    </row>
    <row r="12" spans="2:57" ht="20.25" customHeight="1" thickBot="1" x14ac:dyDescent="0.2">
      <c r="B12" s="1614"/>
      <c r="C12" s="1619"/>
      <c r="D12" s="1620"/>
      <c r="E12" s="1623"/>
      <c r="F12" s="1620"/>
      <c r="G12" s="1623"/>
      <c r="H12" s="1619"/>
      <c r="I12" s="1619"/>
      <c r="J12" s="1619"/>
      <c r="K12" s="1620"/>
      <c r="L12" s="1623"/>
      <c r="M12" s="1619"/>
      <c r="N12" s="1619"/>
      <c r="O12" s="1626"/>
      <c r="P12" s="284" t="str">
        <f>IF(P11=1,"日",IF(P11=2,"月",IF(P11=3,"火",IF(P11=4,"水",IF(P11=5,"木",IF(P11=6,"金","土"))))))</f>
        <v>月</v>
      </c>
      <c r="Q12" s="282" t="str">
        <f t="shared" ref="Q12:AQ12" si="0">IF(Q11=1,"日",IF(Q11=2,"月",IF(Q11=3,"火",IF(Q11=4,"水",IF(Q11=5,"木",IF(Q11=6,"金","土"))))))</f>
        <v>火</v>
      </c>
      <c r="R12" s="282" t="str">
        <f t="shared" si="0"/>
        <v>水</v>
      </c>
      <c r="S12" s="282" t="str">
        <f t="shared" si="0"/>
        <v>木</v>
      </c>
      <c r="T12" s="282" t="str">
        <f t="shared" si="0"/>
        <v>金</v>
      </c>
      <c r="U12" s="282" t="str">
        <f t="shared" si="0"/>
        <v>土</v>
      </c>
      <c r="V12" s="283" t="str">
        <f t="shared" si="0"/>
        <v>日</v>
      </c>
      <c r="W12" s="284" t="str">
        <f t="shared" si="0"/>
        <v>月</v>
      </c>
      <c r="X12" s="282" t="str">
        <f t="shared" si="0"/>
        <v>火</v>
      </c>
      <c r="Y12" s="282" t="str">
        <f t="shared" si="0"/>
        <v>水</v>
      </c>
      <c r="Z12" s="282" t="str">
        <f t="shared" si="0"/>
        <v>木</v>
      </c>
      <c r="AA12" s="282" t="str">
        <f t="shared" si="0"/>
        <v>金</v>
      </c>
      <c r="AB12" s="282" t="str">
        <f t="shared" si="0"/>
        <v>土</v>
      </c>
      <c r="AC12" s="283" t="str">
        <f t="shared" si="0"/>
        <v>日</v>
      </c>
      <c r="AD12" s="284" t="str">
        <f t="shared" si="0"/>
        <v>月</v>
      </c>
      <c r="AE12" s="282" t="str">
        <f t="shared" si="0"/>
        <v>火</v>
      </c>
      <c r="AF12" s="282" t="str">
        <f t="shared" si="0"/>
        <v>水</v>
      </c>
      <c r="AG12" s="282" t="str">
        <f t="shared" si="0"/>
        <v>木</v>
      </c>
      <c r="AH12" s="282" t="str">
        <f t="shared" si="0"/>
        <v>金</v>
      </c>
      <c r="AI12" s="282" t="str">
        <f t="shared" si="0"/>
        <v>土</v>
      </c>
      <c r="AJ12" s="283" t="str">
        <f t="shared" si="0"/>
        <v>日</v>
      </c>
      <c r="AK12" s="284" t="str">
        <f t="shared" si="0"/>
        <v>月</v>
      </c>
      <c r="AL12" s="282" t="str">
        <f t="shared" si="0"/>
        <v>火</v>
      </c>
      <c r="AM12" s="282" t="str">
        <f t="shared" si="0"/>
        <v>水</v>
      </c>
      <c r="AN12" s="282" t="str">
        <f t="shared" si="0"/>
        <v>木</v>
      </c>
      <c r="AO12" s="282" t="str">
        <f t="shared" si="0"/>
        <v>金</v>
      </c>
      <c r="AP12" s="282" t="str">
        <f t="shared" si="0"/>
        <v>土</v>
      </c>
      <c r="AQ12" s="283" t="str">
        <f t="shared" si="0"/>
        <v>日</v>
      </c>
      <c r="AR12" s="282" t="str">
        <f>IF(AR11=1,"日",IF(AR11=2,"月",IF(AR11=3,"火",IF(AR11=4,"水",IF(AR11=5,"木",IF(AR11=6,"金",IF(AR11=0,"","土")))))))</f>
        <v/>
      </c>
      <c r="AS12" s="282" t="str">
        <f>IF(AS11=1,"日",IF(AS11=2,"月",IF(AS11=3,"火",IF(AS11=4,"水",IF(AS11=5,"木",IF(AS11=6,"金",IF(AS11=0,"","土")))))))</f>
        <v/>
      </c>
      <c r="AT12" s="314" t="str">
        <f>IF(AT11=1,"日",IF(AT11=2,"月",IF(AT11=3,"火",IF(AT11=4,"水",IF(AT11=5,"木",IF(AT11=6,"金",IF(AT11=0,"","土")))))))</f>
        <v/>
      </c>
      <c r="AU12" s="1639"/>
      <c r="AV12" s="1640"/>
      <c r="AW12" s="1639"/>
      <c r="AX12" s="1640"/>
      <c r="AY12" s="1642"/>
      <c r="AZ12" s="1642"/>
      <c r="BA12" s="1642"/>
      <c r="BB12" s="1642"/>
      <c r="BC12" s="1642"/>
      <c r="BD12" s="1642"/>
    </row>
    <row r="13" spans="2:57" ht="39.950000000000003" customHeight="1" x14ac:dyDescent="0.15">
      <c r="B13" s="315">
        <v>1</v>
      </c>
      <c r="C13" s="1598"/>
      <c r="D13" s="1599"/>
      <c r="E13" s="1600"/>
      <c r="F13" s="1601"/>
      <c r="G13" s="1602"/>
      <c r="H13" s="1603"/>
      <c r="I13" s="1603"/>
      <c r="J13" s="1603"/>
      <c r="K13" s="1604"/>
      <c r="L13" s="1605"/>
      <c r="M13" s="1606"/>
      <c r="N13" s="1606"/>
      <c r="O13" s="1607"/>
      <c r="P13" s="280"/>
      <c r="Q13" s="279"/>
      <c r="R13" s="279"/>
      <c r="S13" s="279"/>
      <c r="T13" s="279"/>
      <c r="U13" s="279"/>
      <c r="V13" s="278"/>
      <c r="W13" s="280"/>
      <c r="X13" s="279"/>
      <c r="Y13" s="279"/>
      <c r="Z13" s="279"/>
      <c r="AA13" s="279"/>
      <c r="AB13" s="279"/>
      <c r="AC13" s="278"/>
      <c r="AD13" s="280"/>
      <c r="AE13" s="279"/>
      <c r="AF13" s="279"/>
      <c r="AG13" s="279"/>
      <c r="AH13" s="279"/>
      <c r="AI13" s="279"/>
      <c r="AJ13" s="278"/>
      <c r="AK13" s="280"/>
      <c r="AL13" s="279"/>
      <c r="AM13" s="279"/>
      <c r="AN13" s="279"/>
      <c r="AO13" s="279"/>
      <c r="AP13" s="279"/>
      <c r="AQ13" s="278"/>
      <c r="AR13" s="280"/>
      <c r="AS13" s="279"/>
      <c r="AT13" s="278"/>
      <c r="AU13" s="1608">
        <f>IF($AZ$3="４週",SUM(P13:AQ13),IF($AZ$3="暦月",SUM(P13:AT13),""))</f>
        <v>0</v>
      </c>
      <c r="AV13" s="1609"/>
      <c r="AW13" s="1610">
        <f t="shared" ref="AW13:AW30" si="1">IF($AZ$3="４週",AU13/4,IF($AZ$3="暦月",AU13/($AZ$6/7),""))</f>
        <v>0</v>
      </c>
      <c r="AX13" s="1611"/>
      <c r="AY13" s="1595"/>
      <c r="AZ13" s="1596"/>
      <c r="BA13" s="1596"/>
      <c r="BB13" s="1596"/>
      <c r="BC13" s="1596"/>
      <c r="BD13" s="1597"/>
    </row>
    <row r="14" spans="2:57" ht="39.950000000000003" customHeight="1" x14ac:dyDescent="0.15">
      <c r="B14" s="274">
        <f t="shared" ref="B14:B30" si="2">B13+1</f>
        <v>2</v>
      </c>
      <c r="C14" s="1581"/>
      <c r="D14" s="1582"/>
      <c r="E14" s="1583"/>
      <c r="F14" s="1584"/>
      <c r="G14" s="1585"/>
      <c r="H14" s="1586"/>
      <c r="I14" s="1586"/>
      <c r="J14" s="1586"/>
      <c r="K14" s="1587"/>
      <c r="L14" s="1588"/>
      <c r="M14" s="1589"/>
      <c r="N14" s="1589"/>
      <c r="O14" s="1590"/>
      <c r="P14" s="273"/>
      <c r="Q14" s="272"/>
      <c r="R14" s="272"/>
      <c r="S14" s="272"/>
      <c r="T14" s="272"/>
      <c r="U14" s="272"/>
      <c r="V14" s="271"/>
      <c r="W14" s="273"/>
      <c r="X14" s="272"/>
      <c r="Y14" s="272"/>
      <c r="Z14" s="272"/>
      <c r="AA14" s="272"/>
      <c r="AB14" s="272"/>
      <c r="AC14" s="271"/>
      <c r="AD14" s="273"/>
      <c r="AE14" s="272"/>
      <c r="AF14" s="272"/>
      <c r="AG14" s="272"/>
      <c r="AH14" s="272"/>
      <c r="AI14" s="272"/>
      <c r="AJ14" s="271"/>
      <c r="AK14" s="273"/>
      <c r="AL14" s="272"/>
      <c r="AM14" s="272"/>
      <c r="AN14" s="272"/>
      <c r="AO14" s="272"/>
      <c r="AP14" s="272"/>
      <c r="AQ14" s="271"/>
      <c r="AR14" s="273"/>
      <c r="AS14" s="272"/>
      <c r="AT14" s="271"/>
      <c r="AU14" s="1591">
        <f>IF($AZ$3="４週",SUM(P14:AQ14),IF($AZ$3="暦月",SUM(P14:AT14),""))</f>
        <v>0</v>
      </c>
      <c r="AV14" s="1592"/>
      <c r="AW14" s="1593">
        <f t="shared" si="1"/>
        <v>0</v>
      </c>
      <c r="AX14" s="1594"/>
      <c r="AY14" s="1561"/>
      <c r="AZ14" s="1562"/>
      <c r="BA14" s="1562"/>
      <c r="BB14" s="1562"/>
      <c r="BC14" s="1562"/>
      <c r="BD14" s="1563"/>
    </row>
    <row r="15" spans="2:57" ht="39.950000000000003" customHeight="1" x14ac:dyDescent="0.15">
      <c r="B15" s="274">
        <f t="shared" si="2"/>
        <v>3</v>
      </c>
      <c r="C15" s="1581"/>
      <c r="D15" s="1582"/>
      <c r="E15" s="1583"/>
      <c r="F15" s="1584"/>
      <c r="G15" s="1585"/>
      <c r="H15" s="1586"/>
      <c r="I15" s="1586"/>
      <c r="J15" s="1586"/>
      <c r="K15" s="1587"/>
      <c r="L15" s="1588"/>
      <c r="M15" s="1589"/>
      <c r="N15" s="1589"/>
      <c r="O15" s="1590"/>
      <c r="P15" s="273"/>
      <c r="Q15" s="272"/>
      <c r="R15" s="272"/>
      <c r="S15" s="272"/>
      <c r="T15" s="272"/>
      <c r="U15" s="272"/>
      <c r="V15" s="271"/>
      <c r="W15" s="273"/>
      <c r="X15" s="272"/>
      <c r="Y15" s="272"/>
      <c r="Z15" s="272"/>
      <c r="AA15" s="272"/>
      <c r="AB15" s="272"/>
      <c r="AC15" s="271"/>
      <c r="AD15" s="273"/>
      <c r="AE15" s="272"/>
      <c r="AF15" s="272"/>
      <c r="AG15" s="272"/>
      <c r="AH15" s="272"/>
      <c r="AI15" s="272"/>
      <c r="AJ15" s="271"/>
      <c r="AK15" s="273"/>
      <c r="AL15" s="272"/>
      <c r="AM15" s="272"/>
      <c r="AN15" s="272"/>
      <c r="AO15" s="272"/>
      <c r="AP15" s="272"/>
      <c r="AQ15" s="271"/>
      <c r="AR15" s="273"/>
      <c r="AS15" s="272"/>
      <c r="AT15" s="271"/>
      <c r="AU15" s="1591">
        <f>IF($AZ$3="４週",SUM(P15:AQ15),IF($AZ$3="暦月",SUM(P15:AT15),""))</f>
        <v>0</v>
      </c>
      <c r="AV15" s="1592"/>
      <c r="AW15" s="1593">
        <f t="shared" si="1"/>
        <v>0</v>
      </c>
      <c r="AX15" s="1594"/>
      <c r="AY15" s="1561"/>
      <c r="AZ15" s="1562"/>
      <c r="BA15" s="1562"/>
      <c r="BB15" s="1562"/>
      <c r="BC15" s="1562"/>
      <c r="BD15" s="1563"/>
    </row>
    <row r="16" spans="2:57" ht="39.950000000000003" customHeight="1" x14ac:dyDescent="0.15">
      <c r="B16" s="274">
        <f t="shared" si="2"/>
        <v>4</v>
      </c>
      <c r="C16" s="1581"/>
      <c r="D16" s="1582"/>
      <c r="E16" s="1583"/>
      <c r="F16" s="1584"/>
      <c r="G16" s="1585"/>
      <c r="H16" s="1586"/>
      <c r="I16" s="1586"/>
      <c r="J16" s="1586"/>
      <c r="K16" s="1587"/>
      <c r="L16" s="1588"/>
      <c r="M16" s="1589"/>
      <c r="N16" s="1589"/>
      <c r="O16" s="1590"/>
      <c r="P16" s="273"/>
      <c r="Q16" s="272"/>
      <c r="R16" s="272"/>
      <c r="S16" s="272"/>
      <c r="T16" s="272"/>
      <c r="U16" s="272"/>
      <c r="V16" s="271"/>
      <c r="W16" s="273"/>
      <c r="X16" s="272"/>
      <c r="Y16" s="272"/>
      <c r="Z16" s="272"/>
      <c r="AA16" s="272"/>
      <c r="AB16" s="272"/>
      <c r="AC16" s="271"/>
      <c r="AD16" s="273"/>
      <c r="AE16" s="272"/>
      <c r="AF16" s="272"/>
      <c r="AG16" s="272"/>
      <c r="AH16" s="272"/>
      <c r="AI16" s="272"/>
      <c r="AJ16" s="271"/>
      <c r="AK16" s="273"/>
      <c r="AL16" s="272"/>
      <c r="AM16" s="272"/>
      <c r="AN16" s="272"/>
      <c r="AO16" s="272"/>
      <c r="AP16" s="272"/>
      <c r="AQ16" s="271"/>
      <c r="AR16" s="273"/>
      <c r="AS16" s="272"/>
      <c r="AT16" s="271"/>
      <c r="AU16" s="1591">
        <f>IF($AZ$3="４週",SUM(P16:AQ16),IF($AZ$3="暦月",SUM(P16:AT16),""))</f>
        <v>0</v>
      </c>
      <c r="AV16" s="1592"/>
      <c r="AW16" s="1593">
        <f t="shared" si="1"/>
        <v>0</v>
      </c>
      <c r="AX16" s="1594"/>
      <c r="AY16" s="1561"/>
      <c r="AZ16" s="1562"/>
      <c r="BA16" s="1562"/>
      <c r="BB16" s="1562"/>
      <c r="BC16" s="1562"/>
      <c r="BD16" s="1563"/>
    </row>
    <row r="17" spans="2:56" ht="39.950000000000003" customHeight="1" x14ac:dyDescent="0.15">
      <c r="B17" s="274">
        <f t="shared" si="2"/>
        <v>5</v>
      </c>
      <c r="C17" s="1581"/>
      <c r="D17" s="1582"/>
      <c r="E17" s="1583"/>
      <c r="F17" s="1584"/>
      <c r="G17" s="1585"/>
      <c r="H17" s="1586"/>
      <c r="I17" s="1586"/>
      <c r="J17" s="1586"/>
      <c r="K17" s="1587"/>
      <c r="L17" s="1588"/>
      <c r="M17" s="1589"/>
      <c r="N17" s="1589"/>
      <c r="O17" s="1590"/>
      <c r="P17" s="273"/>
      <c r="Q17" s="272"/>
      <c r="R17" s="272"/>
      <c r="S17" s="272"/>
      <c r="T17" s="272"/>
      <c r="U17" s="272"/>
      <c r="V17" s="271"/>
      <c r="W17" s="273"/>
      <c r="X17" s="272"/>
      <c r="Y17" s="272"/>
      <c r="Z17" s="272"/>
      <c r="AA17" s="272"/>
      <c r="AB17" s="272"/>
      <c r="AC17" s="271"/>
      <c r="AD17" s="273"/>
      <c r="AE17" s="272"/>
      <c r="AF17" s="272"/>
      <c r="AG17" s="272"/>
      <c r="AH17" s="272"/>
      <c r="AI17" s="272"/>
      <c r="AJ17" s="271"/>
      <c r="AK17" s="273"/>
      <c r="AL17" s="272"/>
      <c r="AM17" s="272"/>
      <c r="AN17" s="272"/>
      <c r="AO17" s="272"/>
      <c r="AP17" s="272"/>
      <c r="AQ17" s="271"/>
      <c r="AR17" s="273"/>
      <c r="AS17" s="272"/>
      <c r="AT17" s="271"/>
      <c r="AU17" s="1591">
        <f t="shared" ref="AU17:AU30" si="3">IF($AZ$3="４週",SUM(P17:AQ17),IF($AZ$3="暦月",SUM(P17:AT17),""))</f>
        <v>0</v>
      </c>
      <c r="AV17" s="1592"/>
      <c r="AW17" s="1593">
        <f t="shared" si="1"/>
        <v>0</v>
      </c>
      <c r="AX17" s="1594"/>
      <c r="AY17" s="1561"/>
      <c r="AZ17" s="1562"/>
      <c r="BA17" s="1562"/>
      <c r="BB17" s="1562"/>
      <c r="BC17" s="1562"/>
      <c r="BD17" s="1563"/>
    </row>
    <row r="18" spans="2:56" ht="39.950000000000003" customHeight="1" x14ac:dyDescent="0.15">
      <c r="B18" s="274">
        <f t="shared" si="2"/>
        <v>6</v>
      </c>
      <c r="C18" s="1581"/>
      <c r="D18" s="1582"/>
      <c r="E18" s="1583"/>
      <c r="F18" s="1584"/>
      <c r="G18" s="1585"/>
      <c r="H18" s="1586"/>
      <c r="I18" s="1586"/>
      <c r="J18" s="1586"/>
      <c r="K18" s="1587"/>
      <c r="L18" s="1588"/>
      <c r="M18" s="1589"/>
      <c r="N18" s="1589"/>
      <c r="O18" s="1590"/>
      <c r="P18" s="273"/>
      <c r="Q18" s="272"/>
      <c r="R18" s="272"/>
      <c r="S18" s="272"/>
      <c r="T18" s="272"/>
      <c r="U18" s="272"/>
      <c r="V18" s="271"/>
      <c r="W18" s="273"/>
      <c r="X18" s="272"/>
      <c r="Y18" s="272"/>
      <c r="Z18" s="272"/>
      <c r="AA18" s="272"/>
      <c r="AB18" s="272"/>
      <c r="AC18" s="271"/>
      <c r="AD18" s="273"/>
      <c r="AE18" s="272"/>
      <c r="AF18" s="272"/>
      <c r="AG18" s="272"/>
      <c r="AH18" s="272"/>
      <c r="AI18" s="272"/>
      <c r="AJ18" s="271"/>
      <c r="AK18" s="273"/>
      <c r="AL18" s="272"/>
      <c r="AM18" s="272"/>
      <c r="AN18" s="272"/>
      <c r="AO18" s="272"/>
      <c r="AP18" s="272"/>
      <c r="AQ18" s="271"/>
      <c r="AR18" s="273"/>
      <c r="AS18" s="272"/>
      <c r="AT18" s="271"/>
      <c r="AU18" s="1591">
        <f t="shared" si="3"/>
        <v>0</v>
      </c>
      <c r="AV18" s="1592"/>
      <c r="AW18" s="1593">
        <f t="shared" si="1"/>
        <v>0</v>
      </c>
      <c r="AX18" s="1594"/>
      <c r="AY18" s="1561"/>
      <c r="AZ18" s="1562"/>
      <c r="BA18" s="1562"/>
      <c r="BB18" s="1562"/>
      <c r="BC18" s="1562"/>
      <c r="BD18" s="1563"/>
    </row>
    <row r="19" spans="2:56" ht="39.950000000000003" customHeight="1" x14ac:dyDescent="0.15">
      <c r="B19" s="274">
        <f t="shared" si="2"/>
        <v>7</v>
      </c>
      <c r="C19" s="1581"/>
      <c r="D19" s="1582"/>
      <c r="E19" s="1583"/>
      <c r="F19" s="1584"/>
      <c r="G19" s="1585"/>
      <c r="H19" s="1586"/>
      <c r="I19" s="1586"/>
      <c r="J19" s="1586"/>
      <c r="K19" s="1587"/>
      <c r="L19" s="1588"/>
      <c r="M19" s="1589"/>
      <c r="N19" s="1589"/>
      <c r="O19" s="1590"/>
      <c r="P19" s="273"/>
      <c r="Q19" s="272"/>
      <c r="R19" s="272"/>
      <c r="S19" s="272"/>
      <c r="T19" s="272"/>
      <c r="U19" s="272"/>
      <c r="V19" s="271"/>
      <c r="W19" s="273"/>
      <c r="X19" s="272"/>
      <c r="Y19" s="272"/>
      <c r="Z19" s="272"/>
      <c r="AA19" s="272"/>
      <c r="AB19" s="272"/>
      <c r="AC19" s="271"/>
      <c r="AD19" s="273"/>
      <c r="AE19" s="272"/>
      <c r="AF19" s="272"/>
      <c r="AG19" s="272"/>
      <c r="AH19" s="272"/>
      <c r="AI19" s="272"/>
      <c r="AJ19" s="271"/>
      <c r="AK19" s="273"/>
      <c r="AL19" s="272"/>
      <c r="AM19" s="272"/>
      <c r="AN19" s="272"/>
      <c r="AO19" s="272"/>
      <c r="AP19" s="272"/>
      <c r="AQ19" s="271"/>
      <c r="AR19" s="273"/>
      <c r="AS19" s="272"/>
      <c r="AT19" s="271"/>
      <c r="AU19" s="1591">
        <f>IF($AZ$3="４週",SUM(P19:AQ19),IF($AZ$3="暦月",SUM(P19:AT19),""))</f>
        <v>0</v>
      </c>
      <c r="AV19" s="1592"/>
      <c r="AW19" s="1593">
        <f t="shared" si="1"/>
        <v>0</v>
      </c>
      <c r="AX19" s="1594"/>
      <c r="AY19" s="1561"/>
      <c r="AZ19" s="1562"/>
      <c r="BA19" s="1562"/>
      <c r="BB19" s="1562"/>
      <c r="BC19" s="1562"/>
      <c r="BD19" s="1563"/>
    </row>
    <row r="20" spans="2:56" ht="39.950000000000003" customHeight="1" x14ac:dyDescent="0.15">
      <c r="B20" s="274">
        <f t="shared" si="2"/>
        <v>8</v>
      </c>
      <c r="C20" s="1581"/>
      <c r="D20" s="1582"/>
      <c r="E20" s="1583"/>
      <c r="F20" s="1584"/>
      <c r="G20" s="1585"/>
      <c r="H20" s="1586"/>
      <c r="I20" s="1586"/>
      <c r="J20" s="1586"/>
      <c r="K20" s="1587"/>
      <c r="L20" s="1588"/>
      <c r="M20" s="1589"/>
      <c r="N20" s="1589"/>
      <c r="O20" s="1590"/>
      <c r="P20" s="273"/>
      <c r="Q20" s="272"/>
      <c r="R20" s="272"/>
      <c r="S20" s="272"/>
      <c r="T20" s="272"/>
      <c r="U20" s="272"/>
      <c r="V20" s="271"/>
      <c r="W20" s="273"/>
      <c r="X20" s="272"/>
      <c r="Y20" s="272"/>
      <c r="Z20" s="272"/>
      <c r="AA20" s="272"/>
      <c r="AB20" s="272"/>
      <c r="AC20" s="271"/>
      <c r="AD20" s="273"/>
      <c r="AE20" s="272"/>
      <c r="AF20" s="272"/>
      <c r="AG20" s="272"/>
      <c r="AH20" s="272"/>
      <c r="AI20" s="272"/>
      <c r="AJ20" s="271"/>
      <c r="AK20" s="273"/>
      <c r="AL20" s="272"/>
      <c r="AM20" s="272"/>
      <c r="AN20" s="272"/>
      <c r="AO20" s="272"/>
      <c r="AP20" s="272"/>
      <c r="AQ20" s="271"/>
      <c r="AR20" s="273"/>
      <c r="AS20" s="272"/>
      <c r="AT20" s="271"/>
      <c r="AU20" s="1591">
        <f t="shared" si="3"/>
        <v>0</v>
      </c>
      <c r="AV20" s="1592"/>
      <c r="AW20" s="1593">
        <f t="shared" si="1"/>
        <v>0</v>
      </c>
      <c r="AX20" s="1594"/>
      <c r="AY20" s="1561"/>
      <c r="AZ20" s="1562"/>
      <c r="BA20" s="1562"/>
      <c r="BB20" s="1562"/>
      <c r="BC20" s="1562"/>
      <c r="BD20" s="1563"/>
    </row>
    <row r="21" spans="2:56" ht="39.950000000000003" customHeight="1" x14ac:dyDescent="0.15">
      <c r="B21" s="274">
        <f t="shared" si="2"/>
        <v>9</v>
      </c>
      <c r="C21" s="1581"/>
      <c r="D21" s="1582"/>
      <c r="E21" s="1583"/>
      <c r="F21" s="1584"/>
      <c r="G21" s="1585"/>
      <c r="H21" s="1586"/>
      <c r="I21" s="1586"/>
      <c r="J21" s="1586"/>
      <c r="K21" s="1587"/>
      <c r="L21" s="1588"/>
      <c r="M21" s="1589"/>
      <c r="N21" s="1589"/>
      <c r="O21" s="1590"/>
      <c r="P21" s="273"/>
      <c r="Q21" s="272"/>
      <c r="R21" s="272"/>
      <c r="S21" s="272"/>
      <c r="T21" s="272"/>
      <c r="U21" s="272"/>
      <c r="V21" s="271"/>
      <c r="W21" s="273"/>
      <c r="X21" s="272"/>
      <c r="Y21" s="272"/>
      <c r="Z21" s="272"/>
      <c r="AA21" s="272"/>
      <c r="AB21" s="272"/>
      <c r="AC21" s="271"/>
      <c r="AD21" s="273"/>
      <c r="AE21" s="272"/>
      <c r="AF21" s="272"/>
      <c r="AG21" s="272"/>
      <c r="AH21" s="272"/>
      <c r="AI21" s="272"/>
      <c r="AJ21" s="271"/>
      <c r="AK21" s="273"/>
      <c r="AL21" s="272"/>
      <c r="AM21" s="272"/>
      <c r="AN21" s="272"/>
      <c r="AO21" s="272"/>
      <c r="AP21" s="272"/>
      <c r="AQ21" s="271"/>
      <c r="AR21" s="273"/>
      <c r="AS21" s="272"/>
      <c r="AT21" s="271"/>
      <c r="AU21" s="1591">
        <f t="shared" si="3"/>
        <v>0</v>
      </c>
      <c r="AV21" s="1592"/>
      <c r="AW21" s="1593">
        <f t="shared" si="1"/>
        <v>0</v>
      </c>
      <c r="AX21" s="1594"/>
      <c r="AY21" s="1561"/>
      <c r="AZ21" s="1562"/>
      <c r="BA21" s="1562"/>
      <c r="BB21" s="1562"/>
      <c r="BC21" s="1562"/>
      <c r="BD21" s="1563"/>
    </row>
    <row r="22" spans="2:56" ht="39.950000000000003" customHeight="1" x14ac:dyDescent="0.15">
      <c r="B22" s="274">
        <f t="shared" si="2"/>
        <v>10</v>
      </c>
      <c r="C22" s="1581"/>
      <c r="D22" s="1582"/>
      <c r="E22" s="1583"/>
      <c r="F22" s="1584"/>
      <c r="G22" s="1585"/>
      <c r="H22" s="1586"/>
      <c r="I22" s="1586"/>
      <c r="J22" s="1586"/>
      <c r="K22" s="1587"/>
      <c r="L22" s="1588"/>
      <c r="M22" s="1589"/>
      <c r="N22" s="1589"/>
      <c r="O22" s="1590"/>
      <c r="P22" s="273"/>
      <c r="Q22" s="272"/>
      <c r="R22" s="272"/>
      <c r="S22" s="272"/>
      <c r="T22" s="272"/>
      <c r="U22" s="272"/>
      <c r="V22" s="271"/>
      <c r="W22" s="273"/>
      <c r="X22" s="272"/>
      <c r="Y22" s="272"/>
      <c r="Z22" s="272"/>
      <c r="AA22" s="272"/>
      <c r="AB22" s="272"/>
      <c r="AC22" s="271"/>
      <c r="AD22" s="273"/>
      <c r="AE22" s="272"/>
      <c r="AF22" s="272"/>
      <c r="AG22" s="272"/>
      <c r="AH22" s="272"/>
      <c r="AI22" s="272"/>
      <c r="AJ22" s="271"/>
      <c r="AK22" s="273"/>
      <c r="AL22" s="272"/>
      <c r="AM22" s="272"/>
      <c r="AN22" s="272"/>
      <c r="AO22" s="272"/>
      <c r="AP22" s="272"/>
      <c r="AQ22" s="271"/>
      <c r="AR22" s="273"/>
      <c r="AS22" s="272"/>
      <c r="AT22" s="271"/>
      <c r="AU22" s="1591">
        <f t="shared" si="3"/>
        <v>0</v>
      </c>
      <c r="AV22" s="1592"/>
      <c r="AW22" s="1593">
        <f t="shared" si="1"/>
        <v>0</v>
      </c>
      <c r="AX22" s="1594"/>
      <c r="AY22" s="1561"/>
      <c r="AZ22" s="1562"/>
      <c r="BA22" s="1562"/>
      <c r="BB22" s="1562"/>
      <c r="BC22" s="1562"/>
      <c r="BD22" s="1563"/>
    </row>
    <row r="23" spans="2:56" ht="39.950000000000003" customHeight="1" x14ac:dyDescent="0.15">
      <c r="B23" s="274">
        <f t="shared" si="2"/>
        <v>11</v>
      </c>
      <c r="C23" s="1581"/>
      <c r="D23" s="1582"/>
      <c r="E23" s="1583"/>
      <c r="F23" s="1584"/>
      <c r="G23" s="1585"/>
      <c r="H23" s="1586"/>
      <c r="I23" s="1586"/>
      <c r="J23" s="1586"/>
      <c r="K23" s="1587"/>
      <c r="L23" s="1588"/>
      <c r="M23" s="1589"/>
      <c r="N23" s="1589"/>
      <c r="O23" s="1590"/>
      <c r="P23" s="273"/>
      <c r="Q23" s="272"/>
      <c r="R23" s="272"/>
      <c r="S23" s="272"/>
      <c r="T23" s="272"/>
      <c r="U23" s="272"/>
      <c r="V23" s="271"/>
      <c r="W23" s="273"/>
      <c r="X23" s="272"/>
      <c r="Y23" s="272"/>
      <c r="Z23" s="272"/>
      <c r="AA23" s="272"/>
      <c r="AB23" s="272"/>
      <c r="AC23" s="271"/>
      <c r="AD23" s="273"/>
      <c r="AE23" s="272"/>
      <c r="AF23" s="272"/>
      <c r="AG23" s="272"/>
      <c r="AH23" s="272"/>
      <c r="AI23" s="272"/>
      <c r="AJ23" s="271"/>
      <c r="AK23" s="273"/>
      <c r="AL23" s="272"/>
      <c r="AM23" s="272"/>
      <c r="AN23" s="272"/>
      <c r="AO23" s="272"/>
      <c r="AP23" s="272"/>
      <c r="AQ23" s="271"/>
      <c r="AR23" s="273"/>
      <c r="AS23" s="272"/>
      <c r="AT23" s="271"/>
      <c r="AU23" s="1591">
        <f t="shared" si="3"/>
        <v>0</v>
      </c>
      <c r="AV23" s="1592"/>
      <c r="AW23" s="1593">
        <f t="shared" si="1"/>
        <v>0</v>
      </c>
      <c r="AX23" s="1594"/>
      <c r="AY23" s="1561"/>
      <c r="AZ23" s="1562"/>
      <c r="BA23" s="1562"/>
      <c r="BB23" s="1562"/>
      <c r="BC23" s="1562"/>
      <c r="BD23" s="1563"/>
    </row>
    <row r="24" spans="2:56" ht="39.950000000000003" customHeight="1" x14ac:dyDescent="0.15">
      <c r="B24" s="274">
        <f t="shared" si="2"/>
        <v>12</v>
      </c>
      <c r="C24" s="1581"/>
      <c r="D24" s="1582"/>
      <c r="E24" s="1583"/>
      <c r="F24" s="1584"/>
      <c r="G24" s="1585"/>
      <c r="H24" s="1586"/>
      <c r="I24" s="1586"/>
      <c r="J24" s="1586"/>
      <c r="K24" s="1587"/>
      <c r="L24" s="1588"/>
      <c r="M24" s="1589"/>
      <c r="N24" s="1589"/>
      <c r="O24" s="1590"/>
      <c r="P24" s="273"/>
      <c r="Q24" s="272"/>
      <c r="R24" s="272"/>
      <c r="S24" s="272"/>
      <c r="T24" s="272"/>
      <c r="U24" s="272"/>
      <c r="V24" s="271"/>
      <c r="W24" s="273"/>
      <c r="X24" s="272"/>
      <c r="Y24" s="272"/>
      <c r="Z24" s="272"/>
      <c r="AA24" s="272"/>
      <c r="AB24" s="272"/>
      <c r="AC24" s="271"/>
      <c r="AD24" s="273"/>
      <c r="AE24" s="272"/>
      <c r="AF24" s="272"/>
      <c r="AG24" s="272"/>
      <c r="AH24" s="272"/>
      <c r="AI24" s="272"/>
      <c r="AJ24" s="271"/>
      <c r="AK24" s="273"/>
      <c r="AL24" s="272"/>
      <c r="AM24" s="272"/>
      <c r="AN24" s="272"/>
      <c r="AO24" s="272"/>
      <c r="AP24" s="272"/>
      <c r="AQ24" s="271"/>
      <c r="AR24" s="273"/>
      <c r="AS24" s="272"/>
      <c r="AT24" s="271"/>
      <c r="AU24" s="1591">
        <f t="shared" si="3"/>
        <v>0</v>
      </c>
      <c r="AV24" s="1592"/>
      <c r="AW24" s="1593">
        <f t="shared" si="1"/>
        <v>0</v>
      </c>
      <c r="AX24" s="1594"/>
      <c r="AY24" s="1561"/>
      <c r="AZ24" s="1562"/>
      <c r="BA24" s="1562"/>
      <c r="BB24" s="1562"/>
      <c r="BC24" s="1562"/>
      <c r="BD24" s="1563"/>
    </row>
    <row r="25" spans="2:56" ht="39.950000000000003" customHeight="1" x14ac:dyDescent="0.15">
      <c r="B25" s="274">
        <f t="shared" si="2"/>
        <v>13</v>
      </c>
      <c r="C25" s="1581"/>
      <c r="D25" s="1582"/>
      <c r="E25" s="1583"/>
      <c r="F25" s="1584"/>
      <c r="G25" s="1585"/>
      <c r="H25" s="1586"/>
      <c r="I25" s="1586"/>
      <c r="J25" s="1586"/>
      <c r="K25" s="1587"/>
      <c r="L25" s="1588"/>
      <c r="M25" s="1589"/>
      <c r="N25" s="1589"/>
      <c r="O25" s="1590"/>
      <c r="P25" s="273"/>
      <c r="Q25" s="272"/>
      <c r="R25" s="272"/>
      <c r="S25" s="272"/>
      <c r="T25" s="272"/>
      <c r="U25" s="272"/>
      <c r="V25" s="271"/>
      <c r="W25" s="273"/>
      <c r="X25" s="272"/>
      <c r="Y25" s="272"/>
      <c r="Z25" s="272"/>
      <c r="AA25" s="272"/>
      <c r="AB25" s="272"/>
      <c r="AC25" s="271"/>
      <c r="AD25" s="273"/>
      <c r="AE25" s="272"/>
      <c r="AF25" s="272"/>
      <c r="AG25" s="272"/>
      <c r="AH25" s="272"/>
      <c r="AI25" s="272"/>
      <c r="AJ25" s="271"/>
      <c r="AK25" s="273"/>
      <c r="AL25" s="272"/>
      <c r="AM25" s="272"/>
      <c r="AN25" s="272"/>
      <c r="AO25" s="272"/>
      <c r="AP25" s="272"/>
      <c r="AQ25" s="271"/>
      <c r="AR25" s="273"/>
      <c r="AS25" s="272"/>
      <c r="AT25" s="271"/>
      <c r="AU25" s="1591">
        <f t="shared" si="3"/>
        <v>0</v>
      </c>
      <c r="AV25" s="1592"/>
      <c r="AW25" s="1593">
        <f t="shared" si="1"/>
        <v>0</v>
      </c>
      <c r="AX25" s="1594"/>
      <c r="AY25" s="1561"/>
      <c r="AZ25" s="1562"/>
      <c r="BA25" s="1562"/>
      <c r="BB25" s="1562"/>
      <c r="BC25" s="1562"/>
      <c r="BD25" s="1563"/>
    </row>
    <row r="26" spans="2:56" ht="39.950000000000003" customHeight="1" x14ac:dyDescent="0.15">
      <c r="B26" s="274">
        <f t="shared" si="2"/>
        <v>14</v>
      </c>
      <c r="C26" s="1581"/>
      <c r="D26" s="1582"/>
      <c r="E26" s="1583"/>
      <c r="F26" s="1584"/>
      <c r="G26" s="1585"/>
      <c r="H26" s="1586"/>
      <c r="I26" s="1586"/>
      <c r="J26" s="1586"/>
      <c r="K26" s="1587"/>
      <c r="L26" s="1588"/>
      <c r="M26" s="1589"/>
      <c r="N26" s="1589"/>
      <c r="O26" s="1590"/>
      <c r="P26" s="273"/>
      <c r="Q26" s="272"/>
      <c r="R26" s="272"/>
      <c r="S26" s="272"/>
      <c r="T26" s="272"/>
      <c r="U26" s="272"/>
      <c r="V26" s="271"/>
      <c r="W26" s="273"/>
      <c r="X26" s="272"/>
      <c r="Y26" s="272"/>
      <c r="Z26" s="272"/>
      <c r="AA26" s="272"/>
      <c r="AB26" s="272"/>
      <c r="AC26" s="271"/>
      <c r="AD26" s="273"/>
      <c r="AE26" s="272"/>
      <c r="AF26" s="272"/>
      <c r="AG26" s="272"/>
      <c r="AH26" s="272"/>
      <c r="AI26" s="272"/>
      <c r="AJ26" s="271"/>
      <c r="AK26" s="273"/>
      <c r="AL26" s="272"/>
      <c r="AM26" s="272"/>
      <c r="AN26" s="272"/>
      <c r="AO26" s="272"/>
      <c r="AP26" s="272"/>
      <c r="AQ26" s="271"/>
      <c r="AR26" s="273"/>
      <c r="AS26" s="272"/>
      <c r="AT26" s="271"/>
      <c r="AU26" s="1591">
        <f t="shared" si="3"/>
        <v>0</v>
      </c>
      <c r="AV26" s="1592"/>
      <c r="AW26" s="1593">
        <f t="shared" si="1"/>
        <v>0</v>
      </c>
      <c r="AX26" s="1594"/>
      <c r="AY26" s="1561"/>
      <c r="AZ26" s="1562"/>
      <c r="BA26" s="1562"/>
      <c r="BB26" s="1562"/>
      <c r="BC26" s="1562"/>
      <c r="BD26" s="1563"/>
    </row>
    <row r="27" spans="2:56" ht="39.950000000000003" customHeight="1" x14ac:dyDescent="0.15">
      <c r="B27" s="274">
        <f t="shared" si="2"/>
        <v>15</v>
      </c>
      <c r="C27" s="1581"/>
      <c r="D27" s="1582"/>
      <c r="E27" s="1583"/>
      <c r="F27" s="1584"/>
      <c r="G27" s="1585"/>
      <c r="H27" s="1586"/>
      <c r="I27" s="1586"/>
      <c r="J27" s="1586"/>
      <c r="K27" s="1587"/>
      <c r="L27" s="1588"/>
      <c r="M27" s="1589"/>
      <c r="N27" s="1589"/>
      <c r="O27" s="1590"/>
      <c r="P27" s="273"/>
      <c r="Q27" s="272"/>
      <c r="R27" s="272"/>
      <c r="S27" s="272"/>
      <c r="T27" s="272"/>
      <c r="U27" s="272"/>
      <c r="V27" s="271"/>
      <c r="W27" s="273"/>
      <c r="X27" s="272"/>
      <c r="Y27" s="272"/>
      <c r="Z27" s="272"/>
      <c r="AA27" s="272"/>
      <c r="AB27" s="272"/>
      <c r="AC27" s="271"/>
      <c r="AD27" s="273"/>
      <c r="AE27" s="272"/>
      <c r="AF27" s="272"/>
      <c r="AG27" s="272"/>
      <c r="AH27" s="272"/>
      <c r="AI27" s="272"/>
      <c r="AJ27" s="271"/>
      <c r="AK27" s="273"/>
      <c r="AL27" s="272"/>
      <c r="AM27" s="272"/>
      <c r="AN27" s="272"/>
      <c r="AO27" s="272"/>
      <c r="AP27" s="272"/>
      <c r="AQ27" s="271"/>
      <c r="AR27" s="273"/>
      <c r="AS27" s="272"/>
      <c r="AT27" s="271"/>
      <c r="AU27" s="1591">
        <f t="shared" si="3"/>
        <v>0</v>
      </c>
      <c r="AV27" s="1592"/>
      <c r="AW27" s="1593">
        <f t="shared" si="1"/>
        <v>0</v>
      </c>
      <c r="AX27" s="1594"/>
      <c r="AY27" s="1561"/>
      <c r="AZ27" s="1562"/>
      <c r="BA27" s="1562"/>
      <c r="BB27" s="1562"/>
      <c r="BC27" s="1562"/>
      <c r="BD27" s="1563"/>
    </row>
    <row r="28" spans="2:56" ht="39.950000000000003" customHeight="1" x14ac:dyDescent="0.15">
      <c r="B28" s="274">
        <f t="shared" si="2"/>
        <v>16</v>
      </c>
      <c r="C28" s="1581"/>
      <c r="D28" s="1582"/>
      <c r="E28" s="1583"/>
      <c r="F28" s="1584"/>
      <c r="G28" s="1585"/>
      <c r="H28" s="1586"/>
      <c r="I28" s="1586"/>
      <c r="J28" s="1586"/>
      <c r="K28" s="1587"/>
      <c r="L28" s="1588"/>
      <c r="M28" s="1589"/>
      <c r="N28" s="1589"/>
      <c r="O28" s="1590"/>
      <c r="P28" s="273"/>
      <c r="Q28" s="272"/>
      <c r="R28" s="272"/>
      <c r="S28" s="272"/>
      <c r="T28" s="272"/>
      <c r="U28" s="272"/>
      <c r="V28" s="271"/>
      <c r="W28" s="273"/>
      <c r="X28" s="272"/>
      <c r="Y28" s="272"/>
      <c r="Z28" s="272"/>
      <c r="AA28" s="272"/>
      <c r="AB28" s="272"/>
      <c r="AC28" s="271"/>
      <c r="AD28" s="273"/>
      <c r="AE28" s="272"/>
      <c r="AF28" s="272"/>
      <c r="AG28" s="272"/>
      <c r="AH28" s="272"/>
      <c r="AI28" s="272"/>
      <c r="AJ28" s="271"/>
      <c r="AK28" s="273"/>
      <c r="AL28" s="272"/>
      <c r="AM28" s="272"/>
      <c r="AN28" s="272"/>
      <c r="AO28" s="272"/>
      <c r="AP28" s="272"/>
      <c r="AQ28" s="271"/>
      <c r="AR28" s="273"/>
      <c r="AS28" s="272"/>
      <c r="AT28" s="271"/>
      <c r="AU28" s="1591">
        <f t="shared" si="3"/>
        <v>0</v>
      </c>
      <c r="AV28" s="1592"/>
      <c r="AW28" s="1593">
        <f t="shared" si="1"/>
        <v>0</v>
      </c>
      <c r="AX28" s="1594"/>
      <c r="AY28" s="1561"/>
      <c r="AZ28" s="1562"/>
      <c r="BA28" s="1562"/>
      <c r="BB28" s="1562"/>
      <c r="BC28" s="1562"/>
      <c r="BD28" s="1563"/>
    </row>
    <row r="29" spans="2:56" ht="39.950000000000003" customHeight="1" x14ac:dyDescent="0.15">
      <c r="B29" s="274">
        <f t="shared" si="2"/>
        <v>17</v>
      </c>
      <c r="C29" s="1581"/>
      <c r="D29" s="1582"/>
      <c r="E29" s="1583"/>
      <c r="F29" s="1584"/>
      <c r="G29" s="1585"/>
      <c r="H29" s="1586"/>
      <c r="I29" s="1586"/>
      <c r="J29" s="1586"/>
      <c r="K29" s="1587"/>
      <c r="L29" s="1588"/>
      <c r="M29" s="1589"/>
      <c r="N29" s="1589"/>
      <c r="O29" s="1590"/>
      <c r="P29" s="273"/>
      <c r="Q29" s="272"/>
      <c r="R29" s="272"/>
      <c r="S29" s="272"/>
      <c r="T29" s="272"/>
      <c r="U29" s="272"/>
      <c r="V29" s="271"/>
      <c r="W29" s="273"/>
      <c r="X29" s="272"/>
      <c r="Y29" s="272"/>
      <c r="Z29" s="272"/>
      <c r="AA29" s="272"/>
      <c r="AB29" s="272"/>
      <c r="AC29" s="271"/>
      <c r="AD29" s="273"/>
      <c r="AE29" s="272"/>
      <c r="AF29" s="272"/>
      <c r="AG29" s="272"/>
      <c r="AH29" s="272"/>
      <c r="AI29" s="272"/>
      <c r="AJ29" s="271"/>
      <c r="AK29" s="273"/>
      <c r="AL29" s="272"/>
      <c r="AM29" s="272"/>
      <c r="AN29" s="272"/>
      <c r="AO29" s="272"/>
      <c r="AP29" s="272"/>
      <c r="AQ29" s="271"/>
      <c r="AR29" s="273"/>
      <c r="AS29" s="272"/>
      <c r="AT29" s="271"/>
      <c r="AU29" s="1591">
        <f t="shared" si="3"/>
        <v>0</v>
      </c>
      <c r="AV29" s="1592"/>
      <c r="AW29" s="1593">
        <f t="shared" si="1"/>
        <v>0</v>
      </c>
      <c r="AX29" s="1594"/>
      <c r="AY29" s="1561"/>
      <c r="AZ29" s="1562"/>
      <c r="BA29" s="1562"/>
      <c r="BB29" s="1562"/>
      <c r="BC29" s="1562"/>
      <c r="BD29" s="1563"/>
    </row>
    <row r="30" spans="2:56" ht="39.950000000000003" customHeight="1" thickBot="1" x14ac:dyDescent="0.2">
      <c r="B30" s="270">
        <f t="shared" si="2"/>
        <v>18</v>
      </c>
      <c r="C30" s="1564"/>
      <c r="D30" s="1565"/>
      <c r="E30" s="1566"/>
      <c r="F30" s="1567"/>
      <c r="G30" s="1568"/>
      <c r="H30" s="1569"/>
      <c r="I30" s="1569"/>
      <c r="J30" s="1569"/>
      <c r="K30" s="1570"/>
      <c r="L30" s="1571"/>
      <c r="M30" s="1572"/>
      <c r="N30" s="1572"/>
      <c r="O30" s="1573"/>
      <c r="P30" s="269"/>
      <c r="Q30" s="268"/>
      <c r="R30" s="268"/>
      <c r="S30" s="268"/>
      <c r="T30" s="268"/>
      <c r="U30" s="268"/>
      <c r="V30" s="267"/>
      <c r="W30" s="269"/>
      <c r="X30" s="268"/>
      <c r="Y30" s="268"/>
      <c r="Z30" s="268"/>
      <c r="AA30" s="268"/>
      <c r="AB30" s="268"/>
      <c r="AC30" s="267"/>
      <c r="AD30" s="269"/>
      <c r="AE30" s="268"/>
      <c r="AF30" s="268"/>
      <c r="AG30" s="268"/>
      <c r="AH30" s="268"/>
      <c r="AI30" s="268"/>
      <c r="AJ30" s="267"/>
      <c r="AK30" s="269"/>
      <c r="AL30" s="268"/>
      <c r="AM30" s="268"/>
      <c r="AN30" s="268"/>
      <c r="AO30" s="268"/>
      <c r="AP30" s="268"/>
      <c r="AQ30" s="267"/>
      <c r="AR30" s="269"/>
      <c r="AS30" s="268"/>
      <c r="AT30" s="267"/>
      <c r="AU30" s="1574">
        <f t="shared" si="3"/>
        <v>0</v>
      </c>
      <c r="AV30" s="1575"/>
      <c r="AW30" s="1576">
        <f t="shared" si="1"/>
        <v>0</v>
      </c>
      <c r="AX30" s="1577"/>
      <c r="AY30" s="1578"/>
      <c r="AZ30" s="1579"/>
      <c r="BA30" s="1579"/>
      <c r="BB30" s="1579"/>
      <c r="BC30" s="1579"/>
      <c r="BD30" s="1580"/>
    </row>
    <row r="31" spans="2:56" ht="20.25" customHeight="1" x14ac:dyDescent="0.15">
      <c r="C31" s="316"/>
      <c r="D31" s="317"/>
      <c r="E31" s="318"/>
      <c r="AC31" s="241"/>
    </row>
    <row r="32" spans="2:56" ht="20.25" customHeight="1" x14ac:dyDescent="0.15">
      <c r="C32" s="242" t="s">
        <v>539</v>
      </c>
      <c r="D32" s="246"/>
      <c r="E32" s="246"/>
      <c r="F32" s="242"/>
      <c r="G32" s="242"/>
      <c r="H32" s="242"/>
      <c r="I32" s="242"/>
      <c r="J32" s="242"/>
      <c r="K32" s="242"/>
      <c r="L32" s="242"/>
      <c r="M32" s="242"/>
      <c r="N32" s="242"/>
      <c r="O32" s="242"/>
      <c r="P32" s="242"/>
      <c r="Q32" s="242" t="s">
        <v>538</v>
      </c>
      <c r="R32" s="242"/>
      <c r="S32" s="242"/>
      <c r="T32" s="242"/>
      <c r="U32" s="242"/>
      <c r="V32" s="242"/>
      <c r="W32" s="242"/>
      <c r="X32" s="242"/>
      <c r="Y32" s="242"/>
      <c r="Z32" s="242"/>
      <c r="AA32" s="245"/>
      <c r="AB32" s="242"/>
      <c r="AC32" s="242"/>
      <c r="AD32" s="242"/>
      <c r="AE32" s="242"/>
      <c r="AF32" s="242"/>
      <c r="AG32" s="242"/>
      <c r="AH32" s="242"/>
      <c r="AI32" s="242" t="s">
        <v>537</v>
      </c>
      <c r="AJ32" s="242"/>
      <c r="AK32" s="242"/>
      <c r="AL32" s="242"/>
      <c r="AM32" s="242"/>
      <c r="AN32" s="242"/>
      <c r="AO32" s="249"/>
      <c r="AP32" s="249"/>
      <c r="AQ32" s="249"/>
      <c r="AR32" s="249"/>
      <c r="AS32" s="250"/>
      <c r="AT32" s="249"/>
      <c r="AU32" s="249"/>
      <c r="AV32" s="249"/>
      <c r="AW32" s="249"/>
    </row>
    <row r="33" spans="3:49" ht="20.25" customHeight="1" x14ac:dyDescent="0.15">
      <c r="C33" s="242" t="s">
        <v>536</v>
      </c>
      <c r="D33" s="246"/>
      <c r="E33" s="246"/>
      <c r="F33" s="242"/>
      <c r="G33" s="242"/>
      <c r="H33" s="242"/>
      <c r="I33" s="242"/>
      <c r="J33" s="242"/>
      <c r="K33" s="242"/>
      <c r="L33" s="1558" t="s">
        <v>535</v>
      </c>
      <c r="M33" s="1558"/>
      <c r="N33" s="242"/>
      <c r="O33" s="242"/>
      <c r="P33" s="242"/>
      <c r="Q33" s="242"/>
      <c r="R33" s="1551" t="s">
        <v>534</v>
      </c>
      <c r="S33" s="1551"/>
      <c r="T33" s="1551" t="s">
        <v>533</v>
      </c>
      <c r="U33" s="1551"/>
      <c r="V33" s="1551"/>
      <c r="W33" s="1551"/>
      <c r="X33" s="242"/>
      <c r="Y33" s="1559" t="s">
        <v>532</v>
      </c>
      <c r="Z33" s="1559"/>
      <c r="AA33" s="1559"/>
      <c r="AB33" s="1559"/>
      <c r="AC33" s="242"/>
      <c r="AD33" s="242"/>
      <c r="AE33" s="247" t="s">
        <v>496</v>
      </c>
      <c r="AF33" s="247"/>
      <c r="AG33" s="242"/>
      <c r="AH33" s="242"/>
      <c r="AI33" s="1527" t="s">
        <v>531</v>
      </c>
      <c r="AJ33" s="1529"/>
      <c r="AK33" s="1527" t="s">
        <v>530</v>
      </c>
      <c r="AL33" s="1528"/>
      <c r="AM33" s="1528"/>
      <c r="AN33" s="1529"/>
      <c r="AO33" s="249"/>
      <c r="AP33" s="249"/>
      <c r="AQ33" s="249"/>
      <c r="AR33" s="249"/>
      <c r="AS33" s="1505"/>
      <c r="AT33" s="1505"/>
      <c r="AU33" s="249"/>
      <c r="AV33" s="249"/>
      <c r="AW33" s="249"/>
    </row>
    <row r="34" spans="3:49" ht="20.25" customHeight="1" x14ac:dyDescent="0.15">
      <c r="C34" s="1546"/>
      <c r="D34" s="1547"/>
      <c r="E34" s="1548"/>
      <c r="F34" s="1556">
        <f>IF(AB2=1,10,IF(AB2=2,11,IF(AB2=3,12,AB2-3)))</f>
        <v>1</v>
      </c>
      <c r="G34" s="1557"/>
      <c r="H34" s="1556">
        <f>IF(AB2=1,11,IF(AB2=2,12,AB2-2))</f>
        <v>2</v>
      </c>
      <c r="I34" s="1557"/>
      <c r="J34" s="1556">
        <f>IF(AB2=1,12,AB2-1)</f>
        <v>3</v>
      </c>
      <c r="K34" s="1557"/>
      <c r="L34" s="1527" t="s">
        <v>492</v>
      </c>
      <c r="M34" s="1529"/>
      <c r="N34" s="242"/>
      <c r="O34" s="242"/>
      <c r="P34" s="242"/>
      <c r="Q34" s="242"/>
      <c r="R34" s="1506"/>
      <c r="S34" s="1506"/>
      <c r="T34" s="1506" t="s">
        <v>529</v>
      </c>
      <c r="U34" s="1506"/>
      <c r="V34" s="1506" t="s">
        <v>528</v>
      </c>
      <c r="W34" s="1506"/>
      <c r="X34" s="242"/>
      <c r="Y34" s="1506" t="s">
        <v>529</v>
      </c>
      <c r="Z34" s="1506"/>
      <c r="AA34" s="1506" t="s">
        <v>528</v>
      </c>
      <c r="AB34" s="1506"/>
      <c r="AC34" s="242"/>
      <c r="AD34" s="242"/>
      <c r="AE34" s="247" t="s">
        <v>527</v>
      </c>
      <c r="AF34" s="247"/>
      <c r="AG34" s="242"/>
      <c r="AH34" s="242"/>
      <c r="AI34" s="1527" t="s">
        <v>524</v>
      </c>
      <c r="AJ34" s="1529"/>
      <c r="AK34" s="1527" t="s">
        <v>526</v>
      </c>
      <c r="AL34" s="1528"/>
      <c r="AM34" s="1528"/>
      <c r="AN34" s="1529"/>
      <c r="AO34" s="265"/>
      <c r="AP34" s="265"/>
      <c r="AQ34" s="249"/>
      <c r="AR34" s="251"/>
      <c r="AS34" s="1560"/>
      <c r="AT34" s="1560"/>
      <c r="AU34" s="249"/>
      <c r="AV34" s="249"/>
      <c r="AW34" s="249"/>
    </row>
    <row r="35" spans="3:49" ht="20.25" customHeight="1" x14ac:dyDescent="0.15">
      <c r="C35" s="1546" t="s">
        <v>525</v>
      </c>
      <c r="D35" s="1547"/>
      <c r="E35" s="1548"/>
      <c r="F35" s="1552"/>
      <c r="G35" s="1552"/>
      <c r="H35" s="1552"/>
      <c r="I35" s="1552"/>
      <c r="J35" s="1552"/>
      <c r="K35" s="1552"/>
      <c r="L35" s="1549">
        <f>SUM(F35:K35)</f>
        <v>0</v>
      </c>
      <c r="M35" s="1549"/>
      <c r="N35" s="242"/>
      <c r="O35" s="242"/>
      <c r="P35" s="242"/>
      <c r="Q35" s="242"/>
      <c r="R35" s="1527" t="s">
        <v>524</v>
      </c>
      <c r="S35" s="1529"/>
      <c r="T35" s="1536">
        <f>SUMIFS($AU$13:$AV$30,$C$13:$D$30,"訪問介護員",$E$13:$F$30,"A")+SUMIFS($AU$13:$AV$30,$C$13:$D$30,"サービス提供責任者",$E$13:$F$30,"A")</f>
        <v>0</v>
      </c>
      <c r="U35" s="1537"/>
      <c r="V35" s="1538">
        <f>SUMIFS($AW$13:$AX$30,$C$13:$D$30,"訪問介護員",$E$13:$F$30,"A")+SUMIFS($AW$13:$AX$30,$C$13:$D$30,"サービス提供責任者",$E$13:$F$30,"A")</f>
        <v>0</v>
      </c>
      <c r="W35" s="1539"/>
      <c r="X35" s="242"/>
      <c r="Y35" s="1542">
        <v>0</v>
      </c>
      <c r="Z35" s="1543"/>
      <c r="AA35" s="1553">
        <v>0</v>
      </c>
      <c r="AB35" s="1554"/>
      <c r="AC35" s="242"/>
      <c r="AD35" s="242"/>
      <c r="AE35" s="1542">
        <v>0</v>
      </c>
      <c r="AF35" s="1543"/>
      <c r="AG35" s="242"/>
      <c r="AH35" s="242"/>
      <c r="AI35" s="1527" t="s">
        <v>521</v>
      </c>
      <c r="AJ35" s="1529"/>
      <c r="AK35" s="1527" t="s">
        <v>523</v>
      </c>
      <c r="AL35" s="1528"/>
      <c r="AM35" s="1528"/>
      <c r="AN35" s="1529"/>
      <c r="AO35" s="251"/>
      <c r="AP35" s="249"/>
      <c r="AQ35" s="1555"/>
      <c r="AR35" s="1555"/>
      <c r="AS35" s="1555"/>
      <c r="AT35" s="1555"/>
      <c r="AU35" s="249"/>
      <c r="AV35" s="249"/>
      <c r="AW35" s="249"/>
    </row>
    <row r="36" spans="3:49" ht="20.25" customHeight="1" x14ac:dyDescent="0.15">
      <c r="C36" s="1546" t="s">
        <v>522</v>
      </c>
      <c r="D36" s="1547"/>
      <c r="E36" s="1548"/>
      <c r="F36" s="1552"/>
      <c r="G36" s="1552"/>
      <c r="H36" s="1552"/>
      <c r="I36" s="1552"/>
      <c r="J36" s="1552"/>
      <c r="K36" s="1552"/>
      <c r="L36" s="1549">
        <f>SUM(F36:K36)</f>
        <v>0</v>
      </c>
      <c r="M36" s="1549"/>
      <c r="N36" s="242"/>
      <c r="O36" s="242"/>
      <c r="P36" s="242"/>
      <c r="Q36" s="242"/>
      <c r="R36" s="1527" t="s">
        <v>521</v>
      </c>
      <c r="S36" s="1529"/>
      <c r="T36" s="1536">
        <f>SUMIFS($AU$13:$AV$30,$C$13:$D$30,"訪問介護員",$E$13:$F$30,"B")+SUMIFS($AU$13:$AV$30,$C$13:$D$30,"サービス提供責任者",$E$13:$F$30,"B")</f>
        <v>0</v>
      </c>
      <c r="U36" s="1537"/>
      <c r="V36" s="1538">
        <f>SUMIFS($AW$13:$AX$30,$C$13:$D$30,"訪問介護員",$E$13:$F$30,"B")+SUMIFS($AW$13:$AX$30,$C$13:$D$30,"サービス提供責任者",$E$13:$F$30,"B")</f>
        <v>0</v>
      </c>
      <c r="W36" s="1539"/>
      <c r="X36" s="242"/>
      <c r="Y36" s="1542">
        <v>0</v>
      </c>
      <c r="Z36" s="1543"/>
      <c r="AA36" s="1553">
        <v>0</v>
      </c>
      <c r="AB36" s="1554"/>
      <c r="AC36" s="242"/>
      <c r="AD36" s="242"/>
      <c r="AE36" s="1542">
        <v>0</v>
      </c>
      <c r="AF36" s="1543"/>
      <c r="AG36" s="242"/>
      <c r="AH36" s="242"/>
      <c r="AI36" s="1527" t="s">
        <v>518</v>
      </c>
      <c r="AJ36" s="1529"/>
      <c r="AK36" s="1527" t="s">
        <v>520</v>
      </c>
      <c r="AL36" s="1528"/>
      <c r="AM36" s="1528"/>
      <c r="AN36" s="1529"/>
      <c r="AO36" s="251"/>
      <c r="AP36" s="249"/>
      <c r="AQ36" s="1530"/>
      <c r="AR36" s="1530"/>
      <c r="AS36" s="1530"/>
      <c r="AT36" s="1530"/>
      <c r="AU36" s="249"/>
      <c r="AV36" s="249"/>
      <c r="AW36" s="249"/>
    </row>
    <row r="37" spans="3:49" ht="20.25" customHeight="1" x14ac:dyDescent="0.15">
      <c r="C37" s="1546" t="s">
        <v>519</v>
      </c>
      <c r="D37" s="1547"/>
      <c r="E37" s="1548"/>
      <c r="F37" s="1552"/>
      <c r="G37" s="1552"/>
      <c r="H37" s="1552"/>
      <c r="I37" s="1552"/>
      <c r="J37" s="1552"/>
      <c r="K37" s="1552"/>
      <c r="L37" s="1549">
        <f>SUM(F37:K37)</f>
        <v>0</v>
      </c>
      <c r="M37" s="1549"/>
      <c r="N37" s="242"/>
      <c r="O37" s="242"/>
      <c r="P37" s="242"/>
      <c r="Q37" s="242"/>
      <c r="R37" s="1527" t="s">
        <v>518</v>
      </c>
      <c r="S37" s="1529"/>
      <c r="T37" s="1536">
        <f>SUMIFS($AU$13:$AV$30,$C$13:$D$30,"訪問介護員",$E$13:$F$30,"C")+SUMIFS($AU$13:$AV$30,$C$13:$D$30,"サービス提供責任者",$E$13:$F$30,"C")</f>
        <v>0</v>
      </c>
      <c r="U37" s="1537"/>
      <c r="V37" s="1538">
        <f>SUMIFS($AW$13:$AX$30,$C$13:$D$30,"訪問介護員",$E$13:$F$30,"C")+SUMIFS($AW$13:$AX$30,$C$13:$D$30,"サービス提供責任者",$E$13:$F$30,"C")</f>
        <v>0</v>
      </c>
      <c r="W37" s="1539"/>
      <c r="X37" s="242"/>
      <c r="Y37" s="1542">
        <v>0</v>
      </c>
      <c r="Z37" s="1543"/>
      <c r="AA37" s="1544">
        <v>0</v>
      </c>
      <c r="AB37" s="1545"/>
      <c r="AC37" s="242"/>
      <c r="AD37" s="242"/>
      <c r="AE37" s="1536" t="s">
        <v>515</v>
      </c>
      <c r="AF37" s="1537"/>
      <c r="AG37" s="242"/>
      <c r="AH37" s="242"/>
      <c r="AI37" s="1527" t="s">
        <v>516</v>
      </c>
      <c r="AJ37" s="1529"/>
      <c r="AK37" s="1527" t="s">
        <v>517</v>
      </c>
      <c r="AL37" s="1528"/>
      <c r="AM37" s="1528"/>
      <c r="AN37" s="1529"/>
      <c r="AO37" s="262"/>
      <c r="AP37" s="249"/>
      <c r="AQ37" s="1531"/>
      <c r="AR37" s="1531"/>
      <c r="AS37" s="1534"/>
      <c r="AT37" s="1534"/>
      <c r="AU37" s="249"/>
      <c r="AV37" s="249"/>
      <c r="AW37" s="249"/>
    </row>
    <row r="38" spans="3:49" ht="20.25" customHeight="1" x14ac:dyDescent="0.15">
      <c r="C38" s="1546" t="s">
        <v>492</v>
      </c>
      <c r="D38" s="1547"/>
      <c r="E38" s="1548"/>
      <c r="F38" s="1549">
        <f>SUM(F35:G37)</f>
        <v>0</v>
      </c>
      <c r="G38" s="1549"/>
      <c r="H38" s="1549">
        <f>SUM(H35:I37)</f>
        <v>0</v>
      </c>
      <c r="I38" s="1549"/>
      <c r="J38" s="1549">
        <f>SUM(J35:K37)</f>
        <v>0</v>
      </c>
      <c r="K38" s="1549"/>
      <c r="L38" s="1549">
        <f>SUM(L35:M37)</f>
        <v>0</v>
      </c>
      <c r="M38" s="1549"/>
      <c r="N38" s="1550"/>
      <c r="O38" s="1551"/>
      <c r="P38" s="242"/>
      <c r="Q38" s="242"/>
      <c r="R38" s="1527" t="s">
        <v>516</v>
      </c>
      <c r="S38" s="1529"/>
      <c r="T38" s="1536">
        <f>SUMIFS($AU$13:$AV$30,$C$13:$D$30,"訪問介護員",$E$13:$F$30,"D")+SUMIFS($AU$13:$AV$30,$C$13:$D$30,"サービス提供責任者",$E$13:$F$30,"D")</f>
        <v>0</v>
      </c>
      <c r="U38" s="1537"/>
      <c r="V38" s="1538">
        <f>SUMIFS($AW$13:$AX$30,$C$13:$D$30,"訪問介護員",$E$13:$F$30,"D")+SUMIFS($AW$13:$AX$30,$C$13:$D$30,"サービス提供責任者",$E$13:$F$30,"D")</f>
        <v>0</v>
      </c>
      <c r="W38" s="1539"/>
      <c r="X38" s="242"/>
      <c r="Y38" s="1542">
        <v>0</v>
      </c>
      <c r="Z38" s="1543"/>
      <c r="AA38" s="1544">
        <v>0</v>
      </c>
      <c r="AB38" s="1545"/>
      <c r="AC38" s="242"/>
      <c r="AD38" s="242"/>
      <c r="AE38" s="1536" t="s">
        <v>515</v>
      </c>
      <c r="AF38" s="1537"/>
      <c r="AG38" s="242"/>
      <c r="AH38" s="242"/>
      <c r="AI38" s="242"/>
      <c r="AJ38" s="1530"/>
      <c r="AK38" s="1530"/>
      <c r="AL38" s="1531"/>
      <c r="AM38" s="1531"/>
      <c r="AN38" s="1534"/>
      <c r="AO38" s="1534"/>
      <c r="AP38" s="249"/>
      <c r="AQ38" s="1531"/>
      <c r="AR38" s="1531"/>
      <c r="AS38" s="1534"/>
      <c r="AT38" s="1534"/>
      <c r="AU38" s="249"/>
      <c r="AV38" s="249"/>
      <c r="AW38" s="249"/>
    </row>
    <row r="39" spans="3:49" ht="20.25" customHeight="1" x14ac:dyDescent="0.15">
      <c r="C39" s="242"/>
      <c r="D39" s="242"/>
      <c r="E39" s="242"/>
      <c r="F39" s="242"/>
      <c r="G39" s="242"/>
      <c r="H39" s="242"/>
      <c r="I39" s="242"/>
      <c r="J39" s="242"/>
      <c r="K39" s="242"/>
      <c r="L39" s="247" t="s">
        <v>514</v>
      </c>
      <c r="M39" s="247"/>
      <c r="N39" s="242"/>
      <c r="O39" s="242"/>
      <c r="P39" s="242"/>
      <c r="Q39" s="242"/>
      <c r="R39" s="1527" t="s">
        <v>492</v>
      </c>
      <c r="S39" s="1529"/>
      <c r="T39" s="1536">
        <f>SUM(T35:U38)</f>
        <v>0</v>
      </c>
      <c r="U39" s="1537"/>
      <c r="V39" s="1538">
        <f>SUM(V35:W38)</f>
        <v>0</v>
      </c>
      <c r="W39" s="1539"/>
      <c r="X39" s="242"/>
      <c r="Y39" s="1536">
        <f>SUM(Y35:Z38)</f>
        <v>0</v>
      </c>
      <c r="Z39" s="1537"/>
      <c r="AA39" s="1540">
        <f>SUM(AA35:AB38)</f>
        <v>0</v>
      </c>
      <c r="AB39" s="1541"/>
      <c r="AC39" s="242"/>
      <c r="AD39" s="242"/>
      <c r="AE39" s="1536">
        <f>SUM(AE35:AF36)</f>
        <v>0</v>
      </c>
      <c r="AF39" s="1537"/>
      <c r="AG39" s="242"/>
      <c r="AH39" s="242"/>
      <c r="AI39" s="242"/>
      <c r="AJ39" s="1530"/>
      <c r="AK39" s="1530"/>
      <c r="AL39" s="1531"/>
      <c r="AM39" s="1531"/>
      <c r="AN39" s="1533"/>
      <c r="AO39" s="1533"/>
      <c r="AP39" s="249"/>
      <c r="AQ39" s="1531"/>
      <c r="AR39" s="1531"/>
      <c r="AS39" s="1534"/>
      <c r="AT39" s="1534"/>
      <c r="AU39" s="249"/>
      <c r="AV39" s="249"/>
      <c r="AW39" s="249"/>
    </row>
    <row r="40" spans="3:49" ht="20.25" customHeight="1" x14ac:dyDescent="0.15">
      <c r="C40" s="242"/>
      <c r="D40" s="242"/>
      <c r="E40" s="242"/>
      <c r="F40" s="242"/>
      <c r="G40" s="242"/>
      <c r="H40" s="242"/>
      <c r="I40" s="242"/>
      <c r="J40" s="242"/>
      <c r="K40" s="242"/>
      <c r="L40" s="1535">
        <f>L38/3</f>
        <v>0</v>
      </c>
      <c r="M40" s="1535"/>
      <c r="N40" s="242"/>
      <c r="O40" s="242"/>
      <c r="P40" s="242"/>
      <c r="Q40" s="242"/>
      <c r="R40" s="242"/>
      <c r="S40" s="242"/>
      <c r="T40" s="242"/>
      <c r="U40" s="242"/>
      <c r="V40" s="242"/>
      <c r="W40" s="242"/>
      <c r="X40" s="242"/>
      <c r="Y40" s="242"/>
      <c r="Z40" s="242"/>
      <c r="AA40" s="245"/>
      <c r="AB40" s="242"/>
      <c r="AC40" s="242"/>
      <c r="AD40" s="242"/>
      <c r="AE40" s="242"/>
      <c r="AF40" s="242"/>
      <c r="AG40" s="242"/>
      <c r="AH40" s="242"/>
      <c r="AI40" s="242"/>
      <c r="AJ40" s="249"/>
      <c r="AK40" s="249"/>
      <c r="AL40" s="249"/>
      <c r="AM40" s="249"/>
      <c r="AN40" s="249"/>
      <c r="AO40" s="249"/>
      <c r="AP40" s="249"/>
      <c r="AQ40" s="249"/>
      <c r="AR40" s="249"/>
      <c r="AS40" s="250"/>
      <c r="AT40" s="249"/>
      <c r="AU40" s="249"/>
      <c r="AV40" s="249"/>
      <c r="AW40" s="249"/>
    </row>
    <row r="41" spans="3:49" ht="20.25" customHeight="1" x14ac:dyDescent="0.15">
      <c r="C41" s="242"/>
      <c r="D41" s="242"/>
      <c r="E41" s="242"/>
      <c r="F41" s="242"/>
      <c r="G41" s="242"/>
      <c r="H41" s="242"/>
      <c r="I41" s="242"/>
      <c r="J41" s="242"/>
      <c r="K41" s="242"/>
      <c r="L41" s="242"/>
      <c r="M41" s="242"/>
      <c r="N41" s="242"/>
      <c r="O41" s="242"/>
      <c r="P41" s="242"/>
      <c r="Q41" s="242"/>
      <c r="R41" s="245" t="s">
        <v>513</v>
      </c>
      <c r="S41" s="242"/>
      <c r="T41" s="242"/>
      <c r="U41" s="242"/>
      <c r="V41" s="242"/>
      <c r="W41" s="242"/>
      <c r="X41" s="260" t="s">
        <v>512</v>
      </c>
      <c r="Y41" s="1516" t="s">
        <v>511</v>
      </c>
      <c r="Z41" s="1517"/>
      <c r="AA41" s="261"/>
      <c r="AB41" s="260"/>
      <c r="AC41" s="242"/>
      <c r="AD41" s="242"/>
      <c r="AE41" s="242"/>
      <c r="AF41" s="242"/>
      <c r="AG41" s="242"/>
      <c r="AH41" s="242"/>
      <c r="AI41" s="242"/>
      <c r="AJ41" s="250"/>
      <c r="AK41" s="249"/>
      <c r="AL41" s="249"/>
      <c r="AM41" s="249"/>
      <c r="AN41" s="249"/>
      <c r="AO41" s="249"/>
      <c r="AP41" s="249"/>
      <c r="AQ41" s="249"/>
      <c r="AR41" s="249"/>
      <c r="AS41" s="258"/>
      <c r="AT41" s="258"/>
      <c r="AU41" s="249"/>
      <c r="AV41" s="249"/>
      <c r="AW41" s="249"/>
    </row>
    <row r="42" spans="3:49" ht="20.25" customHeight="1" x14ac:dyDescent="0.2">
      <c r="C42" s="257"/>
      <c r="D42" s="246"/>
      <c r="E42" s="246"/>
      <c r="F42" s="242"/>
      <c r="G42" s="242"/>
      <c r="H42" s="242"/>
      <c r="I42" s="242"/>
      <c r="J42" s="242"/>
      <c r="K42" s="242"/>
      <c r="L42" s="256" t="s">
        <v>510</v>
      </c>
      <c r="M42" s="245"/>
      <c r="N42" s="245"/>
      <c r="O42" s="319"/>
      <c r="P42" s="242"/>
      <c r="Q42" s="242"/>
      <c r="R42" s="242" t="s">
        <v>509</v>
      </c>
      <c r="S42" s="242"/>
      <c r="T42" s="242"/>
      <c r="U42" s="242"/>
      <c r="V42" s="242"/>
      <c r="W42" s="242" t="s">
        <v>508</v>
      </c>
      <c r="X42" s="242"/>
      <c r="Y42" s="242"/>
      <c r="Z42" s="242"/>
      <c r="AA42" s="245"/>
      <c r="AB42" s="242"/>
      <c r="AC42" s="242"/>
      <c r="AD42" s="242"/>
      <c r="AE42" s="242"/>
      <c r="AF42" s="242"/>
      <c r="AG42" s="242"/>
      <c r="AH42" s="242"/>
      <c r="AI42" s="242"/>
      <c r="AJ42" s="249"/>
      <c r="AK42" s="249"/>
      <c r="AL42" s="249"/>
      <c r="AM42" s="249"/>
      <c r="AN42" s="249"/>
      <c r="AO42" s="249"/>
      <c r="AP42" s="249"/>
      <c r="AQ42" s="249"/>
      <c r="AR42" s="249"/>
      <c r="AS42" s="250"/>
      <c r="AT42" s="249"/>
      <c r="AU42" s="249"/>
      <c r="AV42" s="249"/>
      <c r="AW42" s="249"/>
    </row>
    <row r="43" spans="3:49" ht="20.25" customHeight="1" x14ac:dyDescent="0.15">
      <c r="C43" s="248" t="s">
        <v>507</v>
      </c>
      <c r="D43" s="248"/>
      <c r="E43" s="242"/>
      <c r="F43" s="248" t="s">
        <v>506</v>
      </c>
      <c r="G43" s="248"/>
      <c r="H43" s="242"/>
      <c r="I43" s="253"/>
      <c r="J43" s="253"/>
      <c r="K43" s="242"/>
      <c r="L43" s="247" t="s">
        <v>505</v>
      </c>
      <c r="M43" s="247"/>
      <c r="N43" s="247"/>
      <c r="O43" s="242"/>
      <c r="P43" s="242"/>
      <c r="Q43" s="242"/>
      <c r="R43" s="242" t="str">
        <f>IF($Y$41="週","対象時間数（週平均）","対象時間数（当月合計）")</f>
        <v>対象時間数（週平均）</v>
      </c>
      <c r="S43" s="242"/>
      <c r="T43" s="242"/>
      <c r="U43" s="242"/>
      <c r="V43" s="242"/>
      <c r="W43" s="242" t="str">
        <f>IF($Y$41="週","週に勤務すべき時間数","当月に勤務すべき時間数")</f>
        <v>週に勤務すべき時間数</v>
      </c>
      <c r="X43" s="242"/>
      <c r="Y43" s="242"/>
      <c r="Z43" s="242"/>
      <c r="AA43" s="245"/>
      <c r="AB43" s="1506" t="s">
        <v>504</v>
      </c>
      <c r="AC43" s="1506"/>
      <c r="AD43" s="1506"/>
      <c r="AE43" s="1506"/>
      <c r="AF43" s="242"/>
      <c r="AG43" s="242"/>
      <c r="AH43" s="242"/>
      <c r="AI43" s="242"/>
      <c r="AJ43" s="249"/>
      <c r="AK43" s="249"/>
      <c r="AL43" s="249"/>
      <c r="AM43" s="249"/>
      <c r="AN43" s="249"/>
      <c r="AO43" s="249"/>
      <c r="AP43" s="249"/>
      <c r="AQ43" s="249"/>
      <c r="AR43" s="249"/>
      <c r="AS43" s="250"/>
      <c r="AT43" s="249"/>
      <c r="AU43" s="249"/>
      <c r="AV43" s="249"/>
      <c r="AW43" s="249"/>
    </row>
    <row r="44" spans="3:49" ht="20.25" customHeight="1" x14ac:dyDescent="0.15">
      <c r="C44" s="1518">
        <f>L40</f>
        <v>0</v>
      </c>
      <c r="D44" s="1519"/>
      <c r="E44" s="247" t="s">
        <v>502</v>
      </c>
      <c r="F44" s="1520">
        <v>40</v>
      </c>
      <c r="G44" s="1521"/>
      <c r="H44" s="247" t="s">
        <v>489</v>
      </c>
      <c r="I44" s="1522">
        <f>C44/F44</f>
        <v>0</v>
      </c>
      <c r="J44" s="1523"/>
      <c r="K44" s="247" t="s">
        <v>503</v>
      </c>
      <c r="L44" s="1524">
        <f>IF(C44&lt;40,1,ROUNDUP(I44,1))</f>
        <v>1</v>
      </c>
      <c r="M44" s="1525"/>
      <c r="N44" s="1526"/>
      <c r="O44" s="242"/>
      <c r="P44" s="242"/>
      <c r="Q44" s="242"/>
      <c r="R44" s="1507">
        <f>IF($Y$41="週",AA39,Y39)</f>
        <v>0</v>
      </c>
      <c r="S44" s="1508"/>
      <c r="T44" s="1508"/>
      <c r="U44" s="1509"/>
      <c r="V44" s="247" t="s">
        <v>502</v>
      </c>
      <c r="W44" s="1527">
        <f>IF($Y$41="週",$AV$5,$AZ$5)</f>
        <v>40</v>
      </c>
      <c r="X44" s="1528"/>
      <c r="Y44" s="1528"/>
      <c r="Z44" s="1529"/>
      <c r="AA44" s="247" t="s">
        <v>489</v>
      </c>
      <c r="AB44" s="1510">
        <f>ROUNDDOWN(R44/W44,1)</f>
        <v>0</v>
      </c>
      <c r="AC44" s="1511"/>
      <c r="AD44" s="1511"/>
      <c r="AE44" s="1512"/>
      <c r="AF44" s="242"/>
      <c r="AG44" s="242"/>
      <c r="AH44" s="242"/>
      <c r="AI44" s="242"/>
      <c r="AJ44" s="1532"/>
      <c r="AK44" s="1532"/>
      <c r="AL44" s="1532"/>
      <c r="AM44" s="1532"/>
      <c r="AN44" s="251"/>
      <c r="AO44" s="1530"/>
      <c r="AP44" s="1530"/>
      <c r="AQ44" s="1530"/>
      <c r="AR44" s="1530"/>
      <c r="AS44" s="251"/>
      <c r="AT44" s="1505"/>
      <c r="AU44" s="1505"/>
      <c r="AV44" s="1505"/>
      <c r="AW44" s="1505"/>
    </row>
    <row r="45" spans="3:49" ht="20.25" customHeight="1" x14ac:dyDescent="0.15">
      <c r="C45" s="242"/>
      <c r="D45" s="242"/>
      <c r="E45" s="242"/>
      <c r="F45" s="242"/>
      <c r="G45" s="242"/>
      <c r="H45" s="242"/>
      <c r="I45" s="242"/>
      <c r="J45" s="242"/>
      <c r="K45" s="242"/>
      <c r="L45" s="242" t="s">
        <v>501</v>
      </c>
      <c r="M45" s="242"/>
      <c r="N45" s="242"/>
      <c r="O45" s="242"/>
      <c r="P45" s="242"/>
      <c r="Q45" s="242"/>
      <c r="R45" s="242"/>
      <c r="S45" s="242"/>
      <c r="T45" s="242"/>
      <c r="U45" s="242"/>
      <c r="V45" s="242"/>
      <c r="W45" s="242"/>
      <c r="X45" s="242"/>
      <c r="Y45" s="242"/>
      <c r="Z45" s="242"/>
      <c r="AA45" s="245"/>
      <c r="AB45" s="242" t="s">
        <v>500</v>
      </c>
      <c r="AC45" s="242"/>
      <c r="AD45" s="242"/>
      <c r="AE45" s="242"/>
      <c r="AF45" s="242"/>
      <c r="AG45" s="242"/>
      <c r="AH45" s="242"/>
      <c r="AI45" s="242"/>
      <c r="AJ45" s="249"/>
      <c r="AK45" s="249"/>
      <c r="AL45" s="249"/>
      <c r="AM45" s="249"/>
      <c r="AN45" s="249"/>
      <c r="AO45" s="249"/>
      <c r="AP45" s="249"/>
      <c r="AQ45" s="249"/>
      <c r="AR45" s="249"/>
      <c r="AS45" s="250"/>
      <c r="AT45" s="249"/>
      <c r="AU45" s="249"/>
      <c r="AV45" s="249"/>
      <c r="AW45" s="249"/>
    </row>
    <row r="46" spans="3:49" ht="20.25" customHeight="1" x14ac:dyDescent="0.15">
      <c r="C46" s="242" t="s">
        <v>499</v>
      </c>
      <c r="D46" s="242"/>
      <c r="E46" s="242"/>
      <c r="F46" s="242"/>
      <c r="G46" s="242"/>
      <c r="H46" s="242"/>
      <c r="I46" s="242"/>
      <c r="J46" s="242"/>
      <c r="K46" s="242"/>
      <c r="L46" s="242"/>
      <c r="M46" s="242"/>
      <c r="N46" s="242"/>
      <c r="O46" s="242"/>
      <c r="P46" s="242"/>
      <c r="Q46" s="242"/>
      <c r="R46" s="242" t="s">
        <v>498</v>
      </c>
      <c r="S46" s="242"/>
      <c r="T46" s="242"/>
      <c r="U46" s="242"/>
      <c r="V46" s="242"/>
      <c r="W46" s="242"/>
      <c r="X46" s="242"/>
      <c r="Y46" s="242"/>
      <c r="Z46" s="242"/>
      <c r="AA46" s="245"/>
      <c r="AB46" s="242"/>
      <c r="AC46" s="242"/>
      <c r="AD46" s="242"/>
      <c r="AE46" s="242"/>
      <c r="AF46" s="242"/>
      <c r="AG46" s="242"/>
      <c r="AH46" s="242"/>
      <c r="AI46" s="242"/>
      <c r="AJ46" s="242"/>
      <c r="AK46" s="244"/>
      <c r="AL46" s="243"/>
      <c r="AM46" s="243"/>
      <c r="AN46" s="242"/>
      <c r="AO46" s="242"/>
      <c r="AP46" s="242"/>
      <c r="AQ46" s="242"/>
      <c r="AR46" s="242"/>
      <c r="AS46" s="242"/>
      <c r="AT46" s="242"/>
      <c r="AU46" s="242"/>
      <c r="AV46" s="242"/>
      <c r="AW46" s="242"/>
    </row>
    <row r="47" spans="3:49" ht="20.25" customHeight="1" x14ac:dyDescent="0.15">
      <c r="C47" s="242"/>
      <c r="D47" s="242" t="s">
        <v>497</v>
      </c>
      <c r="E47" s="242"/>
      <c r="F47" s="242"/>
      <c r="G47" s="242"/>
      <c r="H47" s="242"/>
      <c r="I47" s="242"/>
      <c r="J47" s="242"/>
      <c r="K47" s="242"/>
      <c r="L47" s="242"/>
      <c r="M47" s="242"/>
      <c r="N47" s="242"/>
      <c r="O47" s="242"/>
      <c r="P47" s="242"/>
      <c r="Q47" s="242"/>
      <c r="R47" s="242" t="s">
        <v>496</v>
      </c>
      <c r="S47" s="242"/>
      <c r="T47" s="242"/>
      <c r="U47" s="242"/>
      <c r="V47" s="242"/>
      <c r="W47" s="242"/>
      <c r="X47" s="242"/>
      <c r="Y47" s="242"/>
      <c r="Z47" s="242"/>
      <c r="AA47" s="245"/>
      <c r="AB47" s="247"/>
      <c r="AC47" s="247"/>
      <c r="AD47" s="247"/>
      <c r="AE47" s="247"/>
      <c r="AF47" s="242"/>
      <c r="AG47" s="242"/>
      <c r="AH47" s="242"/>
      <c r="AI47" s="242"/>
      <c r="AJ47" s="242"/>
      <c r="AK47" s="244"/>
      <c r="AL47" s="243"/>
      <c r="AM47" s="243"/>
      <c r="AN47" s="242"/>
      <c r="AO47" s="242"/>
      <c r="AP47" s="242"/>
      <c r="AQ47" s="242"/>
      <c r="AR47" s="242"/>
      <c r="AS47" s="242"/>
      <c r="AT47" s="242"/>
      <c r="AU47" s="242"/>
      <c r="AV47" s="242"/>
      <c r="AW47" s="242"/>
    </row>
    <row r="48" spans="3:49" ht="20.25" customHeight="1" x14ac:dyDescent="0.15">
      <c r="C48" s="242" t="s">
        <v>495</v>
      </c>
      <c r="D48" s="242"/>
      <c r="E48" s="242"/>
      <c r="F48" s="242"/>
      <c r="G48" s="242"/>
      <c r="H48" s="242"/>
      <c r="I48" s="242"/>
      <c r="J48" s="242"/>
      <c r="K48" s="242"/>
      <c r="L48" s="242"/>
      <c r="M48" s="242"/>
      <c r="N48" s="242"/>
      <c r="O48" s="242"/>
      <c r="P48" s="242"/>
      <c r="Q48" s="242"/>
      <c r="R48" s="242" t="s">
        <v>494</v>
      </c>
      <c r="S48" s="242"/>
      <c r="T48" s="242"/>
      <c r="U48" s="242"/>
      <c r="V48" s="242"/>
      <c r="W48" s="242" t="s">
        <v>493</v>
      </c>
      <c r="X48" s="242"/>
      <c r="Y48" s="242"/>
      <c r="Z48" s="242"/>
      <c r="AA48" s="242"/>
      <c r="AB48" s="1506" t="s">
        <v>492</v>
      </c>
      <c r="AC48" s="1506"/>
      <c r="AD48" s="1506"/>
      <c r="AE48" s="1506"/>
      <c r="AF48" s="242"/>
      <c r="AG48" s="242"/>
      <c r="AH48" s="242"/>
      <c r="AI48" s="242"/>
      <c r="AJ48" s="242"/>
      <c r="AK48" s="244"/>
      <c r="AL48" s="243"/>
      <c r="AM48" s="243"/>
      <c r="AN48" s="242"/>
      <c r="AO48" s="242"/>
      <c r="AP48" s="242"/>
      <c r="AQ48" s="242"/>
      <c r="AR48" s="242"/>
      <c r="AS48" s="242"/>
      <c r="AT48" s="242"/>
      <c r="AU48" s="242"/>
      <c r="AV48" s="242"/>
      <c r="AW48" s="242"/>
    </row>
    <row r="49" spans="3:58" ht="20.25" customHeight="1" x14ac:dyDescent="0.15">
      <c r="C49" s="242" t="s">
        <v>491</v>
      </c>
      <c r="D49" s="242"/>
      <c r="E49" s="242"/>
      <c r="F49" s="242"/>
      <c r="G49" s="242"/>
      <c r="H49" s="242"/>
      <c r="I49" s="242"/>
      <c r="J49" s="242"/>
      <c r="K49" s="242"/>
      <c r="L49" s="242"/>
      <c r="M49" s="242"/>
      <c r="N49" s="242"/>
      <c r="O49" s="242"/>
      <c r="P49" s="242"/>
      <c r="Q49" s="242"/>
      <c r="R49" s="1507">
        <f>AE39</f>
        <v>0</v>
      </c>
      <c r="S49" s="1508"/>
      <c r="T49" s="1508"/>
      <c r="U49" s="1509"/>
      <c r="V49" s="247" t="s">
        <v>490</v>
      </c>
      <c r="W49" s="1510">
        <f>AB44</f>
        <v>0</v>
      </c>
      <c r="X49" s="1511"/>
      <c r="Y49" s="1511"/>
      <c r="Z49" s="1512"/>
      <c r="AA49" s="247" t="s">
        <v>489</v>
      </c>
      <c r="AB49" s="1513">
        <f>ROUNDDOWN(R49+W49,1)</f>
        <v>0</v>
      </c>
      <c r="AC49" s="1514"/>
      <c r="AD49" s="1514"/>
      <c r="AE49" s="1515"/>
      <c r="AF49" s="242"/>
      <c r="AG49" s="242"/>
      <c r="AH49" s="242"/>
      <c r="AI49" s="242"/>
      <c r="AJ49" s="242"/>
      <c r="AK49" s="244"/>
      <c r="AL49" s="243"/>
      <c r="AM49" s="243"/>
      <c r="AN49" s="242"/>
      <c r="AO49" s="242"/>
      <c r="AP49" s="242"/>
      <c r="AQ49" s="242"/>
      <c r="AR49" s="242"/>
      <c r="AS49" s="242"/>
      <c r="AT49" s="242"/>
      <c r="AU49" s="242"/>
      <c r="AV49" s="242"/>
      <c r="AW49" s="242"/>
    </row>
    <row r="50" spans="3:58" ht="20.25" customHeight="1" x14ac:dyDescent="0.15">
      <c r="C50" s="242" t="s">
        <v>488</v>
      </c>
      <c r="D50" s="246"/>
      <c r="E50" s="246"/>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5"/>
      <c r="AD50" s="242"/>
      <c r="AE50" s="242"/>
      <c r="AF50" s="242"/>
      <c r="AG50" s="242"/>
      <c r="AH50" s="242"/>
      <c r="AI50" s="242"/>
      <c r="AJ50" s="242"/>
      <c r="AK50" s="244"/>
      <c r="AL50" s="243"/>
      <c r="AM50" s="243"/>
      <c r="AN50" s="242"/>
      <c r="AO50" s="242"/>
      <c r="AP50" s="242"/>
      <c r="AQ50" s="242"/>
      <c r="AR50" s="242"/>
      <c r="AS50" s="242"/>
      <c r="AT50" s="242"/>
      <c r="AU50" s="242"/>
      <c r="AV50" s="242"/>
      <c r="AW50" s="242"/>
    </row>
    <row r="51" spans="3:58" ht="20.25" customHeight="1" x14ac:dyDescent="0.15">
      <c r="C51" s="241"/>
      <c r="D51" s="241"/>
      <c r="T51" s="241"/>
      <c r="AJ51" s="240"/>
      <c r="AK51" s="239"/>
      <c r="AL51" s="239"/>
      <c r="BE51" s="239"/>
    </row>
    <row r="52" spans="3:58" ht="20.25" customHeight="1" x14ac:dyDescent="0.15">
      <c r="C52" s="241"/>
      <c r="D52" s="241"/>
      <c r="U52" s="241"/>
      <c r="AK52" s="240"/>
      <c r="AL52" s="239"/>
      <c r="AM52" s="239"/>
      <c r="BF52" s="239"/>
    </row>
    <row r="53" spans="3:58" ht="20.25" customHeight="1" x14ac:dyDescent="0.15">
      <c r="D53" s="241"/>
      <c r="U53" s="241"/>
      <c r="AK53" s="240"/>
      <c r="AL53" s="239"/>
      <c r="AM53" s="239"/>
      <c r="BF53" s="239"/>
    </row>
    <row r="54" spans="3:58" ht="20.25" customHeight="1" x14ac:dyDescent="0.15">
      <c r="C54" s="241"/>
      <c r="D54" s="241"/>
      <c r="U54" s="241"/>
      <c r="AK54" s="240"/>
      <c r="AL54" s="239"/>
      <c r="AM54" s="239"/>
      <c r="BF54" s="239"/>
    </row>
    <row r="55" spans="3:58" ht="20.25" customHeight="1" x14ac:dyDescent="0.15">
      <c r="C55" s="240"/>
      <c r="D55" s="240"/>
      <c r="E55" s="240"/>
      <c r="F55" s="240"/>
      <c r="G55" s="240"/>
      <c r="H55" s="240"/>
      <c r="I55" s="240"/>
      <c r="J55" s="240"/>
      <c r="K55" s="240"/>
      <c r="L55" s="240"/>
      <c r="M55" s="240"/>
      <c r="N55" s="240"/>
      <c r="O55" s="240"/>
      <c r="P55" s="240"/>
      <c r="Q55" s="240"/>
      <c r="R55" s="240"/>
      <c r="S55" s="240"/>
      <c r="T55" s="240"/>
      <c r="U55" s="239"/>
      <c r="V55" s="239"/>
      <c r="W55" s="240"/>
      <c r="X55" s="240"/>
      <c r="Y55" s="240"/>
      <c r="Z55" s="240"/>
      <c r="AA55" s="240"/>
      <c r="AB55" s="240"/>
      <c r="AC55" s="240"/>
      <c r="AD55" s="240"/>
      <c r="AE55" s="240"/>
      <c r="AF55" s="240"/>
      <c r="AG55" s="240"/>
      <c r="AH55" s="240"/>
      <c r="AI55" s="240"/>
      <c r="AJ55" s="240"/>
      <c r="AK55" s="240"/>
      <c r="AL55" s="239"/>
      <c r="AM55" s="239"/>
      <c r="BF55" s="239"/>
    </row>
    <row r="56" spans="3:58" ht="20.25" customHeight="1" x14ac:dyDescent="0.15">
      <c r="C56" s="240"/>
      <c r="D56" s="240"/>
      <c r="E56" s="240"/>
      <c r="F56" s="240"/>
      <c r="G56" s="240"/>
      <c r="H56" s="240"/>
      <c r="I56" s="240"/>
      <c r="J56" s="240"/>
      <c r="K56" s="240"/>
      <c r="L56" s="240"/>
      <c r="M56" s="240"/>
      <c r="N56" s="240"/>
      <c r="O56" s="240"/>
      <c r="P56" s="240"/>
      <c r="Q56" s="240"/>
      <c r="R56" s="240"/>
      <c r="S56" s="240"/>
      <c r="T56" s="240"/>
      <c r="U56" s="239"/>
      <c r="V56" s="239"/>
      <c r="W56" s="240"/>
      <c r="X56" s="240"/>
      <c r="Y56" s="240"/>
      <c r="Z56" s="240"/>
      <c r="AA56" s="240"/>
      <c r="AB56" s="240"/>
      <c r="AC56" s="240"/>
      <c r="AD56" s="240"/>
      <c r="AE56" s="240"/>
      <c r="AF56" s="240"/>
      <c r="AG56" s="240"/>
      <c r="AH56" s="240"/>
      <c r="AI56" s="240"/>
      <c r="AJ56" s="240"/>
      <c r="AK56" s="240"/>
      <c r="AL56" s="239"/>
      <c r="AM56" s="239"/>
      <c r="BF56" s="239"/>
    </row>
  </sheetData>
  <sheetProtection insertRows="0"/>
  <mergeCells count="258">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L35:M35"/>
    <mergeCell ref="R35:S35"/>
    <mergeCell ref="T35:U35"/>
    <mergeCell ref="V35:W35"/>
    <mergeCell ref="Y35:Z35"/>
    <mergeCell ref="AS33:AT33"/>
    <mergeCell ref="C34:E34"/>
    <mergeCell ref="F34:G34"/>
    <mergeCell ref="H34:I34"/>
    <mergeCell ref="J34:K34"/>
    <mergeCell ref="L34:M34"/>
    <mergeCell ref="T34:U34"/>
    <mergeCell ref="V34:W34"/>
    <mergeCell ref="Y34:Z34"/>
    <mergeCell ref="AA34:AB34"/>
    <mergeCell ref="L33:M33"/>
    <mergeCell ref="R33:S34"/>
    <mergeCell ref="T33:W33"/>
    <mergeCell ref="Y33:AB33"/>
    <mergeCell ref="AI33:AJ33"/>
    <mergeCell ref="AK33:AN33"/>
    <mergeCell ref="AI34:AJ34"/>
    <mergeCell ref="AK34:AN34"/>
    <mergeCell ref="AS34:AT34"/>
    <mergeCell ref="R36:S36"/>
    <mergeCell ref="T36:U36"/>
    <mergeCell ref="V36:W36"/>
    <mergeCell ref="AA35:AB35"/>
    <mergeCell ref="AE35:AF35"/>
    <mergeCell ref="AI35:AJ35"/>
    <mergeCell ref="AK35:AN35"/>
    <mergeCell ref="AQ35:AT35"/>
    <mergeCell ref="C36:E36"/>
    <mergeCell ref="F36:G36"/>
    <mergeCell ref="H36:I36"/>
    <mergeCell ref="J36:K36"/>
    <mergeCell ref="L36:M36"/>
    <mergeCell ref="AI36:AJ36"/>
    <mergeCell ref="AK36:AN36"/>
    <mergeCell ref="AQ36:AR36"/>
    <mergeCell ref="AS36:AT36"/>
    <mergeCell ref="Y36:Z36"/>
    <mergeCell ref="AA36:AB36"/>
    <mergeCell ref="AE36:AF36"/>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2"/>
  <conditionalFormatting sqref="C44:D44">
    <cfRule type="expression" dxfId="16" priority="4">
      <formula>INDIRECT(ADDRESS(ROW(),COLUMN()))=TRUNC(INDIRECT(ADDRESS(ROW(),COLUMN())))</formula>
    </cfRule>
  </conditionalFormatting>
  <conditionalFormatting sqref="F35:M38">
    <cfRule type="expression" dxfId="15" priority="6">
      <formula>INDIRECT(ADDRESS(ROW(),COLUMN()))=TRUNC(INDIRECT(ADDRESS(ROW(),COLUMN())))</formula>
    </cfRule>
  </conditionalFormatting>
  <conditionalFormatting sqref="L40:M40">
    <cfRule type="expression" dxfId="14" priority="5">
      <formula>INDIRECT(ADDRESS(ROW(),COLUMN()))=TRUNC(INDIRECT(ADDRESS(ROW(),COLUMN())))</formula>
    </cfRule>
  </conditionalFormatting>
  <conditionalFormatting sqref="R44:U44">
    <cfRule type="expression" dxfId="13" priority="3">
      <formula>INDIRECT(ADDRESS(ROW(),COLUMN()))=TRUNC(INDIRECT(ADDRESS(ROW(),COLUMN())))</formula>
    </cfRule>
  </conditionalFormatting>
  <conditionalFormatting sqref="R49:U49">
    <cfRule type="expression" dxfId="12" priority="2">
      <formula>INDIRECT(ADDRESS(ROW(),COLUMN()))=TRUNC(INDIRECT(ADDRESS(ROW(),COLUMN())))</formula>
    </cfRule>
  </conditionalFormatting>
  <conditionalFormatting sqref="AU13:AX30">
    <cfRule type="expression" dxfId="11"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標準様式１プルダウン・リスト!$C$4:$C$8</xm:f>
          </x14:formula1>
          <xm:sqref>AM1:BA1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BF138"/>
  <sheetViews>
    <sheetView showGridLines="0" topLeftCell="J1" zoomScale="55" zoomScaleNormal="55" zoomScaleSheetLayoutView="75" workbookViewId="0">
      <selection activeCell="R15" sqref="R15"/>
    </sheetView>
  </sheetViews>
  <sheetFormatPr defaultColWidth="5" defaultRowHeight="20.25" customHeight="1" x14ac:dyDescent="0.15"/>
  <cols>
    <col min="1" max="1" width="1.5" style="238" customWidth="1"/>
    <col min="2" max="56" width="6.25" style="238" customWidth="1"/>
    <col min="57" max="16384" width="5" style="238"/>
  </cols>
  <sheetData>
    <row r="1" spans="2:57" s="290" customFormat="1" ht="20.25" customHeight="1" x14ac:dyDescent="0.15">
      <c r="C1" s="312" t="s">
        <v>572</v>
      </c>
      <c r="D1" s="312"/>
      <c r="G1" s="311" t="s">
        <v>571</v>
      </c>
      <c r="J1" s="312"/>
      <c r="K1" s="312"/>
      <c r="L1" s="312"/>
      <c r="M1" s="312"/>
      <c r="AK1" s="289" t="s">
        <v>570</v>
      </c>
      <c r="AL1" s="289" t="s">
        <v>563</v>
      </c>
      <c r="AM1" s="1629" t="s">
        <v>569</v>
      </c>
      <c r="AN1" s="1629"/>
      <c r="AO1" s="1629"/>
      <c r="AP1" s="1629"/>
      <c r="AQ1" s="1629"/>
      <c r="AR1" s="1629"/>
      <c r="AS1" s="1629"/>
      <c r="AT1" s="1629"/>
      <c r="AU1" s="1629"/>
      <c r="AV1" s="1629"/>
      <c r="AW1" s="1629"/>
      <c r="AX1" s="1629"/>
      <c r="AY1" s="1629"/>
      <c r="AZ1" s="1629"/>
      <c r="BA1" s="1629"/>
      <c r="BB1" s="306" t="s">
        <v>562</v>
      </c>
    </row>
    <row r="2" spans="2:57" s="288" customFormat="1" ht="20.25" customHeight="1" x14ac:dyDescent="0.15">
      <c r="D2" s="311"/>
      <c r="H2" s="311"/>
      <c r="I2" s="289"/>
      <c r="J2" s="289"/>
      <c r="K2" s="289"/>
      <c r="L2" s="289"/>
      <c r="M2" s="289"/>
      <c r="T2" s="289" t="s">
        <v>568</v>
      </c>
      <c r="U2" s="1630">
        <v>6</v>
      </c>
      <c r="V2" s="1630"/>
      <c r="W2" s="289" t="s">
        <v>563</v>
      </c>
      <c r="X2" s="1631">
        <f>IF(U2=0,"",YEAR(DATE(2018+U2,1,1)))</f>
        <v>2024</v>
      </c>
      <c r="Y2" s="1631"/>
      <c r="Z2" s="288" t="s">
        <v>567</v>
      </c>
      <c r="AA2" s="288" t="s">
        <v>566</v>
      </c>
      <c r="AB2" s="1630">
        <v>4</v>
      </c>
      <c r="AC2" s="1630"/>
      <c r="AD2" s="288" t="s">
        <v>565</v>
      </c>
      <c r="AJ2" s="306"/>
      <c r="AK2" s="289" t="s">
        <v>564</v>
      </c>
      <c r="AL2" s="289" t="s">
        <v>563</v>
      </c>
      <c r="AM2" s="1630"/>
      <c r="AN2" s="1630"/>
      <c r="AO2" s="1630"/>
      <c r="AP2" s="1630"/>
      <c r="AQ2" s="1630"/>
      <c r="AR2" s="1630"/>
      <c r="AS2" s="1630"/>
      <c r="AT2" s="1630"/>
      <c r="AU2" s="1630"/>
      <c r="AV2" s="1630"/>
      <c r="AW2" s="1630"/>
      <c r="AX2" s="1630"/>
      <c r="AY2" s="1630"/>
      <c r="AZ2" s="1630"/>
      <c r="BA2" s="1630"/>
      <c r="BB2" s="306" t="s">
        <v>562</v>
      </c>
      <c r="BC2" s="289"/>
      <c r="BD2" s="289"/>
      <c r="BE2" s="289"/>
    </row>
    <row r="3" spans="2:57" s="288" customFormat="1" ht="20.25" customHeight="1" x14ac:dyDescent="0.15">
      <c r="D3" s="311"/>
      <c r="H3" s="311"/>
      <c r="I3" s="289"/>
      <c r="J3" s="289"/>
      <c r="K3" s="289"/>
      <c r="L3" s="289"/>
      <c r="M3" s="289"/>
      <c r="T3" s="310"/>
      <c r="U3" s="293"/>
      <c r="V3" s="293"/>
      <c r="W3" s="309"/>
      <c r="X3" s="293"/>
      <c r="Y3" s="293"/>
      <c r="Z3" s="294"/>
      <c r="AA3" s="294"/>
      <c r="AB3" s="293"/>
      <c r="AC3" s="293"/>
      <c r="AD3" s="257"/>
      <c r="AJ3" s="306"/>
      <c r="AK3" s="289"/>
      <c r="AL3" s="289"/>
      <c r="AM3" s="305"/>
      <c r="AN3" s="305"/>
      <c r="AO3" s="305"/>
      <c r="AP3" s="305"/>
      <c r="AQ3" s="305"/>
      <c r="AR3" s="305"/>
      <c r="AS3" s="305"/>
      <c r="AT3" s="305"/>
      <c r="AU3" s="305"/>
      <c r="AV3" s="305"/>
      <c r="AW3" s="305"/>
      <c r="AX3" s="305"/>
      <c r="AY3" s="304" t="s">
        <v>561</v>
      </c>
      <c r="AZ3" s="1632" t="s">
        <v>560</v>
      </c>
      <c r="BA3" s="1632"/>
      <c r="BB3" s="1632"/>
      <c r="BC3" s="1632"/>
      <c r="BD3" s="289"/>
      <c r="BE3" s="289"/>
    </row>
    <row r="4" spans="2:57" s="288" customFormat="1" ht="20.25" customHeight="1" x14ac:dyDescent="0.15">
      <c r="B4" s="300"/>
      <c r="C4" s="300"/>
      <c r="D4" s="300"/>
      <c r="E4" s="300"/>
      <c r="F4" s="300"/>
      <c r="G4" s="300"/>
      <c r="H4" s="300"/>
      <c r="I4" s="300"/>
      <c r="J4" s="308"/>
      <c r="K4" s="303"/>
      <c r="L4" s="303"/>
      <c r="M4" s="303"/>
      <c r="N4" s="303"/>
      <c r="O4" s="303"/>
      <c r="P4" s="307"/>
      <c r="Q4" s="303"/>
      <c r="R4" s="303"/>
      <c r="Z4" s="294"/>
      <c r="AA4" s="294"/>
      <c r="AB4" s="293"/>
      <c r="AC4" s="293"/>
      <c r="AD4" s="257"/>
      <c r="AJ4" s="306"/>
      <c r="AK4" s="289"/>
      <c r="AL4" s="289"/>
      <c r="AM4" s="305"/>
      <c r="AN4" s="305"/>
      <c r="AO4" s="305"/>
      <c r="AP4" s="305"/>
      <c r="AQ4" s="305"/>
      <c r="AR4" s="305"/>
      <c r="AS4" s="305"/>
      <c r="AT4" s="305"/>
      <c r="AU4" s="305"/>
      <c r="AV4" s="305"/>
      <c r="AW4" s="305"/>
      <c r="AX4" s="305"/>
      <c r="AY4" s="304" t="s">
        <v>559</v>
      </c>
      <c r="AZ4" s="1632" t="s">
        <v>558</v>
      </c>
      <c r="BA4" s="1632"/>
      <c r="BB4" s="1632"/>
      <c r="BC4" s="1632"/>
      <c r="BD4" s="289"/>
      <c r="BE4" s="289"/>
    </row>
    <row r="5" spans="2:57" s="288" customFormat="1" ht="20.25" customHeight="1" x14ac:dyDescent="0.15">
      <c r="B5" s="298"/>
      <c r="C5" s="298"/>
      <c r="D5" s="298"/>
      <c r="E5" s="298"/>
      <c r="F5" s="298"/>
      <c r="G5" s="298"/>
      <c r="H5" s="298"/>
      <c r="I5" s="298"/>
      <c r="J5" s="303"/>
      <c r="K5" s="302"/>
      <c r="L5" s="301"/>
      <c r="M5" s="301"/>
      <c r="N5" s="301"/>
      <c r="O5" s="301"/>
      <c r="P5" s="298"/>
      <c r="Q5" s="300"/>
      <c r="R5" s="300"/>
      <c r="S5" s="290"/>
      <c r="Z5" s="294"/>
      <c r="AA5" s="294"/>
      <c r="AB5" s="293"/>
      <c r="AC5" s="293"/>
      <c r="AD5" s="290"/>
      <c r="AE5" s="290"/>
      <c r="AF5" s="290"/>
      <c r="AG5" s="290"/>
      <c r="AJ5" s="290" t="s">
        <v>557</v>
      </c>
      <c r="AK5" s="290"/>
      <c r="AL5" s="290"/>
      <c r="AM5" s="290"/>
      <c r="AN5" s="290"/>
      <c r="AO5" s="290"/>
      <c r="AP5" s="290"/>
      <c r="AQ5" s="290"/>
      <c r="AR5" s="300"/>
      <c r="AS5" s="300"/>
      <c r="AT5" s="242"/>
      <c r="AU5" s="290"/>
      <c r="AV5" s="1646">
        <v>40</v>
      </c>
      <c r="AW5" s="1647"/>
      <c r="AX5" s="242" t="s">
        <v>556</v>
      </c>
      <c r="AY5" s="290"/>
      <c r="AZ5" s="1646">
        <v>160</v>
      </c>
      <c r="BA5" s="1647"/>
      <c r="BB5" s="242" t="s">
        <v>555</v>
      </c>
      <c r="BC5" s="290"/>
      <c r="BE5" s="289"/>
    </row>
    <row r="6" spans="2:57" s="288" customFormat="1" ht="20.25" customHeight="1" x14ac:dyDescent="0.15">
      <c r="B6" s="298"/>
      <c r="C6" s="298"/>
      <c r="D6" s="298"/>
      <c r="E6" s="298"/>
      <c r="F6" s="298"/>
      <c r="G6" s="298"/>
      <c r="H6" s="298"/>
      <c r="I6" s="298"/>
      <c r="J6" s="298"/>
      <c r="K6" s="299"/>
      <c r="L6" s="299"/>
      <c r="M6" s="299"/>
      <c r="N6" s="298"/>
      <c r="O6" s="297"/>
      <c r="P6" s="296"/>
      <c r="Q6" s="296"/>
      <c r="R6" s="295"/>
      <c r="S6" s="291"/>
      <c r="Z6" s="294"/>
      <c r="AA6" s="294"/>
      <c r="AB6" s="293"/>
      <c r="AC6" s="293"/>
      <c r="AD6" s="242"/>
      <c r="AE6" s="290"/>
      <c r="AF6" s="290"/>
      <c r="AG6" s="290"/>
      <c r="AL6" s="290"/>
      <c r="AM6" s="290"/>
      <c r="AN6" s="245"/>
      <c r="AO6" s="292"/>
      <c r="AP6" s="292"/>
      <c r="AQ6" s="291"/>
      <c r="AR6" s="291"/>
      <c r="AS6" s="291"/>
      <c r="AT6" s="291"/>
      <c r="AU6" s="291"/>
      <c r="AV6" s="291"/>
      <c r="AW6" s="290" t="s">
        <v>554</v>
      </c>
      <c r="AX6" s="290"/>
      <c r="AY6" s="290"/>
      <c r="AZ6" s="1648">
        <f>DAY(EOMONTH(DATE(X2,AB2,1),0))</f>
        <v>30</v>
      </c>
      <c r="BA6" s="1649"/>
      <c r="BB6" s="242" t="s">
        <v>553</v>
      </c>
      <c r="BE6" s="289"/>
    </row>
    <row r="7" spans="2:57" ht="20.25" customHeight="1" thickBot="1" x14ac:dyDescent="0.2">
      <c r="C7" s="241"/>
      <c r="D7" s="241"/>
      <c r="S7" s="241"/>
      <c r="AJ7" s="241"/>
      <c r="BC7" s="287"/>
      <c r="BD7" s="287"/>
      <c r="BE7" s="287"/>
    </row>
    <row r="8" spans="2:57" ht="20.25" customHeight="1" thickBot="1" x14ac:dyDescent="0.2">
      <c r="B8" s="1612" t="s">
        <v>552</v>
      </c>
      <c r="C8" s="1615" t="s">
        <v>551</v>
      </c>
      <c r="D8" s="1616"/>
      <c r="E8" s="1621" t="s">
        <v>550</v>
      </c>
      <c r="F8" s="1616"/>
      <c r="G8" s="1621" t="s">
        <v>549</v>
      </c>
      <c r="H8" s="1615"/>
      <c r="I8" s="1615"/>
      <c r="J8" s="1615"/>
      <c r="K8" s="1616"/>
      <c r="L8" s="1621" t="s">
        <v>548</v>
      </c>
      <c r="M8" s="1615"/>
      <c r="N8" s="1615"/>
      <c r="O8" s="1624"/>
      <c r="P8" s="1627" t="s">
        <v>547</v>
      </c>
      <c r="Q8" s="1628"/>
      <c r="R8" s="1628"/>
      <c r="S8" s="1628"/>
      <c r="T8" s="1628"/>
      <c r="U8" s="1628"/>
      <c r="V8" s="1628"/>
      <c r="W8" s="1628"/>
      <c r="X8" s="1628"/>
      <c r="Y8" s="1628"/>
      <c r="Z8" s="1628"/>
      <c r="AA8" s="1628"/>
      <c r="AB8" s="1628"/>
      <c r="AC8" s="1628"/>
      <c r="AD8" s="1628"/>
      <c r="AE8" s="1628"/>
      <c r="AF8" s="1628"/>
      <c r="AG8" s="1628"/>
      <c r="AH8" s="1628"/>
      <c r="AI8" s="1628"/>
      <c r="AJ8" s="1628"/>
      <c r="AK8" s="1628"/>
      <c r="AL8" s="1628"/>
      <c r="AM8" s="1628"/>
      <c r="AN8" s="1628"/>
      <c r="AO8" s="1628"/>
      <c r="AP8" s="1628"/>
      <c r="AQ8" s="1628"/>
      <c r="AR8" s="1628"/>
      <c r="AS8" s="1628"/>
      <c r="AT8" s="1628"/>
      <c r="AU8" s="1633" t="str">
        <f>IF(AZ3="４週","(9)1～4週目の勤務時間数合計","(9)1か月の勤務時間数合計")</f>
        <v>(9)1～4週目の勤務時間数合計</v>
      </c>
      <c r="AV8" s="1634"/>
      <c r="AW8" s="1633" t="s">
        <v>546</v>
      </c>
      <c r="AX8" s="1634"/>
      <c r="AY8" s="1641" t="s">
        <v>545</v>
      </c>
      <c r="AZ8" s="1641"/>
      <c r="BA8" s="1641"/>
      <c r="BB8" s="1641"/>
      <c r="BC8" s="1641"/>
      <c r="BD8" s="1641"/>
    </row>
    <row r="9" spans="2:57" ht="20.25" customHeight="1" thickBot="1" x14ac:dyDescent="0.2">
      <c r="B9" s="1613"/>
      <c r="C9" s="1617"/>
      <c r="D9" s="1618"/>
      <c r="E9" s="1622"/>
      <c r="F9" s="1618"/>
      <c r="G9" s="1622"/>
      <c r="H9" s="1617"/>
      <c r="I9" s="1617"/>
      <c r="J9" s="1617"/>
      <c r="K9" s="1618"/>
      <c r="L9" s="1622"/>
      <c r="M9" s="1617"/>
      <c r="N9" s="1617"/>
      <c r="O9" s="1625"/>
      <c r="P9" s="1643" t="s">
        <v>544</v>
      </c>
      <c r="Q9" s="1644"/>
      <c r="R9" s="1644"/>
      <c r="S9" s="1644"/>
      <c r="T9" s="1644"/>
      <c r="U9" s="1644"/>
      <c r="V9" s="1645"/>
      <c r="W9" s="1643" t="s">
        <v>543</v>
      </c>
      <c r="X9" s="1644"/>
      <c r="Y9" s="1644"/>
      <c r="Z9" s="1644"/>
      <c r="AA9" s="1644"/>
      <c r="AB9" s="1644"/>
      <c r="AC9" s="1645"/>
      <c r="AD9" s="1643" t="s">
        <v>542</v>
      </c>
      <c r="AE9" s="1644"/>
      <c r="AF9" s="1644"/>
      <c r="AG9" s="1644"/>
      <c r="AH9" s="1644"/>
      <c r="AI9" s="1644"/>
      <c r="AJ9" s="1645"/>
      <c r="AK9" s="1643" t="s">
        <v>541</v>
      </c>
      <c r="AL9" s="1644"/>
      <c r="AM9" s="1644"/>
      <c r="AN9" s="1644"/>
      <c r="AO9" s="1644"/>
      <c r="AP9" s="1644"/>
      <c r="AQ9" s="1645"/>
      <c r="AR9" s="1643" t="s">
        <v>540</v>
      </c>
      <c r="AS9" s="1644"/>
      <c r="AT9" s="1645"/>
      <c r="AU9" s="1635"/>
      <c r="AV9" s="1636"/>
      <c r="AW9" s="1635"/>
      <c r="AX9" s="1636"/>
      <c r="AY9" s="1641"/>
      <c r="AZ9" s="1641"/>
      <c r="BA9" s="1641"/>
      <c r="BB9" s="1641"/>
      <c r="BC9" s="1641"/>
      <c r="BD9" s="1641"/>
    </row>
    <row r="10" spans="2:57" ht="20.25" customHeight="1" thickBot="1" x14ac:dyDescent="0.2">
      <c r="B10" s="1613"/>
      <c r="C10" s="1617"/>
      <c r="D10" s="1618"/>
      <c r="E10" s="1622"/>
      <c r="F10" s="1618"/>
      <c r="G10" s="1622"/>
      <c r="H10" s="1617"/>
      <c r="I10" s="1617"/>
      <c r="J10" s="1617"/>
      <c r="K10" s="1618"/>
      <c r="L10" s="1622"/>
      <c r="M10" s="1617"/>
      <c r="N10" s="1617"/>
      <c r="O10" s="1625"/>
      <c r="P10" s="286">
        <f>DAY(DATE($X$2,$AB$2,1))</f>
        <v>1</v>
      </c>
      <c r="Q10" s="266">
        <f>DAY(DATE($X$2,$AB$2,2))</f>
        <v>2</v>
      </c>
      <c r="R10" s="266">
        <f>DAY(DATE($X$2,$AB$2,3))</f>
        <v>3</v>
      </c>
      <c r="S10" s="266">
        <f>DAY(DATE($X$2,$AB$2,4))</f>
        <v>4</v>
      </c>
      <c r="T10" s="266">
        <f>DAY(DATE($X$2,$AB$2,5))</f>
        <v>5</v>
      </c>
      <c r="U10" s="266">
        <f>DAY(DATE($X$2,$AB$2,6))</f>
        <v>6</v>
      </c>
      <c r="V10" s="285">
        <f>DAY(DATE($X$2,$AB$2,7))</f>
        <v>7</v>
      </c>
      <c r="W10" s="286">
        <f>DAY(DATE($X$2,$AB$2,8))</f>
        <v>8</v>
      </c>
      <c r="X10" s="266">
        <f>DAY(DATE($X$2,$AB$2,9))</f>
        <v>9</v>
      </c>
      <c r="Y10" s="266">
        <f>DAY(DATE($X$2,$AB$2,10))</f>
        <v>10</v>
      </c>
      <c r="Z10" s="266">
        <f>DAY(DATE($X$2,$AB$2,11))</f>
        <v>11</v>
      </c>
      <c r="AA10" s="266">
        <f>DAY(DATE($X$2,$AB$2,12))</f>
        <v>12</v>
      </c>
      <c r="AB10" s="266">
        <f>DAY(DATE($X$2,$AB$2,13))</f>
        <v>13</v>
      </c>
      <c r="AC10" s="285">
        <f>DAY(DATE($X$2,$AB$2,14))</f>
        <v>14</v>
      </c>
      <c r="AD10" s="286">
        <f>DAY(DATE($X$2,$AB$2,15))</f>
        <v>15</v>
      </c>
      <c r="AE10" s="266">
        <f>DAY(DATE($X$2,$AB$2,16))</f>
        <v>16</v>
      </c>
      <c r="AF10" s="266">
        <f>DAY(DATE($X$2,$AB$2,17))</f>
        <v>17</v>
      </c>
      <c r="AG10" s="266">
        <f>DAY(DATE($X$2,$AB$2,18))</f>
        <v>18</v>
      </c>
      <c r="AH10" s="266">
        <f>DAY(DATE($X$2,$AB$2,19))</f>
        <v>19</v>
      </c>
      <c r="AI10" s="266">
        <f>DAY(DATE($X$2,$AB$2,20))</f>
        <v>20</v>
      </c>
      <c r="AJ10" s="285">
        <f>DAY(DATE($X$2,$AB$2,21))</f>
        <v>21</v>
      </c>
      <c r="AK10" s="286">
        <f>DAY(DATE($X$2,$AB$2,22))</f>
        <v>22</v>
      </c>
      <c r="AL10" s="266">
        <f>DAY(DATE($X$2,$AB$2,23))</f>
        <v>23</v>
      </c>
      <c r="AM10" s="266">
        <f>DAY(DATE($X$2,$AB$2,24))</f>
        <v>24</v>
      </c>
      <c r="AN10" s="266">
        <f>DAY(DATE($X$2,$AB$2,25))</f>
        <v>25</v>
      </c>
      <c r="AO10" s="266">
        <f>DAY(DATE($X$2,$AB$2,26))</f>
        <v>26</v>
      </c>
      <c r="AP10" s="266">
        <f>DAY(DATE($X$2,$AB$2,27))</f>
        <v>27</v>
      </c>
      <c r="AQ10" s="285">
        <f>DAY(DATE($X$2,$AB$2,28))</f>
        <v>28</v>
      </c>
      <c r="AR10" s="286" t="str">
        <f>IF(AZ3="暦月",IF(DAY(DATE($X$2,$AB$2,29))=29,29,""),"")</f>
        <v/>
      </c>
      <c r="AS10" s="266" t="str">
        <f>IF(AZ3="暦月",IF(DAY(DATE($X$2,$AB$2,30))=30,30,""),"")</f>
        <v/>
      </c>
      <c r="AT10" s="285" t="str">
        <f>IF(AZ3="暦月",IF(DAY(DATE($X$2,$AB$2,31))=31,31,""),"")</f>
        <v/>
      </c>
      <c r="AU10" s="1635"/>
      <c r="AV10" s="1636"/>
      <c r="AW10" s="1635"/>
      <c r="AX10" s="1636"/>
      <c r="AY10" s="1641"/>
      <c r="AZ10" s="1641"/>
      <c r="BA10" s="1641"/>
      <c r="BB10" s="1641"/>
      <c r="BC10" s="1641"/>
      <c r="BD10" s="1641"/>
    </row>
    <row r="11" spans="2:57" ht="20.25" hidden="1" customHeight="1" thickBot="1" x14ac:dyDescent="0.2">
      <c r="B11" s="1613"/>
      <c r="C11" s="1617"/>
      <c r="D11" s="1618"/>
      <c r="E11" s="1622"/>
      <c r="F11" s="1618"/>
      <c r="G11" s="1622"/>
      <c r="H11" s="1617"/>
      <c r="I11" s="1617"/>
      <c r="J11" s="1617"/>
      <c r="K11" s="1618"/>
      <c r="L11" s="1622"/>
      <c r="M11" s="1617"/>
      <c r="N11" s="1617"/>
      <c r="O11" s="1625"/>
      <c r="P11" s="286">
        <f>WEEKDAY(DATE($X$2,$AB$2,1))</f>
        <v>2</v>
      </c>
      <c r="Q11" s="266">
        <f>WEEKDAY(DATE($X$2,$AB$2,2))</f>
        <v>3</v>
      </c>
      <c r="R11" s="266">
        <f>WEEKDAY(DATE($X$2,$AB$2,3))</f>
        <v>4</v>
      </c>
      <c r="S11" s="266">
        <f>WEEKDAY(DATE($X$2,$AB$2,4))</f>
        <v>5</v>
      </c>
      <c r="T11" s="266">
        <f>WEEKDAY(DATE($X$2,$AB$2,5))</f>
        <v>6</v>
      </c>
      <c r="U11" s="266">
        <f>WEEKDAY(DATE($X$2,$AB$2,6))</f>
        <v>7</v>
      </c>
      <c r="V11" s="285">
        <f>WEEKDAY(DATE($X$2,$AB$2,7))</f>
        <v>1</v>
      </c>
      <c r="W11" s="286">
        <f>WEEKDAY(DATE($X$2,$AB$2,8))</f>
        <v>2</v>
      </c>
      <c r="X11" s="266">
        <f>WEEKDAY(DATE($X$2,$AB$2,9))</f>
        <v>3</v>
      </c>
      <c r="Y11" s="266">
        <f>WEEKDAY(DATE($X$2,$AB$2,10))</f>
        <v>4</v>
      </c>
      <c r="Z11" s="266">
        <f>WEEKDAY(DATE($X$2,$AB$2,11))</f>
        <v>5</v>
      </c>
      <c r="AA11" s="266">
        <f>WEEKDAY(DATE($X$2,$AB$2,12))</f>
        <v>6</v>
      </c>
      <c r="AB11" s="266">
        <f>WEEKDAY(DATE($X$2,$AB$2,13))</f>
        <v>7</v>
      </c>
      <c r="AC11" s="285">
        <f>WEEKDAY(DATE($X$2,$AB$2,14))</f>
        <v>1</v>
      </c>
      <c r="AD11" s="286">
        <f>WEEKDAY(DATE($X$2,$AB$2,15))</f>
        <v>2</v>
      </c>
      <c r="AE11" s="266">
        <f>WEEKDAY(DATE($X$2,$AB$2,16))</f>
        <v>3</v>
      </c>
      <c r="AF11" s="266">
        <f>WEEKDAY(DATE($X$2,$AB$2,17))</f>
        <v>4</v>
      </c>
      <c r="AG11" s="266">
        <f>WEEKDAY(DATE($X$2,$AB$2,18))</f>
        <v>5</v>
      </c>
      <c r="AH11" s="266">
        <f>WEEKDAY(DATE($X$2,$AB$2,19))</f>
        <v>6</v>
      </c>
      <c r="AI11" s="266">
        <f>WEEKDAY(DATE($X$2,$AB$2,20))</f>
        <v>7</v>
      </c>
      <c r="AJ11" s="285">
        <f>WEEKDAY(DATE($X$2,$AB$2,21))</f>
        <v>1</v>
      </c>
      <c r="AK11" s="286">
        <f>WEEKDAY(DATE($X$2,$AB$2,22))</f>
        <v>2</v>
      </c>
      <c r="AL11" s="266">
        <f>WEEKDAY(DATE($X$2,$AB$2,23))</f>
        <v>3</v>
      </c>
      <c r="AM11" s="266">
        <f>WEEKDAY(DATE($X$2,$AB$2,24))</f>
        <v>4</v>
      </c>
      <c r="AN11" s="266">
        <f>WEEKDAY(DATE($X$2,$AB$2,25))</f>
        <v>5</v>
      </c>
      <c r="AO11" s="266">
        <f>WEEKDAY(DATE($X$2,$AB$2,26))</f>
        <v>6</v>
      </c>
      <c r="AP11" s="266">
        <f>WEEKDAY(DATE($X$2,$AB$2,27))</f>
        <v>7</v>
      </c>
      <c r="AQ11" s="285">
        <f>WEEKDAY(DATE($X$2,$AB$2,28))</f>
        <v>1</v>
      </c>
      <c r="AR11" s="286">
        <f>IF(AR10=29,WEEKDAY(DATE($X$2,$AB$2,29)),0)</f>
        <v>0</v>
      </c>
      <c r="AS11" s="266">
        <f>IF(AS10=30,WEEKDAY(DATE($X$2,$AB$2,30)),0)</f>
        <v>0</v>
      </c>
      <c r="AT11" s="285">
        <f>IF(AT10=31,WEEKDAY(DATE($X$2,$AB$2,31)),0)</f>
        <v>0</v>
      </c>
      <c r="AU11" s="1637"/>
      <c r="AV11" s="1638"/>
      <c r="AW11" s="1637"/>
      <c r="AX11" s="1638"/>
      <c r="AY11" s="1642"/>
      <c r="AZ11" s="1642"/>
      <c r="BA11" s="1642"/>
      <c r="BB11" s="1642"/>
      <c r="BC11" s="1642"/>
      <c r="BD11" s="1642"/>
    </row>
    <row r="12" spans="2:57" ht="20.25" customHeight="1" thickBot="1" x14ac:dyDescent="0.2">
      <c r="B12" s="1614"/>
      <c r="C12" s="1619"/>
      <c r="D12" s="1620"/>
      <c r="E12" s="1623"/>
      <c r="F12" s="1620"/>
      <c r="G12" s="1623"/>
      <c r="H12" s="1619"/>
      <c r="I12" s="1619"/>
      <c r="J12" s="1619"/>
      <c r="K12" s="1620"/>
      <c r="L12" s="1623"/>
      <c r="M12" s="1619"/>
      <c r="N12" s="1619"/>
      <c r="O12" s="1626"/>
      <c r="P12" s="284" t="str">
        <f t="shared" ref="P12:AQ12" si="0">IF(P11=1,"日",IF(P11=2,"月",IF(P11=3,"火",IF(P11=4,"水",IF(P11=5,"木",IF(P11=6,"金","土"))))))</f>
        <v>月</v>
      </c>
      <c r="Q12" s="282" t="str">
        <f t="shared" si="0"/>
        <v>火</v>
      </c>
      <c r="R12" s="282" t="str">
        <f t="shared" si="0"/>
        <v>水</v>
      </c>
      <c r="S12" s="282" t="str">
        <f t="shared" si="0"/>
        <v>木</v>
      </c>
      <c r="T12" s="282" t="str">
        <f t="shared" si="0"/>
        <v>金</v>
      </c>
      <c r="U12" s="282" t="str">
        <f t="shared" si="0"/>
        <v>土</v>
      </c>
      <c r="V12" s="283" t="str">
        <f t="shared" si="0"/>
        <v>日</v>
      </c>
      <c r="W12" s="284" t="str">
        <f t="shared" si="0"/>
        <v>月</v>
      </c>
      <c r="X12" s="282" t="str">
        <f t="shared" si="0"/>
        <v>火</v>
      </c>
      <c r="Y12" s="282" t="str">
        <f t="shared" si="0"/>
        <v>水</v>
      </c>
      <c r="Z12" s="282" t="str">
        <f t="shared" si="0"/>
        <v>木</v>
      </c>
      <c r="AA12" s="282" t="str">
        <f t="shared" si="0"/>
        <v>金</v>
      </c>
      <c r="AB12" s="282" t="str">
        <f t="shared" si="0"/>
        <v>土</v>
      </c>
      <c r="AC12" s="283" t="str">
        <f t="shared" si="0"/>
        <v>日</v>
      </c>
      <c r="AD12" s="284" t="str">
        <f t="shared" si="0"/>
        <v>月</v>
      </c>
      <c r="AE12" s="282" t="str">
        <f t="shared" si="0"/>
        <v>火</v>
      </c>
      <c r="AF12" s="282" t="str">
        <f t="shared" si="0"/>
        <v>水</v>
      </c>
      <c r="AG12" s="282" t="str">
        <f t="shared" si="0"/>
        <v>木</v>
      </c>
      <c r="AH12" s="282" t="str">
        <f t="shared" si="0"/>
        <v>金</v>
      </c>
      <c r="AI12" s="282" t="str">
        <f t="shared" si="0"/>
        <v>土</v>
      </c>
      <c r="AJ12" s="283" t="str">
        <f t="shared" si="0"/>
        <v>日</v>
      </c>
      <c r="AK12" s="284" t="str">
        <f t="shared" si="0"/>
        <v>月</v>
      </c>
      <c r="AL12" s="282" t="str">
        <f t="shared" si="0"/>
        <v>火</v>
      </c>
      <c r="AM12" s="282" t="str">
        <f t="shared" si="0"/>
        <v>水</v>
      </c>
      <c r="AN12" s="282" t="str">
        <f t="shared" si="0"/>
        <v>木</v>
      </c>
      <c r="AO12" s="282" t="str">
        <f t="shared" si="0"/>
        <v>金</v>
      </c>
      <c r="AP12" s="282" t="str">
        <f t="shared" si="0"/>
        <v>土</v>
      </c>
      <c r="AQ12" s="283" t="str">
        <f t="shared" si="0"/>
        <v>日</v>
      </c>
      <c r="AR12" s="282" t="str">
        <f>IF(AR11=1,"日",IF(AR11=2,"月",IF(AR11=3,"火",IF(AR11=4,"水",IF(AR11=5,"木",IF(AR11=6,"金",IF(AR11=0,"","土")))))))</f>
        <v/>
      </c>
      <c r="AS12" s="282" t="str">
        <f>IF(AS11=1,"日",IF(AS11=2,"月",IF(AS11=3,"火",IF(AS11=4,"水",IF(AS11=5,"木",IF(AS11=6,"金",IF(AS11=0,"","土")))))))</f>
        <v/>
      </c>
      <c r="AT12" s="282" t="str">
        <f>IF(AT11=1,"日",IF(AT11=2,"月",IF(AT11=3,"火",IF(AT11=4,"水",IF(AT11=5,"木",IF(AT11=6,"金",IF(AT11=0,"","土")))))))</f>
        <v/>
      </c>
      <c r="AU12" s="1639"/>
      <c r="AV12" s="1640"/>
      <c r="AW12" s="1639"/>
      <c r="AX12" s="1640"/>
      <c r="AY12" s="1641"/>
      <c r="AZ12" s="1641"/>
      <c r="BA12" s="1641"/>
      <c r="BB12" s="1641"/>
      <c r="BC12" s="1641"/>
      <c r="BD12" s="1641"/>
    </row>
    <row r="13" spans="2:57" ht="39.950000000000003" customHeight="1" x14ac:dyDescent="0.15">
      <c r="B13" s="281">
        <v>1</v>
      </c>
      <c r="C13" s="1598"/>
      <c r="D13" s="1599"/>
      <c r="E13" s="1600"/>
      <c r="F13" s="1601"/>
      <c r="G13" s="1602"/>
      <c r="H13" s="1603"/>
      <c r="I13" s="1603"/>
      <c r="J13" s="1603"/>
      <c r="K13" s="1604"/>
      <c r="L13" s="1605"/>
      <c r="M13" s="1606"/>
      <c r="N13" s="1606"/>
      <c r="O13" s="1607"/>
      <c r="P13" s="280"/>
      <c r="Q13" s="279"/>
      <c r="R13" s="279"/>
      <c r="S13" s="279"/>
      <c r="T13" s="279"/>
      <c r="U13" s="279"/>
      <c r="V13" s="278"/>
      <c r="W13" s="280"/>
      <c r="X13" s="279"/>
      <c r="Y13" s="279"/>
      <c r="Z13" s="279"/>
      <c r="AA13" s="279"/>
      <c r="AB13" s="279"/>
      <c r="AC13" s="278"/>
      <c r="AD13" s="280"/>
      <c r="AE13" s="279"/>
      <c r="AF13" s="279"/>
      <c r="AG13" s="279"/>
      <c r="AH13" s="279"/>
      <c r="AI13" s="279"/>
      <c r="AJ13" s="278"/>
      <c r="AK13" s="280"/>
      <c r="AL13" s="279"/>
      <c r="AM13" s="279"/>
      <c r="AN13" s="279"/>
      <c r="AO13" s="279"/>
      <c r="AP13" s="279"/>
      <c r="AQ13" s="278"/>
      <c r="AR13" s="280"/>
      <c r="AS13" s="279"/>
      <c r="AT13" s="278"/>
      <c r="AU13" s="1608">
        <f t="shared" ref="AU13:AU44" si="1">IF($AZ$3="４週",SUM(P13:AQ13),IF($AZ$3="暦月",SUM(P13:AT13),""))</f>
        <v>0</v>
      </c>
      <c r="AV13" s="1609"/>
      <c r="AW13" s="1610">
        <f t="shared" ref="AW13:AW44" si="2">IF($AZ$3="４週",AU13/4,IF($AZ$3="暦月",AU13/($AZ$6/7),""))</f>
        <v>0</v>
      </c>
      <c r="AX13" s="1611"/>
      <c r="AY13" s="1595"/>
      <c r="AZ13" s="1596"/>
      <c r="BA13" s="1596"/>
      <c r="BB13" s="1596"/>
      <c r="BC13" s="1596"/>
      <c r="BD13" s="1597"/>
    </row>
    <row r="14" spans="2:57" ht="39.950000000000003" customHeight="1" x14ac:dyDescent="0.15">
      <c r="B14" s="274">
        <f t="shared" ref="B14:B45" si="3">B13+1</f>
        <v>2</v>
      </c>
      <c r="C14" s="1581"/>
      <c r="D14" s="1582"/>
      <c r="E14" s="1583"/>
      <c r="F14" s="1584"/>
      <c r="G14" s="1585"/>
      <c r="H14" s="1586"/>
      <c r="I14" s="1586"/>
      <c r="J14" s="1586"/>
      <c r="K14" s="1587"/>
      <c r="L14" s="1588"/>
      <c r="M14" s="1589"/>
      <c r="N14" s="1589"/>
      <c r="O14" s="1590"/>
      <c r="P14" s="273"/>
      <c r="Q14" s="272"/>
      <c r="R14" s="272"/>
      <c r="S14" s="272"/>
      <c r="T14" s="272"/>
      <c r="U14" s="272"/>
      <c r="V14" s="271"/>
      <c r="W14" s="273"/>
      <c r="X14" s="272"/>
      <c r="Y14" s="272"/>
      <c r="Z14" s="272"/>
      <c r="AA14" s="272"/>
      <c r="AB14" s="272"/>
      <c r="AC14" s="271"/>
      <c r="AD14" s="273"/>
      <c r="AE14" s="272"/>
      <c r="AF14" s="272"/>
      <c r="AG14" s="272"/>
      <c r="AH14" s="272"/>
      <c r="AI14" s="272"/>
      <c r="AJ14" s="271"/>
      <c r="AK14" s="273"/>
      <c r="AL14" s="272"/>
      <c r="AM14" s="272"/>
      <c r="AN14" s="272"/>
      <c r="AO14" s="272"/>
      <c r="AP14" s="272"/>
      <c r="AQ14" s="271"/>
      <c r="AR14" s="273"/>
      <c r="AS14" s="272"/>
      <c r="AT14" s="271"/>
      <c r="AU14" s="1591">
        <f t="shared" si="1"/>
        <v>0</v>
      </c>
      <c r="AV14" s="1592"/>
      <c r="AW14" s="1593">
        <f t="shared" si="2"/>
        <v>0</v>
      </c>
      <c r="AX14" s="1594"/>
      <c r="AY14" s="1561"/>
      <c r="AZ14" s="1562"/>
      <c r="BA14" s="1562"/>
      <c r="BB14" s="1562"/>
      <c r="BC14" s="1562"/>
      <c r="BD14" s="1563"/>
    </row>
    <row r="15" spans="2:57" ht="39.950000000000003" customHeight="1" x14ac:dyDescent="0.15">
      <c r="B15" s="274">
        <f t="shared" si="3"/>
        <v>3</v>
      </c>
      <c r="C15" s="1581"/>
      <c r="D15" s="1582"/>
      <c r="E15" s="1583"/>
      <c r="F15" s="1584"/>
      <c r="G15" s="1585"/>
      <c r="H15" s="1586"/>
      <c r="I15" s="1586"/>
      <c r="J15" s="1586"/>
      <c r="K15" s="1587"/>
      <c r="L15" s="1588"/>
      <c r="M15" s="1589"/>
      <c r="N15" s="1589"/>
      <c r="O15" s="1590"/>
      <c r="P15" s="273"/>
      <c r="Q15" s="272"/>
      <c r="R15" s="272"/>
      <c r="S15" s="272"/>
      <c r="T15" s="272"/>
      <c r="U15" s="272"/>
      <c r="V15" s="271"/>
      <c r="W15" s="273"/>
      <c r="X15" s="272"/>
      <c r="Y15" s="272"/>
      <c r="Z15" s="272"/>
      <c r="AA15" s="272"/>
      <c r="AB15" s="272"/>
      <c r="AC15" s="271"/>
      <c r="AD15" s="273"/>
      <c r="AE15" s="272"/>
      <c r="AF15" s="272"/>
      <c r="AG15" s="272"/>
      <c r="AH15" s="272"/>
      <c r="AI15" s="272"/>
      <c r="AJ15" s="271"/>
      <c r="AK15" s="273"/>
      <c r="AL15" s="272"/>
      <c r="AM15" s="272"/>
      <c r="AN15" s="272"/>
      <c r="AO15" s="272"/>
      <c r="AP15" s="272"/>
      <c r="AQ15" s="271"/>
      <c r="AR15" s="273"/>
      <c r="AS15" s="272"/>
      <c r="AT15" s="271"/>
      <c r="AU15" s="1591">
        <f t="shared" si="1"/>
        <v>0</v>
      </c>
      <c r="AV15" s="1592"/>
      <c r="AW15" s="1593">
        <f t="shared" si="2"/>
        <v>0</v>
      </c>
      <c r="AX15" s="1594"/>
      <c r="AY15" s="1561"/>
      <c r="AZ15" s="1562"/>
      <c r="BA15" s="1562"/>
      <c r="BB15" s="1562"/>
      <c r="BC15" s="1562"/>
      <c r="BD15" s="1563"/>
    </row>
    <row r="16" spans="2:57" ht="39.950000000000003" customHeight="1" x14ac:dyDescent="0.15">
      <c r="B16" s="274">
        <f t="shared" si="3"/>
        <v>4</v>
      </c>
      <c r="C16" s="1581"/>
      <c r="D16" s="1582"/>
      <c r="E16" s="1583"/>
      <c r="F16" s="1584"/>
      <c r="G16" s="1585"/>
      <c r="H16" s="1586"/>
      <c r="I16" s="1586"/>
      <c r="J16" s="1586"/>
      <c r="K16" s="1587"/>
      <c r="L16" s="1588"/>
      <c r="M16" s="1589"/>
      <c r="N16" s="1589"/>
      <c r="O16" s="1590"/>
      <c r="P16" s="273"/>
      <c r="Q16" s="272"/>
      <c r="R16" s="272"/>
      <c r="S16" s="272"/>
      <c r="T16" s="272"/>
      <c r="U16" s="272"/>
      <c r="V16" s="271"/>
      <c r="W16" s="273"/>
      <c r="X16" s="272"/>
      <c r="Y16" s="272"/>
      <c r="Z16" s="272"/>
      <c r="AA16" s="272"/>
      <c r="AB16" s="272"/>
      <c r="AC16" s="271"/>
      <c r="AD16" s="273"/>
      <c r="AE16" s="272"/>
      <c r="AF16" s="272"/>
      <c r="AG16" s="272"/>
      <c r="AH16" s="272"/>
      <c r="AI16" s="272"/>
      <c r="AJ16" s="271"/>
      <c r="AK16" s="273"/>
      <c r="AL16" s="272"/>
      <c r="AM16" s="272"/>
      <c r="AN16" s="272"/>
      <c r="AO16" s="272"/>
      <c r="AP16" s="272"/>
      <c r="AQ16" s="271"/>
      <c r="AR16" s="273"/>
      <c r="AS16" s="272"/>
      <c r="AT16" s="271"/>
      <c r="AU16" s="1591">
        <f t="shared" si="1"/>
        <v>0</v>
      </c>
      <c r="AV16" s="1592"/>
      <c r="AW16" s="1593">
        <f t="shared" si="2"/>
        <v>0</v>
      </c>
      <c r="AX16" s="1594"/>
      <c r="AY16" s="1561"/>
      <c r="AZ16" s="1562"/>
      <c r="BA16" s="1562"/>
      <c r="BB16" s="1562"/>
      <c r="BC16" s="1562"/>
      <c r="BD16" s="1563"/>
    </row>
    <row r="17" spans="2:56" ht="39.950000000000003" customHeight="1" x14ac:dyDescent="0.15">
      <c r="B17" s="274">
        <f t="shared" si="3"/>
        <v>5</v>
      </c>
      <c r="C17" s="1581"/>
      <c r="D17" s="1582"/>
      <c r="E17" s="1583"/>
      <c r="F17" s="1584"/>
      <c r="G17" s="1585"/>
      <c r="H17" s="1586"/>
      <c r="I17" s="1586"/>
      <c r="J17" s="1586"/>
      <c r="K17" s="1587"/>
      <c r="L17" s="1588"/>
      <c r="M17" s="1589"/>
      <c r="N17" s="1589"/>
      <c r="O17" s="1590"/>
      <c r="P17" s="273"/>
      <c r="Q17" s="272"/>
      <c r="R17" s="272"/>
      <c r="S17" s="272"/>
      <c r="T17" s="272"/>
      <c r="U17" s="272"/>
      <c r="V17" s="271"/>
      <c r="W17" s="273"/>
      <c r="X17" s="272"/>
      <c r="Y17" s="272"/>
      <c r="Z17" s="272"/>
      <c r="AA17" s="272"/>
      <c r="AB17" s="272"/>
      <c r="AC17" s="271"/>
      <c r="AD17" s="273"/>
      <c r="AE17" s="272"/>
      <c r="AF17" s="272"/>
      <c r="AG17" s="272"/>
      <c r="AH17" s="272"/>
      <c r="AI17" s="272"/>
      <c r="AJ17" s="271"/>
      <c r="AK17" s="273"/>
      <c r="AL17" s="272"/>
      <c r="AM17" s="272"/>
      <c r="AN17" s="272"/>
      <c r="AO17" s="272"/>
      <c r="AP17" s="272"/>
      <c r="AQ17" s="271"/>
      <c r="AR17" s="273"/>
      <c r="AS17" s="272"/>
      <c r="AT17" s="271"/>
      <c r="AU17" s="1591">
        <f t="shared" si="1"/>
        <v>0</v>
      </c>
      <c r="AV17" s="1592"/>
      <c r="AW17" s="1593">
        <f t="shared" si="2"/>
        <v>0</v>
      </c>
      <c r="AX17" s="1594"/>
      <c r="AY17" s="1561"/>
      <c r="AZ17" s="1562"/>
      <c r="BA17" s="1562"/>
      <c r="BB17" s="1562"/>
      <c r="BC17" s="1562"/>
      <c r="BD17" s="1563"/>
    </row>
    <row r="18" spans="2:56" ht="39.950000000000003" customHeight="1" x14ac:dyDescent="0.15">
      <c r="B18" s="274">
        <f t="shared" si="3"/>
        <v>6</v>
      </c>
      <c r="C18" s="1581"/>
      <c r="D18" s="1582"/>
      <c r="E18" s="1583"/>
      <c r="F18" s="1584"/>
      <c r="G18" s="1585"/>
      <c r="H18" s="1586"/>
      <c r="I18" s="1586"/>
      <c r="J18" s="1586"/>
      <c r="K18" s="1587"/>
      <c r="L18" s="1588"/>
      <c r="M18" s="1589"/>
      <c r="N18" s="1589"/>
      <c r="O18" s="1590"/>
      <c r="P18" s="273"/>
      <c r="Q18" s="272"/>
      <c r="R18" s="272"/>
      <c r="S18" s="272"/>
      <c r="T18" s="272"/>
      <c r="U18" s="272"/>
      <c r="V18" s="271"/>
      <c r="W18" s="273"/>
      <c r="X18" s="272"/>
      <c r="Y18" s="272"/>
      <c r="Z18" s="272"/>
      <c r="AA18" s="272"/>
      <c r="AB18" s="272"/>
      <c r="AC18" s="271"/>
      <c r="AD18" s="273"/>
      <c r="AE18" s="272"/>
      <c r="AF18" s="272"/>
      <c r="AG18" s="272"/>
      <c r="AH18" s="272"/>
      <c r="AI18" s="272"/>
      <c r="AJ18" s="271"/>
      <c r="AK18" s="273"/>
      <c r="AL18" s="272"/>
      <c r="AM18" s="272"/>
      <c r="AN18" s="272"/>
      <c r="AO18" s="272"/>
      <c r="AP18" s="272"/>
      <c r="AQ18" s="271"/>
      <c r="AR18" s="273"/>
      <c r="AS18" s="272"/>
      <c r="AT18" s="271"/>
      <c r="AU18" s="1591">
        <f t="shared" si="1"/>
        <v>0</v>
      </c>
      <c r="AV18" s="1592"/>
      <c r="AW18" s="1593">
        <f t="shared" si="2"/>
        <v>0</v>
      </c>
      <c r="AX18" s="1594"/>
      <c r="AY18" s="1561"/>
      <c r="AZ18" s="1562"/>
      <c r="BA18" s="1562"/>
      <c r="BB18" s="1562"/>
      <c r="BC18" s="1562"/>
      <c r="BD18" s="1563"/>
    </row>
    <row r="19" spans="2:56" ht="39.950000000000003" customHeight="1" x14ac:dyDescent="0.15">
      <c r="B19" s="274">
        <f t="shared" si="3"/>
        <v>7</v>
      </c>
      <c r="C19" s="1581"/>
      <c r="D19" s="1582"/>
      <c r="E19" s="1583"/>
      <c r="F19" s="1584"/>
      <c r="G19" s="1585"/>
      <c r="H19" s="1586"/>
      <c r="I19" s="1586"/>
      <c r="J19" s="1586"/>
      <c r="K19" s="1587"/>
      <c r="L19" s="1588"/>
      <c r="M19" s="1589"/>
      <c r="N19" s="1589"/>
      <c r="O19" s="1590"/>
      <c r="P19" s="273"/>
      <c r="Q19" s="272"/>
      <c r="R19" s="272"/>
      <c r="S19" s="272"/>
      <c r="T19" s="272"/>
      <c r="U19" s="272"/>
      <c r="V19" s="271"/>
      <c r="W19" s="273"/>
      <c r="X19" s="272"/>
      <c r="Y19" s="272"/>
      <c r="Z19" s="272"/>
      <c r="AA19" s="272"/>
      <c r="AB19" s="272"/>
      <c r="AC19" s="271"/>
      <c r="AD19" s="273"/>
      <c r="AE19" s="272"/>
      <c r="AF19" s="272"/>
      <c r="AG19" s="272"/>
      <c r="AH19" s="272"/>
      <c r="AI19" s="272"/>
      <c r="AJ19" s="271"/>
      <c r="AK19" s="273"/>
      <c r="AL19" s="272"/>
      <c r="AM19" s="272"/>
      <c r="AN19" s="272"/>
      <c r="AO19" s="272"/>
      <c r="AP19" s="272"/>
      <c r="AQ19" s="271"/>
      <c r="AR19" s="273"/>
      <c r="AS19" s="272"/>
      <c r="AT19" s="271"/>
      <c r="AU19" s="1591">
        <f t="shared" si="1"/>
        <v>0</v>
      </c>
      <c r="AV19" s="1592"/>
      <c r="AW19" s="1593">
        <f t="shared" si="2"/>
        <v>0</v>
      </c>
      <c r="AX19" s="1594"/>
      <c r="AY19" s="1561"/>
      <c r="AZ19" s="1562"/>
      <c r="BA19" s="1562"/>
      <c r="BB19" s="1562"/>
      <c r="BC19" s="1562"/>
      <c r="BD19" s="1563"/>
    </row>
    <row r="20" spans="2:56" ht="39.950000000000003" customHeight="1" x14ac:dyDescent="0.15">
      <c r="B20" s="274">
        <f t="shared" si="3"/>
        <v>8</v>
      </c>
      <c r="C20" s="1581"/>
      <c r="D20" s="1582"/>
      <c r="E20" s="1583"/>
      <c r="F20" s="1584"/>
      <c r="G20" s="1585"/>
      <c r="H20" s="1586"/>
      <c r="I20" s="1586"/>
      <c r="J20" s="1586"/>
      <c r="K20" s="1587"/>
      <c r="L20" s="1588"/>
      <c r="M20" s="1589"/>
      <c r="N20" s="1589"/>
      <c r="O20" s="1590"/>
      <c r="P20" s="273"/>
      <c r="Q20" s="272"/>
      <c r="R20" s="272"/>
      <c r="S20" s="272"/>
      <c r="T20" s="272"/>
      <c r="U20" s="272"/>
      <c r="V20" s="271"/>
      <c r="W20" s="273"/>
      <c r="X20" s="272"/>
      <c r="Y20" s="272"/>
      <c r="Z20" s="272"/>
      <c r="AA20" s="272"/>
      <c r="AB20" s="272"/>
      <c r="AC20" s="271"/>
      <c r="AD20" s="273"/>
      <c r="AE20" s="272"/>
      <c r="AF20" s="272"/>
      <c r="AG20" s="272"/>
      <c r="AH20" s="272"/>
      <c r="AI20" s="272"/>
      <c r="AJ20" s="271"/>
      <c r="AK20" s="273"/>
      <c r="AL20" s="272"/>
      <c r="AM20" s="272"/>
      <c r="AN20" s="272"/>
      <c r="AO20" s="272"/>
      <c r="AP20" s="272"/>
      <c r="AQ20" s="271"/>
      <c r="AR20" s="273"/>
      <c r="AS20" s="272"/>
      <c r="AT20" s="271"/>
      <c r="AU20" s="1591">
        <f t="shared" si="1"/>
        <v>0</v>
      </c>
      <c r="AV20" s="1592"/>
      <c r="AW20" s="1593">
        <f t="shared" si="2"/>
        <v>0</v>
      </c>
      <c r="AX20" s="1594"/>
      <c r="AY20" s="1561"/>
      <c r="AZ20" s="1562"/>
      <c r="BA20" s="1562"/>
      <c r="BB20" s="1562"/>
      <c r="BC20" s="1562"/>
      <c r="BD20" s="1563"/>
    </row>
    <row r="21" spans="2:56" ht="39.950000000000003" customHeight="1" x14ac:dyDescent="0.15">
      <c r="B21" s="274">
        <f t="shared" si="3"/>
        <v>9</v>
      </c>
      <c r="C21" s="1581"/>
      <c r="D21" s="1582"/>
      <c r="E21" s="1583"/>
      <c r="F21" s="1584"/>
      <c r="G21" s="1585"/>
      <c r="H21" s="1586"/>
      <c r="I21" s="1586"/>
      <c r="J21" s="1586"/>
      <c r="K21" s="1587"/>
      <c r="L21" s="1588"/>
      <c r="M21" s="1589"/>
      <c r="N21" s="1589"/>
      <c r="O21" s="1590"/>
      <c r="P21" s="273"/>
      <c r="Q21" s="272"/>
      <c r="R21" s="272"/>
      <c r="S21" s="272"/>
      <c r="T21" s="272"/>
      <c r="U21" s="272"/>
      <c r="V21" s="271"/>
      <c r="W21" s="273"/>
      <c r="X21" s="272"/>
      <c r="Y21" s="272"/>
      <c r="Z21" s="272"/>
      <c r="AA21" s="272"/>
      <c r="AB21" s="272"/>
      <c r="AC21" s="271"/>
      <c r="AD21" s="273"/>
      <c r="AE21" s="272"/>
      <c r="AF21" s="272"/>
      <c r="AG21" s="272"/>
      <c r="AH21" s="272"/>
      <c r="AI21" s="272"/>
      <c r="AJ21" s="271"/>
      <c r="AK21" s="273"/>
      <c r="AL21" s="272"/>
      <c r="AM21" s="272"/>
      <c r="AN21" s="272"/>
      <c r="AO21" s="272"/>
      <c r="AP21" s="272"/>
      <c r="AQ21" s="271"/>
      <c r="AR21" s="273"/>
      <c r="AS21" s="272"/>
      <c r="AT21" s="271"/>
      <c r="AU21" s="1591">
        <f t="shared" si="1"/>
        <v>0</v>
      </c>
      <c r="AV21" s="1592"/>
      <c r="AW21" s="1593">
        <f t="shared" si="2"/>
        <v>0</v>
      </c>
      <c r="AX21" s="1594"/>
      <c r="AY21" s="1561"/>
      <c r="AZ21" s="1562"/>
      <c r="BA21" s="1562"/>
      <c r="BB21" s="1562"/>
      <c r="BC21" s="1562"/>
      <c r="BD21" s="1563"/>
    </row>
    <row r="22" spans="2:56" ht="39.950000000000003" customHeight="1" x14ac:dyDescent="0.15">
      <c r="B22" s="274">
        <f t="shared" si="3"/>
        <v>10</v>
      </c>
      <c r="C22" s="1581"/>
      <c r="D22" s="1582"/>
      <c r="E22" s="1583"/>
      <c r="F22" s="1584"/>
      <c r="G22" s="1585"/>
      <c r="H22" s="1586"/>
      <c r="I22" s="1586"/>
      <c r="J22" s="1586"/>
      <c r="K22" s="1587"/>
      <c r="L22" s="1588"/>
      <c r="M22" s="1589"/>
      <c r="N22" s="1589"/>
      <c r="O22" s="1590"/>
      <c r="P22" s="273"/>
      <c r="Q22" s="272"/>
      <c r="R22" s="272"/>
      <c r="S22" s="272"/>
      <c r="T22" s="272"/>
      <c r="U22" s="272"/>
      <c r="V22" s="271"/>
      <c r="W22" s="273"/>
      <c r="X22" s="272"/>
      <c r="Y22" s="272"/>
      <c r="Z22" s="272"/>
      <c r="AA22" s="272"/>
      <c r="AB22" s="272"/>
      <c r="AC22" s="271"/>
      <c r="AD22" s="273"/>
      <c r="AE22" s="272"/>
      <c r="AF22" s="272"/>
      <c r="AG22" s="272"/>
      <c r="AH22" s="272"/>
      <c r="AI22" s="272"/>
      <c r="AJ22" s="271"/>
      <c r="AK22" s="273"/>
      <c r="AL22" s="272"/>
      <c r="AM22" s="272"/>
      <c r="AN22" s="272"/>
      <c r="AO22" s="272"/>
      <c r="AP22" s="272"/>
      <c r="AQ22" s="271"/>
      <c r="AR22" s="273"/>
      <c r="AS22" s="272"/>
      <c r="AT22" s="271"/>
      <c r="AU22" s="1591">
        <f t="shared" si="1"/>
        <v>0</v>
      </c>
      <c r="AV22" s="1592"/>
      <c r="AW22" s="1593">
        <f t="shared" si="2"/>
        <v>0</v>
      </c>
      <c r="AX22" s="1594"/>
      <c r="AY22" s="1561"/>
      <c r="AZ22" s="1562"/>
      <c r="BA22" s="1562"/>
      <c r="BB22" s="1562"/>
      <c r="BC22" s="1562"/>
      <c r="BD22" s="1563"/>
    </row>
    <row r="23" spans="2:56" ht="39.950000000000003" customHeight="1" x14ac:dyDescent="0.15">
      <c r="B23" s="274">
        <f t="shared" si="3"/>
        <v>11</v>
      </c>
      <c r="C23" s="1581"/>
      <c r="D23" s="1582"/>
      <c r="E23" s="1583"/>
      <c r="F23" s="1584"/>
      <c r="G23" s="1585"/>
      <c r="H23" s="1586"/>
      <c r="I23" s="1586"/>
      <c r="J23" s="1586"/>
      <c r="K23" s="1587"/>
      <c r="L23" s="1588"/>
      <c r="M23" s="1589"/>
      <c r="N23" s="1589"/>
      <c r="O23" s="1590"/>
      <c r="P23" s="273"/>
      <c r="Q23" s="272"/>
      <c r="R23" s="272"/>
      <c r="S23" s="272"/>
      <c r="T23" s="272"/>
      <c r="U23" s="272"/>
      <c r="V23" s="271"/>
      <c r="W23" s="273"/>
      <c r="X23" s="272"/>
      <c r="Y23" s="272"/>
      <c r="Z23" s="272"/>
      <c r="AA23" s="272"/>
      <c r="AB23" s="272"/>
      <c r="AC23" s="271"/>
      <c r="AD23" s="273"/>
      <c r="AE23" s="272"/>
      <c r="AF23" s="272"/>
      <c r="AG23" s="272"/>
      <c r="AH23" s="272"/>
      <c r="AI23" s="272"/>
      <c r="AJ23" s="271"/>
      <c r="AK23" s="273"/>
      <c r="AL23" s="272"/>
      <c r="AM23" s="272"/>
      <c r="AN23" s="272"/>
      <c r="AO23" s="272"/>
      <c r="AP23" s="272"/>
      <c r="AQ23" s="271"/>
      <c r="AR23" s="273"/>
      <c r="AS23" s="272"/>
      <c r="AT23" s="271"/>
      <c r="AU23" s="1591">
        <f t="shared" si="1"/>
        <v>0</v>
      </c>
      <c r="AV23" s="1592"/>
      <c r="AW23" s="1593">
        <f t="shared" si="2"/>
        <v>0</v>
      </c>
      <c r="AX23" s="1594"/>
      <c r="AY23" s="1561"/>
      <c r="AZ23" s="1562"/>
      <c r="BA23" s="1562"/>
      <c r="BB23" s="1562"/>
      <c r="BC23" s="1562"/>
      <c r="BD23" s="1563"/>
    </row>
    <row r="24" spans="2:56" ht="39.950000000000003" customHeight="1" x14ac:dyDescent="0.15">
      <c r="B24" s="274">
        <f t="shared" si="3"/>
        <v>12</v>
      </c>
      <c r="C24" s="1581"/>
      <c r="D24" s="1582"/>
      <c r="E24" s="1583"/>
      <c r="F24" s="1584"/>
      <c r="G24" s="1585"/>
      <c r="H24" s="1586"/>
      <c r="I24" s="1586"/>
      <c r="J24" s="1586"/>
      <c r="K24" s="1587"/>
      <c r="L24" s="1588"/>
      <c r="M24" s="1589"/>
      <c r="N24" s="1589"/>
      <c r="O24" s="1590"/>
      <c r="P24" s="273"/>
      <c r="Q24" s="272"/>
      <c r="R24" s="272"/>
      <c r="S24" s="272"/>
      <c r="T24" s="272"/>
      <c r="U24" s="272"/>
      <c r="V24" s="271"/>
      <c r="W24" s="273"/>
      <c r="X24" s="272"/>
      <c r="Y24" s="272"/>
      <c r="Z24" s="272"/>
      <c r="AA24" s="272"/>
      <c r="AB24" s="272"/>
      <c r="AC24" s="271"/>
      <c r="AD24" s="273"/>
      <c r="AE24" s="272"/>
      <c r="AF24" s="272"/>
      <c r="AG24" s="272"/>
      <c r="AH24" s="272"/>
      <c r="AI24" s="272"/>
      <c r="AJ24" s="271"/>
      <c r="AK24" s="273"/>
      <c r="AL24" s="272"/>
      <c r="AM24" s="272"/>
      <c r="AN24" s="272"/>
      <c r="AO24" s="272"/>
      <c r="AP24" s="272"/>
      <c r="AQ24" s="271"/>
      <c r="AR24" s="273"/>
      <c r="AS24" s="272"/>
      <c r="AT24" s="271"/>
      <c r="AU24" s="1591">
        <f t="shared" si="1"/>
        <v>0</v>
      </c>
      <c r="AV24" s="1592"/>
      <c r="AW24" s="1593">
        <f t="shared" si="2"/>
        <v>0</v>
      </c>
      <c r="AX24" s="1594"/>
      <c r="AY24" s="1561"/>
      <c r="AZ24" s="1562"/>
      <c r="BA24" s="1562"/>
      <c r="BB24" s="1562"/>
      <c r="BC24" s="1562"/>
      <c r="BD24" s="1563"/>
    </row>
    <row r="25" spans="2:56" ht="39.950000000000003" customHeight="1" x14ac:dyDescent="0.15">
      <c r="B25" s="274">
        <f t="shared" si="3"/>
        <v>13</v>
      </c>
      <c r="C25" s="1581"/>
      <c r="D25" s="1582"/>
      <c r="E25" s="1583"/>
      <c r="F25" s="1584"/>
      <c r="G25" s="1585"/>
      <c r="H25" s="1586"/>
      <c r="I25" s="1586"/>
      <c r="J25" s="1586"/>
      <c r="K25" s="1587"/>
      <c r="L25" s="1588"/>
      <c r="M25" s="1589"/>
      <c r="N25" s="1589"/>
      <c r="O25" s="1590"/>
      <c r="P25" s="273"/>
      <c r="Q25" s="272"/>
      <c r="R25" s="272"/>
      <c r="S25" s="272"/>
      <c r="T25" s="272"/>
      <c r="U25" s="272"/>
      <c r="V25" s="271"/>
      <c r="W25" s="273"/>
      <c r="X25" s="272"/>
      <c r="Y25" s="272"/>
      <c r="Z25" s="272"/>
      <c r="AA25" s="272"/>
      <c r="AB25" s="272"/>
      <c r="AC25" s="271"/>
      <c r="AD25" s="273"/>
      <c r="AE25" s="272"/>
      <c r="AF25" s="272"/>
      <c r="AG25" s="272"/>
      <c r="AH25" s="272"/>
      <c r="AI25" s="272"/>
      <c r="AJ25" s="271"/>
      <c r="AK25" s="273"/>
      <c r="AL25" s="272"/>
      <c r="AM25" s="272"/>
      <c r="AN25" s="272"/>
      <c r="AO25" s="272"/>
      <c r="AP25" s="272"/>
      <c r="AQ25" s="271"/>
      <c r="AR25" s="273"/>
      <c r="AS25" s="272"/>
      <c r="AT25" s="271"/>
      <c r="AU25" s="1591">
        <f t="shared" si="1"/>
        <v>0</v>
      </c>
      <c r="AV25" s="1592"/>
      <c r="AW25" s="1593">
        <f t="shared" si="2"/>
        <v>0</v>
      </c>
      <c r="AX25" s="1594"/>
      <c r="AY25" s="1561"/>
      <c r="AZ25" s="1562"/>
      <c r="BA25" s="1562"/>
      <c r="BB25" s="1562"/>
      <c r="BC25" s="1562"/>
      <c r="BD25" s="1563"/>
    </row>
    <row r="26" spans="2:56" ht="39.950000000000003" customHeight="1" x14ac:dyDescent="0.15">
      <c r="B26" s="274">
        <f t="shared" si="3"/>
        <v>14</v>
      </c>
      <c r="C26" s="1581"/>
      <c r="D26" s="1582"/>
      <c r="E26" s="1583"/>
      <c r="F26" s="1584"/>
      <c r="G26" s="1585"/>
      <c r="H26" s="1586"/>
      <c r="I26" s="1586"/>
      <c r="J26" s="1586"/>
      <c r="K26" s="1587"/>
      <c r="L26" s="1588"/>
      <c r="M26" s="1589"/>
      <c r="N26" s="1589"/>
      <c r="O26" s="1590"/>
      <c r="P26" s="273"/>
      <c r="Q26" s="272"/>
      <c r="R26" s="272"/>
      <c r="S26" s="272"/>
      <c r="T26" s="272"/>
      <c r="U26" s="272"/>
      <c r="V26" s="271"/>
      <c r="W26" s="273"/>
      <c r="X26" s="272"/>
      <c r="Y26" s="272"/>
      <c r="Z26" s="272"/>
      <c r="AA26" s="272"/>
      <c r="AB26" s="272"/>
      <c r="AC26" s="271"/>
      <c r="AD26" s="273"/>
      <c r="AE26" s="272"/>
      <c r="AF26" s="272"/>
      <c r="AG26" s="272"/>
      <c r="AH26" s="272"/>
      <c r="AI26" s="272"/>
      <c r="AJ26" s="271"/>
      <c r="AK26" s="273"/>
      <c r="AL26" s="272"/>
      <c r="AM26" s="272"/>
      <c r="AN26" s="272"/>
      <c r="AO26" s="272"/>
      <c r="AP26" s="272"/>
      <c r="AQ26" s="271"/>
      <c r="AR26" s="273"/>
      <c r="AS26" s="272"/>
      <c r="AT26" s="271"/>
      <c r="AU26" s="1591">
        <f t="shared" si="1"/>
        <v>0</v>
      </c>
      <c r="AV26" s="1592"/>
      <c r="AW26" s="1593">
        <f t="shared" si="2"/>
        <v>0</v>
      </c>
      <c r="AX26" s="1594"/>
      <c r="AY26" s="1561"/>
      <c r="AZ26" s="1562"/>
      <c r="BA26" s="1562"/>
      <c r="BB26" s="1562"/>
      <c r="BC26" s="1562"/>
      <c r="BD26" s="1563"/>
    </row>
    <row r="27" spans="2:56" ht="39.950000000000003" customHeight="1" x14ac:dyDescent="0.15">
      <c r="B27" s="274">
        <f t="shared" si="3"/>
        <v>15</v>
      </c>
      <c r="C27" s="1581"/>
      <c r="D27" s="1582"/>
      <c r="E27" s="1583"/>
      <c r="F27" s="1584"/>
      <c r="G27" s="1585"/>
      <c r="H27" s="1586"/>
      <c r="I27" s="1586"/>
      <c r="J27" s="1586"/>
      <c r="K27" s="1587"/>
      <c r="L27" s="1588"/>
      <c r="M27" s="1589"/>
      <c r="N27" s="1589"/>
      <c r="O27" s="1590"/>
      <c r="P27" s="273"/>
      <c r="Q27" s="272"/>
      <c r="R27" s="272"/>
      <c r="S27" s="272"/>
      <c r="T27" s="272"/>
      <c r="U27" s="272"/>
      <c r="V27" s="271"/>
      <c r="W27" s="273"/>
      <c r="X27" s="272"/>
      <c r="Y27" s="272"/>
      <c r="Z27" s="272"/>
      <c r="AA27" s="272"/>
      <c r="AB27" s="272"/>
      <c r="AC27" s="271"/>
      <c r="AD27" s="273"/>
      <c r="AE27" s="272"/>
      <c r="AF27" s="272"/>
      <c r="AG27" s="272"/>
      <c r="AH27" s="272"/>
      <c r="AI27" s="272"/>
      <c r="AJ27" s="271"/>
      <c r="AK27" s="273"/>
      <c r="AL27" s="272"/>
      <c r="AM27" s="272"/>
      <c r="AN27" s="272"/>
      <c r="AO27" s="272"/>
      <c r="AP27" s="272"/>
      <c r="AQ27" s="271"/>
      <c r="AR27" s="273"/>
      <c r="AS27" s="272"/>
      <c r="AT27" s="271"/>
      <c r="AU27" s="1591">
        <f t="shared" si="1"/>
        <v>0</v>
      </c>
      <c r="AV27" s="1592"/>
      <c r="AW27" s="1593">
        <f t="shared" si="2"/>
        <v>0</v>
      </c>
      <c r="AX27" s="1594"/>
      <c r="AY27" s="1561"/>
      <c r="AZ27" s="1562"/>
      <c r="BA27" s="1562"/>
      <c r="BB27" s="1562"/>
      <c r="BC27" s="1562"/>
      <c r="BD27" s="1563"/>
    </row>
    <row r="28" spans="2:56" ht="39.950000000000003" customHeight="1" x14ac:dyDescent="0.15">
      <c r="B28" s="274">
        <f t="shared" si="3"/>
        <v>16</v>
      </c>
      <c r="C28" s="1581"/>
      <c r="D28" s="1582"/>
      <c r="E28" s="1583"/>
      <c r="F28" s="1584"/>
      <c r="G28" s="1585"/>
      <c r="H28" s="1586"/>
      <c r="I28" s="1586"/>
      <c r="J28" s="1586"/>
      <c r="K28" s="1587"/>
      <c r="L28" s="1588"/>
      <c r="M28" s="1589"/>
      <c r="N28" s="1589"/>
      <c r="O28" s="1590"/>
      <c r="P28" s="273"/>
      <c r="Q28" s="272"/>
      <c r="R28" s="272"/>
      <c r="S28" s="272"/>
      <c r="T28" s="272"/>
      <c r="U28" s="272"/>
      <c r="V28" s="271"/>
      <c r="W28" s="273"/>
      <c r="X28" s="272"/>
      <c r="Y28" s="272"/>
      <c r="Z28" s="272"/>
      <c r="AA28" s="272"/>
      <c r="AB28" s="272"/>
      <c r="AC28" s="271"/>
      <c r="AD28" s="273"/>
      <c r="AE28" s="272"/>
      <c r="AF28" s="272"/>
      <c r="AG28" s="272"/>
      <c r="AH28" s="272"/>
      <c r="AI28" s="272"/>
      <c r="AJ28" s="271"/>
      <c r="AK28" s="273"/>
      <c r="AL28" s="272"/>
      <c r="AM28" s="272"/>
      <c r="AN28" s="272"/>
      <c r="AO28" s="272"/>
      <c r="AP28" s="272"/>
      <c r="AQ28" s="271"/>
      <c r="AR28" s="273"/>
      <c r="AS28" s="272"/>
      <c r="AT28" s="271"/>
      <c r="AU28" s="1591">
        <f t="shared" si="1"/>
        <v>0</v>
      </c>
      <c r="AV28" s="1592"/>
      <c r="AW28" s="1593">
        <f t="shared" si="2"/>
        <v>0</v>
      </c>
      <c r="AX28" s="1594"/>
      <c r="AY28" s="1561"/>
      <c r="AZ28" s="1562"/>
      <c r="BA28" s="1562"/>
      <c r="BB28" s="1562"/>
      <c r="BC28" s="1562"/>
      <c r="BD28" s="1563"/>
    </row>
    <row r="29" spans="2:56" ht="39.950000000000003" customHeight="1" x14ac:dyDescent="0.15">
      <c r="B29" s="274">
        <f t="shared" si="3"/>
        <v>17</v>
      </c>
      <c r="C29" s="1581"/>
      <c r="D29" s="1582"/>
      <c r="E29" s="1583"/>
      <c r="F29" s="1584"/>
      <c r="G29" s="1585"/>
      <c r="H29" s="1586"/>
      <c r="I29" s="1586"/>
      <c r="J29" s="1586"/>
      <c r="K29" s="1587"/>
      <c r="L29" s="1588"/>
      <c r="M29" s="1589"/>
      <c r="N29" s="1589"/>
      <c r="O29" s="1590"/>
      <c r="P29" s="273"/>
      <c r="Q29" s="272"/>
      <c r="R29" s="272"/>
      <c r="S29" s="272"/>
      <c r="T29" s="272"/>
      <c r="U29" s="272"/>
      <c r="V29" s="271"/>
      <c r="W29" s="273"/>
      <c r="X29" s="272"/>
      <c r="Y29" s="272"/>
      <c r="Z29" s="272"/>
      <c r="AA29" s="272"/>
      <c r="AB29" s="272"/>
      <c r="AC29" s="271"/>
      <c r="AD29" s="273"/>
      <c r="AE29" s="272"/>
      <c r="AF29" s="272"/>
      <c r="AG29" s="272"/>
      <c r="AH29" s="272"/>
      <c r="AI29" s="272"/>
      <c r="AJ29" s="271"/>
      <c r="AK29" s="273"/>
      <c r="AL29" s="272"/>
      <c r="AM29" s="272"/>
      <c r="AN29" s="272"/>
      <c r="AO29" s="272"/>
      <c r="AP29" s="272"/>
      <c r="AQ29" s="271"/>
      <c r="AR29" s="273"/>
      <c r="AS29" s="272"/>
      <c r="AT29" s="271"/>
      <c r="AU29" s="1591">
        <f t="shared" si="1"/>
        <v>0</v>
      </c>
      <c r="AV29" s="1592"/>
      <c r="AW29" s="1593">
        <f t="shared" si="2"/>
        <v>0</v>
      </c>
      <c r="AX29" s="1594"/>
      <c r="AY29" s="1561"/>
      <c r="AZ29" s="1562"/>
      <c r="BA29" s="1562"/>
      <c r="BB29" s="1562"/>
      <c r="BC29" s="1562"/>
      <c r="BD29" s="1563"/>
    </row>
    <row r="30" spans="2:56" ht="39.950000000000003" customHeight="1" x14ac:dyDescent="0.15">
      <c r="B30" s="274">
        <f t="shared" si="3"/>
        <v>18</v>
      </c>
      <c r="C30" s="1581"/>
      <c r="D30" s="1582"/>
      <c r="E30" s="1583"/>
      <c r="F30" s="1584"/>
      <c r="G30" s="1585"/>
      <c r="H30" s="1586"/>
      <c r="I30" s="1586"/>
      <c r="J30" s="1586"/>
      <c r="K30" s="1587"/>
      <c r="L30" s="1588"/>
      <c r="M30" s="1589"/>
      <c r="N30" s="1589"/>
      <c r="O30" s="1590"/>
      <c r="P30" s="273"/>
      <c r="Q30" s="272"/>
      <c r="R30" s="272"/>
      <c r="S30" s="272"/>
      <c r="T30" s="272"/>
      <c r="U30" s="272"/>
      <c r="V30" s="271"/>
      <c r="W30" s="273"/>
      <c r="X30" s="272"/>
      <c r="Y30" s="272"/>
      <c r="Z30" s="272"/>
      <c r="AA30" s="272"/>
      <c r="AB30" s="272"/>
      <c r="AC30" s="271"/>
      <c r="AD30" s="273"/>
      <c r="AE30" s="272"/>
      <c r="AF30" s="272"/>
      <c r="AG30" s="272"/>
      <c r="AH30" s="272"/>
      <c r="AI30" s="272"/>
      <c r="AJ30" s="271"/>
      <c r="AK30" s="273"/>
      <c r="AL30" s="272"/>
      <c r="AM30" s="272"/>
      <c r="AN30" s="272"/>
      <c r="AO30" s="272"/>
      <c r="AP30" s="272"/>
      <c r="AQ30" s="271"/>
      <c r="AR30" s="273"/>
      <c r="AS30" s="272"/>
      <c r="AT30" s="271"/>
      <c r="AU30" s="1591">
        <f t="shared" si="1"/>
        <v>0</v>
      </c>
      <c r="AV30" s="1592"/>
      <c r="AW30" s="1593">
        <f t="shared" si="2"/>
        <v>0</v>
      </c>
      <c r="AX30" s="1594"/>
      <c r="AY30" s="1561"/>
      <c r="AZ30" s="1562"/>
      <c r="BA30" s="1562"/>
      <c r="BB30" s="1562"/>
      <c r="BC30" s="1562"/>
      <c r="BD30" s="1563"/>
    </row>
    <row r="31" spans="2:56" ht="39.950000000000003" customHeight="1" x14ac:dyDescent="0.15">
      <c r="B31" s="274">
        <f t="shared" si="3"/>
        <v>19</v>
      </c>
      <c r="C31" s="1581"/>
      <c r="D31" s="1582"/>
      <c r="E31" s="1583"/>
      <c r="F31" s="1584"/>
      <c r="G31" s="1585"/>
      <c r="H31" s="1586"/>
      <c r="I31" s="1586"/>
      <c r="J31" s="1586"/>
      <c r="K31" s="1587"/>
      <c r="L31" s="1588"/>
      <c r="M31" s="1589"/>
      <c r="N31" s="1589"/>
      <c r="O31" s="1590"/>
      <c r="P31" s="273"/>
      <c r="Q31" s="272"/>
      <c r="R31" s="272"/>
      <c r="S31" s="272"/>
      <c r="T31" s="272"/>
      <c r="U31" s="272"/>
      <c r="V31" s="271"/>
      <c r="W31" s="273"/>
      <c r="X31" s="272"/>
      <c r="Y31" s="272"/>
      <c r="Z31" s="272"/>
      <c r="AA31" s="272"/>
      <c r="AB31" s="272"/>
      <c r="AC31" s="271"/>
      <c r="AD31" s="273"/>
      <c r="AE31" s="272"/>
      <c r="AF31" s="272"/>
      <c r="AG31" s="272"/>
      <c r="AH31" s="272"/>
      <c r="AI31" s="272"/>
      <c r="AJ31" s="271"/>
      <c r="AK31" s="273"/>
      <c r="AL31" s="272"/>
      <c r="AM31" s="272"/>
      <c r="AN31" s="272"/>
      <c r="AO31" s="272"/>
      <c r="AP31" s="272"/>
      <c r="AQ31" s="271"/>
      <c r="AR31" s="273"/>
      <c r="AS31" s="272"/>
      <c r="AT31" s="271"/>
      <c r="AU31" s="1591">
        <f t="shared" si="1"/>
        <v>0</v>
      </c>
      <c r="AV31" s="1592"/>
      <c r="AW31" s="1593">
        <f t="shared" si="2"/>
        <v>0</v>
      </c>
      <c r="AX31" s="1594"/>
      <c r="AY31" s="1561"/>
      <c r="AZ31" s="1562"/>
      <c r="BA31" s="1562"/>
      <c r="BB31" s="1562"/>
      <c r="BC31" s="1562"/>
      <c r="BD31" s="1563"/>
    </row>
    <row r="32" spans="2:56" ht="39.950000000000003" customHeight="1" x14ac:dyDescent="0.15">
      <c r="B32" s="274">
        <f t="shared" si="3"/>
        <v>20</v>
      </c>
      <c r="C32" s="1581"/>
      <c r="D32" s="1582"/>
      <c r="E32" s="1583"/>
      <c r="F32" s="1584"/>
      <c r="G32" s="1585"/>
      <c r="H32" s="1586"/>
      <c r="I32" s="1586"/>
      <c r="J32" s="1586"/>
      <c r="K32" s="1587"/>
      <c r="L32" s="1588"/>
      <c r="M32" s="1589"/>
      <c r="N32" s="1589"/>
      <c r="O32" s="1590"/>
      <c r="P32" s="273"/>
      <c r="Q32" s="272"/>
      <c r="R32" s="272"/>
      <c r="S32" s="272"/>
      <c r="T32" s="272"/>
      <c r="U32" s="272"/>
      <c r="V32" s="271"/>
      <c r="W32" s="273"/>
      <c r="X32" s="272"/>
      <c r="Y32" s="272"/>
      <c r="Z32" s="272"/>
      <c r="AA32" s="272"/>
      <c r="AB32" s="272"/>
      <c r="AC32" s="271"/>
      <c r="AD32" s="273"/>
      <c r="AE32" s="272"/>
      <c r="AF32" s="272"/>
      <c r="AG32" s="272"/>
      <c r="AH32" s="272"/>
      <c r="AI32" s="272"/>
      <c r="AJ32" s="271"/>
      <c r="AK32" s="273"/>
      <c r="AL32" s="272"/>
      <c r="AM32" s="272"/>
      <c r="AN32" s="272"/>
      <c r="AO32" s="272"/>
      <c r="AP32" s="272"/>
      <c r="AQ32" s="271"/>
      <c r="AR32" s="273"/>
      <c r="AS32" s="272"/>
      <c r="AT32" s="271"/>
      <c r="AU32" s="1591">
        <f t="shared" si="1"/>
        <v>0</v>
      </c>
      <c r="AV32" s="1592"/>
      <c r="AW32" s="1593">
        <f t="shared" si="2"/>
        <v>0</v>
      </c>
      <c r="AX32" s="1594"/>
      <c r="AY32" s="1561"/>
      <c r="AZ32" s="1562"/>
      <c r="BA32" s="1562"/>
      <c r="BB32" s="1562"/>
      <c r="BC32" s="1562"/>
      <c r="BD32" s="1563"/>
    </row>
    <row r="33" spans="2:56" ht="39.950000000000003" customHeight="1" x14ac:dyDescent="0.15">
      <c r="B33" s="274">
        <f t="shared" si="3"/>
        <v>21</v>
      </c>
      <c r="C33" s="1581"/>
      <c r="D33" s="1582"/>
      <c r="E33" s="1583"/>
      <c r="F33" s="1584"/>
      <c r="G33" s="1585"/>
      <c r="H33" s="1586"/>
      <c r="I33" s="1586"/>
      <c r="J33" s="1586"/>
      <c r="K33" s="1587"/>
      <c r="L33" s="1588"/>
      <c r="M33" s="1589"/>
      <c r="N33" s="1589"/>
      <c r="O33" s="1590"/>
      <c r="P33" s="273"/>
      <c r="Q33" s="272"/>
      <c r="R33" s="272"/>
      <c r="S33" s="272"/>
      <c r="T33" s="272"/>
      <c r="U33" s="272"/>
      <c r="V33" s="271"/>
      <c r="W33" s="273"/>
      <c r="X33" s="272"/>
      <c r="Y33" s="272"/>
      <c r="Z33" s="272"/>
      <c r="AA33" s="272"/>
      <c r="AB33" s="272"/>
      <c r="AC33" s="271"/>
      <c r="AD33" s="273"/>
      <c r="AE33" s="272"/>
      <c r="AF33" s="272"/>
      <c r="AG33" s="272"/>
      <c r="AH33" s="272"/>
      <c r="AI33" s="272"/>
      <c r="AJ33" s="271"/>
      <c r="AK33" s="273"/>
      <c r="AL33" s="272"/>
      <c r="AM33" s="272"/>
      <c r="AN33" s="272"/>
      <c r="AO33" s="272"/>
      <c r="AP33" s="272"/>
      <c r="AQ33" s="271"/>
      <c r="AR33" s="273"/>
      <c r="AS33" s="272"/>
      <c r="AT33" s="271"/>
      <c r="AU33" s="1591">
        <f t="shared" si="1"/>
        <v>0</v>
      </c>
      <c r="AV33" s="1592"/>
      <c r="AW33" s="1593">
        <f t="shared" si="2"/>
        <v>0</v>
      </c>
      <c r="AX33" s="1594"/>
      <c r="AY33" s="1561"/>
      <c r="AZ33" s="1562"/>
      <c r="BA33" s="1562"/>
      <c r="BB33" s="1562"/>
      <c r="BC33" s="1562"/>
      <c r="BD33" s="1563"/>
    </row>
    <row r="34" spans="2:56" ht="39.950000000000003" customHeight="1" x14ac:dyDescent="0.15">
      <c r="B34" s="274">
        <f t="shared" si="3"/>
        <v>22</v>
      </c>
      <c r="C34" s="1581"/>
      <c r="D34" s="1582"/>
      <c r="E34" s="1583"/>
      <c r="F34" s="1584"/>
      <c r="G34" s="1585"/>
      <c r="H34" s="1586"/>
      <c r="I34" s="1586"/>
      <c r="J34" s="1586"/>
      <c r="K34" s="1587"/>
      <c r="L34" s="1588"/>
      <c r="M34" s="1589"/>
      <c r="N34" s="1589"/>
      <c r="O34" s="1590"/>
      <c r="P34" s="273"/>
      <c r="Q34" s="272"/>
      <c r="R34" s="272"/>
      <c r="S34" s="272"/>
      <c r="T34" s="272"/>
      <c r="U34" s="272"/>
      <c r="V34" s="271"/>
      <c r="W34" s="273"/>
      <c r="X34" s="272"/>
      <c r="Y34" s="272"/>
      <c r="Z34" s="272"/>
      <c r="AA34" s="272"/>
      <c r="AB34" s="272"/>
      <c r="AC34" s="271"/>
      <c r="AD34" s="273"/>
      <c r="AE34" s="272"/>
      <c r="AF34" s="272"/>
      <c r="AG34" s="272"/>
      <c r="AH34" s="272"/>
      <c r="AI34" s="272"/>
      <c r="AJ34" s="271"/>
      <c r="AK34" s="273"/>
      <c r="AL34" s="272"/>
      <c r="AM34" s="272"/>
      <c r="AN34" s="272"/>
      <c r="AO34" s="272"/>
      <c r="AP34" s="272"/>
      <c r="AQ34" s="271"/>
      <c r="AR34" s="273"/>
      <c r="AS34" s="272"/>
      <c r="AT34" s="271"/>
      <c r="AU34" s="1591">
        <f t="shared" si="1"/>
        <v>0</v>
      </c>
      <c r="AV34" s="1592"/>
      <c r="AW34" s="1593">
        <f t="shared" si="2"/>
        <v>0</v>
      </c>
      <c r="AX34" s="1594"/>
      <c r="AY34" s="1561"/>
      <c r="AZ34" s="1562"/>
      <c r="BA34" s="1562"/>
      <c r="BB34" s="1562"/>
      <c r="BC34" s="1562"/>
      <c r="BD34" s="1563"/>
    </row>
    <row r="35" spans="2:56" ht="39.950000000000003" customHeight="1" x14ac:dyDescent="0.15">
      <c r="B35" s="274">
        <f t="shared" si="3"/>
        <v>23</v>
      </c>
      <c r="C35" s="1581"/>
      <c r="D35" s="1582"/>
      <c r="E35" s="1583"/>
      <c r="F35" s="1584"/>
      <c r="G35" s="1585"/>
      <c r="H35" s="1586"/>
      <c r="I35" s="1586"/>
      <c r="J35" s="1586"/>
      <c r="K35" s="1587"/>
      <c r="L35" s="1588"/>
      <c r="M35" s="1589"/>
      <c r="N35" s="1589"/>
      <c r="O35" s="1590"/>
      <c r="P35" s="273"/>
      <c r="Q35" s="272"/>
      <c r="R35" s="272"/>
      <c r="S35" s="272"/>
      <c r="T35" s="272"/>
      <c r="U35" s="272"/>
      <c r="V35" s="271"/>
      <c r="W35" s="273"/>
      <c r="X35" s="272"/>
      <c r="Y35" s="272"/>
      <c r="Z35" s="272"/>
      <c r="AA35" s="272"/>
      <c r="AB35" s="272"/>
      <c r="AC35" s="271"/>
      <c r="AD35" s="273"/>
      <c r="AE35" s="272"/>
      <c r="AF35" s="272"/>
      <c r="AG35" s="272"/>
      <c r="AH35" s="272"/>
      <c r="AI35" s="272"/>
      <c r="AJ35" s="271"/>
      <c r="AK35" s="273"/>
      <c r="AL35" s="272"/>
      <c r="AM35" s="272"/>
      <c r="AN35" s="272"/>
      <c r="AO35" s="272"/>
      <c r="AP35" s="272"/>
      <c r="AQ35" s="271"/>
      <c r="AR35" s="273"/>
      <c r="AS35" s="272"/>
      <c r="AT35" s="271"/>
      <c r="AU35" s="1591">
        <f t="shared" si="1"/>
        <v>0</v>
      </c>
      <c r="AV35" s="1592"/>
      <c r="AW35" s="1593">
        <f t="shared" si="2"/>
        <v>0</v>
      </c>
      <c r="AX35" s="1594"/>
      <c r="AY35" s="1561"/>
      <c r="AZ35" s="1562"/>
      <c r="BA35" s="1562"/>
      <c r="BB35" s="1562"/>
      <c r="BC35" s="1562"/>
      <c r="BD35" s="1563"/>
    </row>
    <row r="36" spans="2:56" ht="39.950000000000003" customHeight="1" x14ac:dyDescent="0.15">
      <c r="B36" s="274">
        <f t="shared" si="3"/>
        <v>24</v>
      </c>
      <c r="C36" s="1581"/>
      <c r="D36" s="1582"/>
      <c r="E36" s="1583"/>
      <c r="F36" s="1584"/>
      <c r="G36" s="1585"/>
      <c r="H36" s="1586"/>
      <c r="I36" s="1586"/>
      <c r="J36" s="1586"/>
      <c r="K36" s="1587"/>
      <c r="L36" s="1588"/>
      <c r="M36" s="1589"/>
      <c r="N36" s="1589"/>
      <c r="O36" s="1590"/>
      <c r="P36" s="273"/>
      <c r="Q36" s="272"/>
      <c r="R36" s="272"/>
      <c r="S36" s="272"/>
      <c r="T36" s="272"/>
      <c r="U36" s="272"/>
      <c r="V36" s="271"/>
      <c r="W36" s="273"/>
      <c r="X36" s="272"/>
      <c r="Y36" s="272"/>
      <c r="Z36" s="272"/>
      <c r="AA36" s="272"/>
      <c r="AB36" s="272"/>
      <c r="AC36" s="271"/>
      <c r="AD36" s="273"/>
      <c r="AE36" s="272"/>
      <c r="AF36" s="272"/>
      <c r="AG36" s="272"/>
      <c r="AH36" s="272"/>
      <c r="AI36" s="272"/>
      <c r="AJ36" s="271"/>
      <c r="AK36" s="273"/>
      <c r="AL36" s="272"/>
      <c r="AM36" s="272"/>
      <c r="AN36" s="272"/>
      <c r="AO36" s="272"/>
      <c r="AP36" s="272"/>
      <c r="AQ36" s="271"/>
      <c r="AR36" s="273"/>
      <c r="AS36" s="272"/>
      <c r="AT36" s="271"/>
      <c r="AU36" s="1591">
        <f t="shared" si="1"/>
        <v>0</v>
      </c>
      <c r="AV36" s="1592"/>
      <c r="AW36" s="1593">
        <f t="shared" si="2"/>
        <v>0</v>
      </c>
      <c r="AX36" s="1594"/>
      <c r="AY36" s="1561"/>
      <c r="AZ36" s="1562"/>
      <c r="BA36" s="1562"/>
      <c r="BB36" s="1562"/>
      <c r="BC36" s="1562"/>
      <c r="BD36" s="1563"/>
    </row>
    <row r="37" spans="2:56" ht="39.950000000000003" customHeight="1" x14ac:dyDescent="0.15">
      <c r="B37" s="274">
        <f t="shared" si="3"/>
        <v>25</v>
      </c>
      <c r="C37" s="1581"/>
      <c r="D37" s="1582"/>
      <c r="E37" s="1583"/>
      <c r="F37" s="1584"/>
      <c r="G37" s="1585"/>
      <c r="H37" s="1586"/>
      <c r="I37" s="1586"/>
      <c r="J37" s="1586"/>
      <c r="K37" s="1587"/>
      <c r="L37" s="1588"/>
      <c r="M37" s="1589"/>
      <c r="N37" s="1589"/>
      <c r="O37" s="1590"/>
      <c r="P37" s="273"/>
      <c r="Q37" s="272"/>
      <c r="R37" s="272"/>
      <c r="S37" s="272"/>
      <c r="T37" s="272"/>
      <c r="U37" s="272"/>
      <c r="V37" s="271"/>
      <c r="W37" s="273"/>
      <c r="X37" s="272"/>
      <c r="Y37" s="272"/>
      <c r="Z37" s="272"/>
      <c r="AA37" s="272"/>
      <c r="AB37" s="272"/>
      <c r="AC37" s="271"/>
      <c r="AD37" s="273"/>
      <c r="AE37" s="272"/>
      <c r="AF37" s="272"/>
      <c r="AG37" s="272"/>
      <c r="AH37" s="272"/>
      <c r="AI37" s="272"/>
      <c r="AJ37" s="271"/>
      <c r="AK37" s="273"/>
      <c r="AL37" s="272"/>
      <c r="AM37" s="272"/>
      <c r="AN37" s="272"/>
      <c r="AO37" s="272"/>
      <c r="AP37" s="272"/>
      <c r="AQ37" s="271"/>
      <c r="AR37" s="273"/>
      <c r="AS37" s="272"/>
      <c r="AT37" s="271"/>
      <c r="AU37" s="1591">
        <f t="shared" si="1"/>
        <v>0</v>
      </c>
      <c r="AV37" s="1592"/>
      <c r="AW37" s="1593">
        <f t="shared" si="2"/>
        <v>0</v>
      </c>
      <c r="AX37" s="1594"/>
      <c r="AY37" s="1561"/>
      <c r="AZ37" s="1562"/>
      <c r="BA37" s="1562"/>
      <c r="BB37" s="1562"/>
      <c r="BC37" s="1562"/>
      <c r="BD37" s="1563"/>
    </row>
    <row r="38" spans="2:56" ht="39.950000000000003" customHeight="1" x14ac:dyDescent="0.15">
      <c r="B38" s="274">
        <f t="shared" si="3"/>
        <v>26</v>
      </c>
      <c r="C38" s="1581"/>
      <c r="D38" s="1582"/>
      <c r="E38" s="1583"/>
      <c r="F38" s="1584"/>
      <c r="G38" s="1585"/>
      <c r="H38" s="1586"/>
      <c r="I38" s="1586"/>
      <c r="J38" s="1586"/>
      <c r="K38" s="1587"/>
      <c r="L38" s="1588"/>
      <c r="M38" s="1589"/>
      <c r="N38" s="1589"/>
      <c r="O38" s="1590"/>
      <c r="P38" s="273"/>
      <c r="Q38" s="272"/>
      <c r="R38" s="272"/>
      <c r="S38" s="272"/>
      <c r="T38" s="272"/>
      <c r="U38" s="272"/>
      <c r="V38" s="271"/>
      <c r="W38" s="273"/>
      <c r="X38" s="272"/>
      <c r="Y38" s="272"/>
      <c r="Z38" s="272"/>
      <c r="AA38" s="272"/>
      <c r="AB38" s="272"/>
      <c r="AC38" s="271"/>
      <c r="AD38" s="273"/>
      <c r="AE38" s="272"/>
      <c r="AF38" s="272"/>
      <c r="AG38" s="272"/>
      <c r="AH38" s="272"/>
      <c r="AI38" s="272"/>
      <c r="AJ38" s="271"/>
      <c r="AK38" s="273"/>
      <c r="AL38" s="272"/>
      <c r="AM38" s="272"/>
      <c r="AN38" s="272"/>
      <c r="AO38" s="272"/>
      <c r="AP38" s="272"/>
      <c r="AQ38" s="271"/>
      <c r="AR38" s="273"/>
      <c r="AS38" s="272"/>
      <c r="AT38" s="271"/>
      <c r="AU38" s="1591">
        <f t="shared" si="1"/>
        <v>0</v>
      </c>
      <c r="AV38" s="1592"/>
      <c r="AW38" s="1593">
        <f t="shared" si="2"/>
        <v>0</v>
      </c>
      <c r="AX38" s="1594"/>
      <c r="AY38" s="1561"/>
      <c r="AZ38" s="1562"/>
      <c r="BA38" s="1562"/>
      <c r="BB38" s="1562"/>
      <c r="BC38" s="1562"/>
      <c r="BD38" s="1563"/>
    </row>
    <row r="39" spans="2:56" ht="39.950000000000003" customHeight="1" x14ac:dyDescent="0.15">
      <c r="B39" s="274">
        <f t="shared" si="3"/>
        <v>27</v>
      </c>
      <c r="C39" s="1581"/>
      <c r="D39" s="1582"/>
      <c r="E39" s="1583"/>
      <c r="F39" s="1584"/>
      <c r="G39" s="1585"/>
      <c r="H39" s="1586"/>
      <c r="I39" s="1586"/>
      <c r="J39" s="1586"/>
      <c r="K39" s="1587"/>
      <c r="L39" s="1588"/>
      <c r="M39" s="1589"/>
      <c r="N39" s="1589"/>
      <c r="O39" s="1590"/>
      <c r="P39" s="273"/>
      <c r="Q39" s="272"/>
      <c r="R39" s="272"/>
      <c r="S39" s="272"/>
      <c r="T39" s="272"/>
      <c r="U39" s="272"/>
      <c r="V39" s="271"/>
      <c r="W39" s="273"/>
      <c r="X39" s="272"/>
      <c r="Y39" s="272"/>
      <c r="Z39" s="272"/>
      <c r="AA39" s="272"/>
      <c r="AB39" s="272"/>
      <c r="AC39" s="271"/>
      <c r="AD39" s="273"/>
      <c r="AE39" s="272"/>
      <c r="AF39" s="272"/>
      <c r="AG39" s="272"/>
      <c r="AH39" s="272"/>
      <c r="AI39" s="272"/>
      <c r="AJ39" s="271"/>
      <c r="AK39" s="273"/>
      <c r="AL39" s="272"/>
      <c r="AM39" s="272"/>
      <c r="AN39" s="272"/>
      <c r="AO39" s="272"/>
      <c r="AP39" s="272"/>
      <c r="AQ39" s="271"/>
      <c r="AR39" s="273"/>
      <c r="AS39" s="272"/>
      <c r="AT39" s="271"/>
      <c r="AU39" s="1591">
        <f t="shared" si="1"/>
        <v>0</v>
      </c>
      <c r="AV39" s="1592"/>
      <c r="AW39" s="1593">
        <f t="shared" si="2"/>
        <v>0</v>
      </c>
      <c r="AX39" s="1594"/>
      <c r="AY39" s="1561"/>
      <c r="AZ39" s="1562"/>
      <c r="BA39" s="1562"/>
      <c r="BB39" s="1562"/>
      <c r="BC39" s="1562"/>
      <c r="BD39" s="1563"/>
    </row>
    <row r="40" spans="2:56" ht="39.950000000000003" customHeight="1" x14ac:dyDescent="0.15">
      <c r="B40" s="274">
        <f t="shared" si="3"/>
        <v>28</v>
      </c>
      <c r="C40" s="1581"/>
      <c r="D40" s="1582"/>
      <c r="E40" s="1583"/>
      <c r="F40" s="1584"/>
      <c r="G40" s="1585"/>
      <c r="H40" s="1586"/>
      <c r="I40" s="1586"/>
      <c r="J40" s="1586"/>
      <c r="K40" s="1587"/>
      <c r="L40" s="1588"/>
      <c r="M40" s="1589"/>
      <c r="N40" s="1589"/>
      <c r="O40" s="1590"/>
      <c r="P40" s="277"/>
      <c r="Q40" s="276"/>
      <c r="R40" s="276"/>
      <c r="S40" s="276"/>
      <c r="T40" s="276"/>
      <c r="U40" s="276"/>
      <c r="V40" s="275"/>
      <c r="W40" s="277"/>
      <c r="X40" s="276"/>
      <c r="Y40" s="276"/>
      <c r="Z40" s="276"/>
      <c r="AA40" s="276"/>
      <c r="AB40" s="276"/>
      <c r="AC40" s="275"/>
      <c r="AD40" s="277"/>
      <c r="AE40" s="276"/>
      <c r="AF40" s="276"/>
      <c r="AG40" s="276"/>
      <c r="AH40" s="276"/>
      <c r="AI40" s="276"/>
      <c r="AJ40" s="275"/>
      <c r="AK40" s="277"/>
      <c r="AL40" s="276"/>
      <c r="AM40" s="276"/>
      <c r="AN40" s="276"/>
      <c r="AO40" s="276"/>
      <c r="AP40" s="276"/>
      <c r="AQ40" s="275"/>
      <c r="AR40" s="277"/>
      <c r="AS40" s="276"/>
      <c r="AT40" s="275"/>
      <c r="AU40" s="1591">
        <f t="shared" si="1"/>
        <v>0</v>
      </c>
      <c r="AV40" s="1592"/>
      <c r="AW40" s="1593">
        <f t="shared" si="2"/>
        <v>0</v>
      </c>
      <c r="AX40" s="1594"/>
      <c r="AY40" s="1561"/>
      <c r="AZ40" s="1562"/>
      <c r="BA40" s="1562"/>
      <c r="BB40" s="1562"/>
      <c r="BC40" s="1562"/>
      <c r="BD40" s="1563"/>
    </row>
    <row r="41" spans="2:56" ht="39.950000000000003" customHeight="1" x14ac:dyDescent="0.15">
      <c r="B41" s="274">
        <f t="shared" si="3"/>
        <v>29</v>
      </c>
      <c r="C41" s="1581"/>
      <c r="D41" s="1582"/>
      <c r="E41" s="1583"/>
      <c r="F41" s="1584"/>
      <c r="G41" s="1585"/>
      <c r="H41" s="1586"/>
      <c r="I41" s="1586"/>
      <c r="J41" s="1586"/>
      <c r="K41" s="1587"/>
      <c r="L41" s="1588"/>
      <c r="M41" s="1589"/>
      <c r="N41" s="1589"/>
      <c r="O41" s="1590"/>
      <c r="P41" s="273"/>
      <c r="Q41" s="272"/>
      <c r="R41" s="272"/>
      <c r="S41" s="272"/>
      <c r="T41" s="272"/>
      <c r="U41" s="272"/>
      <c r="V41" s="271"/>
      <c r="W41" s="273"/>
      <c r="X41" s="272"/>
      <c r="Y41" s="272"/>
      <c r="Z41" s="272"/>
      <c r="AA41" s="272"/>
      <c r="AB41" s="272"/>
      <c r="AC41" s="271"/>
      <c r="AD41" s="273"/>
      <c r="AE41" s="272"/>
      <c r="AF41" s="272"/>
      <c r="AG41" s="272"/>
      <c r="AH41" s="272"/>
      <c r="AI41" s="272"/>
      <c r="AJ41" s="271"/>
      <c r="AK41" s="273"/>
      <c r="AL41" s="272"/>
      <c r="AM41" s="272"/>
      <c r="AN41" s="272"/>
      <c r="AO41" s="272"/>
      <c r="AP41" s="272"/>
      <c r="AQ41" s="271"/>
      <c r="AR41" s="273"/>
      <c r="AS41" s="272"/>
      <c r="AT41" s="271"/>
      <c r="AU41" s="1591">
        <f t="shared" si="1"/>
        <v>0</v>
      </c>
      <c r="AV41" s="1592"/>
      <c r="AW41" s="1593">
        <f t="shared" si="2"/>
        <v>0</v>
      </c>
      <c r="AX41" s="1594"/>
      <c r="AY41" s="1561"/>
      <c r="AZ41" s="1562"/>
      <c r="BA41" s="1562"/>
      <c r="BB41" s="1562"/>
      <c r="BC41" s="1562"/>
      <c r="BD41" s="1563"/>
    </row>
    <row r="42" spans="2:56" ht="39.950000000000003" customHeight="1" x14ac:dyDescent="0.15">
      <c r="B42" s="274">
        <f t="shared" si="3"/>
        <v>30</v>
      </c>
      <c r="C42" s="1581"/>
      <c r="D42" s="1582"/>
      <c r="E42" s="1583"/>
      <c r="F42" s="1584"/>
      <c r="G42" s="1585"/>
      <c r="H42" s="1586"/>
      <c r="I42" s="1586"/>
      <c r="J42" s="1586"/>
      <c r="K42" s="1587"/>
      <c r="L42" s="1588"/>
      <c r="M42" s="1589"/>
      <c r="N42" s="1589"/>
      <c r="O42" s="1590"/>
      <c r="P42" s="273"/>
      <c r="Q42" s="272"/>
      <c r="R42" s="272"/>
      <c r="S42" s="272"/>
      <c r="T42" s="272"/>
      <c r="U42" s="272"/>
      <c r="V42" s="271"/>
      <c r="W42" s="273"/>
      <c r="X42" s="272"/>
      <c r="Y42" s="272"/>
      <c r="Z42" s="272"/>
      <c r="AA42" s="272"/>
      <c r="AB42" s="272"/>
      <c r="AC42" s="271"/>
      <c r="AD42" s="273"/>
      <c r="AE42" s="272"/>
      <c r="AF42" s="272"/>
      <c r="AG42" s="272"/>
      <c r="AH42" s="272"/>
      <c r="AI42" s="272"/>
      <c r="AJ42" s="271"/>
      <c r="AK42" s="273"/>
      <c r="AL42" s="272"/>
      <c r="AM42" s="272"/>
      <c r="AN42" s="272"/>
      <c r="AO42" s="272"/>
      <c r="AP42" s="272"/>
      <c r="AQ42" s="271"/>
      <c r="AR42" s="273"/>
      <c r="AS42" s="272"/>
      <c r="AT42" s="271"/>
      <c r="AU42" s="1591">
        <f t="shared" si="1"/>
        <v>0</v>
      </c>
      <c r="AV42" s="1592"/>
      <c r="AW42" s="1593">
        <f t="shared" si="2"/>
        <v>0</v>
      </c>
      <c r="AX42" s="1594"/>
      <c r="AY42" s="1561"/>
      <c r="AZ42" s="1562"/>
      <c r="BA42" s="1562"/>
      <c r="BB42" s="1562"/>
      <c r="BC42" s="1562"/>
      <c r="BD42" s="1563"/>
    </row>
    <row r="43" spans="2:56" ht="39.950000000000003" customHeight="1" x14ac:dyDescent="0.15">
      <c r="B43" s="274">
        <f t="shared" si="3"/>
        <v>31</v>
      </c>
      <c r="C43" s="1581"/>
      <c r="D43" s="1582"/>
      <c r="E43" s="1583"/>
      <c r="F43" s="1584"/>
      <c r="G43" s="1585"/>
      <c r="H43" s="1586"/>
      <c r="I43" s="1586"/>
      <c r="J43" s="1586"/>
      <c r="K43" s="1587"/>
      <c r="L43" s="1588"/>
      <c r="M43" s="1589"/>
      <c r="N43" s="1589"/>
      <c r="O43" s="1590"/>
      <c r="P43" s="273"/>
      <c r="Q43" s="272"/>
      <c r="R43" s="272"/>
      <c r="S43" s="272"/>
      <c r="T43" s="272"/>
      <c r="U43" s="272"/>
      <c r="V43" s="271"/>
      <c r="W43" s="273"/>
      <c r="X43" s="272"/>
      <c r="Y43" s="272"/>
      <c r="Z43" s="272"/>
      <c r="AA43" s="272"/>
      <c r="AB43" s="272"/>
      <c r="AC43" s="271"/>
      <c r="AD43" s="273"/>
      <c r="AE43" s="272"/>
      <c r="AF43" s="272"/>
      <c r="AG43" s="272"/>
      <c r="AH43" s="272"/>
      <c r="AI43" s="272"/>
      <c r="AJ43" s="271"/>
      <c r="AK43" s="273"/>
      <c r="AL43" s="272"/>
      <c r="AM43" s="272"/>
      <c r="AN43" s="272"/>
      <c r="AO43" s="272"/>
      <c r="AP43" s="272"/>
      <c r="AQ43" s="271"/>
      <c r="AR43" s="273"/>
      <c r="AS43" s="272"/>
      <c r="AT43" s="271"/>
      <c r="AU43" s="1591">
        <f t="shared" si="1"/>
        <v>0</v>
      </c>
      <c r="AV43" s="1592"/>
      <c r="AW43" s="1593">
        <f t="shared" si="2"/>
        <v>0</v>
      </c>
      <c r="AX43" s="1594"/>
      <c r="AY43" s="1561"/>
      <c r="AZ43" s="1562"/>
      <c r="BA43" s="1562"/>
      <c r="BB43" s="1562"/>
      <c r="BC43" s="1562"/>
      <c r="BD43" s="1563"/>
    </row>
    <row r="44" spans="2:56" ht="39.950000000000003" customHeight="1" x14ac:dyDescent="0.15">
      <c r="B44" s="274">
        <f t="shared" si="3"/>
        <v>32</v>
      </c>
      <c r="C44" s="1581"/>
      <c r="D44" s="1582"/>
      <c r="E44" s="1583"/>
      <c r="F44" s="1584"/>
      <c r="G44" s="1585"/>
      <c r="H44" s="1586"/>
      <c r="I44" s="1586"/>
      <c r="J44" s="1586"/>
      <c r="K44" s="1587"/>
      <c r="L44" s="1588"/>
      <c r="M44" s="1589"/>
      <c r="N44" s="1589"/>
      <c r="O44" s="1590"/>
      <c r="P44" s="273"/>
      <c r="Q44" s="272"/>
      <c r="R44" s="272"/>
      <c r="S44" s="272"/>
      <c r="T44" s="272"/>
      <c r="U44" s="272"/>
      <c r="V44" s="271"/>
      <c r="W44" s="273"/>
      <c r="X44" s="272"/>
      <c r="Y44" s="272"/>
      <c r="Z44" s="272"/>
      <c r="AA44" s="272"/>
      <c r="AB44" s="272"/>
      <c r="AC44" s="271"/>
      <c r="AD44" s="273"/>
      <c r="AE44" s="272"/>
      <c r="AF44" s="272"/>
      <c r="AG44" s="272"/>
      <c r="AH44" s="272"/>
      <c r="AI44" s="272"/>
      <c r="AJ44" s="271"/>
      <c r="AK44" s="273"/>
      <c r="AL44" s="272"/>
      <c r="AM44" s="272"/>
      <c r="AN44" s="272"/>
      <c r="AO44" s="272"/>
      <c r="AP44" s="272"/>
      <c r="AQ44" s="271"/>
      <c r="AR44" s="273"/>
      <c r="AS44" s="272"/>
      <c r="AT44" s="271"/>
      <c r="AU44" s="1591">
        <f t="shared" si="1"/>
        <v>0</v>
      </c>
      <c r="AV44" s="1592"/>
      <c r="AW44" s="1593">
        <f t="shared" si="2"/>
        <v>0</v>
      </c>
      <c r="AX44" s="1594"/>
      <c r="AY44" s="1561"/>
      <c r="AZ44" s="1562"/>
      <c r="BA44" s="1562"/>
      <c r="BB44" s="1562"/>
      <c r="BC44" s="1562"/>
      <c r="BD44" s="1563"/>
    </row>
    <row r="45" spans="2:56" ht="39.950000000000003" customHeight="1" x14ac:dyDescent="0.15">
      <c r="B45" s="274">
        <f t="shared" si="3"/>
        <v>33</v>
      </c>
      <c r="C45" s="1581"/>
      <c r="D45" s="1582"/>
      <c r="E45" s="1583"/>
      <c r="F45" s="1584"/>
      <c r="G45" s="1585"/>
      <c r="H45" s="1586"/>
      <c r="I45" s="1586"/>
      <c r="J45" s="1586"/>
      <c r="K45" s="1587"/>
      <c r="L45" s="1588"/>
      <c r="M45" s="1589"/>
      <c r="N45" s="1589"/>
      <c r="O45" s="1590"/>
      <c r="P45" s="273"/>
      <c r="Q45" s="272"/>
      <c r="R45" s="272"/>
      <c r="S45" s="272"/>
      <c r="T45" s="272"/>
      <c r="U45" s="272"/>
      <c r="V45" s="271"/>
      <c r="W45" s="273"/>
      <c r="X45" s="272"/>
      <c r="Y45" s="272"/>
      <c r="Z45" s="272"/>
      <c r="AA45" s="272"/>
      <c r="AB45" s="272"/>
      <c r="AC45" s="271"/>
      <c r="AD45" s="273"/>
      <c r="AE45" s="272"/>
      <c r="AF45" s="272"/>
      <c r="AG45" s="272"/>
      <c r="AH45" s="272"/>
      <c r="AI45" s="272"/>
      <c r="AJ45" s="271"/>
      <c r="AK45" s="273"/>
      <c r="AL45" s="272"/>
      <c r="AM45" s="272"/>
      <c r="AN45" s="272"/>
      <c r="AO45" s="272"/>
      <c r="AP45" s="272"/>
      <c r="AQ45" s="271"/>
      <c r="AR45" s="273"/>
      <c r="AS45" s="272"/>
      <c r="AT45" s="271"/>
      <c r="AU45" s="1591">
        <f t="shared" ref="AU45:AU76" si="4">IF($AZ$3="４週",SUM(P45:AQ45),IF($AZ$3="暦月",SUM(P45:AT45),""))</f>
        <v>0</v>
      </c>
      <c r="AV45" s="1592"/>
      <c r="AW45" s="1593">
        <f t="shared" ref="AW45:AW76" si="5">IF($AZ$3="４週",AU45/4,IF($AZ$3="暦月",AU45/($AZ$6/7),""))</f>
        <v>0</v>
      </c>
      <c r="AX45" s="1594"/>
      <c r="AY45" s="1561"/>
      <c r="AZ45" s="1562"/>
      <c r="BA45" s="1562"/>
      <c r="BB45" s="1562"/>
      <c r="BC45" s="1562"/>
      <c r="BD45" s="1563"/>
    </row>
    <row r="46" spans="2:56" ht="39.950000000000003" customHeight="1" x14ac:dyDescent="0.15">
      <c r="B46" s="274">
        <f t="shared" ref="B46:B77" si="6">B45+1</f>
        <v>34</v>
      </c>
      <c r="C46" s="1581"/>
      <c r="D46" s="1582"/>
      <c r="E46" s="1583"/>
      <c r="F46" s="1584"/>
      <c r="G46" s="1585"/>
      <c r="H46" s="1586"/>
      <c r="I46" s="1586"/>
      <c r="J46" s="1586"/>
      <c r="K46" s="1587"/>
      <c r="L46" s="1588"/>
      <c r="M46" s="1589"/>
      <c r="N46" s="1589"/>
      <c r="O46" s="1590"/>
      <c r="P46" s="273"/>
      <c r="Q46" s="272"/>
      <c r="R46" s="272"/>
      <c r="S46" s="272"/>
      <c r="T46" s="272"/>
      <c r="U46" s="272"/>
      <c r="V46" s="271"/>
      <c r="W46" s="273"/>
      <c r="X46" s="272"/>
      <c r="Y46" s="272"/>
      <c r="Z46" s="272"/>
      <c r="AA46" s="272"/>
      <c r="AB46" s="272"/>
      <c r="AC46" s="271"/>
      <c r="AD46" s="273"/>
      <c r="AE46" s="272"/>
      <c r="AF46" s="272"/>
      <c r="AG46" s="272"/>
      <c r="AH46" s="272"/>
      <c r="AI46" s="272"/>
      <c r="AJ46" s="271"/>
      <c r="AK46" s="273"/>
      <c r="AL46" s="272"/>
      <c r="AM46" s="272"/>
      <c r="AN46" s="272"/>
      <c r="AO46" s="272"/>
      <c r="AP46" s="272"/>
      <c r="AQ46" s="271"/>
      <c r="AR46" s="273"/>
      <c r="AS46" s="272"/>
      <c r="AT46" s="271"/>
      <c r="AU46" s="1591">
        <f t="shared" si="4"/>
        <v>0</v>
      </c>
      <c r="AV46" s="1592"/>
      <c r="AW46" s="1593">
        <f t="shared" si="5"/>
        <v>0</v>
      </c>
      <c r="AX46" s="1594"/>
      <c r="AY46" s="1561"/>
      <c r="AZ46" s="1562"/>
      <c r="BA46" s="1562"/>
      <c r="BB46" s="1562"/>
      <c r="BC46" s="1562"/>
      <c r="BD46" s="1563"/>
    </row>
    <row r="47" spans="2:56" ht="39.950000000000003" customHeight="1" x14ac:dyDescent="0.15">
      <c r="B47" s="274">
        <f t="shared" si="6"/>
        <v>35</v>
      </c>
      <c r="C47" s="1581"/>
      <c r="D47" s="1582"/>
      <c r="E47" s="1583"/>
      <c r="F47" s="1584"/>
      <c r="G47" s="1585"/>
      <c r="H47" s="1586"/>
      <c r="I47" s="1586"/>
      <c r="J47" s="1586"/>
      <c r="K47" s="1587"/>
      <c r="L47" s="1588"/>
      <c r="M47" s="1589"/>
      <c r="N47" s="1589"/>
      <c r="O47" s="1590"/>
      <c r="P47" s="273"/>
      <c r="Q47" s="272"/>
      <c r="R47" s="272"/>
      <c r="S47" s="272"/>
      <c r="T47" s="272"/>
      <c r="U47" s="272"/>
      <c r="V47" s="271"/>
      <c r="W47" s="273"/>
      <c r="X47" s="272"/>
      <c r="Y47" s="272"/>
      <c r="Z47" s="272"/>
      <c r="AA47" s="272"/>
      <c r="AB47" s="272"/>
      <c r="AC47" s="271"/>
      <c r="AD47" s="273"/>
      <c r="AE47" s="272"/>
      <c r="AF47" s="272"/>
      <c r="AG47" s="272"/>
      <c r="AH47" s="272"/>
      <c r="AI47" s="272"/>
      <c r="AJ47" s="271"/>
      <c r="AK47" s="273"/>
      <c r="AL47" s="272"/>
      <c r="AM47" s="272"/>
      <c r="AN47" s="272"/>
      <c r="AO47" s="272"/>
      <c r="AP47" s="272"/>
      <c r="AQ47" s="271"/>
      <c r="AR47" s="273"/>
      <c r="AS47" s="272"/>
      <c r="AT47" s="271"/>
      <c r="AU47" s="1591">
        <f t="shared" si="4"/>
        <v>0</v>
      </c>
      <c r="AV47" s="1592"/>
      <c r="AW47" s="1593">
        <f t="shared" si="5"/>
        <v>0</v>
      </c>
      <c r="AX47" s="1594"/>
      <c r="AY47" s="1561"/>
      <c r="AZ47" s="1562"/>
      <c r="BA47" s="1562"/>
      <c r="BB47" s="1562"/>
      <c r="BC47" s="1562"/>
      <c r="BD47" s="1563"/>
    </row>
    <row r="48" spans="2:56" ht="39.950000000000003" customHeight="1" x14ac:dyDescent="0.15">
      <c r="B48" s="274">
        <f t="shared" si="6"/>
        <v>36</v>
      </c>
      <c r="C48" s="1581"/>
      <c r="D48" s="1582"/>
      <c r="E48" s="1583"/>
      <c r="F48" s="1584"/>
      <c r="G48" s="1585"/>
      <c r="H48" s="1586"/>
      <c r="I48" s="1586"/>
      <c r="J48" s="1586"/>
      <c r="K48" s="1587"/>
      <c r="L48" s="1588"/>
      <c r="M48" s="1589"/>
      <c r="N48" s="1589"/>
      <c r="O48" s="1590"/>
      <c r="P48" s="273"/>
      <c r="Q48" s="272"/>
      <c r="R48" s="272"/>
      <c r="S48" s="272"/>
      <c r="T48" s="272"/>
      <c r="U48" s="272"/>
      <c r="V48" s="271"/>
      <c r="W48" s="273"/>
      <c r="X48" s="272"/>
      <c r="Y48" s="272"/>
      <c r="Z48" s="272"/>
      <c r="AA48" s="272"/>
      <c r="AB48" s="272"/>
      <c r="AC48" s="271"/>
      <c r="AD48" s="273"/>
      <c r="AE48" s="272"/>
      <c r="AF48" s="272"/>
      <c r="AG48" s="272"/>
      <c r="AH48" s="272"/>
      <c r="AI48" s="272"/>
      <c r="AJ48" s="271"/>
      <c r="AK48" s="273"/>
      <c r="AL48" s="272"/>
      <c r="AM48" s="272"/>
      <c r="AN48" s="272"/>
      <c r="AO48" s="272"/>
      <c r="AP48" s="272"/>
      <c r="AQ48" s="271"/>
      <c r="AR48" s="273"/>
      <c r="AS48" s="272"/>
      <c r="AT48" s="271"/>
      <c r="AU48" s="1591">
        <f t="shared" si="4"/>
        <v>0</v>
      </c>
      <c r="AV48" s="1592"/>
      <c r="AW48" s="1593">
        <f t="shared" si="5"/>
        <v>0</v>
      </c>
      <c r="AX48" s="1594"/>
      <c r="AY48" s="1561"/>
      <c r="AZ48" s="1562"/>
      <c r="BA48" s="1562"/>
      <c r="BB48" s="1562"/>
      <c r="BC48" s="1562"/>
      <c r="BD48" s="1563"/>
    </row>
    <row r="49" spans="2:56" ht="39.950000000000003" customHeight="1" x14ac:dyDescent="0.15">
      <c r="B49" s="274">
        <f t="shared" si="6"/>
        <v>37</v>
      </c>
      <c r="C49" s="1581"/>
      <c r="D49" s="1582"/>
      <c r="E49" s="1583"/>
      <c r="F49" s="1584"/>
      <c r="G49" s="1585"/>
      <c r="H49" s="1586"/>
      <c r="I49" s="1586"/>
      <c r="J49" s="1586"/>
      <c r="K49" s="1587"/>
      <c r="L49" s="1588"/>
      <c r="M49" s="1589"/>
      <c r="N49" s="1589"/>
      <c r="O49" s="1590"/>
      <c r="P49" s="273"/>
      <c r="Q49" s="272"/>
      <c r="R49" s="272"/>
      <c r="S49" s="272"/>
      <c r="T49" s="272"/>
      <c r="U49" s="272"/>
      <c r="V49" s="271"/>
      <c r="W49" s="273"/>
      <c r="X49" s="272"/>
      <c r="Y49" s="272"/>
      <c r="Z49" s="272"/>
      <c r="AA49" s="272"/>
      <c r="AB49" s="272"/>
      <c r="AC49" s="271"/>
      <c r="AD49" s="273"/>
      <c r="AE49" s="272"/>
      <c r="AF49" s="272"/>
      <c r="AG49" s="272"/>
      <c r="AH49" s="272"/>
      <c r="AI49" s="272"/>
      <c r="AJ49" s="271"/>
      <c r="AK49" s="273"/>
      <c r="AL49" s="272"/>
      <c r="AM49" s="272"/>
      <c r="AN49" s="272"/>
      <c r="AO49" s="272"/>
      <c r="AP49" s="272"/>
      <c r="AQ49" s="271"/>
      <c r="AR49" s="273"/>
      <c r="AS49" s="272"/>
      <c r="AT49" s="271"/>
      <c r="AU49" s="1591">
        <f t="shared" si="4"/>
        <v>0</v>
      </c>
      <c r="AV49" s="1592"/>
      <c r="AW49" s="1593">
        <f t="shared" si="5"/>
        <v>0</v>
      </c>
      <c r="AX49" s="1594"/>
      <c r="AY49" s="1561"/>
      <c r="AZ49" s="1562"/>
      <c r="BA49" s="1562"/>
      <c r="BB49" s="1562"/>
      <c r="BC49" s="1562"/>
      <c r="BD49" s="1563"/>
    </row>
    <row r="50" spans="2:56" ht="39.950000000000003" customHeight="1" x14ac:dyDescent="0.15">
      <c r="B50" s="274">
        <f t="shared" si="6"/>
        <v>38</v>
      </c>
      <c r="C50" s="1581"/>
      <c r="D50" s="1582"/>
      <c r="E50" s="1583"/>
      <c r="F50" s="1584"/>
      <c r="G50" s="1585"/>
      <c r="H50" s="1586"/>
      <c r="I50" s="1586"/>
      <c r="J50" s="1586"/>
      <c r="K50" s="1587"/>
      <c r="L50" s="1588"/>
      <c r="M50" s="1589"/>
      <c r="N50" s="1589"/>
      <c r="O50" s="1590"/>
      <c r="P50" s="273"/>
      <c r="Q50" s="272"/>
      <c r="R50" s="272"/>
      <c r="S50" s="272"/>
      <c r="T50" s="272"/>
      <c r="U50" s="272"/>
      <c r="V50" s="271"/>
      <c r="W50" s="273"/>
      <c r="X50" s="272"/>
      <c r="Y50" s="272"/>
      <c r="Z50" s="272"/>
      <c r="AA50" s="272"/>
      <c r="AB50" s="272"/>
      <c r="AC50" s="271"/>
      <c r="AD50" s="273"/>
      <c r="AE50" s="272"/>
      <c r="AF50" s="272"/>
      <c r="AG50" s="272"/>
      <c r="AH50" s="272"/>
      <c r="AI50" s="272"/>
      <c r="AJ50" s="271"/>
      <c r="AK50" s="273"/>
      <c r="AL50" s="272"/>
      <c r="AM50" s="272"/>
      <c r="AN50" s="272"/>
      <c r="AO50" s="272"/>
      <c r="AP50" s="272"/>
      <c r="AQ50" s="271"/>
      <c r="AR50" s="273"/>
      <c r="AS50" s="272"/>
      <c r="AT50" s="271"/>
      <c r="AU50" s="1591">
        <f t="shared" si="4"/>
        <v>0</v>
      </c>
      <c r="AV50" s="1592"/>
      <c r="AW50" s="1593">
        <f t="shared" si="5"/>
        <v>0</v>
      </c>
      <c r="AX50" s="1594"/>
      <c r="AY50" s="1561"/>
      <c r="AZ50" s="1562"/>
      <c r="BA50" s="1562"/>
      <c r="BB50" s="1562"/>
      <c r="BC50" s="1562"/>
      <c r="BD50" s="1563"/>
    </row>
    <row r="51" spans="2:56" ht="39.950000000000003" customHeight="1" x14ac:dyDescent="0.15">
      <c r="B51" s="274">
        <f t="shared" si="6"/>
        <v>39</v>
      </c>
      <c r="C51" s="1581"/>
      <c r="D51" s="1582"/>
      <c r="E51" s="1583"/>
      <c r="F51" s="1584"/>
      <c r="G51" s="1585"/>
      <c r="H51" s="1586"/>
      <c r="I51" s="1586"/>
      <c r="J51" s="1586"/>
      <c r="K51" s="1587"/>
      <c r="L51" s="1588"/>
      <c r="M51" s="1589"/>
      <c r="N51" s="1589"/>
      <c r="O51" s="1590"/>
      <c r="P51" s="273"/>
      <c r="Q51" s="272"/>
      <c r="R51" s="272"/>
      <c r="S51" s="272"/>
      <c r="T51" s="272"/>
      <c r="U51" s="272"/>
      <c r="V51" s="271"/>
      <c r="W51" s="273"/>
      <c r="X51" s="272"/>
      <c r="Y51" s="272"/>
      <c r="Z51" s="272"/>
      <c r="AA51" s="272"/>
      <c r="AB51" s="272"/>
      <c r="AC51" s="271"/>
      <c r="AD51" s="273"/>
      <c r="AE51" s="272"/>
      <c r="AF51" s="272"/>
      <c r="AG51" s="272"/>
      <c r="AH51" s="272"/>
      <c r="AI51" s="272"/>
      <c r="AJ51" s="271"/>
      <c r="AK51" s="273"/>
      <c r="AL51" s="272"/>
      <c r="AM51" s="272"/>
      <c r="AN51" s="272"/>
      <c r="AO51" s="272"/>
      <c r="AP51" s="272"/>
      <c r="AQ51" s="271"/>
      <c r="AR51" s="273"/>
      <c r="AS51" s="272"/>
      <c r="AT51" s="271"/>
      <c r="AU51" s="1591">
        <f t="shared" si="4"/>
        <v>0</v>
      </c>
      <c r="AV51" s="1592"/>
      <c r="AW51" s="1593">
        <f t="shared" si="5"/>
        <v>0</v>
      </c>
      <c r="AX51" s="1594"/>
      <c r="AY51" s="1561"/>
      <c r="AZ51" s="1562"/>
      <c r="BA51" s="1562"/>
      <c r="BB51" s="1562"/>
      <c r="BC51" s="1562"/>
      <c r="BD51" s="1563"/>
    </row>
    <row r="52" spans="2:56" ht="39.950000000000003" customHeight="1" x14ac:dyDescent="0.15">
      <c r="B52" s="274">
        <f t="shared" si="6"/>
        <v>40</v>
      </c>
      <c r="C52" s="1581"/>
      <c r="D52" s="1582"/>
      <c r="E52" s="1583"/>
      <c r="F52" s="1584"/>
      <c r="G52" s="1585"/>
      <c r="H52" s="1586"/>
      <c r="I52" s="1586"/>
      <c r="J52" s="1586"/>
      <c r="K52" s="1587"/>
      <c r="L52" s="1588"/>
      <c r="M52" s="1589"/>
      <c r="N52" s="1589"/>
      <c r="O52" s="1590"/>
      <c r="P52" s="273"/>
      <c r="Q52" s="272"/>
      <c r="R52" s="272"/>
      <c r="S52" s="272"/>
      <c r="T52" s="272"/>
      <c r="U52" s="272"/>
      <c r="V52" s="271"/>
      <c r="W52" s="273"/>
      <c r="X52" s="272"/>
      <c r="Y52" s="272"/>
      <c r="Z52" s="272"/>
      <c r="AA52" s="272"/>
      <c r="AB52" s="272"/>
      <c r="AC52" s="271"/>
      <c r="AD52" s="273"/>
      <c r="AE52" s="272"/>
      <c r="AF52" s="272"/>
      <c r="AG52" s="272"/>
      <c r="AH52" s="272"/>
      <c r="AI52" s="272"/>
      <c r="AJ52" s="271"/>
      <c r="AK52" s="273"/>
      <c r="AL52" s="272"/>
      <c r="AM52" s="272"/>
      <c r="AN52" s="272"/>
      <c r="AO52" s="272"/>
      <c r="AP52" s="272"/>
      <c r="AQ52" s="271"/>
      <c r="AR52" s="273"/>
      <c r="AS52" s="272"/>
      <c r="AT52" s="271"/>
      <c r="AU52" s="1591">
        <f t="shared" si="4"/>
        <v>0</v>
      </c>
      <c r="AV52" s="1592"/>
      <c r="AW52" s="1593">
        <f t="shared" si="5"/>
        <v>0</v>
      </c>
      <c r="AX52" s="1594"/>
      <c r="AY52" s="1561"/>
      <c r="AZ52" s="1562"/>
      <c r="BA52" s="1562"/>
      <c r="BB52" s="1562"/>
      <c r="BC52" s="1562"/>
      <c r="BD52" s="1563"/>
    </row>
    <row r="53" spans="2:56" ht="39.950000000000003" customHeight="1" x14ac:dyDescent="0.15">
      <c r="B53" s="274">
        <f t="shared" si="6"/>
        <v>41</v>
      </c>
      <c r="C53" s="1581"/>
      <c r="D53" s="1582"/>
      <c r="E53" s="1583"/>
      <c r="F53" s="1584"/>
      <c r="G53" s="1585"/>
      <c r="H53" s="1586"/>
      <c r="I53" s="1586"/>
      <c r="J53" s="1586"/>
      <c r="K53" s="1587"/>
      <c r="L53" s="1588"/>
      <c r="M53" s="1589"/>
      <c r="N53" s="1589"/>
      <c r="O53" s="1590"/>
      <c r="P53" s="273"/>
      <c r="Q53" s="272"/>
      <c r="R53" s="272"/>
      <c r="S53" s="272"/>
      <c r="T53" s="272"/>
      <c r="U53" s="272"/>
      <c r="V53" s="271"/>
      <c r="W53" s="273"/>
      <c r="X53" s="272"/>
      <c r="Y53" s="272"/>
      <c r="Z53" s="272"/>
      <c r="AA53" s="272"/>
      <c r="AB53" s="272"/>
      <c r="AC53" s="271"/>
      <c r="AD53" s="273"/>
      <c r="AE53" s="272"/>
      <c r="AF53" s="272"/>
      <c r="AG53" s="272"/>
      <c r="AH53" s="272"/>
      <c r="AI53" s="272"/>
      <c r="AJ53" s="271"/>
      <c r="AK53" s="273"/>
      <c r="AL53" s="272"/>
      <c r="AM53" s="272"/>
      <c r="AN53" s="272"/>
      <c r="AO53" s="272"/>
      <c r="AP53" s="272"/>
      <c r="AQ53" s="271"/>
      <c r="AR53" s="273"/>
      <c r="AS53" s="272"/>
      <c r="AT53" s="271"/>
      <c r="AU53" s="1591">
        <f t="shared" si="4"/>
        <v>0</v>
      </c>
      <c r="AV53" s="1592"/>
      <c r="AW53" s="1593">
        <f t="shared" si="5"/>
        <v>0</v>
      </c>
      <c r="AX53" s="1594"/>
      <c r="AY53" s="1561"/>
      <c r="AZ53" s="1562"/>
      <c r="BA53" s="1562"/>
      <c r="BB53" s="1562"/>
      <c r="BC53" s="1562"/>
      <c r="BD53" s="1563"/>
    </row>
    <row r="54" spans="2:56" ht="39.950000000000003" customHeight="1" x14ac:dyDescent="0.15">
      <c r="B54" s="274">
        <f t="shared" si="6"/>
        <v>42</v>
      </c>
      <c r="C54" s="1581"/>
      <c r="D54" s="1582"/>
      <c r="E54" s="1583"/>
      <c r="F54" s="1584"/>
      <c r="G54" s="1585"/>
      <c r="H54" s="1586"/>
      <c r="I54" s="1586"/>
      <c r="J54" s="1586"/>
      <c r="K54" s="1587"/>
      <c r="L54" s="1588"/>
      <c r="M54" s="1589"/>
      <c r="N54" s="1589"/>
      <c r="O54" s="1590"/>
      <c r="P54" s="273"/>
      <c r="Q54" s="272"/>
      <c r="R54" s="272"/>
      <c r="S54" s="272"/>
      <c r="T54" s="272"/>
      <c r="U54" s="272"/>
      <c r="V54" s="271"/>
      <c r="W54" s="273"/>
      <c r="X54" s="272"/>
      <c r="Y54" s="272"/>
      <c r="Z54" s="272"/>
      <c r="AA54" s="272"/>
      <c r="AB54" s="272"/>
      <c r="AC54" s="271"/>
      <c r="AD54" s="273"/>
      <c r="AE54" s="272"/>
      <c r="AF54" s="272"/>
      <c r="AG54" s="272"/>
      <c r="AH54" s="272"/>
      <c r="AI54" s="272"/>
      <c r="AJ54" s="271"/>
      <c r="AK54" s="273"/>
      <c r="AL54" s="272"/>
      <c r="AM54" s="272"/>
      <c r="AN54" s="272"/>
      <c r="AO54" s="272"/>
      <c r="AP54" s="272"/>
      <c r="AQ54" s="271"/>
      <c r="AR54" s="273"/>
      <c r="AS54" s="272"/>
      <c r="AT54" s="271"/>
      <c r="AU54" s="1591">
        <f t="shared" si="4"/>
        <v>0</v>
      </c>
      <c r="AV54" s="1592"/>
      <c r="AW54" s="1593">
        <f t="shared" si="5"/>
        <v>0</v>
      </c>
      <c r="AX54" s="1594"/>
      <c r="AY54" s="1561"/>
      <c r="AZ54" s="1562"/>
      <c r="BA54" s="1562"/>
      <c r="BB54" s="1562"/>
      <c r="BC54" s="1562"/>
      <c r="BD54" s="1563"/>
    </row>
    <row r="55" spans="2:56" ht="39.950000000000003" customHeight="1" x14ac:dyDescent="0.15">
      <c r="B55" s="274">
        <f t="shared" si="6"/>
        <v>43</v>
      </c>
      <c r="C55" s="1581"/>
      <c r="D55" s="1582"/>
      <c r="E55" s="1583"/>
      <c r="F55" s="1584"/>
      <c r="G55" s="1585"/>
      <c r="H55" s="1586"/>
      <c r="I55" s="1586"/>
      <c r="J55" s="1586"/>
      <c r="K55" s="1587"/>
      <c r="L55" s="1588"/>
      <c r="M55" s="1589"/>
      <c r="N55" s="1589"/>
      <c r="O55" s="1590"/>
      <c r="P55" s="273"/>
      <c r="Q55" s="272"/>
      <c r="R55" s="272"/>
      <c r="S55" s="272"/>
      <c r="T55" s="272"/>
      <c r="U55" s="272"/>
      <c r="V55" s="271"/>
      <c r="W55" s="273"/>
      <c r="X55" s="272"/>
      <c r="Y55" s="272"/>
      <c r="Z55" s="272"/>
      <c r="AA55" s="272"/>
      <c r="AB55" s="272"/>
      <c r="AC55" s="271"/>
      <c r="AD55" s="273"/>
      <c r="AE55" s="272"/>
      <c r="AF55" s="272"/>
      <c r="AG55" s="272"/>
      <c r="AH55" s="272"/>
      <c r="AI55" s="272"/>
      <c r="AJ55" s="271"/>
      <c r="AK55" s="273"/>
      <c r="AL55" s="272"/>
      <c r="AM55" s="272"/>
      <c r="AN55" s="272"/>
      <c r="AO55" s="272"/>
      <c r="AP55" s="272"/>
      <c r="AQ55" s="271"/>
      <c r="AR55" s="273"/>
      <c r="AS55" s="272"/>
      <c r="AT55" s="271"/>
      <c r="AU55" s="1591">
        <f t="shared" si="4"/>
        <v>0</v>
      </c>
      <c r="AV55" s="1592"/>
      <c r="AW55" s="1593">
        <f t="shared" si="5"/>
        <v>0</v>
      </c>
      <c r="AX55" s="1594"/>
      <c r="AY55" s="1561"/>
      <c r="AZ55" s="1562"/>
      <c r="BA55" s="1562"/>
      <c r="BB55" s="1562"/>
      <c r="BC55" s="1562"/>
      <c r="BD55" s="1563"/>
    </row>
    <row r="56" spans="2:56" ht="39.950000000000003" customHeight="1" x14ac:dyDescent="0.15">
      <c r="B56" s="274">
        <f t="shared" si="6"/>
        <v>44</v>
      </c>
      <c r="C56" s="1581"/>
      <c r="D56" s="1582"/>
      <c r="E56" s="1583"/>
      <c r="F56" s="1584"/>
      <c r="G56" s="1585"/>
      <c r="H56" s="1586"/>
      <c r="I56" s="1586"/>
      <c r="J56" s="1586"/>
      <c r="K56" s="1587"/>
      <c r="L56" s="1588"/>
      <c r="M56" s="1589"/>
      <c r="N56" s="1589"/>
      <c r="O56" s="1590"/>
      <c r="P56" s="273"/>
      <c r="Q56" s="272"/>
      <c r="R56" s="272"/>
      <c r="S56" s="272"/>
      <c r="T56" s="272"/>
      <c r="U56" s="272"/>
      <c r="V56" s="271"/>
      <c r="W56" s="273"/>
      <c r="X56" s="272"/>
      <c r="Y56" s="272"/>
      <c r="Z56" s="272"/>
      <c r="AA56" s="272"/>
      <c r="AB56" s="272"/>
      <c r="AC56" s="271"/>
      <c r="AD56" s="273"/>
      <c r="AE56" s="272"/>
      <c r="AF56" s="272"/>
      <c r="AG56" s="272"/>
      <c r="AH56" s="272"/>
      <c r="AI56" s="272"/>
      <c r="AJ56" s="271"/>
      <c r="AK56" s="273"/>
      <c r="AL56" s="272"/>
      <c r="AM56" s="272"/>
      <c r="AN56" s="272"/>
      <c r="AO56" s="272"/>
      <c r="AP56" s="272"/>
      <c r="AQ56" s="271"/>
      <c r="AR56" s="273"/>
      <c r="AS56" s="272"/>
      <c r="AT56" s="271"/>
      <c r="AU56" s="1591">
        <f t="shared" si="4"/>
        <v>0</v>
      </c>
      <c r="AV56" s="1592"/>
      <c r="AW56" s="1593">
        <f t="shared" si="5"/>
        <v>0</v>
      </c>
      <c r="AX56" s="1594"/>
      <c r="AY56" s="1561"/>
      <c r="AZ56" s="1562"/>
      <c r="BA56" s="1562"/>
      <c r="BB56" s="1562"/>
      <c r="BC56" s="1562"/>
      <c r="BD56" s="1563"/>
    </row>
    <row r="57" spans="2:56" ht="39.950000000000003" customHeight="1" x14ac:dyDescent="0.15">
      <c r="B57" s="274">
        <f t="shared" si="6"/>
        <v>45</v>
      </c>
      <c r="C57" s="1581"/>
      <c r="D57" s="1582"/>
      <c r="E57" s="1583"/>
      <c r="F57" s="1584"/>
      <c r="G57" s="1585"/>
      <c r="H57" s="1586"/>
      <c r="I57" s="1586"/>
      <c r="J57" s="1586"/>
      <c r="K57" s="1587"/>
      <c r="L57" s="1588"/>
      <c r="M57" s="1589"/>
      <c r="N57" s="1589"/>
      <c r="O57" s="1590"/>
      <c r="P57" s="273"/>
      <c r="Q57" s="272"/>
      <c r="R57" s="272"/>
      <c r="S57" s="272"/>
      <c r="T57" s="272"/>
      <c r="U57" s="272"/>
      <c r="V57" s="271"/>
      <c r="W57" s="273"/>
      <c r="X57" s="272"/>
      <c r="Y57" s="272"/>
      <c r="Z57" s="272"/>
      <c r="AA57" s="272"/>
      <c r="AB57" s="272"/>
      <c r="AC57" s="271"/>
      <c r="AD57" s="273"/>
      <c r="AE57" s="272"/>
      <c r="AF57" s="272"/>
      <c r="AG57" s="272"/>
      <c r="AH57" s="272"/>
      <c r="AI57" s="272"/>
      <c r="AJ57" s="271"/>
      <c r="AK57" s="273"/>
      <c r="AL57" s="272"/>
      <c r="AM57" s="272"/>
      <c r="AN57" s="272"/>
      <c r="AO57" s="272"/>
      <c r="AP57" s="272"/>
      <c r="AQ57" s="271"/>
      <c r="AR57" s="273"/>
      <c r="AS57" s="272"/>
      <c r="AT57" s="271"/>
      <c r="AU57" s="1591">
        <f t="shared" si="4"/>
        <v>0</v>
      </c>
      <c r="AV57" s="1592"/>
      <c r="AW57" s="1593">
        <f t="shared" si="5"/>
        <v>0</v>
      </c>
      <c r="AX57" s="1594"/>
      <c r="AY57" s="1561"/>
      <c r="AZ57" s="1562"/>
      <c r="BA57" s="1562"/>
      <c r="BB57" s="1562"/>
      <c r="BC57" s="1562"/>
      <c r="BD57" s="1563"/>
    </row>
    <row r="58" spans="2:56" ht="39.950000000000003" customHeight="1" x14ac:dyDescent="0.15">
      <c r="B58" s="274">
        <f t="shared" si="6"/>
        <v>46</v>
      </c>
      <c r="C58" s="1581"/>
      <c r="D58" s="1582"/>
      <c r="E58" s="1583"/>
      <c r="F58" s="1584"/>
      <c r="G58" s="1585"/>
      <c r="H58" s="1586"/>
      <c r="I58" s="1586"/>
      <c r="J58" s="1586"/>
      <c r="K58" s="1587"/>
      <c r="L58" s="1588"/>
      <c r="M58" s="1589"/>
      <c r="N58" s="1589"/>
      <c r="O58" s="1590"/>
      <c r="P58" s="273"/>
      <c r="Q58" s="272"/>
      <c r="R58" s="272"/>
      <c r="S58" s="272"/>
      <c r="T58" s="272"/>
      <c r="U58" s="272"/>
      <c r="V58" s="271"/>
      <c r="W58" s="273"/>
      <c r="X58" s="272"/>
      <c r="Y58" s="272"/>
      <c r="Z58" s="272"/>
      <c r="AA58" s="272"/>
      <c r="AB58" s="272"/>
      <c r="AC58" s="271"/>
      <c r="AD58" s="273"/>
      <c r="AE58" s="272"/>
      <c r="AF58" s="272"/>
      <c r="AG58" s="272"/>
      <c r="AH58" s="272"/>
      <c r="AI58" s="272"/>
      <c r="AJ58" s="271"/>
      <c r="AK58" s="273"/>
      <c r="AL58" s="272"/>
      <c r="AM58" s="272"/>
      <c r="AN58" s="272"/>
      <c r="AO58" s="272"/>
      <c r="AP58" s="272"/>
      <c r="AQ58" s="271"/>
      <c r="AR58" s="273"/>
      <c r="AS58" s="272"/>
      <c r="AT58" s="271"/>
      <c r="AU58" s="1591">
        <f t="shared" si="4"/>
        <v>0</v>
      </c>
      <c r="AV58" s="1592"/>
      <c r="AW58" s="1593">
        <f t="shared" si="5"/>
        <v>0</v>
      </c>
      <c r="AX58" s="1594"/>
      <c r="AY58" s="1561"/>
      <c r="AZ58" s="1562"/>
      <c r="BA58" s="1562"/>
      <c r="BB58" s="1562"/>
      <c r="BC58" s="1562"/>
      <c r="BD58" s="1563"/>
    </row>
    <row r="59" spans="2:56" ht="39.950000000000003" customHeight="1" x14ac:dyDescent="0.15">
      <c r="B59" s="274">
        <f t="shared" si="6"/>
        <v>47</v>
      </c>
      <c r="C59" s="1581"/>
      <c r="D59" s="1582"/>
      <c r="E59" s="1583"/>
      <c r="F59" s="1584"/>
      <c r="G59" s="1585"/>
      <c r="H59" s="1586"/>
      <c r="I59" s="1586"/>
      <c r="J59" s="1586"/>
      <c r="K59" s="1587"/>
      <c r="L59" s="1588"/>
      <c r="M59" s="1589"/>
      <c r="N59" s="1589"/>
      <c r="O59" s="1590"/>
      <c r="P59" s="273"/>
      <c r="Q59" s="272"/>
      <c r="R59" s="272"/>
      <c r="S59" s="272"/>
      <c r="T59" s="272"/>
      <c r="U59" s="272"/>
      <c r="V59" s="271"/>
      <c r="W59" s="273"/>
      <c r="X59" s="272"/>
      <c r="Y59" s="272"/>
      <c r="Z59" s="272"/>
      <c r="AA59" s="272"/>
      <c r="AB59" s="272"/>
      <c r="AC59" s="271"/>
      <c r="AD59" s="273"/>
      <c r="AE59" s="272"/>
      <c r="AF59" s="272"/>
      <c r="AG59" s="272"/>
      <c r="AH59" s="272"/>
      <c r="AI59" s="272"/>
      <c r="AJ59" s="271"/>
      <c r="AK59" s="273"/>
      <c r="AL59" s="272"/>
      <c r="AM59" s="272"/>
      <c r="AN59" s="272"/>
      <c r="AO59" s="272"/>
      <c r="AP59" s="272"/>
      <c r="AQ59" s="271"/>
      <c r="AR59" s="273"/>
      <c r="AS59" s="272"/>
      <c r="AT59" s="271"/>
      <c r="AU59" s="1591">
        <f t="shared" si="4"/>
        <v>0</v>
      </c>
      <c r="AV59" s="1592"/>
      <c r="AW59" s="1593">
        <f t="shared" si="5"/>
        <v>0</v>
      </c>
      <c r="AX59" s="1594"/>
      <c r="AY59" s="1561"/>
      <c r="AZ59" s="1562"/>
      <c r="BA59" s="1562"/>
      <c r="BB59" s="1562"/>
      <c r="BC59" s="1562"/>
      <c r="BD59" s="1563"/>
    </row>
    <row r="60" spans="2:56" ht="39.950000000000003" customHeight="1" x14ac:dyDescent="0.15">
      <c r="B60" s="274">
        <f t="shared" si="6"/>
        <v>48</v>
      </c>
      <c r="C60" s="1581"/>
      <c r="D60" s="1582"/>
      <c r="E60" s="1583"/>
      <c r="F60" s="1584"/>
      <c r="G60" s="1585"/>
      <c r="H60" s="1586"/>
      <c r="I60" s="1586"/>
      <c r="J60" s="1586"/>
      <c r="K60" s="1587"/>
      <c r="L60" s="1588"/>
      <c r="M60" s="1589"/>
      <c r="N60" s="1589"/>
      <c r="O60" s="1590"/>
      <c r="P60" s="273"/>
      <c r="Q60" s="272"/>
      <c r="R60" s="272"/>
      <c r="S60" s="272"/>
      <c r="T60" s="272"/>
      <c r="U60" s="272"/>
      <c r="V60" s="271"/>
      <c r="W60" s="273"/>
      <c r="X60" s="272"/>
      <c r="Y60" s="272"/>
      <c r="Z60" s="272"/>
      <c r="AA60" s="272"/>
      <c r="AB60" s="272"/>
      <c r="AC60" s="271"/>
      <c r="AD60" s="273"/>
      <c r="AE60" s="272"/>
      <c r="AF60" s="272"/>
      <c r="AG60" s="272"/>
      <c r="AH60" s="272"/>
      <c r="AI60" s="272"/>
      <c r="AJ60" s="271"/>
      <c r="AK60" s="273"/>
      <c r="AL60" s="272"/>
      <c r="AM60" s="272"/>
      <c r="AN60" s="272"/>
      <c r="AO60" s="272"/>
      <c r="AP60" s="272"/>
      <c r="AQ60" s="271"/>
      <c r="AR60" s="273"/>
      <c r="AS60" s="272"/>
      <c r="AT60" s="271"/>
      <c r="AU60" s="1591">
        <f t="shared" si="4"/>
        <v>0</v>
      </c>
      <c r="AV60" s="1592"/>
      <c r="AW60" s="1593">
        <f t="shared" si="5"/>
        <v>0</v>
      </c>
      <c r="AX60" s="1594"/>
      <c r="AY60" s="1561"/>
      <c r="AZ60" s="1562"/>
      <c r="BA60" s="1562"/>
      <c r="BB60" s="1562"/>
      <c r="BC60" s="1562"/>
      <c r="BD60" s="1563"/>
    </row>
    <row r="61" spans="2:56" ht="39.950000000000003" customHeight="1" x14ac:dyDescent="0.15">
      <c r="B61" s="274">
        <f t="shared" si="6"/>
        <v>49</v>
      </c>
      <c r="C61" s="1581"/>
      <c r="D61" s="1582"/>
      <c r="E61" s="1583"/>
      <c r="F61" s="1584"/>
      <c r="G61" s="1585"/>
      <c r="H61" s="1586"/>
      <c r="I61" s="1586"/>
      <c r="J61" s="1586"/>
      <c r="K61" s="1587"/>
      <c r="L61" s="1588"/>
      <c r="M61" s="1589"/>
      <c r="N61" s="1589"/>
      <c r="O61" s="1590"/>
      <c r="P61" s="273"/>
      <c r="Q61" s="272"/>
      <c r="R61" s="272"/>
      <c r="S61" s="272"/>
      <c r="T61" s="272"/>
      <c r="U61" s="272"/>
      <c r="V61" s="271"/>
      <c r="W61" s="273"/>
      <c r="X61" s="272"/>
      <c r="Y61" s="272"/>
      <c r="Z61" s="272"/>
      <c r="AA61" s="272"/>
      <c r="AB61" s="272"/>
      <c r="AC61" s="271"/>
      <c r="AD61" s="273"/>
      <c r="AE61" s="272"/>
      <c r="AF61" s="272"/>
      <c r="AG61" s="272"/>
      <c r="AH61" s="272"/>
      <c r="AI61" s="272"/>
      <c r="AJ61" s="271"/>
      <c r="AK61" s="273"/>
      <c r="AL61" s="272"/>
      <c r="AM61" s="272"/>
      <c r="AN61" s="272"/>
      <c r="AO61" s="272"/>
      <c r="AP61" s="272"/>
      <c r="AQ61" s="271"/>
      <c r="AR61" s="273"/>
      <c r="AS61" s="272"/>
      <c r="AT61" s="271"/>
      <c r="AU61" s="1591">
        <f t="shared" si="4"/>
        <v>0</v>
      </c>
      <c r="AV61" s="1592"/>
      <c r="AW61" s="1593">
        <f t="shared" si="5"/>
        <v>0</v>
      </c>
      <c r="AX61" s="1594"/>
      <c r="AY61" s="1561"/>
      <c r="AZ61" s="1562"/>
      <c r="BA61" s="1562"/>
      <c r="BB61" s="1562"/>
      <c r="BC61" s="1562"/>
      <c r="BD61" s="1563"/>
    </row>
    <row r="62" spans="2:56" ht="39.950000000000003" customHeight="1" x14ac:dyDescent="0.15">
      <c r="B62" s="274">
        <f t="shared" si="6"/>
        <v>50</v>
      </c>
      <c r="C62" s="1581"/>
      <c r="D62" s="1582"/>
      <c r="E62" s="1583"/>
      <c r="F62" s="1584"/>
      <c r="G62" s="1585"/>
      <c r="H62" s="1586"/>
      <c r="I62" s="1586"/>
      <c r="J62" s="1586"/>
      <c r="K62" s="1587"/>
      <c r="L62" s="1588"/>
      <c r="M62" s="1589"/>
      <c r="N62" s="1589"/>
      <c r="O62" s="1590"/>
      <c r="P62" s="273"/>
      <c r="Q62" s="272"/>
      <c r="R62" s="272"/>
      <c r="S62" s="272"/>
      <c r="T62" s="272"/>
      <c r="U62" s="272"/>
      <c r="V62" s="271"/>
      <c r="W62" s="273"/>
      <c r="X62" s="272"/>
      <c r="Y62" s="272"/>
      <c r="Z62" s="272"/>
      <c r="AA62" s="272"/>
      <c r="AB62" s="272"/>
      <c r="AC62" s="271"/>
      <c r="AD62" s="273"/>
      <c r="AE62" s="272"/>
      <c r="AF62" s="272"/>
      <c r="AG62" s="272"/>
      <c r="AH62" s="272"/>
      <c r="AI62" s="272"/>
      <c r="AJ62" s="271"/>
      <c r="AK62" s="273"/>
      <c r="AL62" s="272"/>
      <c r="AM62" s="272"/>
      <c r="AN62" s="272"/>
      <c r="AO62" s="272"/>
      <c r="AP62" s="272"/>
      <c r="AQ62" s="271"/>
      <c r="AR62" s="273"/>
      <c r="AS62" s="272"/>
      <c r="AT62" s="271"/>
      <c r="AU62" s="1591">
        <f t="shared" si="4"/>
        <v>0</v>
      </c>
      <c r="AV62" s="1592"/>
      <c r="AW62" s="1593">
        <f t="shared" si="5"/>
        <v>0</v>
      </c>
      <c r="AX62" s="1594"/>
      <c r="AY62" s="1561"/>
      <c r="AZ62" s="1562"/>
      <c r="BA62" s="1562"/>
      <c r="BB62" s="1562"/>
      <c r="BC62" s="1562"/>
      <c r="BD62" s="1563"/>
    </row>
    <row r="63" spans="2:56" ht="39.950000000000003" customHeight="1" x14ac:dyDescent="0.15">
      <c r="B63" s="274">
        <f t="shared" si="6"/>
        <v>51</v>
      </c>
      <c r="C63" s="1581"/>
      <c r="D63" s="1582"/>
      <c r="E63" s="1583"/>
      <c r="F63" s="1584"/>
      <c r="G63" s="1585"/>
      <c r="H63" s="1586"/>
      <c r="I63" s="1586"/>
      <c r="J63" s="1586"/>
      <c r="K63" s="1587"/>
      <c r="L63" s="1588"/>
      <c r="M63" s="1589"/>
      <c r="N63" s="1589"/>
      <c r="O63" s="1590"/>
      <c r="P63" s="273"/>
      <c r="Q63" s="272"/>
      <c r="R63" s="272"/>
      <c r="S63" s="272"/>
      <c r="T63" s="272"/>
      <c r="U63" s="272"/>
      <c r="V63" s="271"/>
      <c r="W63" s="273"/>
      <c r="X63" s="272"/>
      <c r="Y63" s="272"/>
      <c r="Z63" s="272"/>
      <c r="AA63" s="272"/>
      <c r="AB63" s="272"/>
      <c r="AC63" s="271"/>
      <c r="AD63" s="273"/>
      <c r="AE63" s="272"/>
      <c r="AF63" s="272"/>
      <c r="AG63" s="272"/>
      <c r="AH63" s="272"/>
      <c r="AI63" s="272"/>
      <c r="AJ63" s="271"/>
      <c r="AK63" s="273"/>
      <c r="AL63" s="272"/>
      <c r="AM63" s="272"/>
      <c r="AN63" s="272"/>
      <c r="AO63" s="272"/>
      <c r="AP63" s="272"/>
      <c r="AQ63" s="271"/>
      <c r="AR63" s="273"/>
      <c r="AS63" s="272"/>
      <c r="AT63" s="271"/>
      <c r="AU63" s="1591">
        <f t="shared" si="4"/>
        <v>0</v>
      </c>
      <c r="AV63" s="1592"/>
      <c r="AW63" s="1593">
        <f t="shared" si="5"/>
        <v>0</v>
      </c>
      <c r="AX63" s="1594"/>
      <c r="AY63" s="1561"/>
      <c r="AZ63" s="1562"/>
      <c r="BA63" s="1562"/>
      <c r="BB63" s="1562"/>
      <c r="BC63" s="1562"/>
      <c r="BD63" s="1563"/>
    </row>
    <row r="64" spans="2:56" ht="39.950000000000003" customHeight="1" x14ac:dyDescent="0.15">
      <c r="B64" s="274">
        <f t="shared" si="6"/>
        <v>52</v>
      </c>
      <c r="C64" s="1581"/>
      <c r="D64" s="1582"/>
      <c r="E64" s="1583"/>
      <c r="F64" s="1584"/>
      <c r="G64" s="1585"/>
      <c r="H64" s="1586"/>
      <c r="I64" s="1586"/>
      <c r="J64" s="1586"/>
      <c r="K64" s="1587"/>
      <c r="L64" s="1588"/>
      <c r="M64" s="1589"/>
      <c r="N64" s="1589"/>
      <c r="O64" s="1590"/>
      <c r="P64" s="273"/>
      <c r="Q64" s="272"/>
      <c r="R64" s="272"/>
      <c r="S64" s="272"/>
      <c r="T64" s="272"/>
      <c r="U64" s="272"/>
      <c r="V64" s="271"/>
      <c r="W64" s="273"/>
      <c r="X64" s="272"/>
      <c r="Y64" s="272"/>
      <c r="Z64" s="272"/>
      <c r="AA64" s="272"/>
      <c r="AB64" s="272"/>
      <c r="AC64" s="271"/>
      <c r="AD64" s="273"/>
      <c r="AE64" s="272"/>
      <c r="AF64" s="272"/>
      <c r="AG64" s="272"/>
      <c r="AH64" s="272"/>
      <c r="AI64" s="272"/>
      <c r="AJ64" s="271"/>
      <c r="AK64" s="273"/>
      <c r="AL64" s="272"/>
      <c r="AM64" s="272"/>
      <c r="AN64" s="272"/>
      <c r="AO64" s="272"/>
      <c r="AP64" s="272"/>
      <c r="AQ64" s="271"/>
      <c r="AR64" s="273"/>
      <c r="AS64" s="272"/>
      <c r="AT64" s="271"/>
      <c r="AU64" s="1591">
        <f t="shared" si="4"/>
        <v>0</v>
      </c>
      <c r="AV64" s="1592"/>
      <c r="AW64" s="1593">
        <f t="shared" si="5"/>
        <v>0</v>
      </c>
      <c r="AX64" s="1594"/>
      <c r="AY64" s="1561"/>
      <c r="AZ64" s="1562"/>
      <c r="BA64" s="1562"/>
      <c r="BB64" s="1562"/>
      <c r="BC64" s="1562"/>
      <c r="BD64" s="1563"/>
    </row>
    <row r="65" spans="2:56" ht="39.950000000000003" customHeight="1" x14ac:dyDescent="0.15">
      <c r="B65" s="274">
        <f t="shared" si="6"/>
        <v>53</v>
      </c>
      <c r="C65" s="1581"/>
      <c r="D65" s="1582"/>
      <c r="E65" s="1583"/>
      <c r="F65" s="1584"/>
      <c r="G65" s="1585"/>
      <c r="H65" s="1586"/>
      <c r="I65" s="1586"/>
      <c r="J65" s="1586"/>
      <c r="K65" s="1587"/>
      <c r="L65" s="1588"/>
      <c r="M65" s="1589"/>
      <c r="N65" s="1589"/>
      <c r="O65" s="1590"/>
      <c r="P65" s="273"/>
      <c r="Q65" s="272"/>
      <c r="R65" s="272"/>
      <c r="S65" s="272"/>
      <c r="T65" s="272"/>
      <c r="U65" s="272"/>
      <c r="V65" s="271"/>
      <c r="W65" s="273"/>
      <c r="X65" s="272"/>
      <c r="Y65" s="272"/>
      <c r="Z65" s="272"/>
      <c r="AA65" s="272"/>
      <c r="AB65" s="272"/>
      <c r="AC65" s="271"/>
      <c r="AD65" s="273"/>
      <c r="AE65" s="272"/>
      <c r="AF65" s="272"/>
      <c r="AG65" s="272"/>
      <c r="AH65" s="272"/>
      <c r="AI65" s="272"/>
      <c r="AJ65" s="271"/>
      <c r="AK65" s="273"/>
      <c r="AL65" s="272"/>
      <c r="AM65" s="272"/>
      <c r="AN65" s="272"/>
      <c r="AO65" s="272"/>
      <c r="AP65" s="272"/>
      <c r="AQ65" s="271"/>
      <c r="AR65" s="273"/>
      <c r="AS65" s="272"/>
      <c r="AT65" s="271"/>
      <c r="AU65" s="1591">
        <f t="shared" si="4"/>
        <v>0</v>
      </c>
      <c r="AV65" s="1592"/>
      <c r="AW65" s="1593">
        <f t="shared" si="5"/>
        <v>0</v>
      </c>
      <c r="AX65" s="1594"/>
      <c r="AY65" s="1561"/>
      <c r="AZ65" s="1562"/>
      <c r="BA65" s="1562"/>
      <c r="BB65" s="1562"/>
      <c r="BC65" s="1562"/>
      <c r="BD65" s="1563"/>
    </row>
    <row r="66" spans="2:56" ht="39.950000000000003" customHeight="1" x14ac:dyDescent="0.15">
      <c r="B66" s="274">
        <f t="shared" si="6"/>
        <v>54</v>
      </c>
      <c r="C66" s="1581"/>
      <c r="D66" s="1582"/>
      <c r="E66" s="1583"/>
      <c r="F66" s="1584"/>
      <c r="G66" s="1585"/>
      <c r="H66" s="1586"/>
      <c r="I66" s="1586"/>
      <c r="J66" s="1586"/>
      <c r="K66" s="1587"/>
      <c r="L66" s="1588"/>
      <c r="M66" s="1589"/>
      <c r="N66" s="1589"/>
      <c r="O66" s="1590"/>
      <c r="P66" s="273"/>
      <c r="Q66" s="272"/>
      <c r="R66" s="272"/>
      <c r="S66" s="272"/>
      <c r="T66" s="272"/>
      <c r="U66" s="272"/>
      <c r="V66" s="271"/>
      <c r="W66" s="273"/>
      <c r="X66" s="272"/>
      <c r="Y66" s="272"/>
      <c r="Z66" s="272"/>
      <c r="AA66" s="272"/>
      <c r="AB66" s="272"/>
      <c r="AC66" s="271"/>
      <c r="AD66" s="273"/>
      <c r="AE66" s="272"/>
      <c r="AF66" s="272"/>
      <c r="AG66" s="272"/>
      <c r="AH66" s="272"/>
      <c r="AI66" s="272"/>
      <c r="AJ66" s="271"/>
      <c r="AK66" s="273"/>
      <c r="AL66" s="272"/>
      <c r="AM66" s="272"/>
      <c r="AN66" s="272"/>
      <c r="AO66" s="272"/>
      <c r="AP66" s="272"/>
      <c r="AQ66" s="271"/>
      <c r="AR66" s="273"/>
      <c r="AS66" s="272"/>
      <c r="AT66" s="271"/>
      <c r="AU66" s="1591">
        <f t="shared" si="4"/>
        <v>0</v>
      </c>
      <c r="AV66" s="1592"/>
      <c r="AW66" s="1593">
        <f t="shared" si="5"/>
        <v>0</v>
      </c>
      <c r="AX66" s="1594"/>
      <c r="AY66" s="1561"/>
      <c r="AZ66" s="1562"/>
      <c r="BA66" s="1562"/>
      <c r="BB66" s="1562"/>
      <c r="BC66" s="1562"/>
      <c r="BD66" s="1563"/>
    </row>
    <row r="67" spans="2:56" ht="39.950000000000003" customHeight="1" x14ac:dyDescent="0.15">
      <c r="B67" s="274">
        <f t="shared" si="6"/>
        <v>55</v>
      </c>
      <c r="C67" s="1581"/>
      <c r="D67" s="1582"/>
      <c r="E67" s="1583"/>
      <c r="F67" s="1584"/>
      <c r="G67" s="1585"/>
      <c r="H67" s="1586"/>
      <c r="I67" s="1586"/>
      <c r="J67" s="1586"/>
      <c r="K67" s="1587"/>
      <c r="L67" s="1588"/>
      <c r="M67" s="1589"/>
      <c r="N67" s="1589"/>
      <c r="O67" s="1590"/>
      <c r="P67" s="273"/>
      <c r="Q67" s="272"/>
      <c r="R67" s="272"/>
      <c r="S67" s="272"/>
      <c r="T67" s="272"/>
      <c r="U67" s="272"/>
      <c r="V67" s="271"/>
      <c r="W67" s="273"/>
      <c r="X67" s="272"/>
      <c r="Y67" s="272"/>
      <c r="Z67" s="272"/>
      <c r="AA67" s="272"/>
      <c r="AB67" s="272"/>
      <c r="AC67" s="271"/>
      <c r="AD67" s="273"/>
      <c r="AE67" s="272"/>
      <c r="AF67" s="272"/>
      <c r="AG67" s="272"/>
      <c r="AH67" s="272"/>
      <c r="AI67" s="272"/>
      <c r="AJ67" s="271"/>
      <c r="AK67" s="273"/>
      <c r="AL67" s="272"/>
      <c r="AM67" s="272"/>
      <c r="AN67" s="272"/>
      <c r="AO67" s="272"/>
      <c r="AP67" s="272"/>
      <c r="AQ67" s="271"/>
      <c r="AR67" s="273"/>
      <c r="AS67" s="272"/>
      <c r="AT67" s="271"/>
      <c r="AU67" s="1591">
        <f t="shared" si="4"/>
        <v>0</v>
      </c>
      <c r="AV67" s="1592"/>
      <c r="AW67" s="1593">
        <f t="shared" si="5"/>
        <v>0</v>
      </c>
      <c r="AX67" s="1594"/>
      <c r="AY67" s="1561"/>
      <c r="AZ67" s="1562"/>
      <c r="BA67" s="1562"/>
      <c r="BB67" s="1562"/>
      <c r="BC67" s="1562"/>
      <c r="BD67" s="1563"/>
    </row>
    <row r="68" spans="2:56" ht="39.950000000000003" customHeight="1" x14ac:dyDescent="0.15">
      <c r="B68" s="274">
        <f t="shared" si="6"/>
        <v>56</v>
      </c>
      <c r="C68" s="1581"/>
      <c r="D68" s="1582"/>
      <c r="E68" s="1583"/>
      <c r="F68" s="1584"/>
      <c r="G68" s="1585"/>
      <c r="H68" s="1586"/>
      <c r="I68" s="1586"/>
      <c r="J68" s="1586"/>
      <c r="K68" s="1587"/>
      <c r="L68" s="1588"/>
      <c r="M68" s="1589"/>
      <c r="N68" s="1589"/>
      <c r="O68" s="1590"/>
      <c r="P68" s="277"/>
      <c r="Q68" s="276"/>
      <c r="R68" s="276"/>
      <c r="S68" s="276"/>
      <c r="T68" s="276"/>
      <c r="U68" s="276"/>
      <c r="V68" s="275"/>
      <c r="W68" s="277"/>
      <c r="X68" s="276"/>
      <c r="Y68" s="276"/>
      <c r="Z68" s="276"/>
      <c r="AA68" s="276"/>
      <c r="AB68" s="276"/>
      <c r="AC68" s="275"/>
      <c r="AD68" s="277"/>
      <c r="AE68" s="276"/>
      <c r="AF68" s="276"/>
      <c r="AG68" s="276"/>
      <c r="AH68" s="276"/>
      <c r="AI68" s="276"/>
      <c r="AJ68" s="275"/>
      <c r="AK68" s="277"/>
      <c r="AL68" s="276"/>
      <c r="AM68" s="276"/>
      <c r="AN68" s="276"/>
      <c r="AO68" s="276"/>
      <c r="AP68" s="276"/>
      <c r="AQ68" s="275"/>
      <c r="AR68" s="277"/>
      <c r="AS68" s="276"/>
      <c r="AT68" s="275"/>
      <c r="AU68" s="1591">
        <f t="shared" si="4"/>
        <v>0</v>
      </c>
      <c r="AV68" s="1592"/>
      <c r="AW68" s="1593">
        <f t="shared" si="5"/>
        <v>0</v>
      </c>
      <c r="AX68" s="1594"/>
      <c r="AY68" s="1561"/>
      <c r="AZ68" s="1562"/>
      <c r="BA68" s="1562"/>
      <c r="BB68" s="1562"/>
      <c r="BC68" s="1562"/>
      <c r="BD68" s="1563"/>
    </row>
    <row r="69" spans="2:56" ht="39.950000000000003" customHeight="1" x14ac:dyDescent="0.15">
      <c r="B69" s="274">
        <f t="shared" si="6"/>
        <v>57</v>
      </c>
      <c r="C69" s="1581"/>
      <c r="D69" s="1582"/>
      <c r="E69" s="1583"/>
      <c r="F69" s="1584"/>
      <c r="G69" s="1585"/>
      <c r="H69" s="1586"/>
      <c r="I69" s="1586"/>
      <c r="J69" s="1586"/>
      <c r="K69" s="1587"/>
      <c r="L69" s="1588"/>
      <c r="M69" s="1589"/>
      <c r="N69" s="1589"/>
      <c r="O69" s="1590"/>
      <c r="P69" s="273"/>
      <c r="Q69" s="272"/>
      <c r="R69" s="272"/>
      <c r="S69" s="272"/>
      <c r="T69" s="272"/>
      <c r="U69" s="272"/>
      <c r="V69" s="271"/>
      <c r="W69" s="273"/>
      <c r="X69" s="272"/>
      <c r="Y69" s="272"/>
      <c r="Z69" s="272"/>
      <c r="AA69" s="272"/>
      <c r="AB69" s="272"/>
      <c r="AC69" s="271"/>
      <c r="AD69" s="273"/>
      <c r="AE69" s="272"/>
      <c r="AF69" s="272"/>
      <c r="AG69" s="272"/>
      <c r="AH69" s="272"/>
      <c r="AI69" s="272"/>
      <c r="AJ69" s="271"/>
      <c r="AK69" s="273"/>
      <c r="AL69" s="272"/>
      <c r="AM69" s="272"/>
      <c r="AN69" s="272"/>
      <c r="AO69" s="272"/>
      <c r="AP69" s="272"/>
      <c r="AQ69" s="271"/>
      <c r="AR69" s="273"/>
      <c r="AS69" s="272"/>
      <c r="AT69" s="271"/>
      <c r="AU69" s="1591">
        <f t="shared" si="4"/>
        <v>0</v>
      </c>
      <c r="AV69" s="1592"/>
      <c r="AW69" s="1593">
        <f t="shared" si="5"/>
        <v>0</v>
      </c>
      <c r="AX69" s="1594"/>
      <c r="AY69" s="1561"/>
      <c r="AZ69" s="1562"/>
      <c r="BA69" s="1562"/>
      <c r="BB69" s="1562"/>
      <c r="BC69" s="1562"/>
      <c r="BD69" s="1563"/>
    </row>
    <row r="70" spans="2:56" ht="39.950000000000003" customHeight="1" x14ac:dyDescent="0.15">
      <c r="B70" s="274">
        <f t="shared" si="6"/>
        <v>58</v>
      </c>
      <c r="C70" s="1581"/>
      <c r="D70" s="1582"/>
      <c r="E70" s="1583"/>
      <c r="F70" s="1584"/>
      <c r="G70" s="1585"/>
      <c r="H70" s="1586"/>
      <c r="I70" s="1586"/>
      <c r="J70" s="1586"/>
      <c r="K70" s="1587"/>
      <c r="L70" s="1588"/>
      <c r="M70" s="1589"/>
      <c r="N70" s="1589"/>
      <c r="O70" s="1590"/>
      <c r="P70" s="273"/>
      <c r="Q70" s="272"/>
      <c r="R70" s="272"/>
      <c r="S70" s="272"/>
      <c r="T70" s="272"/>
      <c r="U70" s="272"/>
      <c r="V70" s="271"/>
      <c r="W70" s="273"/>
      <c r="X70" s="272"/>
      <c r="Y70" s="272"/>
      <c r="Z70" s="272"/>
      <c r="AA70" s="272"/>
      <c r="AB70" s="272"/>
      <c r="AC70" s="271"/>
      <c r="AD70" s="273"/>
      <c r="AE70" s="272"/>
      <c r="AF70" s="272"/>
      <c r="AG70" s="272"/>
      <c r="AH70" s="272"/>
      <c r="AI70" s="272"/>
      <c r="AJ70" s="271"/>
      <c r="AK70" s="273"/>
      <c r="AL70" s="272"/>
      <c r="AM70" s="272"/>
      <c r="AN70" s="272"/>
      <c r="AO70" s="272"/>
      <c r="AP70" s="272"/>
      <c r="AQ70" s="271"/>
      <c r="AR70" s="273"/>
      <c r="AS70" s="272"/>
      <c r="AT70" s="271"/>
      <c r="AU70" s="1591">
        <f t="shared" si="4"/>
        <v>0</v>
      </c>
      <c r="AV70" s="1592"/>
      <c r="AW70" s="1593">
        <f t="shared" si="5"/>
        <v>0</v>
      </c>
      <c r="AX70" s="1594"/>
      <c r="AY70" s="1561"/>
      <c r="AZ70" s="1562"/>
      <c r="BA70" s="1562"/>
      <c r="BB70" s="1562"/>
      <c r="BC70" s="1562"/>
      <c r="BD70" s="1563"/>
    </row>
    <row r="71" spans="2:56" ht="39.950000000000003" customHeight="1" x14ac:dyDescent="0.15">
      <c r="B71" s="274">
        <f t="shared" si="6"/>
        <v>59</v>
      </c>
      <c r="C71" s="1581"/>
      <c r="D71" s="1582"/>
      <c r="E71" s="1583"/>
      <c r="F71" s="1584"/>
      <c r="G71" s="1585"/>
      <c r="H71" s="1586"/>
      <c r="I71" s="1586"/>
      <c r="J71" s="1586"/>
      <c r="K71" s="1587"/>
      <c r="L71" s="1588"/>
      <c r="M71" s="1589"/>
      <c r="N71" s="1589"/>
      <c r="O71" s="1590"/>
      <c r="P71" s="273"/>
      <c r="Q71" s="272"/>
      <c r="R71" s="272"/>
      <c r="S71" s="272"/>
      <c r="T71" s="272"/>
      <c r="U71" s="272"/>
      <c r="V71" s="271"/>
      <c r="W71" s="273"/>
      <c r="X71" s="272"/>
      <c r="Y71" s="272"/>
      <c r="Z71" s="272"/>
      <c r="AA71" s="272"/>
      <c r="AB71" s="272"/>
      <c r="AC71" s="271"/>
      <c r="AD71" s="273"/>
      <c r="AE71" s="272"/>
      <c r="AF71" s="272"/>
      <c r="AG71" s="272"/>
      <c r="AH71" s="272"/>
      <c r="AI71" s="272"/>
      <c r="AJ71" s="271"/>
      <c r="AK71" s="273"/>
      <c r="AL71" s="272"/>
      <c r="AM71" s="272"/>
      <c r="AN71" s="272"/>
      <c r="AO71" s="272"/>
      <c r="AP71" s="272"/>
      <c r="AQ71" s="271"/>
      <c r="AR71" s="273"/>
      <c r="AS71" s="272"/>
      <c r="AT71" s="271"/>
      <c r="AU71" s="1591">
        <f t="shared" si="4"/>
        <v>0</v>
      </c>
      <c r="AV71" s="1592"/>
      <c r="AW71" s="1593">
        <f t="shared" si="5"/>
        <v>0</v>
      </c>
      <c r="AX71" s="1594"/>
      <c r="AY71" s="1561"/>
      <c r="AZ71" s="1562"/>
      <c r="BA71" s="1562"/>
      <c r="BB71" s="1562"/>
      <c r="BC71" s="1562"/>
      <c r="BD71" s="1563"/>
    </row>
    <row r="72" spans="2:56" ht="39.950000000000003" customHeight="1" x14ac:dyDescent="0.15">
      <c r="B72" s="274">
        <f t="shared" si="6"/>
        <v>60</v>
      </c>
      <c r="C72" s="1581"/>
      <c r="D72" s="1582"/>
      <c r="E72" s="1583"/>
      <c r="F72" s="1584"/>
      <c r="G72" s="1585"/>
      <c r="H72" s="1586"/>
      <c r="I72" s="1586"/>
      <c r="J72" s="1586"/>
      <c r="K72" s="1587"/>
      <c r="L72" s="1588"/>
      <c r="M72" s="1589"/>
      <c r="N72" s="1589"/>
      <c r="O72" s="1590"/>
      <c r="P72" s="273"/>
      <c r="Q72" s="272"/>
      <c r="R72" s="272"/>
      <c r="S72" s="272"/>
      <c r="T72" s="272"/>
      <c r="U72" s="272"/>
      <c r="V72" s="271"/>
      <c r="W72" s="273"/>
      <c r="X72" s="272"/>
      <c r="Y72" s="272"/>
      <c r="Z72" s="272"/>
      <c r="AA72" s="272"/>
      <c r="AB72" s="272"/>
      <c r="AC72" s="271"/>
      <c r="AD72" s="273"/>
      <c r="AE72" s="272"/>
      <c r="AF72" s="272"/>
      <c r="AG72" s="272"/>
      <c r="AH72" s="272"/>
      <c r="AI72" s="272"/>
      <c r="AJ72" s="271"/>
      <c r="AK72" s="273"/>
      <c r="AL72" s="272"/>
      <c r="AM72" s="272"/>
      <c r="AN72" s="272"/>
      <c r="AO72" s="272"/>
      <c r="AP72" s="272"/>
      <c r="AQ72" s="271"/>
      <c r="AR72" s="273"/>
      <c r="AS72" s="272"/>
      <c r="AT72" s="271"/>
      <c r="AU72" s="1591">
        <f t="shared" si="4"/>
        <v>0</v>
      </c>
      <c r="AV72" s="1592"/>
      <c r="AW72" s="1593">
        <f t="shared" si="5"/>
        <v>0</v>
      </c>
      <c r="AX72" s="1594"/>
      <c r="AY72" s="1561"/>
      <c r="AZ72" s="1562"/>
      <c r="BA72" s="1562"/>
      <c r="BB72" s="1562"/>
      <c r="BC72" s="1562"/>
      <c r="BD72" s="1563"/>
    </row>
    <row r="73" spans="2:56" ht="39.950000000000003" customHeight="1" x14ac:dyDescent="0.15">
      <c r="B73" s="274">
        <f t="shared" si="6"/>
        <v>61</v>
      </c>
      <c r="C73" s="1581"/>
      <c r="D73" s="1582"/>
      <c r="E73" s="1583"/>
      <c r="F73" s="1584"/>
      <c r="G73" s="1585"/>
      <c r="H73" s="1586"/>
      <c r="I73" s="1586"/>
      <c r="J73" s="1586"/>
      <c r="K73" s="1587"/>
      <c r="L73" s="1588"/>
      <c r="M73" s="1589"/>
      <c r="N73" s="1589"/>
      <c r="O73" s="1590"/>
      <c r="P73" s="273"/>
      <c r="Q73" s="272"/>
      <c r="R73" s="272"/>
      <c r="S73" s="272"/>
      <c r="T73" s="272"/>
      <c r="U73" s="272"/>
      <c r="V73" s="271"/>
      <c r="W73" s="273"/>
      <c r="X73" s="272"/>
      <c r="Y73" s="272"/>
      <c r="Z73" s="272"/>
      <c r="AA73" s="272"/>
      <c r="AB73" s="272"/>
      <c r="AC73" s="271"/>
      <c r="AD73" s="273"/>
      <c r="AE73" s="272"/>
      <c r="AF73" s="272"/>
      <c r="AG73" s="272"/>
      <c r="AH73" s="272"/>
      <c r="AI73" s="272"/>
      <c r="AJ73" s="271"/>
      <c r="AK73" s="273"/>
      <c r="AL73" s="272"/>
      <c r="AM73" s="272"/>
      <c r="AN73" s="272"/>
      <c r="AO73" s="272"/>
      <c r="AP73" s="272"/>
      <c r="AQ73" s="271"/>
      <c r="AR73" s="273"/>
      <c r="AS73" s="272"/>
      <c r="AT73" s="271"/>
      <c r="AU73" s="1591">
        <f t="shared" si="4"/>
        <v>0</v>
      </c>
      <c r="AV73" s="1592"/>
      <c r="AW73" s="1593">
        <f t="shared" si="5"/>
        <v>0</v>
      </c>
      <c r="AX73" s="1594"/>
      <c r="AY73" s="1561"/>
      <c r="AZ73" s="1562"/>
      <c r="BA73" s="1562"/>
      <c r="BB73" s="1562"/>
      <c r="BC73" s="1562"/>
      <c r="BD73" s="1563"/>
    </row>
    <row r="74" spans="2:56" ht="39.950000000000003" customHeight="1" x14ac:dyDescent="0.15">
      <c r="B74" s="274">
        <f t="shared" si="6"/>
        <v>62</v>
      </c>
      <c r="C74" s="1581"/>
      <c r="D74" s="1582"/>
      <c r="E74" s="1583"/>
      <c r="F74" s="1584"/>
      <c r="G74" s="1585"/>
      <c r="H74" s="1586"/>
      <c r="I74" s="1586"/>
      <c r="J74" s="1586"/>
      <c r="K74" s="1587"/>
      <c r="L74" s="1588"/>
      <c r="M74" s="1589"/>
      <c r="N74" s="1589"/>
      <c r="O74" s="1590"/>
      <c r="P74" s="273"/>
      <c r="Q74" s="272"/>
      <c r="R74" s="272"/>
      <c r="S74" s="272"/>
      <c r="T74" s="272"/>
      <c r="U74" s="272"/>
      <c r="V74" s="271"/>
      <c r="W74" s="273"/>
      <c r="X74" s="272"/>
      <c r="Y74" s="272"/>
      <c r="Z74" s="272"/>
      <c r="AA74" s="272"/>
      <c r="AB74" s="272"/>
      <c r="AC74" s="271"/>
      <c r="AD74" s="273"/>
      <c r="AE74" s="272"/>
      <c r="AF74" s="272"/>
      <c r="AG74" s="272"/>
      <c r="AH74" s="272"/>
      <c r="AI74" s="272"/>
      <c r="AJ74" s="271"/>
      <c r="AK74" s="273"/>
      <c r="AL74" s="272"/>
      <c r="AM74" s="272"/>
      <c r="AN74" s="272"/>
      <c r="AO74" s="272"/>
      <c r="AP74" s="272"/>
      <c r="AQ74" s="271"/>
      <c r="AR74" s="273"/>
      <c r="AS74" s="272"/>
      <c r="AT74" s="271"/>
      <c r="AU74" s="1591">
        <f t="shared" si="4"/>
        <v>0</v>
      </c>
      <c r="AV74" s="1592"/>
      <c r="AW74" s="1593">
        <f t="shared" si="5"/>
        <v>0</v>
      </c>
      <c r="AX74" s="1594"/>
      <c r="AY74" s="1561"/>
      <c r="AZ74" s="1562"/>
      <c r="BA74" s="1562"/>
      <c r="BB74" s="1562"/>
      <c r="BC74" s="1562"/>
      <c r="BD74" s="1563"/>
    </row>
    <row r="75" spans="2:56" ht="39.950000000000003" customHeight="1" x14ac:dyDescent="0.15">
      <c r="B75" s="274">
        <f t="shared" si="6"/>
        <v>63</v>
      </c>
      <c r="C75" s="1581"/>
      <c r="D75" s="1582"/>
      <c r="E75" s="1583"/>
      <c r="F75" s="1584"/>
      <c r="G75" s="1585"/>
      <c r="H75" s="1586"/>
      <c r="I75" s="1586"/>
      <c r="J75" s="1586"/>
      <c r="K75" s="1587"/>
      <c r="L75" s="1588"/>
      <c r="M75" s="1589"/>
      <c r="N75" s="1589"/>
      <c r="O75" s="1590"/>
      <c r="P75" s="273"/>
      <c r="Q75" s="272"/>
      <c r="R75" s="272"/>
      <c r="S75" s="272"/>
      <c r="T75" s="272"/>
      <c r="U75" s="272"/>
      <c r="V75" s="271"/>
      <c r="W75" s="273"/>
      <c r="X75" s="272"/>
      <c r="Y75" s="272"/>
      <c r="Z75" s="272"/>
      <c r="AA75" s="272"/>
      <c r="AB75" s="272"/>
      <c r="AC75" s="271"/>
      <c r="AD75" s="273"/>
      <c r="AE75" s="272"/>
      <c r="AF75" s="272"/>
      <c r="AG75" s="272"/>
      <c r="AH75" s="272"/>
      <c r="AI75" s="272"/>
      <c r="AJ75" s="271"/>
      <c r="AK75" s="273"/>
      <c r="AL75" s="272"/>
      <c r="AM75" s="272"/>
      <c r="AN75" s="272"/>
      <c r="AO75" s="272"/>
      <c r="AP75" s="272"/>
      <c r="AQ75" s="271"/>
      <c r="AR75" s="273"/>
      <c r="AS75" s="272"/>
      <c r="AT75" s="271"/>
      <c r="AU75" s="1591">
        <f t="shared" si="4"/>
        <v>0</v>
      </c>
      <c r="AV75" s="1592"/>
      <c r="AW75" s="1593">
        <f t="shared" si="5"/>
        <v>0</v>
      </c>
      <c r="AX75" s="1594"/>
      <c r="AY75" s="1561"/>
      <c r="AZ75" s="1562"/>
      <c r="BA75" s="1562"/>
      <c r="BB75" s="1562"/>
      <c r="BC75" s="1562"/>
      <c r="BD75" s="1563"/>
    </row>
    <row r="76" spans="2:56" ht="39.950000000000003" customHeight="1" x14ac:dyDescent="0.15">
      <c r="B76" s="274">
        <f t="shared" si="6"/>
        <v>64</v>
      </c>
      <c r="C76" s="1581"/>
      <c r="D76" s="1582"/>
      <c r="E76" s="1583"/>
      <c r="F76" s="1584"/>
      <c r="G76" s="1585"/>
      <c r="H76" s="1586"/>
      <c r="I76" s="1586"/>
      <c r="J76" s="1586"/>
      <c r="K76" s="1587"/>
      <c r="L76" s="1588"/>
      <c r="M76" s="1589"/>
      <c r="N76" s="1589"/>
      <c r="O76" s="1590"/>
      <c r="P76" s="273"/>
      <c r="Q76" s="272"/>
      <c r="R76" s="272"/>
      <c r="S76" s="272"/>
      <c r="T76" s="272"/>
      <c r="U76" s="272"/>
      <c r="V76" s="271"/>
      <c r="W76" s="273"/>
      <c r="X76" s="272"/>
      <c r="Y76" s="272"/>
      <c r="Z76" s="272"/>
      <c r="AA76" s="272"/>
      <c r="AB76" s="272"/>
      <c r="AC76" s="271"/>
      <c r="AD76" s="273"/>
      <c r="AE76" s="272"/>
      <c r="AF76" s="272"/>
      <c r="AG76" s="272"/>
      <c r="AH76" s="272"/>
      <c r="AI76" s="272"/>
      <c r="AJ76" s="271"/>
      <c r="AK76" s="273"/>
      <c r="AL76" s="272"/>
      <c r="AM76" s="272"/>
      <c r="AN76" s="272"/>
      <c r="AO76" s="272"/>
      <c r="AP76" s="272"/>
      <c r="AQ76" s="271"/>
      <c r="AR76" s="273"/>
      <c r="AS76" s="272"/>
      <c r="AT76" s="271"/>
      <c r="AU76" s="1591">
        <f t="shared" si="4"/>
        <v>0</v>
      </c>
      <c r="AV76" s="1592"/>
      <c r="AW76" s="1593">
        <f t="shared" si="5"/>
        <v>0</v>
      </c>
      <c r="AX76" s="1594"/>
      <c r="AY76" s="1561"/>
      <c r="AZ76" s="1562"/>
      <c r="BA76" s="1562"/>
      <c r="BB76" s="1562"/>
      <c r="BC76" s="1562"/>
      <c r="BD76" s="1563"/>
    </row>
    <row r="77" spans="2:56" ht="39.950000000000003" customHeight="1" x14ac:dyDescent="0.15">
      <c r="B77" s="274">
        <f t="shared" si="6"/>
        <v>65</v>
      </c>
      <c r="C77" s="1581"/>
      <c r="D77" s="1582"/>
      <c r="E77" s="1583"/>
      <c r="F77" s="1584"/>
      <c r="G77" s="1585"/>
      <c r="H77" s="1586"/>
      <c r="I77" s="1586"/>
      <c r="J77" s="1586"/>
      <c r="K77" s="1587"/>
      <c r="L77" s="1588"/>
      <c r="M77" s="1589"/>
      <c r="N77" s="1589"/>
      <c r="O77" s="1590"/>
      <c r="P77" s="273"/>
      <c r="Q77" s="272"/>
      <c r="R77" s="272"/>
      <c r="S77" s="272"/>
      <c r="T77" s="272"/>
      <c r="U77" s="272"/>
      <c r="V77" s="271"/>
      <c r="W77" s="273"/>
      <c r="X77" s="272"/>
      <c r="Y77" s="272"/>
      <c r="Z77" s="272"/>
      <c r="AA77" s="272"/>
      <c r="AB77" s="272"/>
      <c r="AC77" s="271"/>
      <c r="AD77" s="273"/>
      <c r="AE77" s="272"/>
      <c r="AF77" s="272"/>
      <c r="AG77" s="272"/>
      <c r="AH77" s="272"/>
      <c r="AI77" s="272"/>
      <c r="AJ77" s="271"/>
      <c r="AK77" s="273"/>
      <c r="AL77" s="272"/>
      <c r="AM77" s="272"/>
      <c r="AN77" s="272"/>
      <c r="AO77" s="272"/>
      <c r="AP77" s="272"/>
      <c r="AQ77" s="271"/>
      <c r="AR77" s="273"/>
      <c r="AS77" s="272"/>
      <c r="AT77" s="271"/>
      <c r="AU77" s="1591">
        <f t="shared" ref="AU77:AU108" si="7">IF($AZ$3="４週",SUM(P77:AQ77),IF($AZ$3="暦月",SUM(P77:AT77),""))</f>
        <v>0</v>
      </c>
      <c r="AV77" s="1592"/>
      <c r="AW77" s="1593">
        <f t="shared" ref="AW77:AW112" si="8">IF($AZ$3="４週",AU77/4,IF($AZ$3="暦月",AU77/($AZ$6/7),""))</f>
        <v>0</v>
      </c>
      <c r="AX77" s="1594"/>
      <c r="AY77" s="1561"/>
      <c r="AZ77" s="1562"/>
      <c r="BA77" s="1562"/>
      <c r="BB77" s="1562"/>
      <c r="BC77" s="1562"/>
      <c r="BD77" s="1563"/>
    </row>
    <row r="78" spans="2:56" ht="39.950000000000003" customHeight="1" x14ac:dyDescent="0.15">
      <c r="B78" s="274">
        <f t="shared" ref="B78:B112" si="9">B77+1</f>
        <v>66</v>
      </c>
      <c r="C78" s="1581"/>
      <c r="D78" s="1582"/>
      <c r="E78" s="1583"/>
      <c r="F78" s="1584"/>
      <c r="G78" s="1585"/>
      <c r="H78" s="1586"/>
      <c r="I78" s="1586"/>
      <c r="J78" s="1586"/>
      <c r="K78" s="1587"/>
      <c r="L78" s="1588"/>
      <c r="M78" s="1589"/>
      <c r="N78" s="1589"/>
      <c r="O78" s="1590"/>
      <c r="P78" s="273"/>
      <c r="Q78" s="272"/>
      <c r="R78" s="272"/>
      <c r="S78" s="272"/>
      <c r="T78" s="272"/>
      <c r="U78" s="272"/>
      <c r="V78" s="271"/>
      <c r="W78" s="273"/>
      <c r="X78" s="272"/>
      <c r="Y78" s="272"/>
      <c r="Z78" s="272"/>
      <c r="AA78" s="272"/>
      <c r="AB78" s="272"/>
      <c r="AC78" s="271"/>
      <c r="AD78" s="273"/>
      <c r="AE78" s="272"/>
      <c r="AF78" s="272"/>
      <c r="AG78" s="272"/>
      <c r="AH78" s="272"/>
      <c r="AI78" s="272"/>
      <c r="AJ78" s="271"/>
      <c r="AK78" s="273"/>
      <c r="AL78" s="272"/>
      <c r="AM78" s="272"/>
      <c r="AN78" s="272"/>
      <c r="AO78" s="272"/>
      <c r="AP78" s="272"/>
      <c r="AQ78" s="271"/>
      <c r="AR78" s="273"/>
      <c r="AS78" s="272"/>
      <c r="AT78" s="271"/>
      <c r="AU78" s="1591">
        <f t="shared" si="7"/>
        <v>0</v>
      </c>
      <c r="AV78" s="1592"/>
      <c r="AW78" s="1593">
        <f t="shared" si="8"/>
        <v>0</v>
      </c>
      <c r="AX78" s="1594"/>
      <c r="AY78" s="1561"/>
      <c r="AZ78" s="1562"/>
      <c r="BA78" s="1562"/>
      <c r="BB78" s="1562"/>
      <c r="BC78" s="1562"/>
      <c r="BD78" s="1563"/>
    </row>
    <row r="79" spans="2:56" ht="39.950000000000003" customHeight="1" x14ac:dyDescent="0.15">
      <c r="B79" s="274">
        <f t="shared" si="9"/>
        <v>67</v>
      </c>
      <c r="C79" s="1581"/>
      <c r="D79" s="1582"/>
      <c r="E79" s="1583"/>
      <c r="F79" s="1584"/>
      <c r="G79" s="1585"/>
      <c r="H79" s="1586"/>
      <c r="I79" s="1586"/>
      <c r="J79" s="1586"/>
      <c r="K79" s="1587"/>
      <c r="L79" s="1588"/>
      <c r="M79" s="1589"/>
      <c r="N79" s="1589"/>
      <c r="O79" s="1590"/>
      <c r="P79" s="273"/>
      <c r="Q79" s="272"/>
      <c r="R79" s="272"/>
      <c r="S79" s="272"/>
      <c r="T79" s="272"/>
      <c r="U79" s="272"/>
      <c r="V79" s="271"/>
      <c r="W79" s="273"/>
      <c r="X79" s="272"/>
      <c r="Y79" s="272"/>
      <c r="Z79" s="272"/>
      <c r="AA79" s="272"/>
      <c r="AB79" s="272"/>
      <c r="AC79" s="271"/>
      <c r="AD79" s="273"/>
      <c r="AE79" s="272"/>
      <c r="AF79" s="272"/>
      <c r="AG79" s="272"/>
      <c r="AH79" s="272"/>
      <c r="AI79" s="272"/>
      <c r="AJ79" s="271"/>
      <c r="AK79" s="273"/>
      <c r="AL79" s="272"/>
      <c r="AM79" s="272"/>
      <c r="AN79" s="272"/>
      <c r="AO79" s="272"/>
      <c r="AP79" s="272"/>
      <c r="AQ79" s="271"/>
      <c r="AR79" s="273"/>
      <c r="AS79" s="272"/>
      <c r="AT79" s="271"/>
      <c r="AU79" s="1591">
        <f t="shared" si="7"/>
        <v>0</v>
      </c>
      <c r="AV79" s="1592"/>
      <c r="AW79" s="1593">
        <f t="shared" si="8"/>
        <v>0</v>
      </c>
      <c r="AX79" s="1594"/>
      <c r="AY79" s="1561"/>
      <c r="AZ79" s="1562"/>
      <c r="BA79" s="1562"/>
      <c r="BB79" s="1562"/>
      <c r="BC79" s="1562"/>
      <c r="BD79" s="1563"/>
    </row>
    <row r="80" spans="2:56" ht="39.950000000000003" customHeight="1" x14ac:dyDescent="0.15">
      <c r="B80" s="274">
        <f t="shared" si="9"/>
        <v>68</v>
      </c>
      <c r="C80" s="1581"/>
      <c r="D80" s="1582"/>
      <c r="E80" s="1583"/>
      <c r="F80" s="1584"/>
      <c r="G80" s="1585"/>
      <c r="H80" s="1586"/>
      <c r="I80" s="1586"/>
      <c r="J80" s="1586"/>
      <c r="K80" s="1587"/>
      <c r="L80" s="1588"/>
      <c r="M80" s="1589"/>
      <c r="N80" s="1589"/>
      <c r="O80" s="1590"/>
      <c r="P80" s="273"/>
      <c r="Q80" s="272"/>
      <c r="R80" s="272"/>
      <c r="S80" s="272"/>
      <c r="T80" s="272"/>
      <c r="U80" s="272"/>
      <c r="V80" s="271"/>
      <c r="W80" s="273"/>
      <c r="X80" s="272"/>
      <c r="Y80" s="272"/>
      <c r="Z80" s="272"/>
      <c r="AA80" s="272"/>
      <c r="AB80" s="272"/>
      <c r="AC80" s="271"/>
      <c r="AD80" s="273"/>
      <c r="AE80" s="272"/>
      <c r="AF80" s="272"/>
      <c r="AG80" s="272"/>
      <c r="AH80" s="272"/>
      <c r="AI80" s="272"/>
      <c r="AJ80" s="271"/>
      <c r="AK80" s="273"/>
      <c r="AL80" s="272"/>
      <c r="AM80" s="272"/>
      <c r="AN80" s="272"/>
      <c r="AO80" s="272"/>
      <c r="AP80" s="272"/>
      <c r="AQ80" s="271"/>
      <c r="AR80" s="273"/>
      <c r="AS80" s="272"/>
      <c r="AT80" s="271"/>
      <c r="AU80" s="1591">
        <f t="shared" si="7"/>
        <v>0</v>
      </c>
      <c r="AV80" s="1592"/>
      <c r="AW80" s="1593">
        <f t="shared" si="8"/>
        <v>0</v>
      </c>
      <c r="AX80" s="1594"/>
      <c r="AY80" s="1561"/>
      <c r="AZ80" s="1562"/>
      <c r="BA80" s="1562"/>
      <c r="BB80" s="1562"/>
      <c r="BC80" s="1562"/>
      <c r="BD80" s="1563"/>
    </row>
    <row r="81" spans="2:56" ht="39.950000000000003" customHeight="1" x14ac:dyDescent="0.15">
      <c r="B81" s="274">
        <f t="shared" si="9"/>
        <v>69</v>
      </c>
      <c r="C81" s="1581"/>
      <c r="D81" s="1582"/>
      <c r="E81" s="1583"/>
      <c r="F81" s="1584"/>
      <c r="G81" s="1585"/>
      <c r="H81" s="1586"/>
      <c r="I81" s="1586"/>
      <c r="J81" s="1586"/>
      <c r="K81" s="1587"/>
      <c r="L81" s="1588"/>
      <c r="M81" s="1589"/>
      <c r="N81" s="1589"/>
      <c r="O81" s="1590"/>
      <c r="P81" s="273"/>
      <c r="Q81" s="272"/>
      <c r="R81" s="272"/>
      <c r="S81" s="272"/>
      <c r="T81" s="272"/>
      <c r="U81" s="272"/>
      <c r="V81" s="271"/>
      <c r="W81" s="273"/>
      <c r="X81" s="272"/>
      <c r="Y81" s="272"/>
      <c r="Z81" s="272"/>
      <c r="AA81" s="272"/>
      <c r="AB81" s="272"/>
      <c r="AC81" s="271"/>
      <c r="AD81" s="273"/>
      <c r="AE81" s="272"/>
      <c r="AF81" s="272"/>
      <c r="AG81" s="272"/>
      <c r="AH81" s="272"/>
      <c r="AI81" s="272"/>
      <c r="AJ81" s="271"/>
      <c r="AK81" s="273"/>
      <c r="AL81" s="272"/>
      <c r="AM81" s="272"/>
      <c r="AN81" s="272"/>
      <c r="AO81" s="272"/>
      <c r="AP81" s="272"/>
      <c r="AQ81" s="271"/>
      <c r="AR81" s="273"/>
      <c r="AS81" s="272"/>
      <c r="AT81" s="271"/>
      <c r="AU81" s="1591">
        <f t="shared" si="7"/>
        <v>0</v>
      </c>
      <c r="AV81" s="1592"/>
      <c r="AW81" s="1593">
        <f t="shared" si="8"/>
        <v>0</v>
      </c>
      <c r="AX81" s="1594"/>
      <c r="AY81" s="1561"/>
      <c r="AZ81" s="1562"/>
      <c r="BA81" s="1562"/>
      <c r="BB81" s="1562"/>
      <c r="BC81" s="1562"/>
      <c r="BD81" s="1563"/>
    </row>
    <row r="82" spans="2:56" ht="39.950000000000003" customHeight="1" x14ac:dyDescent="0.15">
      <c r="B82" s="274">
        <f t="shared" si="9"/>
        <v>70</v>
      </c>
      <c r="C82" s="1581"/>
      <c r="D82" s="1582"/>
      <c r="E82" s="1583"/>
      <c r="F82" s="1584"/>
      <c r="G82" s="1585"/>
      <c r="H82" s="1586"/>
      <c r="I82" s="1586"/>
      <c r="J82" s="1586"/>
      <c r="K82" s="1587"/>
      <c r="L82" s="1588"/>
      <c r="M82" s="1589"/>
      <c r="N82" s="1589"/>
      <c r="O82" s="1590"/>
      <c r="P82" s="273"/>
      <c r="Q82" s="272"/>
      <c r="R82" s="272"/>
      <c r="S82" s="272"/>
      <c r="T82" s="272"/>
      <c r="U82" s="272"/>
      <c r="V82" s="271"/>
      <c r="W82" s="273"/>
      <c r="X82" s="272"/>
      <c r="Y82" s="272"/>
      <c r="Z82" s="272"/>
      <c r="AA82" s="272"/>
      <c r="AB82" s="272"/>
      <c r="AC82" s="271"/>
      <c r="AD82" s="273"/>
      <c r="AE82" s="272"/>
      <c r="AF82" s="272"/>
      <c r="AG82" s="272"/>
      <c r="AH82" s="272"/>
      <c r="AI82" s="272"/>
      <c r="AJ82" s="271"/>
      <c r="AK82" s="273"/>
      <c r="AL82" s="272"/>
      <c r="AM82" s="272"/>
      <c r="AN82" s="272"/>
      <c r="AO82" s="272"/>
      <c r="AP82" s="272"/>
      <c r="AQ82" s="271"/>
      <c r="AR82" s="273"/>
      <c r="AS82" s="272"/>
      <c r="AT82" s="271"/>
      <c r="AU82" s="1591">
        <f t="shared" si="7"/>
        <v>0</v>
      </c>
      <c r="AV82" s="1592"/>
      <c r="AW82" s="1593">
        <f t="shared" si="8"/>
        <v>0</v>
      </c>
      <c r="AX82" s="1594"/>
      <c r="AY82" s="1561"/>
      <c r="AZ82" s="1562"/>
      <c r="BA82" s="1562"/>
      <c r="BB82" s="1562"/>
      <c r="BC82" s="1562"/>
      <c r="BD82" s="1563"/>
    </row>
    <row r="83" spans="2:56" ht="39.950000000000003" customHeight="1" x14ac:dyDescent="0.15">
      <c r="B83" s="274">
        <f t="shared" si="9"/>
        <v>71</v>
      </c>
      <c r="C83" s="1581"/>
      <c r="D83" s="1582"/>
      <c r="E83" s="1583"/>
      <c r="F83" s="1584"/>
      <c r="G83" s="1585"/>
      <c r="H83" s="1586"/>
      <c r="I83" s="1586"/>
      <c r="J83" s="1586"/>
      <c r="K83" s="1587"/>
      <c r="L83" s="1588"/>
      <c r="M83" s="1589"/>
      <c r="N83" s="1589"/>
      <c r="O83" s="1590"/>
      <c r="P83" s="273"/>
      <c r="Q83" s="272"/>
      <c r="R83" s="272"/>
      <c r="S83" s="272"/>
      <c r="T83" s="272"/>
      <c r="U83" s="272"/>
      <c r="V83" s="271"/>
      <c r="W83" s="273"/>
      <c r="X83" s="272"/>
      <c r="Y83" s="272"/>
      <c r="Z83" s="272"/>
      <c r="AA83" s="272"/>
      <c r="AB83" s="272"/>
      <c r="AC83" s="271"/>
      <c r="AD83" s="273"/>
      <c r="AE83" s="272"/>
      <c r="AF83" s="272"/>
      <c r="AG83" s="272"/>
      <c r="AH83" s="272"/>
      <c r="AI83" s="272"/>
      <c r="AJ83" s="271"/>
      <c r="AK83" s="273"/>
      <c r="AL83" s="272"/>
      <c r="AM83" s="272"/>
      <c r="AN83" s="272"/>
      <c r="AO83" s="272"/>
      <c r="AP83" s="272"/>
      <c r="AQ83" s="271"/>
      <c r="AR83" s="273"/>
      <c r="AS83" s="272"/>
      <c r="AT83" s="271"/>
      <c r="AU83" s="1591">
        <f t="shared" si="7"/>
        <v>0</v>
      </c>
      <c r="AV83" s="1592"/>
      <c r="AW83" s="1593">
        <f t="shared" si="8"/>
        <v>0</v>
      </c>
      <c r="AX83" s="1594"/>
      <c r="AY83" s="1561"/>
      <c r="AZ83" s="1562"/>
      <c r="BA83" s="1562"/>
      <c r="BB83" s="1562"/>
      <c r="BC83" s="1562"/>
      <c r="BD83" s="1563"/>
    </row>
    <row r="84" spans="2:56" ht="39.950000000000003" customHeight="1" x14ac:dyDescent="0.15">
      <c r="B84" s="274">
        <f t="shared" si="9"/>
        <v>72</v>
      </c>
      <c r="C84" s="1581"/>
      <c r="D84" s="1582"/>
      <c r="E84" s="1583"/>
      <c r="F84" s="1584"/>
      <c r="G84" s="1585"/>
      <c r="H84" s="1586"/>
      <c r="I84" s="1586"/>
      <c r="J84" s="1586"/>
      <c r="K84" s="1587"/>
      <c r="L84" s="1588"/>
      <c r="M84" s="1589"/>
      <c r="N84" s="1589"/>
      <c r="O84" s="1590"/>
      <c r="P84" s="273"/>
      <c r="Q84" s="272"/>
      <c r="R84" s="272"/>
      <c r="S84" s="272"/>
      <c r="T84" s="272"/>
      <c r="U84" s="272"/>
      <c r="V84" s="271"/>
      <c r="W84" s="273"/>
      <c r="X84" s="272"/>
      <c r="Y84" s="272"/>
      <c r="Z84" s="272"/>
      <c r="AA84" s="272"/>
      <c r="AB84" s="272"/>
      <c r="AC84" s="271"/>
      <c r="AD84" s="273"/>
      <c r="AE84" s="272"/>
      <c r="AF84" s="272"/>
      <c r="AG84" s="272"/>
      <c r="AH84" s="272"/>
      <c r="AI84" s="272"/>
      <c r="AJ84" s="271"/>
      <c r="AK84" s="273"/>
      <c r="AL84" s="272"/>
      <c r="AM84" s="272"/>
      <c r="AN84" s="272"/>
      <c r="AO84" s="272"/>
      <c r="AP84" s="272"/>
      <c r="AQ84" s="271"/>
      <c r="AR84" s="273"/>
      <c r="AS84" s="272"/>
      <c r="AT84" s="271"/>
      <c r="AU84" s="1591">
        <f t="shared" si="7"/>
        <v>0</v>
      </c>
      <c r="AV84" s="1592"/>
      <c r="AW84" s="1593">
        <f t="shared" si="8"/>
        <v>0</v>
      </c>
      <c r="AX84" s="1594"/>
      <c r="AY84" s="1561"/>
      <c r="AZ84" s="1562"/>
      <c r="BA84" s="1562"/>
      <c r="BB84" s="1562"/>
      <c r="BC84" s="1562"/>
      <c r="BD84" s="1563"/>
    </row>
    <row r="85" spans="2:56" ht="39.950000000000003" customHeight="1" x14ac:dyDescent="0.15">
      <c r="B85" s="274">
        <f t="shared" si="9"/>
        <v>73</v>
      </c>
      <c r="C85" s="1581"/>
      <c r="D85" s="1582"/>
      <c r="E85" s="1583"/>
      <c r="F85" s="1584"/>
      <c r="G85" s="1585"/>
      <c r="H85" s="1586"/>
      <c r="I85" s="1586"/>
      <c r="J85" s="1586"/>
      <c r="K85" s="1587"/>
      <c r="L85" s="1588"/>
      <c r="M85" s="1589"/>
      <c r="N85" s="1589"/>
      <c r="O85" s="1590"/>
      <c r="P85" s="273"/>
      <c r="Q85" s="272"/>
      <c r="R85" s="272"/>
      <c r="S85" s="272"/>
      <c r="T85" s="272"/>
      <c r="U85" s="272"/>
      <c r="V85" s="271"/>
      <c r="W85" s="273"/>
      <c r="X85" s="272"/>
      <c r="Y85" s="272"/>
      <c r="Z85" s="272"/>
      <c r="AA85" s="272"/>
      <c r="AB85" s="272"/>
      <c r="AC85" s="271"/>
      <c r="AD85" s="273"/>
      <c r="AE85" s="272"/>
      <c r="AF85" s="272"/>
      <c r="AG85" s="272"/>
      <c r="AH85" s="272"/>
      <c r="AI85" s="272"/>
      <c r="AJ85" s="271"/>
      <c r="AK85" s="273"/>
      <c r="AL85" s="272"/>
      <c r="AM85" s="272"/>
      <c r="AN85" s="272"/>
      <c r="AO85" s="272"/>
      <c r="AP85" s="272"/>
      <c r="AQ85" s="271"/>
      <c r="AR85" s="273"/>
      <c r="AS85" s="272"/>
      <c r="AT85" s="271"/>
      <c r="AU85" s="1591">
        <f t="shared" si="7"/>
        <v>0</v>
      </c>
      <c r="AV85" s="1592"/>
      <c r="AW85" s="1593">
        <f t="shared" si="8"/>
        <v>0</v>
      </c>
      <c r="AX85" s="1594"/>
      <c r="AY85" s="1561"/>
      <c r="AZ85" s="1562"/>
      <c r="BA85" s="1562"/>
      <c r="BB85" s="1562"/>
      <c r="BC85" s="1562"/>
      <c r="BD85" s="1563"/>
    </row>
    <row r="86" spans="2:56" ht="39.950000000000003" customHeight="1" x14ac:dyDescent="0.15">
      <c r="B86" s="274">
        <f t="shared" si="9"/>
        <v>74</v>
      </c>
      <c r="C86" s="1581"/>
      <c r="D86" s="1582"/>
      <c r="E86" s="1583"/>
      <c r="F86" s="1584"/>
      <c r="G86" s="1585"/>
      <c r="H86" s="1586"/>
      <c r="I86" s="1586"/>
      <c r="J86" s="1586"/>
      <c r="K86" s="1587"/>
      <c r="L86" s="1588"/>
      <c r="M86" s="1589"/>
      <c r="N86" s="1589"/>
      <c r="O86" s="1590"/>
      <c r="P86" s="273"/>
      <c r="Q86" s="272"/>
      <c r="R86" s="272"/>
      <c r="S86" s="272"/>
      <c r="T86" s="272"/>
      <c r="U86" s="272"/>
      <c r="V86" s="271"/>
      <c r="W86" s="273"/>
      <c r="X86" s="272"/>
      <c r="Y86" s="272"/>
      <c r="Z86" s="272"/>
      <c r="AA86" s="272"/>
      <c r="AB86" s="272"/>
      <c r="AC86" s="271"/>
      <c r="AD86" s="273"/>
      <c r="AE86" s="272"/>
      <c r="AF86" s="272"/>
      <c r="AG86" s="272"/>
      <c r="AH86" s="272"/>
      <c r="AI86" s="272"/>
      <c r="AJ86" s="271"/>
      <c r="AK86" s="273"/>
      <c r="AL86" s="272"/>
      <c r="AM86" s="272"/>
      <c r="AN86" s="272"/>
      <c r="AO86" s="272"/>
      <c r="AP86" s="272"/>
      <c r="AQ86" s="271"/>
      <c r="AR86" s="273"/>
      <c r="AS86" s="272"/>
      <c r="AT86" s="271"/>
      <c r="AU86" s="1591">
        <f t="shared" si="7"/>
        <v>0</v>
      </c>
      <c r="AV86" s="1592"/>
      <c r="AW86" s="1593">
        <f t="shared" si="8"/>
        <v>0</v>
      </c>
      <c r="AX86" s="1594"/>
      <c r="AY86" s="1561"/>
      <c r="AZ86" s="1562"/>
      <c r="BA86" s="1562"/>
      <c r="BB86" s="1562"/>
      <c r="BC86" s="1562"/>
      <c r="BD86" s="1563"/>
    </row>
    <row r="87" spans="2:56" ht="39.950000000000003" customHeight="1" x14ac:dyDescent="0.15">
      <c r="B87" s="274">
        <f t="shared" si="9"/>
        <v>75</v>
      </c>
      <c r="C87" s="1581"/>
      <c r="D87" s="1582"/>
      <c r="E87" s="1583"/>
      <c r="F87" s="1584"/>
      <c r="G87" s="1585"/>
      <c r="H87" s="1586"/>
      <c r="I87" s="1586"/>
      <c r="J87" s="1586"/>
      <c r="K87" s="1587"/>
      <c r="L87" s="1588"/>
      <c r="M87" s="1589"/>
      <c r="N87" s="1589"/>
      <c r="O87" s="1590"/>
      <c r="P87" s="273"/>
      <c r="Q87" s="272"/>
      <c r="R87" s="272"/>
      <c r="S87" s="272"/>
      <c r="T87" s="272"/>
      <c r="U87" s="272"/>
      <c r="V87" s="271"/>
      <c r="W87" s="273"/>
      <c r="X87" s="272"/>
      <c r="Y87" s="272"/>
      <c r="Z87" s="272"/>
      <c r="AA87" s="272"/>
      <c r="AB87" s="272"/>
      <c r="AC87" s="271"/>
      <c r="AD87" s="273"/>
      <c r="AE87" s="272"/>
      <c r="AF87" s="272"/>
      <c r="AG87" s="272"/>
      <c r="AH87" s="272"/>
      <c r="AI87" s="272"/>
      <c r="AJ87" s="271"/>
      <c r="AK87" s="273"/>
      <c r="AL87" s="272"/>
      <c r="AM87" s="272"/>
      <c r="AN87" s="272"/>
      <c r="AO87" s="272"/>
      <c r="AP87" s="272"/>
      <c r="AQ87" s="271"/>
      <c r="AR87" s="273"/>
      <c r="AS87" s="272"/>
      <c r="AT87" s="271"/>
      <c r="AU87" s="1591">
        <f t="shared" si="7"/>
        <v>0</v>
      </c>
      <c r="AV87" s="1592"/>
      <c r="AW87" s="1593">
        <f t="shared" si="8"/>
        <v>0</v>
      </c>
      <c r="AX87" s="1594"/>
      <c r="AY87" s="1561"/>
      <c r="AZ87" s="1562"/>
      <c r="BA87" s="1562"/>
      <c r="BB87" s="1562"/>
      <c r="BC87" s="1562"/>
      <c r="BD87" s="1563"/>
    </row>
    <row r="88" spans="2:56" ht="39.950000000000003" customHeight="1" x14ac:dyDescent="0.15">
      <c r="B88" s="274">
        <f t="shared" si="9"/>
        <v>76</v>
      </c>
      <c r="C88" s="1581"/>
      <c r="D88" s="1582"/>
      <c r="E88" s="1583"/>
      <c r="F88" s="1584"/>
      <c r="G88" s="1585"/>
      <c r="H88" s="1586"/>
      <c r="I88" s="1586"/>
      <c r="J88" s="1586"/>
      <c r="K88" s="1587"/>
      <c r="L88" s="1588"/>
      <c r="M88" s="1589"/>
      <c r="N88" s="1589"/>
      <c r="O88" s="1590"/>
      <c r="P88" s="273"/>
      <c r="Q88" s="272"/>
      <c r="R88" s="272"/>
      <c r="S88" s="272"/>
      <c r="T88" s="272"/>
      <c r="U88" s="272"/>
      <c r="V88" s="271"/>
      <c r="W88" s="273"/>
      <c r="X88" s="272"/>
      <c r="Y88" s="272"/>
      <c r="Z88" s="272"/>
      <c r="AA88" s="272"/>
      <c r="AB88" s="272"/>
      <c r="AC88" s="271"/>
      <c r="AD88" s="273"/>
      <c r="AE88" s="272"/>
      <c r="AF88" s="272"/>
      <c r="AG88" s="272"/>
      <c r="AH88" s="272"/>
      <c r="AI88" s="272"/>
      <c r="AJ88" s="271"/>
      <c r="AK88" s="273"/>
      <c r="AL88" s="272"/>
      <c r="AM88" s="272"/>
      <c r="AN88" s="272"/>
      <c r="AO88" s="272"/>
      <c r="AP88" s="272"/>
      <c r="AQ88" s="271"/>
      <c r="AR88" s="273"/>
      <c r="AS88" s="272"/>
      <c r="AT88" s="271"/>
      <c r="AU88" s="1591">
        <f t="shared" si="7"/>
        <v>0</v>
      </c>
      <c r="AV88" s="1592"/>
      <c r="AW88" s="1593">
        <f t="shared" si="8"/>
        <v>0</v>
      </c>
      <c r="AX88" s="1594"/>
      <c r="AY88" s="1561"/>
      <c r="AZ88" s="1562"/>
      <c r="BA88" s="1562"/>
      <c r="BB88" s="1562"/>
      <c r="BC88" s="1562"/>
      <c r="BD88" s="1563"/>
    </row>
    <row r="89" spans="2:56" ht="39.950000000000003" customHeight="1" x14ac:dyDescent="0.15">
      <c r="B89" s="274">
        <f t="shared" si="9"/>
        <v>77</v>
      </c>
      <c r="C89" s="1581"/>
      <c r="D89" s="1582"/>
      <c r="E89" s="1583"/>
      <c r="F89" s="1584"/>
      <c r="G89" s="1585"/>
      <c r="H89" s="1586"/>
      <c r="I89" s="1586"/>
      <c r="J89" s="1586"/>
      <c r="K89" s="1587"/>
      <c r="L89" s="1588"/>
      <c r="M89" s="1589"/>
      <c r="N89" s="1589"/>
      <c r="O89" s="1590"/>
      <c r="P89" s="273"/>
      <c r="Q89" s="272"/>
      <c r="R89" s="272"/>
      <c r="S89" s="272"/>
      <c r="T89" s="272"/>
      <c r="U89" s="272"/>
      <c r="V89" s="271"/>
      <c r="W89" s="273"/>
      <c r="X89" s="272"/>
      <c r="Y89" s="272"/>
      <c r="Z89" s="272"/>
      <c r="AA89" s="272"/>
      <c r="AB89" s="272"/>
      <c r="AC89" s="271"/>
      <c r="AD89" s="273"/>
      <c r="AE89" s="272"/>
      <c r="AF89" s="272"/>
      <c r="AG89" s="272"/>
      <c r="AH89" s="272"/>
      <c r="AI89" s="272"/>
      <c r="AJ89" s="271"/>
      <c r="AK89" s="273"/>
      <c r="AL89" s="272"/>
      <c r="AM89" s="272"/>
      <c r="AN89" s="272"/>
      <c r="AO89" s="272"/>
      <c r="AP89" s="272"/>
      <c r="AQ89" s="271"/>
      <c r="AR89" s="273"/>
      <c r="AS89" s="272"/>
      <c r="AT89" s="271"/>
      <c r="AU89" s="1591">
        <f t="shared" si="7"/>
        <v>0</v>
      </c>
      <c r="AV89" s="1592"/>
      <c r="AW89" s="1593">
        <f t="shared" si="8"/>
        <v>0</v>
      </c>
      <c r="AX89" s="1594"/>
      <c r="AY89" s="1561"/>
      <c r="AZ89" s="1562"/>
      <c r="BA89" s="1562"/>
      <c r="BB89" s="1562"/>
      <c r="BC89" s="1562"/>
      <c r="BD89" s="1563"/>
    </row>
    <row r="90" spans="2:56" ht="39.950000000000003" customHeight="1" x14ac:dyDescent="0.15">
      <c r="B90" s="274">
        <f t="shared" si="9"/>
        <v>78</v>
      </c>
      <c r="C90" s="1581"/>
      <c r="D90" s="1582"/>
      <c r="E90" s="1583"/>
      <c r="F90" s="1584"/>
      <c r="G90" s="1585"/>
      <c r="H90" s="1586"/>
      <c r="I90" s="1586"/>
      <c r="J90" s="1586"/>
      <c r="K90" s="1587"/>
      <c r="L90" s="1588"/>
      <c r="M90" s="1589"/>
      <c r="N90" s="1589"/>
      <c r="O90" s="1590"/>
      <c r="P90" s="273"/>
      <c r="Q90" s="272"/>
      <c r="R90" s="272"/>
      <c r="S90" s="272"/>
      <c r="T90" s="272"/>
      <c r="U90" s="272"/>
      <c r="V90" s="271"/>
      <c r="W90" s="273"/>
      <c r="X90" s="272"/>
      <c r="Y90" s="272"/>
      <c r="Z90" s="272"/>
      <c r="AA90" s="272"/>
      <c r="AB90" s="272"/>
      <c r="AC90" s="271"/>
      <c r="AD90" s="273"/>
      <c r="AE90" s="272"/>
      <c r="AF90" s="272"/>
      <c r="AG90" s="272"/>
      <c r="AH90" s="272"/>
      <c r="AI90" s="272"/>
      <c r="AJ90" s="271"/>
      <c r="AK90" s="273"/>
      <c r="AL90" s="272"/>
      <c r="AM90" s="272"/>
      <c r="AN90" s="272"/>
      <c r="AO90" s="272"/>
      <c r="AP90" s="272"/>
      <c r="AQ90" s="271"/>
      <c r="AR90" s="273"/>
      <c r="AS90" s="272"/>
      <c r="AT90" s="271"/>
      <c r="AU90" s="1591">
        <f t="shared" si="7"/>
        <v>0</v>
      </c>
      <c r="AV90" s="1592"/>
      <c r="AW90" s="1593">
        <f t="shared" si="8"/>
        <v>0</v>
      </c>
      <c r="AX90" s="1594"/>
      <c r="AY90" s="1561"/>
      <c r="AZ90" s="1562"/>
      <c r="BA90" s="1562"/>
      <c r="BB90" s="1562"/>
      <c r="BC90" s="1562"/>
      <c r="BD90" s="1563"/>
    </row>
    <row r="91" spans="2:56" ht="39.950000000000003" customHeight="1" x14ac:dyDescent="0.15">
      <c r="B91" s="274">
        <f t="shared" si="9"/>
        <v>79</v>
      </c>
      <c r="C91" s="1581"/>
      <c r="D91" s="1582"/>
      <c r="E91" s="1583"/>
      <c r="F91" s="1584"/>
      <c r="G91" s="1585"/>
      <c r="H91" s="1586"/>
      <c r="I91" s="1586"/>
      <c r="J91" s="1586"/>
      <c r="K91" s="1587"/>
      <c r="L91" s="1588"/>
      <c r="M91" s="1589"/>
      <c r="N91" s="1589"/>
      <c r="O91" s="1590"/>
      <c r="P91" s="273"/>
      <c r="Q91" s="272"/>
      <c r="R91" s="272"/>
      <c r="S91" s="272"/>
      <c r="T91" s="272"/>
      <c r="U91" s="272"/>
      <c r="V91" s="271"/>
      <c r="W91" s="273"/>
      <c r="X91" s="272"/>
      <c r="Y91" s="272"/>
      <c r="Z91" s="272"/>
      <c r="AA91" s="272"/>
      <c r="AB91" s="272"/>
      <c r="AC91" s="271"/>
      <c r="AD91" s="273"/>
      <c r="AE91" s="272"/>
      <c r="AF91" s="272"/>
      <c r="AG91" s="272"/>
      <c r="AH91" s="272"/>
      <c r="AI91" s="272"/>
      <c r="AJ91" s="271"/>
      <c r="AK91" s="273"/>
      <c r="AL91" s="272"/>
      <c r="AM91" s="272"/>
      <c r="AN91" s="272"/>
      <c r="AO91" s="272"/>
      <c r="AP91" s="272"/>
      <c r="AQ91" s="271"/>
      <c r="AR91" s="273"/>
      <c r="AS91" s="272"/>
      <c r="AT91" s="271"/>
      <c r="AU91" s="1591">
        <f t="shared" si="7"/>
        <v>0</v>
      </c>
      <c r="AV91" s="1592"/>
      <c r="AW91" s="1593">
        <f t="shared" si="8"/>
        <v>0</v>
      </c>
      <c r="AX91" s="1594"/>
      <c r="AY91" s="1561"/>
      <c r="AZ91" s="1562"/>
      <c r="BA91" s="1562"/>
      <c r="BB91" s="1562"/>
      <c r="BC91" s="1562"/>
      <c r="BD91" s="1563"/>
    </row>
    <row r="92" spans="2:56" ht="39.950000000000003" customHeight="1" x14ac:dyDescent="0.15">
      <c r="B92" s="274">
        <f t="shared" si="9"/>
        <v>80</v>
      </c>
      <c r="C92" s="1581"/>
      <c r="D92" s="1582"/>
      <c r="E92" s="1583"/>
      <c r="F92" s="1584"/>
      <c r="G92" s="1585"/>
      <c r="H92" s="1586"/>
      <c r="I92" s="1586"/>
      <c r="J92" s="1586"/>
      <c r="K92" s="1587"/>
      <c r="L92" s="1588"/>
      <c r="M92" s="1589"/>
      <c r="N92" s="1589"/>
      <c r="O92" s="1590"/>
      <c r="P92" s="273"/>
      <c r="Q92" s="272"/>
      <c r="R92" s="272"/>
      <c r="S92" s="272"/>
      <c r="T92" s="272"/>
      <c r="U92" s="272"/>
      <c r="V92" s="271"/>
      <c r="W92" s="273"/>
      <c r="X92" s="272"/>
      <c r="Y92" s="272"/>
      <c r="Z92" s="272"/>
      <c r="AA92" s="272"/>
      <c r="AB92" s="272"/>
      <c r="AC92" s="271"/>
      <c r="AD92" s="273"/>
      <c r="AE92" s="272"/>
      <c r="AF92" s="272"/>
      <c r="AG92" s="272"/>
      <c r="AH92" s="272"/>
      <c r="AI92" s="272"/>
      <c r="AJ92" s="271"/>
      <c r="AK92" s="273"/>
      <c r="AL92" s="272"/>
      <c r="AM92" s="272"/>
      <c r="AN92" s="272"/>
      <c r="AO92" s="272"/>
      <c r="AP92" s="272"/>
      <c r="AQ92" s="271"/>
      <c r="AR92" s="273"/>
      <c r="AS92" s="272"/>
      <c r="AT92" s="271"/>
      <c r="AU92" s="1591">
        <f t="shared" si="7"/>
        <v>0</v>
      </c>
      <c r="AV92" s="1592"/>
      <c r="AW92" s="1593">
        <f t="shared" si="8"/>
        <v>0</v>
      </c>
      <c r="AX92" s="1594"/>
      <c r="AY92" s="1561"/>
      <c r="AZ92" s="1562"/>
      <c r="BA92" s="1562"/>
      <c r="BB92" s="1562"/>
      <c r="BC92" s="1562"/>
      <c r="BD92" s="1563"/>
    </row>
    <row r="93" spans="2:56" ht="39.950000000000003" customHeight="1" x14ac:dyDescent="0.15">
      <c r="B93" s="274">
        <f t="shared" si="9"/>
        <v>81</v>
      </c>
      <c r="C93" s="1581"/>
      <c r="D93" s="1582"/>
      <c r="E93" s="1583"/>
      <c r="F93" s="1584"/>
      <c r="G93" s="1585"/>
      <c r="H93" s="1586"/>
      <c r="I93" s="1586"/>
      <c r="J93" s="1586"/>
      <c r="K93" s="1587"/>
      <c r="L93" s="1588"/>
      <c r="M93" s="1589"/>
      <c r="N93" s="1589"/>
      <c r="O93" s="1590"/>
      <c r="P93" s="273"/>
      <c r="Q93" s="272"/>
      <c r="R93" s="272"/>
      <c r="S93" s="272"/>
      <c r="T93" s="272"/>
      <c r="U93" s="272"/>
      <c r="V93" s="271"/>
      <c r="W93" s="273"/>
      <c r="X93" s="272"/>
      <c r="Y93" s="272"/>
      <c r="Z93" s="272"/>
      <c r="AA93" s="272"/>
      <c r="AB93" s="272"/>
      <c r="AC93" s="271"/>
      <c r="AD93" s="273"/>
      <c r="AE93" s="272"/>
      <c r="AF93" s="272"/>
      <c r="AG93" s="272"/>
      <c r="AH93" s="272"/>
      <c r="AI93" s="272"/>
      <c r="AJ93" s="271"/>
      <c r="AK93" s="273"/>
      <c r="AL93" s="272"/>
      <c r="AM93" s="272"/>
      <c r="AN93" s="272"/>
      <c r="AO93" s="272"/>
      <c r="AP93" s="272"/>
      <c r="AQ93" s="271"/>
      <c r="AR93" s="273"/>
      <c r="AS93" s="272"/>
      <c r="AT93" s="271"/>
      <c r="AU93" s="1591">
        <f t="shared" si="7"/>
        <v>0</v>
      </c>
      <c r="AV93" s="1592"/>
      <c r="AW93" s="1593">
        <f t="shared" si="8"/>
        <v>0</v>
      </c>
      <c r="AX93" s="1594"/>
      <c r="AY93" s="1561"/>
      <c r="AZ93" s="1562"/>
      <c r="BA93" s="1562"/>
      <c r="BB93" s="1562"/>
      <c r="BC93" s="1562"/>
      <c r="BD93" s="1563"/>
    </row>
    <row r="94" spans="2:56" ht="39.950000000000003" customHeight="1" x14ac:dyDescent="0.15">
      <c r="B94" s="274">
        <f t="shared" si="9"/>
        <v>82</v>
      </c>
      <c r="C94" s="1581"/>
      <c r="D94" s="1582"/>
      <c r="E94" s="1583"/>
      <c r="F94" s="1584"/>
      <c r="G94" s="1585"/>
      <c r="H94" s="1586"/>
      <c r="I94" s="1586"/>
      <c r="J94" s="1586"/>
      <c r="K94" s="1587"/>
      <c r="L94" s="1588"/>
      <c r="M94" s="1589"/>
      <c r="N94" s="1589"/>
      <c r="O94" s="1590"/>
      <c r="P94" s="273"/>
      <c r="Q94" s="272"/>
      <c r="R94" s="272"/>
      <c r="S94" s="272"/>
      <c r="T94" s="272"/>
      <c r="U94" s="272"/>
      <c r="V94" s="271"/>
      <c r="W94" s="273"/>
      <c r="X94" s="272"/>
      <c r="Y94" s="272"/>
      <c r="Z94" s="272"/>
      <c r="AA94" s="272"/>
      <c r="AB94" s="272"/>
      <c r="AC94" s="271"/>
      <c r="AD94" s="273"/>
      <c r="AE94" s="272"/>
      <c r="AF94" s="272"/>
      <c r="AG94" s="272"/>
      <c r="AH94" s="272"/>
      <c r="AI94" s="272"/>
      <c r="AJ94" s="271"/>
      <c r="AK94" s="273"/>
      <c r="AL94" s="272"/>
      <c r="AM94" s="272"/>
      <c r="AN94" s="272"/>
      <c r="AO94" s="272"/>
      <c r="AP94" s="272"/>
      <c r="AQ94" s="271"/>
      <c r="AR94" s="273"/>
      <c r="AS94" s="272"/>
      <c r="AT94" s="271"/>
      <c r="AU94" s="1591">
        <f t="shared" si="7"/>
        <v>0</v>
      </c>
      <c r="AV94" s="1592"/>
      <c r="AW94" s="1593">
        <f t="shared" si="8"/>
        <v>0</v>
      </c>
      <c r="AX94" s="1594"/>
      <c r="AY94" s="1561"/>
      <c r="AZ94" s="1562"/>
      <c r="BA94" s="1562"/>
      <c r="BB94" s="1562"/>
      <c r="BC94" s="1562"/>
      <c r="BD94" s="1563"/>
    </row>
    <row r="95" spans="2:56" ht="39.950000000000003" customHeight="1" x14ac:dyDescent="0.15">
      <c r="B95" s="274">
        <f t="shared" si="9"/>
        <v>83</v>
      </c>
      <c r="C95" s="1581"/>
      <c r="D95" s="1582"/>
      <c r="E95" s="1583"/>
      <c r="F95" s="1584"/>
      <c r="G95" s="1585"/>
      <c r="H95" s="1586"/>
      <c r="I95" s="1586"/>
      <c r="J95" s="1586"/>
      <c r="K95" s="1587"/>
      <c r="L95" s="1588"/>
      <c r="M95" s="1589"/>
      <c r="N95" s="1589"/>
      <c r="O95" s="1590"/>
      <c r="P95" s="273"/>
      <c r="Q95" s="272"/>
      <c r="R95" s="272"/>
      <c r="S95" s="272"/>
      <c r="T95" s="272"/>
      <c r="U95" s="272"/>
      <c r="V95" s="271"/>
      <c r="W95" s="273"/>
      <c r="X95" s="272"/>
      <c r="Y95" s="272"/>
      <c r="Z95" s="272"/>
      <c r="AA95" s="272"/>
      <c r="AB95" s="272"/>
      <c r="AC95" s="271"/>
      <c r="AD95" s="273"/>
      <c r="AE95" s="272"/>
      <c r="AF95" s="272"/>
      <c r="AG95" s="272"/>
      <c r="AH95" s="272"/>
      <c r="AI95" s="272"/>
      <c r="AJ95" s="271"/>
      <c r="AK95" s="273"/>
      <c r="AL95" s="272"/>
      <c r="AM95" s="272"/>
      <c r="AN95" s="272"/>
      <c r="AO95" s="272"/>
      <c r="AP95" s="272"/>
      <c r="AQ95" s="271"/>
      <c r="AR95" s="273"/>
      <c r="AS95" s="272"/>
      <c r="AT95" s="271"/>
      <c r="AU95" s="1591">
        <f t="shared" si="7"/>
        <v>0</v>
      </c>
      <c r="AV95" s="1592"/>
      <c r="AW95" s="1593">
        <f t="shared" si="8"/>
        <v>0</v>
      </c>
      <c r="AX95" s="1594"/>
      <c r="AY95" s="1561"/>
      <c r="AZ95" s="1562"/>
      <c r="BA95" s="1562"/>
      <c r="BB95" s="1562"/>
      <c r="BC95" s="1562"/>
      <c r="BD95" s="1563"/>
    </row>
    <row r="96" spans="2:56" ht="39.950000000000003" customHeight="1" x14ac:dyDescent="0.15">
      <c r="B96" s="274">
        <f t="shared" si="9"/>
        <v>84</v>
      </c>
      <c r="C96" s="1581"/>
      <c r="D96" s="1582"/>
      <c r="E96" s="1583"/>
      <c r="F96" s="1584"/>
      <c r="G96" s="1585"/>
      <c r="H96" s="1586"/>
      <c r="I96" s="1586"/>
      <c r="J96" s="1586"/>
      <c r="K96" s="1587"/>
      <c r="L96" s="1588"/>
      <c r="M96" s="1589"/>
      <c r="N96" s="1589"/>
      <c r="O96" s="1590"/>
      <c r="P96" s="277"/>
      <c r="Q96" s="276"/>
      <c r="R96" s="276"/>
      <c r="S96" s="276"/>
      <c r="T96" s="276"/>
      <c r="U96" s="276"/>
      <c r="V96" s="275"/>
      <c r="W96" s="277"/>
      <c r="X96" s="276"/>
      <c r="Y96" s="276"/>
      <c r="Z96" s="276"/>
      <c r="AA96" s="276"/>
      <c r="AB96" s="276"/>
      <c r="AC96" s="275"/>
      <c r="AD96" s="277"/>
      <c r="AE96" s="276"/>
      <c r="AF96" s="276"/>
      <c r="AG96" s="276"/>
      <c r="AH96" s="276"/>
      <c r="AI96" s="276"/>
      <c r="AJ96" s="275"/>
      <c r="AK96" s="277"/>
      <c r="AL96" s="276"/>
      <c r="AM96" s="276"/>
      <c r="AN96" s="276"/>
      <c r="AO96" s="276"/>
      <c r="AP96" s="276"/>
      <c r="AQ96" s="275"/>
      <c r="AR96" s="277"/>
      <c r="AS96" s="276"/>
      <c r="AT96" s="275"/>
      <c r="AU96" s="1591">
        <f t="shared" si="7"/>
        <v>0</v>
      </c>
      <c r="AV96" s="1592"/>
      <c r="AW96" s="1593">
        <f t="shared" si="8"/>
        <v>0</v>
      </c>
      <c r="AX96" s="1594"/>
      <c r="AY96" s="1561"/>
      <c r="AZ96" s="1562"/>
      <c r="BA96" s="1562"/>
      <c r="BB96" s="1562"/>
      <c r="BC96" s="1562"/>
      <c r="BD96" s="1563"/>
    </row>
    <row r="97" spans="2:56" ht="39.950000000000003" customHeight="1" x14ac:dyDescent="0.15">
      <c r="B97" s="274">
        <f t="shared" si="9"/>
        <v>85</v>
      </c>
      <c r="C97" s="1581"/>
      <c r="D97" s="1582"/>
      <c r="E97" s="1583"/>
      <c r="F97" s="1584"/>
      <c r="G97" s="1585"/>
      <c r="H97" s="1586"/>
      <c r="I97" s="1586"/>
      <c r="J97" s="1586"/>
      <c r="K97" s="1587"/>
      <c r="L97" s="1588"/>
      <c r="M97" s="1589"/>
      <c r="N97" s="1589"/>
      <c r="O97" s="1590"/>
      <c r="P97" s="273"/>
      <c r="Q97" s="272"/>
      <c r="R97" s="272"/>
      <c r="S97" s="272"/>
      <c r="T97" s="272"/>
      <c r="U97" s="272"/>
      <c r="V97" s="271"/>
      <c r="W97" s="273"/>
      <c r="X97" s="272"/>
      <c r="Y97" s="272"/>
      <c r="Z97" s="272"/>
      <c r="AA97" s="272"/>
      <c r="AB97" s="272"/>
      <c r="AC97" s="271"/>
      <c r="AD97" s="273"/>
      <c r="AE97" s="272"/>
      <c r="AF97" s="272"/>
      <c r="AG97" s="272"/>
      <c r="AH97" s="272"/>
      <c r="AI97" s="272"/>
      <c r="AJ97" s="271"/>
      <c r="AK97" s="273"/>
      <c r="AL97" s="272"/>
      <c r="AM97" s="272"/>
      <c r="AN97" s="272"/>
      <c r="AO97" s="272"/>
      <c r="AP97" s="272"/>
      <c r="AQ97" s="271"/>
      <c r="AR97" s="273"/>
      <c r="AS97" s="272"/>
      <c r="AT97" s="271"/>
      <c r="AU97" s="1591">
        <f t="shared" si="7"/>
        <v>0</v>
      </c>
      <c r="AV97" s="1592"/>
      <c r="AW97" s="1593">
        <f t="shared" si="8"/>
        <v>0</v>
      </c>
      <c r="AX97" s="1594"/>
      <c r="AY97" s="1561"/>
      <c r="AZ97" s="1562"/>
      <c r="BA97" s="1562"/>
      <c r="BB97" s="1562"/>
      <c r="BC97" s="1562"/>
      <c r="BD97" s="1563"/>
    </row>
    <row r="98" spans="2:56" ht="39.950000000000003" customHeight="1" x14ac:dyDescent="0.15">
      <c r="B98" s="274">
        <f t="shared" si="9"/>
        <v>86</v>
      </c>
      <c r="C98" s="1581"/>
      <c r="D98" s="1582"/>
      <c r="E98" s="1583"/>
      <c r="F98" s="1584"/>
      <c r="G98" s="1585"/>
      <c r="H98" s="1586"/>
      <c r="I98" s="1586"/>
      <c r="J98" s="1586"/>
      <c r="K98" s="1587"/>
      <c r="L98" s="1588"/>
      <c r="M98" s="1589"/>
      <c r="N98" s="1589"/>
      <c r="O98" s="1590"/>
      <c r="P98" s="273"/>
      <c r="Q98" s="272"/>
      <c r="R98" s="272"/>
      <c r="S98" s="272"/>
      <c r="T98" s="272"/>
      <c r="U98" s="272"/>
      <c r="V98" s="271"/>
      <c r="W98" s="273"/>
      <c r="X98" s="272"/>
      <c r="Y98" s="272"/>
      <c r="Z98" s="272"/>
      <c r="AA98" s="272"/>
      <c r="AB98" s="272"/>
      <c r="AC98" s="271"/>
      <c r="AD98" s="273"/>
      <c r="AE98" s="272"/>
      <c r="AF98" s="272"/>
      <c r="AG98" s="272"/>
      <c r="AH98" s="272"/>
      <c r="AI98" s="272"/>
      <c r="AJ98" s="271"/>
      <c r="AK98" s="273"/>
      <c r="AL98" s="272"/>
      <c r="AM98" s="272"/>
      <c r="AN98" s="272"/>
      <c r="AO98" s="272"/>
      <c r="AP98" s="272"/>
      <c r="AQ98" s="271"/>
      <c r="AR98" s="273"/>
      <c r="AS98" s="272"/>
      <c r="AT98" s="271"/>
      <c r="AU98" s="1591">
        <f t="shared" si="7"/>
        <v>0</v>
      </c>
      <c r="AV98" s="1592"/>
      <c r="AW98" s="1593">
        <f t="shared" si="8"/>
        <v>0</v>
      </c>
      <c r="AX98" s="1594"/>
      <c r="AY98" s="1561"/>
      <c r="AZ98" s="1562"/>
      <c r="BA98" s="1562"/>
      <c r="BB98" s="1562"/>
      <c r="BC98" s="1562"/>
      <c r="BD98" s="1563"/>
    </row>
    <row r="99" spans="2:56" ht="39.950000000000003" customHeight="1" x14ac:dyDescent="0.15">
      <c r="B99" s="274">
        <f t="shared" si="9"/>
        <v>87</v>
      </c>
      <c r="C99" s="1581"/>
      <c r="D99" s="1582"/>
      <c r="E99" s="1583"/>
      <c r="F99" s="1584"/>
      <c r="G99" s="1585"/>
      <c r="H99" s="1586"/>
      <c r="I99" s="1586"/>
      <c r="J99" s="1586"/>
      <c r="K99" s="1587"/>
      <c r="L99" s="1588"/>
      <c r="M99" s="1589"/>
      <c r="N99" s="1589"/>
      <c r="O99" s="1590"/>
      <c r="P99" s="273"/>
      <c r="Q99" s="272"/>
      <c r="R99" s="272"/>
      <c r="S99" s="272"/>
      <c r="T99" s="272"/>
      <c r="U99" s="272"/>
      <c r="V99" s="271"/>
      <c r="W99" s="273"/>
      <c r="X99" s="272"/>
      <c r="Y99" s="272"/>
      <c r="Z99" s="272"/>
      <c r="AA99" s="272"/>
      <c r="AB99" s="272"/>
      <c r="AC99" s="271"/>
      <c r="AD99" s="273"/>
      <c r="AE99" s="272"/>
      <c r="AF99" s="272"/>
      <c r="AG99" s="272"/>
      <c r="AH99" s="272"/>
      <c r="AI99" s="272"/>
      <c r="AJ99" s="271"/>
      <c r="AK99" s="273"/>
      <c r="AL99" s="272"/>
      <c r="AM99" s="272"/>
      <c r="AN99" s="272"/>
      <c r="AO99" s="272"/>
      <c r="AP99" s="272"/>
      <c r="AQ99" s="271"/>
      <c r="AR99" s="273"/>
      <c r="AS99" s="272"/>
      <c r="AT99" s="271"/>
      <c r="AU99" s="1591">
        <f t="shared" si="7"/>
        <v>0</v>
      </c>
      <c r="AV99" s="1592"/>
      <c r="AW99" s="1593">
        <f t="shared" si="8"/>
        <v>0</v>
      </c>
      <c r="AX99" s="1594"/>
      <c r="AY99" s="1561"/>
      <c r="AZ99" s="1562"/>
      <c r="BA99" s="1562"/>
      <c r="BB99" s="1562"/>
      <c r="BC99" s="1562"/>
      <c r="BD99" s="1563"/>
    </row>
    <row r="100" spans="2:56" ht="39.950000000000003" customHeight="1" x14ac:dyDescent="0.15">
      <c r="B100" s="274">
        <f t="shared" si="9"/>
        <v>88</v>
      </c>
      <c r="C100" s="1581"/>
      <c r="D100" s="1582"/>
      <c r="E100" s="1583"/>
      <c r="F100" s="1584"/>
      <c r="G100" s="1585"/>
      <c r="H100" s="1586"/>
      <c r="I100" s="1586"/>
      <c r="J100" s="1586"/>
      <c r="K100" s="1587"/>
      <c r="L100" s="1588"/>
      <c r="M100" s="1589"/>
      <c r="N100" s="1589"/>
      <c r="O100" s="1590"/>
      <c r="P100" s="273"/>
      <c r="Q100" s="272"/>
      <c r="R100" s="272"/>
      <c r="S100" s="272"/>
      <c r="T100" s="272"/>
      <c r="U100" s="272"/>
      <c r="V100" s="271"/>
      <c r="W100" s="273"/>
      <c r="X100" s="272"/>
      <c r="Y100" s="272"/>
      <c r="Z100" s="272"/>
      <c r="AA100" s="272"/>
      <c r="AB100" s="272"/>
      <c r="AC100" s="271"/>
      <c r="AD100" s="273"/>
      <c r="AE100" s="272"/>
      <c r="AF100" s="272"/>
      <c r="AG100" s="272"/>
      <c r="AH100" s="272"/>
      <c r="AI100" s="272"/>
      <c r="AJ100" s="271"/>
      <c r="AK100" s="273"/>
      <c r="AL100" s="272"/>
      <c r="AM100" s="272"/>
      <c r="AN100" s="272"/>
      <c r="AO100" s="272"/>
      <c r="AP100" s="272"/>
      <c r="AQ100" s="271"/>
      <c r="AR100" s="273"/>
      <c r="AS100" s="272"/>
      <c r="AT100" s="271"/>
      <c r="AU100" s="1591">
        <f t="shared" si="7"/>
        <v>0</v>
      </c>
      <c r="AV100" s="1592"/>
      <c r="AW100" s="1593">
        <f t="shared" si="8"/>
        <v>0</v>
      </c>
      <c r="AX100" s="1594"/>
      <c r="AY100" s="1561"/>
      <c r="AZ100" s="1562"/>
      <c r="BA100" s="1562"/>
      <c r="BB100" s="1562"/>
      <c r="BC100" s="1562"/>
      <c r="BD100" s="1563"/>
    </row>
    <row r="101" spans="2:56" ht="39.950000000000003" customHeight="1" x14ac:dyDescent="0.15">
      <c r="B101" s="274">
        <f t="shared" si="9"/>
        <v>89</v>
      </c>
      <c r="C101" s="1581"/>
      <c r="D101" s="1582"/>
      <c r="E101" s="1583"/>
      <c r="F101" s="1584"/>
      <c r="G101" s="1585"/>
      <c r="H101" s="1586"/>
      <c r="I101" s="1586"/>
      <c r="J101" s="1586"/>
      <c r="K101" s="1587"/>
      <c r="L101" s="1588"/>
      <c r="M101" s="1589"/>
      <c r="N101" s="1589"/>
      <c r="O101" s="1590"/>
      <c r="P101" s="273"/>
      <c r="Q101" s="272"/>
      <c r="R101" s="272"/>
      <c r="S101" s="272"/>
      <c r="T101" s="272"/>
      <c r="U101" s="272"/>
      <c r="V101" s="271"/>
      <c r="W101" s="273"/>
      <c r="X101" s="272"/>
      <c r="Y101" s="272"/>
      <c r="Z101" s="272"/>
      <c r="AA101" s="272"/>
      <c r="AB101" s="272"/>
      <c r="AC101" s="271"/>
      <c r="AD101" s="273"/>
      <c r="AE101" s="272"/>
      <c r="AF101" s="272"/>
      <c r="AG101" s="272"/>
      <c r="AH101" s="272"/>
      <c r="AI101" s="272"/>
      <c r="AJ101" s="271"/>
      <c r="AK101" s="273"/>
      <c r="AL101" s="272"/>
      <c r="AM101" s="272"/>
      <c r="AN101" s="272"/>
      <c r="AO101" s="272"/>
      <c r="AP101" s="272"/>
      <c r="AQ101" s="271"/>
      <c r="AR101" s="273"/>
      <c r="AS101" s="272"/>
      <c r="AT101" s="271"/>
      <c r="AU101" s="1591">
        <f t="shared" si="7"/>
        <v>0</v>
      </c>
      <c r="AV101" s="1592"/>
      <c r="AW101" s="1593">
        <f t="shared" si="8"/>
        <v>0</v>
      </c>
      <c r="AX101" s="1594"/>
      <c r="AY101" s="1561"/>
      <c r="AZ101" s="1562"/>
      <c r="BA101" s="1562"/>
      <c r="BB101" s="1562"/>
      <c r="BC101" s="1562"/>
      <c r="BD101" s="1563"/>
    </row>
    <row r="102" spans="2:56" ht="39.950000000000003" customHeight="1" x14ac:dyDescent="0.15">
      <c r="B102" s="274">
        <f t="shared" si="9"/>
        <v>90</v>
      </c>
      <c r="C102" s="1581"/>
      <c r="D102" s="1582"/>
      <c r="E102" s="1583"/>
      <c r="F102" s="1584"/>
      <c r="G102" s="1585"/>
      <c r="H102" s="1586"/>
      <c r="I102" s="1586"/>
      <c r="J102" s="1586"/>
      <c r="K102" s="1587"/>
      <c r="L102" s="1588"/>
      <c r="M102" s="1589"/>
      <c r="N102" s="1589"/>
      <c r="O102" s="1590"/>
      <c r="P102" s="273"/>
      <c r="Q102" s="272"/>
      <c r="R102" s="272"/>
      <c r="S102" s="272"/>
      <c r="T102" s="272"/>
      <c r="U102" s="272"/>
      <c r="V102" s="271"/>
      <c r="W102" s="273"/>
      <c r="X102" s="272"/>
      <c r="Y102" s="272"/>
      <c r="Z102" s="272"/>
      <c r="AA102" s="272"/>
      <c r="AB102" s="272"/>
      <c r="AC102" s="271"/>
      <c r="AD102" s="273"/>
      <c r="AE102" s="272"/>
      <c r="AF102" s="272"/>
      <c r="AG102" s="272"/>
      <c r="AH102" s="272"/>
      <c r="AI102" s="272"/>
      <c r="AJ102" s="271"/>
      <c r="AK102" s="273"/>
      <c r="AL102" s="272"/>
      <c r="AM102" s="272"/>
      <c r="AN102" s="272"/>
      <c r="AO102" s="272"/>
      <c r="AP102" s="272"/>
      <c r="AQ102" s="271"/>
      <c r="AR102" s="273"/>
      <c r="AS102" s="272"/>
      <c r="AT102" s="271"/>
      <c r="AU102" s="1591">
        <f t="shared" si="7"/>
        <v>0</v>
      </c>
      <c r="AV102" s="1592"/>
      <c r="AW102" s="1593">
        <f t="shared" si="8"/>
        <v>0</v>
      </c>
      <c r="AX102" s="1594"/>
      <c r="AY102" s="1561"/>
      <c r="AZ102" s="1562"/>
      <c r="BA102" s="1562"/>
      <c r="BB102" s="1562"/>
      <c r="BC102" s="1562"/>
      <c r="BD102" s="1563"/>
    </row>
    <row r="103" spans="2:56" ht="39.950000000000003" customHeight="1" x14ac:dyDescent="0.15">
      <c r="B103" s="274">
        <f t="shared" si="9"/>
        <v>91</v>
      </c>
      <c r="C103" s="1581"/>
      <c r="D103" s="1582"/>
      <c r="E103" s="1583"/>
      <c r="F103" s="1584"/>
      <c r="G103" s="1585"/>
      <c r="H103" s="1586"/>
      <c r="I103" s="1586"/>
      <c r="J103" s="1586"/>
      <c r="K103" s="1587"/>
      <c r="L103" s="1588"/>
      <c r="M103" s="1589"/>
      <c r="N103" s="1589"/>
      <c r="O103" s="1590"/>
      <c r="P103" s="273"/>
      <c r="Q103" s="272"/>
      <c r="R103" s="272"/>
      <c r="S103" s="272"/>
      <c r="T103" s="272"/>
      <c r="U103" s="272"/>
      <c r="V103" s="271"/>
      <c r="W103" s="273"/>
      <c r="X103" s="272"/>
      <c r="Y103" s="272"/>
      <c r="Z103" s="272"/>
      <c r="AA103" s="272"/>
      <c r="AB103" s="272"/>
      <c r="AC103" s="271"/>
      <c r="AD103" s="273"/>
      <c r="AE103" s="272"/>
      <c r="AF103" s="272"/>
      <c r="AG103" s="272"/>
      <c r="AH103" s="272"/>
      <c r="AI103" s="272"/>
      <c r="AJ103" s="271"/>
      <c r="AK103" s="273"/>
      <c r="AL103" s="272"/>
      <c r="AM103" s="272"/>
      <c r="AN103" s="272"/>
      <c r="AO103" s="272"/>
      <c r="AP103" s="272"/>
      <c r="AQ103" s="271"/>
      <c r="AR103" s="273"/>
      <c r="AS103" s="272"/>
      <c r="AT103" s="271"/>
      <c r="AU103" s="1591">
        <f t="shared" si="7"/>
        <v>0</v>
      </c>
      <c r="AV103" s="1592"/>
      <c r="AW103" s="1593">
        <f t="shared" si="8"/>
        <v>0</v>
      </c>
      <c r="AX103" s="1594"/>
      <c r="AY103" s="1561"/>
      <c r="AZ103" s="1562"/>
      <c r="BA103" s="1562"/>
      <c r="BB103" s="1562"/>
      <c r="BC103" s="1562"/>
      <c r="BD103" s="1563"/>
    </row>
    <row r="104" spans="2:56" ht="39.950000000000003" customHeight="1" x14ac:dyDescent="0.15">
      <c r="B104" s="274">
        <f t="shared" si="9"/>
        <v>92</v>
      </c>
      <c r="C104" s="1581"/>
      <c r="D104" s="1582"/>
      <c r="E104" s="1583"/>
      <c r="F104" s="1584"/>
      <c r="G104" s="1585"/>
      <c r="H104" s="1586"/>
      <c r="I104" s="1586"/>
      <c r="J104" s="1586"/>
      <c r="K104" s="1587"/>
      <c r="L104" s="1588"/>
      <c r="M104" s="1589"/>
      <c r="N104" s="1589"/>
      <c r="O104" s="1590"/>
      <c r="P104" s="273"/>
      <c r="Q104" s="272"/>
      <c r="R104" s="272"/>
      <c r="S104" s="272"/>
      <c r="T104" s="272"/>
      <c r="U104" s="272"/>
      <c r="V104" s="271"/>
      <c r="W104" s="273"/>
      <c r="X104" s="272"/>
      <c r="Y104" s="272"/>
      <c r="Z104" s="272"/>
      <c r="AA104" s="272"/>
      <c r="AB104" s="272"/>
      <c r="AC104" s="271"/>
      <c r="AD104" s="273"/>
      <c r="AE104" s="272"/>
      <c r="AF104" s="272"/>
      <c r="AG104" s="272"/>
      <c r="AH104" s="272"/>
      <c r="AI104" s="272"/>
      <c r="AJ104" s="271"/>
      <c r="AK104" s="273"/>
      <c r="AL104" s="272"/>
      <c r="AM104" s="272"/>
      <c r="AN104" s="272"/>
      <c r="AO104" s="272"/>
      <c r="AP104" s="272"/>
      <c r="AQ104" s="271"/>
      <c r="AR104" s="273"/>
      <c r="AS104" s="272"/>
      <c r="AT104" s="271"/>
      <c r="AU104" s="1591">
        <f t="shared" si="7"/>
        <v>0</v>
      </c>
      <c r="AV104" s="1592"/>
      <c r="AW104" s="1593">
        <f t="shared" si="8"/>
        <v>0</v>
      </c>
      <c r="AX104" s="1594"/>
      <c r="AY104" s="1561"/>
      <c r="AZ104" s="1562"/>
      <c r="BA104" s="1562"/>
      <c r="BB104" s="1562"/>
      <c r="BC104" s="1562"/>
      <c r="BD104" s="1563"/>
    </row>
    <row r="105" spans="2:56" ht="39.950000000000003" customHeight="1" x14ac:dyDescent="0.15">
      <c r="B105" s="274">
        <f t="shared" si="9"/>
        <v>93</v>
      </c>
      <c r="C105" s="1581"/>
      <c r="D105" s="1582"/>
      <c r="E105" s="1583"/>
      <c r="F105" s="1584"/>
      <c r="G105" s="1585"/>
      <c r="H105" s="1586"/>
      <c r="I105" s="1586"/>
      <c r="J105" s="1586"/>
      <c r="K105" s="1587"/>
      <c r="L105" s="1588"/>
      <c r="M105" s="1589"/>
      <c r="N105" s="1589"/>
      <c r="O105" s="1590"/>
      <c r="P105" s="273"/>
      <c r="Q105" s="272"/>
      <c r="R105" s="272"/>
      <c r="S105" s="272"/>
      <c r="T105" s="272"/>
      <c r="U105" s="272"/>
      <c r="V105" s="271"/>
      <c r="W105" s="273"/>
      <c r="X105" s="272"/>
      <c r="Y105" s="272"/>
      <c r="Z105" s="272"/>
      <c r="AA105" s="272"/>
      <c r="AB105" s="272"/>
      <c r="AC105" s="271"/>
      <c r="AD105" s="273"/>
      <c r="AE105" s="272"/>
      <c r="AF105" s="272"/>
      <c r="AG105" s="272"/>
      <c r="AH105" s="272"/>
      <c r="AI105" s="272"/>
      <c r="AJ105" s="271"/>
      <c r="AK105" s="273"/>
      <c r="AL105" s="272"/>
      <c r="AM105" s="272"/>
      <c r="AN105" s="272"/>
      <c r="AO105" s="272"/>
      <c r="AP105" s="272"/>
      <c r="AQ105" s="271"/>
      <c r="AR105" s="273"/>
      <c r="AS105" s="272"/>
      <c r="AT105" s="271"/>
      <c r="AU105" s="1591">
        <f t="shared" si="7"/>
        <v>0</v>
      </c>
      <c r="AV105" s="1592"/>
      <c r="AW105" s="1593">
        <f t="shared" si="8"/>
        <v>0</v>
      </c>
      <c r="AX105" s="1594"/>
      <c r="AY105" s="1561"/>
      <c r="AZ105" s="1562"/>
      <c r="BA105" s="1562"/>
      <c r="BB105" s="1562"/>
      <c r="BC105" s="1562"/>
      <c r="BD105" s="1563"/>
    </row>
    <row r="106" spans="2:56" ht="39.950000000000003" customHeight="1" x14ac:dyDescent="0.15">
      <c r="B106" s="274">
        <f t="shared" si="9"/>
        <v>94</v>
      </c>
      <c r="C106" s="1581"/>
      <c r="D106" s="1582"/>
      <c r="E106" s="1583"/>
      <c r="F106" s="1584"/>
      <c r="G106" s="1585"/>
      <c r="H106" s="1586"/>
      <c r="I106" s="1586"/>
      <c r="J106" s="1586"/>
      <c r="K106" s="1587"/>
      <c r="L106" s="1588"/>
      <c r="M106" s="1589"/>
      <c r="N106" s="1589"/>
      <c r="O106" s="1590"/>
      <c r="P106" s="273"/>
      <c r="Q106" s="272"/>
      <c r="R106" s="272"/>
      <c r="S106" s="272"/>
      <c r="T106" s="272"/>
      <c r="U106" s="272"/>
      <c r="V106" s="271"/>
      <c r="W106" s="273"/>
      <c r="X106" s="272"/>
      <c r="Y106" s="272"/>
      <c r="Z106" s="272"/>
      <c r="AA106" s="272"/>
      <c r="AB106" s="272"/>
      <c r="AC106" s="271"/>
      <c r="AD106" s="273"/>
      <c r="AE106" s="272"/>
      <c r="AF106" s="272"/>
      <c r="AG106" s="272"/>
      <c r="AH106" s="272"/>
      <c r="AI106" s="272"/>
      <c r="AJ106" s="271"/>
      <c r="AK106" s="273"/>
      <c r="AL106" s="272"/>
      <c r="AM106" s="272"/>
      <c r="AN106" s="272"/>
      <c r="AO106" s="272"/>
      <c r="AP106" s="272"/>
      <c r="AQ106" s="271"/>
      <c r="AR106" s="273"/>
      <c r="AS106" s="272"/>
      <c r="AT106" s="271"/>
      <c r="AU106" s="1591">
        <f t="shared" si="7"/>
        <v>0</v>
      </c>
      <c r="AV106" s="1592"/>
      <c r="AW106" s="1593">
        <f t="shared" si="8"/>
        <v>0</v>
      </c>
      <c r="AX106" s="1594"/>
      <c r="AY106" s="1561"/>
      <c r="AZ106" s="1562"/>
      <c r="BA106" s="1562"/>
      <c r="BB106" s="1562"/>
      <c r="BC106" s="1562"/>
      <c r="BD106" s="1563"/>
    </row>
    <row r="107" spans="2:56" ht="39.950000000000003" customHeight="1" x14ac:dyDescent="0.15">
      <c r="B107" s="274">
        <f t="shared" si="9"/>
        <v>95</v>
      </c>
      <c r="C107" s="1581"/>
      <c r="D107" s="1582"/>
      <c r="E107" s="1583"/>
      <c r="F107" s="1584"/>
      <c r="G107" s="1585"/>
      <c r="H107" s="1586"/>
      <c r="I107" s="1586"/>
      <c r="J107" s="1586"/>
      <c r="K107" s="1587"/>
      <c r="L107" s="1588"/>
      <c r="M107" s="1589"/>
      <c r="N107" s="1589"/>
      <c r="O107" s="1590"/>
      <c r="P107" s="273"/>
      <c r="Q107" s="272"/>
      <c r="R107" s="272"/>
      <c r="S107" s="272"/>
      <c r="T107" s="272"/>
      <c r="U107" s="272"/>
      <c r="V107" s="271"/>
      <c r="W107" s="273"/>
      <c r="X107" s="272"/>
      <c r="Y107" s="272"/>
      <c r="Z107" s="272"/>
      <c r="AA107" s="272"/>
      <c r="AB107" s="272"/>
      <c r="AC107" s="271"/>
      <c r="AD107" s="273"/>
      <c r="AE107" s="272"/>
      <c r="AF107" s="272"/>
      <c r="AG107" s="272"/>
      <c r="AH107" s="272"/>
      <c r="AI107" s="272"/>
      <c r="AJ107" s="271"/>
      <c r="AK107" s="273"/>
      <c r="AL107" s="272"/>
      <c r="AM107" s="272"/>
      <c r="AN107" s="272"/>
      <c r="AO107" s="272"/>
      <c r="AP107" s="272"/>
      <c r="AQ107" s="271"/>
      <c r="AR107" s="273"/>
      <c r="AS107" s="272"/>
      <c r="AT107" s="271"/>
      <c r="AU107" s="1591">
        <f t="shared" si="7"/>
        <v>0</v>
      </c>
      <c r="AV107" s="1592"/>
      <c r="AW107" s="1593">
        <f t="shared" si="8"/>
        <v>0</v>
      </c>
      <c r="AX107" s="1594"/>
      <c r="AY107" s="1561"/>
      <c r="AZ107" s="1562"/>
      <c r="BA107" s="1562"/>
      <c r="BB107" s="1562"/>
      <c r="BC107" s="1562"/>
      <c r="BD107" s="1563"/>
    </row>
    <row r="108" spans="2:56" ht="39.950000000000003" customHeight="1" x14ac:dyDescent="0.15">
      <c r="B108" s="274">
        <f t="shared" si="9"/>
        <v>96</v>
      </c>
      <c r="C108" s="1581"/>
      <c r="D108" s="1582"/>
      <c r="E108" s="1583"/>
      <c r="F108" s="1584"/>
      <c r="G108" s="1585"/>
      <c r="H108" s="1586"/>
      <c r="I108" s="1586"/>
      <c r="J108" s="1586"/>
      <c r="K108" s="1587"/>
      <c r="L108" s="1588"/>
      <c r="M108" s="1589"/>
      <c r="N108" s="1589"/>
      <c r="O108" s="1590"/>
      <c r="P108" s="273"/>
      <c r="Q108" s="272"/>
      <c r="R108" s="272"/>
      <c r="S108" s="272"/>
      <c r="T108" s="272"/>
      <c r="U108" s="272"/>
      <c r="V108" s="271"/>
      <c r="W108" s="273"/>
      <c r="X108" s="272"/>
      <c r="Y108" s="272"/>
      <c r="Z108" s="272"/>
      <c r="AA108" s="272"/>
      <c r="AB108" s="272"/>
      <c r="AC108" s="271"/>
      <c r="AD108" s="273"/>
      <c r="AE108" s="272"/>
      <c r="AF108" s="272"/>
      <c r="AG108" s="272"/>
      <c r="AH108" s="272"/>
      <c r="AI108" s="272"/>
      <c r="AJ108" s="271"/>
      <c r="AK108" s="273"/>
      <c r="AL108" s="272"/>
      <c r="AM108" s="272"/>
      <c r="AN108" s="272"/>
      <c r="AO108" s="272"/>
      <c r="AP108" s="272"/>
      <c r="AQ108" s="271"/>
      <c r="AR108" s="273"/>
      <c r="AS108" s="272"/>
      <c r="AT108" s="271"/>
      <c r="AU108" s="1591">
        <f t="shared" si="7"/>
        <v>0</v>
      </c>
      <c r="AV108" s="1592"/>
      <c r="AW108" s="1593">
        <f t="shared" si="8"/>
        <v>0</v>
      </c>
      <c r="AX108" s="1594"/>
      <c r="AY108" s="1561"/>
      <c r="AZ108" s="1562"/>
      <c r="BA108" s="1562"/>
      <c r="BB108" s="1562"/>
      <c r="BC108" s="1562"/>
      <c r="BD108" s="1563"/>
    </row>
    <row r="109" spans="2:56" ht="39.950000000000003" customHeight="1" x14ac:dyDescent="0.15">
      <c r="B109" s="274">
        <f t="shared" si="9"/>
        <v>97</v>
      </c>
      <c r="C109" s="1581"/>
      <c r="D109" s="1582"/>
      <c r="E109" s="1583"/>
      <c r="F109" s="1584"/>
      <c r="G109" s="1585"/>
      <c r="H109" s="1586"/>
      <c r="I109" s="1586"/>
      <c r="J109" s="1586"/>
      <c r="K109" s="1587"/>
      <c r="L109" s="1588"/>
      <c r="M109" s="1589"/>
      <c r="N109" s="1589"/>
      <c r="O109" s="1590"/>
      <c r="P109" s="273"/>
      <c r="Q109" s="272"/>
      <c r="R109" s="272"/>
      <c r="S109" s="272"/>
      <c r="T109" s="272"/>
      <c r="U109" s="272"/>
      <c r="V109" s="271"/>
      <c r="W109" s="273"/>
      <c r="X109" s="272"/>
      <c r="Y109" s="272"/>
      <c r="Z109" s="272"/>
      <c r="AA109" s="272"/>
      <c r="AB109" s="272"/>
      <c r="AC109" s="271"/>
      <c r="AD109" s="273"/>
      <c r="AE109" s="272"/>
      <c r="AF109" s="272"/>
      <c r="AG109" s="272"/>
      <c r="AH109" s="272"/>
      <c r="AI109" s="272"/>
      <c r="AJ109" s="271"/>
      <c r="AK109" s="273"/>
      <c r="AL109" s="272"/>
      <c r="AM109" s="272"/>
      <c r="AN109" s="272"/>
      <c r="AO109" s="272"/>
      <c r="AP109" s="272"/>
      <c r="AQ109" s="271"/>
      <c r="AR109" s="273"/>
      <c r="AS109" s="272"/>
      <c r="AT109" s="271"/>
      <c r="AU109" s="1591">
        <f t="shared" ref="AU109:AU112" si="10">IF($AZ$3="４週",SUM(P109:AQ109),IF($AZ$3="暦月",SUM(P109:AT109),""))</f>
        <v>0</v>
      </c>
      <c r="AV109" s="1592"/>
      <c r="AW109" s="1593">
        <f t="shared" si="8"/>
        <v>0</v>
      </c>
      <c r="AX109" s="1594"/>
      <c r="AY109" s="1561"/>
      <c r="AZ109" s="1562"/>
      <c r="BA109" s="1562"/>
      <c r="BB109" s="1562"/>
      <c r="BC109" s="1562"/>
      <c r="BD109" s="1563"/>
    </row>
    <row r="110" spans="2:56" ht="39.950000000000003" customHeight="1" x14ac:dyDescent="0.15">
      <c r="B110" s="274">
        <f t="shared" si="9"/>
        <v>98</v>
      </c>
      <c r="C110" s="1581"/>
      <c r="D110" s="1582"/>
      <c r="E110" s="1583"/>
      <c r="F110" s="1584"/>
      <c r="G110" s="1585"/>
      <c r="H110" s="1586"/>
      <c r="I110" s="1586"/>
      <c r="J110" s="1586"/>
      <c r="K110" s="1587"/>
      <c r="L110" s="1588"/>
      <c r="M110" s="1589"/>
      <c r="N110" s="1589"/>
      <c r="O110" s="1590"/>
      <c r="P110" s="273"/>
      <c r="Q110" s="272"/>
      <c r="R110" s="272"/>
      <c r="S110" s="272"/>
      <c r="T110" s="272"/>
      <c r="U110" s="272"/>
      <c r="V110" s="271"/>
      <c r="W110" s="273"/>
      <c r="X110" s="272"/>
      <c r="Y110" s="272"/>
      <c r="Z110" s="272"/>
      <c r="AA110" s="272"/>
      <c r="AB110" s="272"/>
      <c r="AC110" s="271"/>
      <c r="AD110" s="273"/>
      <c r="AE110" s="272"/>
      <c r="AF110" s="272"/>
      <c r="AG110" s="272"/>
      <c r="AH110" s="272"/>
      <c r="AI110" s="272"/>
      <c r="AJ110" s="271"/>
      <c r="AK110" s="273"/>
      <c r="AL110" s="272"/>
      <c r="AM110" s="272"/>
      <c r="AN110" s="272"/>
      <c r="AO110" s="272"/>
      <c r="AP110" s="272"/>
      <c r="AQ110" s="271"/>
      <c r="AR110" s="273"/>
      <c r="AS110" s="272"/>
      <c r="AT110" s="271"/>
      <c r="AU110" s="1591">
        <f t="shared" si="10"/>
        <v>0</v>
      </c>
      <c r="AV110" s="1592"/>
      <c r="AW110" s="1593">
        <f t="shared" si="8"/>
        <v>0</v>
      </c>
      <c r="AX110" s="1594"/>
      <c r="AY110" s="1561"/>
      <c r="AZ110" s="1562"/>
      <c r="BA110" s="1562"/>
      <c r="BB110" s="1562"/>
      <c r="BC110" s="1562"/>
      <c r="BD110" s="1563"/>
    </row>
    <row r="111" spans="2:56" ht="39.950000000000003" customHeight="1" x14ac:dyDescent="0.15">
      <c r="B111" s="274">
        <f t="shared" si="9"/>
        <v>99</v>
      </c>
      <c r="C111" s="1581"/>
      <c r="D111" s="1582"/>
      <c r="E111" s="1583"/>
      <c r="F111" s="1584"/>
      <c r="G111" s="1585"/>
      <c r="H111" s="1586"/>
      <c r="I111" s="1586"/>
      <c r="J111" s="1586"/>
      <c r="K111" s="1587"/>
      <c r="L111" s="1588"/>
      <c r="M111" s="1589"/>
      <c r="N111" s="1589"/>
      <c r="O111" s="1590"/>
      <c r="P111" s="273"/>
      <c r="Q111" s="272"/>
      <c r="R111" s="272"/>
      <c r="S111" s="272"/>
      <c r="T111" s="272"/>
      <c r="U111" s="272"/>
      <c r="V111" s="271"/>
      <c r="W111" s="273"/>
      <c r="X111" s="272"/>
      <c r="Y111" s="272"/>
      <c r="Z111" s="272"/>
      <c r="AA111" s="272"/>
      <c r="AB111" s="272"/>
      <c r="AC111" s="271"/>
      <c r="AD111" s="273"/>
      <c r="AE111" s="272"/>
      <c r="AF111" s="272"/>
      <c r="AG111" s="272"/>
      <c r="AH111" s="272"/>
      <c r="AI111" s="272"/>
      <c r="AJ111" s="271"/>
      <c r="AK111" s="273"/>
      <c r="AL111" s="272"/>
      <c r="AM111" s="272"/>
      <c r="AN111" s="272"/>
      <c r="AO111" s="272"/>
      <c r="AP111" s="272"/>
      <c r="AQ111" s="271"/>
      <c r="AR111" s="273"/>
      <c r="AS111" s="272"/>
      <c r="AT111" s="271"/>
      <c r="AU111" s="1591">
        <f t="shared" si="10"/>
        <v>0</v>
      </c>
      <c r="AV111" s="1592"/>
      <c r="AW111" s="1593">
        <f t="shared" si="8"/>
        <v>0</v>
      </c>
      <c r="AX111" s="1594"/>
      <c r="AY111" s="1561"/>
      <c r="AZ111" s="1562"/>
      <c r="BA111" s="1562"/>
      <c r="BB111" s="1562"/>
      <c r="BC111" s="1562"/>
      <c r="BD111" s="1563"/>
    </row>
    <row r="112" spans="2:56" ht="39.950000000000003" customHeight="1" thickBot="1" x14ac:dyDescent="0.2">
      <c r="B112" s="270">
        <f t="shared" si="9"/>
        <v>100</v>
      </c>
      <c r="C112" s="1564"/>
      <c r="D112" s="1565"/>
      <c r="E112" s="1566"/>
      <c r="F112" s="1567"/>
      <c r="G112" s="1568"/>
      <c r="H112" s="1569"/>
      <c r="I112" s="1569"/>
      <c r="J112" s="1569"/>
      <c r="K112" s="1570"/>
      <c r="L112" s="1571"/>
      <c r="M112" s="1572"/>
      <c r="N112" s="1572"/>
      <c r="O112" s="1573"/>
      <c r="P112" s="269"/>
      <c r="Q112" s="268"/>
      <c r="R112" s="268"/>
      <c r="S112" s="268"/>
      <c r="T112" s="268"/>
      <c r="U112" s="268"/>
      <c r="V112" s="267"/>
      <c r="W112" s="269"/>
      <c r="X112" s="268"/>
      <c r="Y112" s="268"/>
      <c r="Z112" s="268"/>
      <c r="AA112" s="268"/>
      <c r="AB112" s="268"/>
      <c r="AC112" s="267"/>
      <c r="AD112" s="269"/>
      <c r="AE112" s="268"/>
      <c r="AF112" s="268"/>
      <c r="AG112" s="268"/>
      <c r="AH112" s="268"/>
      <c r="AI112" s="268"/>
      <c r="AJ112" s="267"/>
      <c r="AK112" s="269"/>
      <c r="AL112" s="268"/>
      <c r="AM112" s="268"/>
      <c r="AN112" s="268"/>
      <c r="AO112" s="268"/>
      <c r="AP112" s="268"/>
      <c r="AQ112" s="267"/>
      <c r="AR112" s="269"/>
      <c r="AS112" s="268"/>
      <c r="AT112" s="267"/>
      <c r="AU112" s="1574">
        <f t="shared" si="10"/>
        <v>0</v>
      </c>
      <c r="AV112" s="1575"/>
      <c r="AW112" s="1576">
        <f t="shared" si="8"/>
        <v>0</v>
      </c>
      <c r="AX112" s="1577"/>
      <c r="AY112" s="1578"/>
      <c r="AZ112" s="1579"/>
      <c r="BA112" s="1579"/>
      <c r="BB112" s="1579"/>
      <c r="BC112" s="1579"/>
      <c r="BD112" s="1580"/>
    </row>
    <row r="113" spans="2:49" ht="20.25" customHeight="1" x14ac:dyDescent="0.15">
      <c r="B113" s="242"/>
      <c r="C113" s="257"/>
      <c r="D113" s="246"/>
      <c r="E113" s="246"/>
      <c r="F113" s="242"/>
      <c r="G113" s="242"/>
      <c r="H113" s="242"/>
      <c r="I113" s="242"/>
      <c r="J113" s="242"/>
      <c r="K113" s="242"/>
      <c r="L113" s="242"/>
      <c r="M113" s="242"/>
      <c r="N113" s="242"/>
      <c r="O113" s="242"/>
      <c r="P113" s="242"/>
      <c r="Q113" s="242"/>
      <c r="R113" s="242"/>
      <c r="S113" s="242"/>
      <c r="T113" s="242"/>
      <c r="U113" s="242"/>
      <c r="V113" s="242"/>
      <c r="W113" s="242"/>
      <c r="X113" s="242"/>
      <c r="Y113" s="242"/>
      <c r="Z113" s="242"/>
      <c r="AA113" s="242"/>
      <c r="AB113" s="242"/>
      <c r="AC113" s="245"/>
      <c r="AD113" s="242"/>
      <c r="AE113" s="242"/>
      <c r="AF113" s="242"/>
      <c r="AG113" s="242"/>
      <c r="AH113" s="242"/>
      <c r="AI113" s="242"/>
      <c r="AJ113" s="242"/>
      <c r="AK113" s="242"/>
      <c r="AL113" s="242"/>
      <c r="AM113" s="242"/>
      <c r="AN113" s="242"/>
      <c r="AO113" s="242"/>
      <c r="AP113" s="242"/>
      <c r="AQ113" s="242"/>
      <c r="AR113" s="242"/>
      <c r="AS113" s="242"/>
      <c r="AT113" s="242"/>
      <c r="AU113" s="242"/>
      <c r="AV113" s="242"/>
      <c r="AW113" s="242"/>
    </row>
    <row r="114" spans="2:49" ht="20.25" customHeight="1" x14ac:dyDescent="0.15">
      <c r="B114" s="242"/>
      <c r="C114" s="242" t="s">
        <v>539</v>
      </c>
      <c r="D114" s="246"/>
      <c r="E114" s="246"/>
      <c r="F114" s="242"/>
      <c r="G114" s="242"/>
      <c r="H114" s="242"/>
      <c r="I114" s="242"/>
      <c r="J114" s="242"/>
      <c r="K114" s="242"/>
      <c r="L114" s="242"/>
      <c r="M114" s="242"/>
      <c r="N114" s="242"/>
      <c r="O114" s="242"/>
      <c r="P114" s="242"/>
      <c r="Q114" s="242" t="s">
        <v>538</v>
      </c>
      <c r="R114" s="242"/>
      <c r="S114" s="242"/>
      <c r="T114" s="242"/>
      <c r="U114" s="242"/>
      <c r="V114" s="242"/>
      <c r="W114" s="242"/>
      <c r="X114" s="242"/>
      <c r="Y114" s="242"/>
      <c r="Z114" s="242"/>
      <c r="AA114" s="245"/>
      <c r="AB114" s="242"/>
      <c r="AC114" s="242"/>
      <c r="AD114" s="242"/>
      <c r="AE114" s="242"/>
      <c r="AF114" s="242"/>
      <c r="AG114" s="242"/>
      <c r="AH114" s="242"/>
      <c r="AI114" s="242" t="s">
        <v>537</v>
      </c>
      <c r="AJ114" s="242"/>
      <c r="AK114" s="242"/>
      <c r="AL114" s="242"/>
      <c r="AM114" s="242"/>
      <c r="AN114" s="242"/>
      <c r="AO114" s="249"/>
      <c r="AP114" s="249"/>
      <c r="AQ114" s="249"/>
      <c r="AR114" s="249"/>
      <c r="AS114" s="250"/>
      <c r="AT114" s="249"/>
      <c r="AU114" s="249"/>
      <c r="AV114" s="249"/>
      <c r="AW114" s="249"/>
    </row>
    <row r="115" spans="2:49" ht="20.25" customHeight="1" x14ac:dyDescent="0.15">
      <c r="B115" s="242"/>
      <c r="C115" s="242" t="s">
        <v>536</v>
      </c>
      <c r="D115" s="246"/>
      <c r="E115" s="246"/>
      <c r="F115" s="242"/>
      <c r="G115" s="242"/>
      <c r="H115" s="242"/>
      <c r="I115" s="242"/>
      <c r="J115" s="242"/>
      <c r="K115" s="242"/>
      <c r="L115" s="1558" t="s">
        <v>535</v>
      </c>
      <c r="M115" s="1558"/>
      <c r="N115" s="242"/>
      <c r="O115" s="242"/>
      <c r="P115" s="242"/>
      <c r="Q115" s="242"/>
      <c r="R115" s="1551" t="s">
        <v>534</v>
      </c>
      <c r="S115" s="1551"/>
      <c r="T115" s="1551" t="s">
        <v>533</v>
      </c>
      <c r="U115" s="1551"/>
      <c r="V115" s="1551"/>
      <c r="W115" s="1551"/>
      <c r="X115" s="242"/>
      <c r="Y115" s="1559" t="s">
        <v>532</v>
      </c>
      <c r="Z115" s="1559"/>
      <c r="AA115" s="1559"/>
      <c r="AB115" s="1559"/>
      <c r="AC115" s="242"/>
      <c r="AD115" s="242"/>
      <c r="AE115" s="252" t="s">
        <v>496</v>
      </c>
      <c r="AF115" s="252"/>
      <c r="AG115" s="242"/>
      <c r="AH115" s="242"/>
      <c r="AI115" s="1527" t="s">
        <v>531</v>
      </c>
      <c r="AJ115" s="1529"/>
      <c r="AK115" s="1527" t="s">
        <v>530</v>
      </c>
      <c r="AL115" s="1528"/>
      <c r="AM115" s="1528"/>
      <c r="AN115" s="1529"/>
      <c r="AO115" s="249"/>
      <c r="AP115" s="249"/>
      <c r="AQ115" s="249"/>
      <c r="AR115" s="249"/>
      <c r="AS115" s="1505"/>
      <c r="AT115" s="1505"/>
      <c r="AU115" s="249"/>
      <c r="AV115" s="249"/>
      <c r="AW115" s="249"/>
    </row>
    <row r="116" spans="2:49" ht="20.25" customHeight="1" x14ac:dyDescent="0.15">
      <c r="B116" s="242"/>
      <c r="C116" s="1658"/>
      <c r="D116" s="1658"/>
      <c r="E116" s="1658"/>
      <c r="F116" s="1659">
        <f>IF(AB2=1,10,IF(AB2=2,11,IF(AB2=3,12,AB2-3)))</f>
        <v>1</v>
      </c>
      <c r="G116" s="1659"/>
      <c r="H116" s="1659">
        <f>IF(AB2=1,11,IF(AB2=2,12,AB2-2))</f>
        <v>2</v>
      </c>
      <c r="I116" s="1659"/>
      <c r="J116" s="1659">
        <f>IF(AB2=1,12,AB2-1)</f>
        <v>3</v>
      </c>
      <c r="K116" s="1659"/>
      <c r="L116" s="1660" t="s">
        <v>492</v>
      </c>
      <c r="M116" s="1660"/>
      <c r="N116" s="242"/>
      <c r="O116" s="242"/>
      <c r="P116" s="242"/>
      <c r="Q116" s="242"/>
      <c r="R116" s="1506"/>
      <c r="S116" s="1506"/>
      <c r="T116" s="1506" t="s">
        <v>529</v>
      </c>
      <c r="U116" s="1506"/>
      <c r="V116" s="1506" t="s">
        <v>528</v>
      </c>
      <c r="W116" s="1506"/>
      <c r="X116" s="242"/>
      <c r="Y116" s="1506" t="s">
        <v>529</v>
      </c>
      <c r="Z116" s="1506"/>
      <c r="AA116" s="1506" t="s">
        <v>528</v>
      </c>
      <c r="AB116" s="1506"/>
      <c r="AC116" s="242"/>
      <c r="AD116" s="242"/>
      <c r="AE116" s="252" t="s">
        <v>527</v>
      </c>
      <c r="AF116" s="252"/>
      <c r="AG116" s="242"/>
      <c r="AH116" s="242"/>
      <c r="AI116" s="1527" t="s">
        <v>524</v>
      </c>
      <c r="AJ116" s="1529"/>
      <c r="AK116" s="1527" t="s">
        <v>526</v>
      </c>
      <c r="AL116" s="1528"/>
      <c r="AM116" s="1528"/>
      <c r="AN116" s="1529"/>
      <c r="AO116" s="265"/>
      <c r="AP116" s="265"/>
      <c r="AQ116" s="249"/>
      <c r="AR116" s="251"/>
      <c r="AS116" s="1560"/>
      <c r="AT116" s="1560"/>
      <c r="AU116" s="249"/>
      <c r="AV116" s="249"/>
      <c r="AW116" s="249"/>
    </row>
    <row r="117" spans="2:49" ht="20.25" customHeight="1" x14ac:dyDescent="0.15">
      <c r="B117" s="242"/>
      <c r="C117" s="1658" t="s">
        <v>525</v>
      </c>
      <c r="D117" s="1658"/>
      <c r="E117" s="1658"/>
      <c r="F117" s="1552"/>
      <c r="G117" s="1552"/>
      <c r="H117" s="1552"/>
      <c r="I117" s="1552"/>
      <c r="J117" s="1552"/>
      <c r="K117" s="1552"/>
      <c r="L117" s="1549">
        <f>SUM(F117:K117)</f>
        <v>0</v>
      </c>
      <c r="M117" s="1549"/>
      <c r="N117" s="242"/>
      <c r="O117" s="242"/>
      <c r="P117" s="242"/>
      <c r="Q117" s="242"/>
      <c r="R117" s="1527" t="s">
        <v>524</v>
      </c>
      <c r="S117" s="1529"/>
      <c r="T117" s="1654">
        <f>SUMIFS($AU$13:$AV$112,$C$13:$D$112,"訪問介護員",$E$13:$F$112,"A")+SUMIFS($AU$13:$AV$112,$C$13:$D$112,"サービス提供責任者",$E$13:$F$112,"A")</f>
        <v>0</v>
      </c>
      <c r="U117" s="1655"/>
      <c r="V117" s="1656">
        <f>SUMIFS($AW$13:$AX$112,$C$13:$D$112,"訪問介護員",$E$13:$F$112,"A")+SUMIFS($AW$13:$AX$112,$C$13:$D$112,"サービス提供責任者",$E$13:$F$112,"A")</f>
        <v>0</v>
      </c>
      <c r="W117" s="1657"/>
      <c r="X117" s="264"/>
      <c r="Y117" s="1650">
        <v>0</v>
      </c>
      <c r="Z117" s="1651"/>
      <c r="AA117" s="1650">
        <v>0</v>
      </c>
      <c r="AB117" s="1651"/>
      <c r="AC117" s="264"/>
      <c r="AD117" s="264"/>
      <c r="AE117" s="1650">
        <v>0</v>
      </c>
      <c r="AF117" s="1651"/>
      <c r="AG117" s="242"/>
      <c r="AH117" s="242"/>
      <c r="AI117" s="1527" t="s">
        <v>521</v>
      </c>
      <c r="AJ117" s="1529"/>
      <c r="AK117" s="1527" t="s">
        <v>523</v>
      </c>
      <c r="AL117" s="1528"/>
      <c r="AM117" s="1528"/>
      <c r="AN117" s="1529"/>
      <c r="AO117" s="251"/>
      <c r="AP117" s="249"/>
      <c r="AQ117" s="1555"/>
      <c r="AR117" s="1555"/>
      <c r="AS117" s="1555"/>
      <c r="AT117" s="1555"/>
      <c r="AU117" s="249"/>
      <c r="AV117" s="249"/>
      <c r="AW117" s="249"/>
    </row>
    <row r="118" spans="2:49" ht="20.25" customHeight="1" x14ac:dyDescent="0.15">
      <c r="B118" s="242"/>
      <c r="C118" s="1658" t="s">
        <v>522</v>
      </c>
      <c r="D118" s="1658"/>
      <c r="E118" s="1658"/>
      <c r="F118" s="1552"/>
      <c r="G118" s="1552"/>
      <c r="H118" s="1552"/>
      <c r="I118" s="1552"/>
      <c r="J118" s="1552"/>
      <c r="K118" s="1552"/>
      <c r="L118" s="1549">
        <f>SUM(F118:K118)</f>
        <v>0</v>
      </c>
      <c r="M118" s="1549"/>
      <c r="N118" s="242"/>
      <c r="O118" s="242"/>
      <c r="P118" s="242"/>
      <c r="Q118" s="242"/>
      <c r="R118" s="1527" t="s">
        <v>521</v>
      </c>
      <c r="S118" s="1529"/>
      <c r="T118" s="1654">
        <f>SUMIFS($AU$13:$AV$112,$C$13:$D$112,"訪問介護員",$E$13:$F$112,"B")+SUMIFS($AU$13:$AV$112,$C$13:$D$112,"サービス提供責任者",$E$13:$F$112,"B")</f>
        <v>0</v>
      </c>
      <c r="U118" s="1655"/>
      <c r="V118" s="1656">
        <f>SUMIFS($AW$13:$AX$112,$C$13:$D$112,"訪問介護員",$E$13:$F$112,"B")+SUMIFS($AW$13:$AX$112,$C$13:$D$112,"サービス提供責任者",$E$13:$F$112,"B")</f>
        <v>0</v>
      </c>
      <c r="W118" s="1657"/>
      <c r="X118" s="264"/>
      <c r="Y118" s="1650">
        <v>0</v>
      </c>
      <c r="Z118" s="1651"/>
      <c r="AA118" s="1650">
        <v>0</v>
      </c>
      <c r="AB118" s="1651"/>
      <c r="AC118" s="264"/>
      <c r="AD118" s="264"/>
      <c r="AE118" s="1650">
        <v>0</v>
      </c>
      <c r="AF118" s="1651"/>
      <c r="AG118" s="242"/>
      <c r="AH118" s="242"/>
      <c r="AI118" s="1527" t="s">
        <v>518</v>
      </c>
      <c r="AJ118" s="1529"/>
      <c r="AK118" s="1527" t="s">
        <v>520</v>
      </c>
      <c r="AL118" s="1528"/>
      <c r="AM118" s="1528"/>
      <c r="AN118" s="1529"/>
      <c r="AO118" s="251"/>
      <c r="AP118" s="249"/>
      <c r="AQ118" s="1530"/>
      <c r="AR118" s="1530"/>
      <c r="AS118" s="1530"/>
      <c r="AT118" s="1530"/>
      <c r="AU118" s="249"/>
      <c r="AV118" s="249"/>
      <c r="AW118" s="249"/>
    </row>
    <row r="119" spans="2:49" ht="20.25" customHeight="1" x14ac:dyDescent="0.15">
      <c r="B119" s="242"/>
      <c r="C119" s="1658" t="s">
        <v>519</v>
      </c>
      <c r="D119" s="1658"/>
      <c r="E119" s="1658"/>
      <c r="F119" s="1552"/>
      <c r="G119" s="1552"/>
      <c r="H119" s="1552"/>
      <c r="I119" s="1552"/>
      <c r="J119" s="1552"/>
      <c r="K119" s="1552"/>
      <c r="L119" s="1549">
        <f>SUM(F119:K119)</f>
        <v>0</v>
      </c>
      <c r="M119" s="1549"/>
      <c r="N119" s="242"/>
      <c r="O119" s="242"/>
      <c r="P119" s="242"/>
      <c r="Q119" s="242"/>
      <c r="R119" s="1527" t="s">
        <v>518</v>
      </c>
      <c r="S119" s="1529"/>
      <c r="T119" s="1654">
        <f>SUMIFS($AU$13:$AV$112,$C$13:$D$112,"訪問介護員",$E$13:$F$112,"C")+SUMIFS($AU$13:$AV$112,$C$13:$D$112,"サービス提供責任者",$E$13:$F$112,"C")</f>
        <v>0</v>
      </c>
      <c r="U119" s="1655"/>
      <c r="V119" s="1656">
        <f>SUMIFS($AW$13:$AX$112,$C$13:$D$112,"訪問介護員",$E$13:$F$112,"C")+SUMIFS($AW$13:$AX$112,$C$13:$D$112,"サービス提供責任者",$E$13:$F$112,"C")</f>
        <v>0</v>
      </c>
      <c r="W119" s="1657"/>
      <c r="X119" s="264"/>
      <c r="Y119" s="1650">
        <v>0</v>
      </c>
      <c r="Z119" s="1651"/>
      <c r="AA119" s="1652">
        <v>0</v>
      </c>
      <c r="AB119" s="1653"/>
      <c r="AC119" s="264"/>
      <c r="AD119" s="264"/>
      <c r="AE119" s="1654" t="s">
        <v>515</v>
      </c>
      <c r="AF119" s="1655"/>
      <c r="AG119" s="242"/>
      <c r="AH119" s="242"/>
      <c r="AI119" s="1527" t="s">
        <v>516</v>
      </c>
      <c r="AJ119" s="1529"/>
      <c r="AK119" s="1527" t="s">
        <v>517</v>
      </c>
      <c r="AL119" s="1528"/>
      <c r="AM119" s="1528"/>
      <c r="AN119" s="1529"/>
      <c r="AO119" s="262"/>
      <c r="AP119" s="249"/>
      <c r="AQ119" s="1531"/>
      <c r="AR119" s="1531"/>
      <c r="AS119" s="1534"/>
      <c r="AT119" s="1534"/>
      <c r="AU119" s="249"/>
      <c r="AV119" s="249"/>
      <c r="AW119" s="249"/>
    </row>
    <row r="120" spans="2:49" ht="20.25" customHeight="1" x14ac:dyDescent="0.15">
      <c r="B120" s="242"/>
      <c r="C120" s="1658" t="s">
        <v>492</v>
      </c>
      <c r="D120" s="1658"/>
      <c r="E120" s="1658"/>
      <c r="F120" s="1549">
        <f>SUM(F117:G119)</f>
        <v>0</v>
      </c>
      <c r="G120" s="1549"/>
      <c r="H120" s="1549">
        <f>SUM(H117:I119)</f>
        <v>0</v>
      </c>
      <c r="I120" s="1549"/>
      <c r="J120" s="1549">
        <f>SUM(J117:K119)</f>
        <v>0</v>
      </c>
      <c r="K120" s="1549"/>
      <c r="L120" s="1549">
        <f>SUM(L117:M119)</f>
        <v>0</v>
      </c>
      <c r="M120" s="1549"/>
      <c r="N120" s="1550"/>
      <c r="O120" s="1551"/>
      <c r="P120" s="242"/>
      <c r="Q120" s="242"/>
      <c r="R120" s="1527" t="s">
        <v>516</v>
      </c>
      <c r="S120" s="1529"/>
      <c r="T120" s="1654">
        <f>SUMIFS($AU$13:$AV$112,$C$13:$D$112,"訪問介護員",$E$13:$F$112,"D")+SUMIFS($AU$13:$AV$112,$C$13:$D$112,"サービス提供責任者",$E$13:$F$112,"D")</f>
        <v>0</v>
      </c>
      <c r="U120" s="1655"/>
      <c r="V120" s="1656">
        <f>SUMIFS($AW$13:$AX$112,$C$13:$D$112,"訪問介護員",$E$13:$F$112,"D")+SUMIFS($AW$13:$AX$112,$C$13:$D$112,"サービス提供責任者",$E$13:$F$112,"D")</f>
        <v>0</v>
      </c>
      <c r="W120" s="1657"/>
      <c r="X120" s="264"/>
      <c r="Y120" s="1650">
        <v>0</v>
      </c>
      <c r="Z120" s="1651"/>
      <c r="AA120" s="1652">
        <v>0</v>
      </c>
      <c r="AB120" s="1653"/>
      <c r="AC120" s="264"/>
      <c r="AD120" s="264"/>
      <c r="AE120" s="1654" t="s">
        <v>515</v>
      </c>
      <c r="AF120" s="1655"/>
      <c r="AG120" s="242"/>
      <c r="AH120" s="242"/>
      <c r="AI120" s="242"/>
      <c r="AJ120" s="1530"/>
      <c r="AK120" s="1530"/>
      <c r="AL120" s="1531"/>
      <c r="AM120" s="1531"/>
      <c r="AN120" s="1534"/>
      <c r="AO120" s="1534"/>
      <c r="AP120" s="249"/>
      <c r="AQ120" s="1531"/>
      <c r="AR120" s="1531"/>
      <c r="AS120" s="1534"/>
      <c r="AT120" s="1534"/>
      <c r="AU120" s="249"/>
      <c r="AV120" s="249"/>
      <c r="AW120" s="249"/>
    </row>
    <row r="121" spans="2:49" ht="20.25" customHeight="1" x14ac:dyDescent="0.15">
      <c r="B121" s="242"/>
      <c r="C121" s="242"/>
      <c r="D121" s="242"/>
      <c r="E121" s="242"/>
      <c r="F121" s="242"/>
      <c r="G121" s="242"/>
      <c r="H121" s="242"/>
      <c r="I121" s="242"/>
      <c r="J121" s="242"/>
      <c r="K121" s="242"/>
      <c r="L121" s="252" t="s">
        <v>514</v>
      </c>
      <c r="M121" s="252"/>
      <c r="N121" s="242"/>
      <c r="O121" s="242"/>
      <c r="P121" s="242"/>
      <c r="Q121" s="242"/>
      <c r="R121" s="1527" t="s">
        <v>492</v>
      </c>
      <c r="S121" s="1529"/>
      <c r="T121" s="1654">
        <f>SUM(T117:U120)</f>
        <v>0</v>
      </c>
      <c r="U121" s="1655"/>
      <c r="V121" s="1656">
        <f>SUM(V117:W120)</f>
        <v>0</v>
      </c>
      <c r="W121" s="1657"/>
      <c r="X121" s="264"/>
      <c r="Y121" s="1654">
        <f>SUM(Y117:Z120)</f>
        <v>0</v>
      </c>
      <c r="Z121" s="1655"/>
      <c r="AA121" s="1654">
        <f>SUM(AA117:AB120)</f>
        <v>0</v>
      </c>
      <c r="AB121" s="1655"/>
      <c r="AC121" s="264"/>
      <c r="AD121" s="264"/>
      <c r="AE121" s="1654">
        <f>SUM(AE117:AF118)</f>
        <v>0</v>
      </c>
      <c r="AF121" s="1655"/>
      <c r="AG121" s="242"/>
      <c r="AH121" s="242"/>
      <c r="AI121" s="242"/>
      <c r="AJ121" s="1530"/>
      <c r="AK121" s="1530"/>
      <c r="AL121" s="1531"/>
      <c r="AM121" s="1531"/>
      <c r="AN121" s="1533"/>
      <c r="AO121" s="1533"/>
      <c r="AP121" s="249"/>
      <c r="AQ121" s="263"/>
      <c r="AR121" s="263"/>
      <c r="AS121" s="1534"/>
      <c r="AT121" s="1534"/>
      <c r="AU121" s="249"/>
      <c r="AV121" s="249"/>
      <c r="AW121" s="249"/>
    </row>
    <row r="122" spans="2:49" ht="20.25" customHeight="1" x14ac:dyDescent="0.15">
      <c r="B122" s="242"/>
      <c r="C122" s="242"/>
      <c r="D122" s="242"/>
      <c r="E122" s="242"/>
      <c r="F122" s="242"/>
      <c r="G122" s="242"/>
      <c r="H122" s="242"/>
      <c r="I122" s="242"/>
      <c r="J122" s="242"/>
      <c r="K122" s="242"/>
      <c r="L122" s="1535">
        <f>L120/3</f>
        <v>0</v>
      </c>
      <c r="M122" s="1535"/>
      <c r="N122" s="242"/>
      <c r="O122" s="242"/>
      <c r="P122" s="242"/>
      <c r="Q122" s="242"/>
      <c r="R122" s="242"/>
      <c r="S122" s="242"/>
      <c r="T122" s="242"/>
      <c r="U122" s="242"/>
      <c r="V122" s="242"/>
      <c r="W122" s="242"/>
      <c r="X122" s="242"/>
      <c r="Y122" s="242"/>
      <c r="Z122" s="242"/>
      <c r="AA122" s="245"/>
      <c r="AB122" s="242"/>
      <c r="AC122" s="242"/>
      <c r="AD122" s="242"/>
      <c r="AE122" s="242"/>
      <c r="AF122" s="242"/>
      <c r="AG122" s="242"/>
      <c r="AH122" s="242"/>
      <c r="AI122" s="242"/>
      <c r="AJ122" s="249"/>
      <c r="AK122" s="249"/>
      <c r="AL122" s="249"/>
      <c r="AM122" s="249"/>
      <c r="AN122" s="249"/>
      <c r="AO122" s="249"/>
      <c r="AP122" s="249"/>
      <c r="AQ122" s="249"/>
      <c r="AR122" s="249"/>
      <c r="AS122" s="250"/>
      <c r="AT122" s="249"/>
      <c r="AU122" s="249"/>
      <c r="AV122" s="249"/>
      <c r="AW122" s="249"/>
    </row>
    <row r="123" spans="2:49" ht="20.25" customHeight="1" x14ac:dyDescent="0.15">
      <c r="B123" s="242"/>
      <c r="C123" s="242"/>
      <c r="D123" s="242"/>
      <c r="E123" s="242"/>
      <c r="F123" s="242"/>
      <c r="G123" s="242"/>
      <c r="H123" s="242"/>
      <c r="I123" s="242"/>
      <c r="J123" s="242"/>
      <c r="K123" s="242"/>
      <c r="L123" s="242"/>
      <c r="M123" s="242"/>
      <c r="N123" s="242"/>
      <c r="O123" s="242"/>
      <c r="P123" s="242"/>
      <c r="Q123" s="242"/>
      <c r="R123" s="245" t="s">
        <v>513</v>
      </c>
      <c r="S123" s="242"/>
      <c r="T123" s="242"/>
      <c r="U123" s="242"/>
      <c r="V123" s="242"/>
      <c r="W123" s="242"/>
      <c r="X123" s="260" t="s">
        <v>512</v>
      </c>
      <c r="Y123" s="1516" t="s">
        <v>511</v>
      </c>
      <c r="Z123" s="1517"/>
      <c r="AA123" s="261"/>
      <c r="AB123" s="260"/>
      <c r="AC123" s="242"/>
      <c r="AD123" s="242"/>
      <c r="AE123" s="242"/>
      <c r="AF123" s="242"/>
      <c r="AG123" s="242"/>
      <c r="AH123" s="242"/>
      <c r="AI123" s="242"/>
      <c r="AJ123" s="250"/>
      <c r="AK123" s="249"/>
      <c r="AL123" s="249"/>
      <c r="AM123" s="249"/>
      <c r="AN123" s="249"/>
      <c r="AO123" s="249"/>
      <c r="AP123" s="249"/>
      <c r="AQ123" s="259"/>
      <c r="AR123" s="259"/>
      <c r="AS123" s="258"/>
      <c r="AT123" s="258"/>
      <c r="AU123" s="249"/>
      <c r="AV123" s="249"/>
      <c r="AW123" s="249"/>
    </row>
    <row r="124" spans="2:49" ht="20.25" customHeight="1" x14ac:dyDescent="0.2">
      <c r="B124" s="242"/>
      <c r="C124" s="257"/>
      <c r="D124" s="246"/>
      <c r="E124" s="246"/>
      <c r="F124" s="242"/>
      <c r="G124" s="242"/>
      <c r="H124" s="242"/>
      <c r="I124" s="242"/>
      <c r="J124" s="242"/>
      <c r="K124" s="242"/>
      <c r="L124" s="256" t="s">
        <v>510</v>
      </c>
      <c r="M124" s="245"/>
      <c r="N124" s="245"/>
      <c r="O124" s="255"/>
      <c r="P124" s="242"/>
      <c r="Q124" s="242"/>
      <c r="R124" s="242" t="s">
        <v>509</v>
      </c>
      <c r="S124" s="242"/>
      <c r="T124" s="242"/>
      <c r="U124" s="242"/>
      <c r="V124" s="242"/>
      <c r="W124" s="242" t="s">
        <v>508</v>
      </c>
      <c r="X124" s="242"/>
      <c r="Y124" s="242"/>
      <c r="Z124" s="242"/>
      <c r="AA124" s="245"/>
      <c r="AB124" s="242"/>
      <c r="AC124" s="242"/>
      <c r="AD124" s="242"/>
      <c r="AE124" s="242"/>
      <c r="AF124" s="242"/>
      <c r="AG124" s="242"/>
      <c r="AH124" s="242"/>
      <c r="AI124" s="242"/>
      <c r="AJ124" s="249"/>
      <c r="AK124" s="249"/>
      <c r="AL124" s="249"/>
      <c r="AM124" s="249"/>
      <c r="AN124" s="249"/>
      <c r="AO124" s="249"/>
      <c r="AP124" s="249"/>
      <c r="AQ124" s="249"/>
      <c r="AR124" s="249"/>
      <c r="AS124" s="250"/>
      <c r="AT124" s="249"/>
      <c r="AU124" s="249"/>
      <c r="AV124" s="249"/>
      <c r="AW124" s="249"/>
    </row>
    <row r="125" spans="2:49" ht="20.25" customHeight="1" x14ac:dyDescent="0.15">
      <c r="B125" s="242"/>
      <c r="C125" s="254" t="s">
        <v>507</v>
      </c>
      <c r="D125" s="254"/>
      <c r="E125" s="242"/>
      <c r="F125" s="254" t="s">
        <v>506</v>
      </c>
      <c r="G125" s="254"/>
      <c r="H125" s="242"/>
      <c r="I125" s="253"/>
      <c r="J125" s="253"/>
      <c r="K125" s="242"/>
      <c r="L125" s="252" t="s">
        <v>505</v>
      </c>
      <c r="M125" s="252"/>
      <c r="N125" s="252"/>
      <c r="O125" s="242"/>
      <c r="P125" s="242"/>
      <c r="Q125" s="242"/>
      <c r="R125" s="242" t="str">
        <f>IF($Y$123="週","対象時間数（週平均）","対象時間数（当月合計）")</f>
        <v>対象時間数（週平均）</v>
      </c>
      <c r="S125" s="242"/>
      <c r="T125" s="242"/>
      <c r="U125" s="242"/>
      <c r="V125" s="242"/>
      <c r="W125" s="242" t="str">
        <f>IF($Y$123="週","週に勤務すべき時間数","当月に勤務すべき時間数")</f>
        <v>週に勤務すべき時間数</v>
      </c>
      <c r="X125" s="242"/>
      <c r="Y125" s="242"/>
      <c r="Z125" s="242"/>
      <c r="AA125" s="245"/>
      <c r="AB125" s="1506" t="s">
        <v>504</v>
      </c>
      <c r="AC125" s="1506"/>
      <c r="AD125" s="1506"/>
      <c r="AE125" s="1506"/>
      <c r="AF125" s="242"/>
      <c r="AG125" s="242"/>
      <c r="AH125" s="242"/>
      <c r="AI125" s="242"/>
      <c r="AJ125" s="249"/>
      <c r="AK125" s="249"/>
      <c r="AL125" s="249"/>
      <c r="AM125" s="249"/>
      <c r="AN125" s="249"/>
      <c r="AO125" s="249"/>
      <c r="AP125" s="249"/>
      <c r="AQ125" s="249"/>
      <c r="AR125" s="249"/>
      <c r="AS125" s="250"/>
      <c r="AT125" s="249"/>
      <c r="AU125" s="249"/>
      <c r="AV125" s="249"/>
      <c r="AW125" s="249"/>
    </row>
    <row r="126" spans="2:49" ht="20.25" customHeight="1" x14ac:dyDescent="0.15">
      <c r="B126" s="242"/>
      <c r="C126" s="1518">
        <f>L122</f>
        <v>0</v>
      </c>
      <c r="D126" s="1519"/>
      <c r="E126" s="247" t="s">
        <v>502</v>
      </c>
      <c r="F126" s="1520">
        <v>40</v>
      </c>
      <c r="G126" s="1521"/>
      <c r="H126" s="247" t="s">
        <v>489</v>
      </c>
      <c r="I126" s="1522">
        <f>C126/F126</f>
        <v>0</v>
      </c>
      <c r="J126" s="1523"/>
      <c r="K126" s="247" t="s">
        <v>503</v>
      </c>
      <c r="L126" s="1524">
        <f>IF(C126&lt;40,1,ROUNDUP(I126,1))</f>
        <v>1</v>
      </c>
      <c r="M126" s="1525"/>
      <c r="N126" s="1526"/>
      <c r="O126" s="242"/>
      <c r="P126" s="242"/>
      <c r="Q126" s="242"/>
      <c r="R126" s="1507">
        <f>IF($Y$123="週",AA121,Y121)</f>
        <v>0</v>
      </c>
      <c r="S126" s="1508"/>
      <c r="T126" s="1508"/>
      <c r="U126" s="1509"/>
      <c r="V126" s="247" t="s">
        <v>502</v>
      </c>
      <c r="W126" s="1527">
        <f>IF($Y$123="週",$AV$5,$AZ$5)</f>
        <v>40</v>
      </c>
      <c r="X126" s="1528"/>
      <c r="Y126" s="1528"/>
      <c r="Z126" s="1529"/>
      <c r="AA126" s="247" t="s">
        <v>489</v>
      </c>
      <c r="AB126" s="1510">
        <f>ROUNDDOWN(R126/W126,1)</f>
        <v>0</v>
      </c>
      <c r="AC126" s="1511"/>
      <c r="AD126" s="1511"/>
      <c r="AE126" s="1512"/>
      <c r="AF126" s="242"/>
      <c r="AG126" s="242"/>
      <c r="AH126" s="242"/>
      <c r="AI126" s="242"/>
      <c r="AJ126" s="1532"/>
      <c r="AK126" s="1532"/>
      <c r="AL126" s="1532"/>
      <c r="AM126" s="1532"/>
      <c r="AN126" s="251"/>
      <c r="AO126" s="1530"/>
      <c r="AP126" s="1530"/>
      <c r="AQ126" s="1530"/>
      <c r="AR126" s="1530"/>
      <c r="AS126" s="251"/>
      <c r="AT126" s="1505"/>
      <c r="AU126" s="1505"/>
      <c r="AV126" s="1505"/>
      <c r="AW126" s="1505"/>
    </row>
    <row r="127" spans="2:49" ht="20.25" customHeight="1" x14ac:dyDescent="0.15">
      <c r="B127" s="242"/>
      <c r="C127" s="242"/>
      <c r="D127" s="242"/>
      <c r="E127" s="242"/>
      <c r="F127" s="242"/>
      <c r="G127" s="242"/>
      <c r="H127" s="242"/>
      <c r="I127" s="242"/>
      <c r="J127" s="242"/>
      <c r="K127" s="242"/>
      <c r="L127" s="242" t="s">
        <v>501</v>
      </c>
      <c r="M127" s="242"/>
      <c r="N127" s="242"/>
      <c r="O127" s="242"/>
      <c r="P127" s="242"/>
      <c r="Q127" s="242"/>
      <c r="R127" s="242"/>
      <c r="S127" s="242"/>
      <c r="T127" s="242"/>
      <c r="U127" s="242"/>
      <c r="V127" s="242"/>
      <c r="W127" s="242"/>
      <c r="X127" s="242"/>
      <c r="Y127" s="242"/>
      <c r="Z127" s="242"/>
      <c r="AA127" s="245"/>
      <c r="AB127" s="242" t="s">
        <v>500</v>
      </c>
      <c r="AC127" s="242"/>
      <c r="AD127" s="242"/>
      <c r="AE127" s="242"/>
      <c r="AF127" s="242"/>
      <c r="AG127" s="242"/>
      <c r="AH127" s="242"/>
      <c r="AI127" s="242"/>
      <c r="AJ127" s="249"/>
      <c r="AK127" s="249"/>
      <c r="AL127" s="249"/>
      <c r="AM127" s="249"/>
      <c r="AN127" s="249"/>
      <c r="AO127" s="249"/>
      <c r="AP127" s="249"/>
      <c r="AQ127" s="249"/>
      <c r="AR127" s="249"/>
      <c r="AS127" s="250"/>
      <c r="AT127" s="249"/>
      <c r="AU127" s="249"/>
      <c r="AV127" s="249"/>
      <c r="AW127" s="249"/>
    </row>
    <row r="128" spans="2:49" ht="20.25" customHeight="1" x14ac:dyDescent="0.15">
      <c r="B128" s="242"/>
      <c r="C128" s="242" t="s">
        <v>499</v>
      </c>
      <c r="D128" s="242"/>
      <c r="E128" s="242"/>
      <c r="F128" s="242"/>
      <c r="G128" s="242"/>
      <c r="H128" s="242"/>
      <c r="I128" s="242"/>
      <c r="J128" s="242"/>
      <c r="K128" s="242"/>
      <c r="L128" s="242"/>
      <c r="M128" s="242"/>
      <c r="N128" s="242"/>
      <c r="O128" s="242"/>
      <c r="P128" s="242"/>
      <c r="Q128" s="242"/>
      <c r="R128" s="242" t="s">
        <v>498</v>
      </c>
      <c r="S128" s="242"/>
      <c r="T128" s="242"/>
      <c r="U128" s="242"/>
      <c r="V128" s="242"/>
      <c r="W128" s="242"/>
      <c r="X128" s="242"/>
      <c r="Y128" s="242"/>
      <c r="Z128" s="242"/>
      <c r="AA128" s="245"/>
      <c r="AB128" s="242"/>
      <c r="AC128" s="242"/>
      <c r="AD128" s="242"/>
      <c r="AE128" s="242"/>
      <c r="AF128" s="242"/>
      <c r="AG128" s="242"/>
      <c r="AH128" s="242"/>
      <c r="AI128" s="242"/>
      <c r="AJ128" s="242"/>
      <c r="AK128" s="244"/>
      <c r="AL128" s="243"/>
      <c r="AM128" s="243"/>
      <c r="AN128" s="242"/>
      <c r="AO128" s="242"/>
      <c r="AP128" s="242"/>
      <c r="AQ128" s="242"/>
      <c r="AR128" s="242"/>
      <c r="AS128" s="242"/>
      <c r="AT128" s="242"/>
      <c r="AU128" s="242"/>
      <c r="AV128" s="242"/>
      <c r="AW128" s="242"/>
    </row>
    <row r="129" spans="2:58" ht="20.25" customHeight="1" x14ac:dyDescent="0.15">
      <c r="B129" s="242"/>
      <c r="C129" s="242"/>
      <c r="D129" s="242" t="s">
        <v>497</v>
      </c>
      <c r="E129" s="242"/>
      <c r="F129" s="242"/>
      <c r="G129" s="242"/>
      <c r="H129" s="242"/>
      <c r="I129" s="242"/>
      <c r="J129" s="242"/>
      <c r="K129" s="242"/>
      <c r="L129" s="242"/>
      <c r="M129" s="242"/>
      <c r="N129" s="242"/>
      <c r="O129" s="242"/>
      <c r="P129" s="242"/>
      <c r="Q129" s="242"/>
      <c r="R129" s="242" t="s">
        <v>496</v>
      </c>
      <c r="S129" s="242"/>
      <c r="T129" s="242"/>
      <c r="U129" s="242"/>
      <c r="V129" s="242"/>
      <c r="W129" s="242"/>
      <c r="X129" s="242"/>
      <c r="Y129" s="242"/>
      <c r="Z129" s="242"/>
      <c r="AA129" s="245"/>
      <c r="AB129" s="247"/>
      <c r="AC129" s="247"/>
      <c r="AD129" s="247"/>
      <c r="AE129" s="247"/>
      <c r="AF129" s="242"/>
      <c r="AG129" s="242"/>
      <c r="AH129" s="242"/>
      <c r="AI129" s="242"/>
      <c r="AJ129" s="242"/>
      <c r="AK129" s="244"/>
      <c r="AL129" s="243"/>
      <c r="AM129" s="243"/>
      <c r="AN129" s="242"/>
      <c r="AO129" s="242"/>
      <c r="AP129" s="242"/>
      <c r="AQ129" s="242"/>
      <c r="AR129" s="242"/>
      <c r="AS129" s="242"/>
      <c r="AT129" s="242"/>
      <c r="AU129" s="242"/>
      <c r="AV129" s="242"/>
      <c r="AW129" s="242"/>
    </row>
    <row r="130" spans="2:58" ht="20.25" customHeight="1" x14ac:dyDescent="0.15">
      <c r="B130" s="242"/>
      <c r="C130" s="242" t="s">
        <v>495</v>
      </c>
      <c r="D130" s="242"/>
      <c r="E130" s="242"/>
      <c r="F130" s="242"/>
      <c r="G130" s="242"/>
      <c r="H130" s="242"/>
      <c r="I130" s="242"/>
      <c r="J130" s="242"/>
      <c r="K130" s="242"/>
      <c r="L130" s="242"/>
      <c r="M130" s="242"/>
      <c r="N130" s="242"/>
      <c r="O130" s="242"/>
      <c r="P130" s="242"/>
      <c r="Q130" s="242"/>
      <c r="R130" s="242" t="s">
        <v>494</v>
      </c>
      <c r="S130" s="242"/>
      <c r="T130" s="242"/>
      <c r="U130" s="242"/>
      <c r="V130" s="242"/>
      <c r="W130" s="242" t="s">
        <v>493</v>
      </c>
      <c r="X130" s="242"/>
      <c r="Y130" s="242"/>
      <c r="Z130" s="242"/>
      <c r="AA130" s="242"/>
      <c r="AB130" s="1506" t="s">
        <v>492</v>
      </c>
      <c r="AC130" s="1506"/>
      <c r="AD130" s="1506"/>
      <c r="AE130" s="1506"/>
      <c r="AF130" s="242"/>
      <c r="AG130" s="242"/>
      <c r="AH130" s="242"/>
      <c r="AI130" s="242"/>
      <c r="AJ130" s="242"/>
      <c r="AK130" s="244"/>
      <c r="AL130" s="243"/>
      <c r="AM130" s="243"/>
      <c r="AN130" s="242"/>
      <c r="AO130" s="242"/>
      <c r="AP130" s="242"/>
      <c r="AQ130" s="242"/>
      <c r="AR130" s="242"/>
      <c r="AS130" s="242"/>
      <c r="AT130" s="242"/>
      <c r="AU130" s="242"/>
      <c r="AV130" s="242"/>
      <c r="AW130" s="242"/>
    </row>
    <row r="131" spans="2:58" ht="20.25" customHeight="1" x14ac:dyDescent="0.15">
      <c r="B131" s="242"/>
      <c r="C131" s="242" t="s">
        <v>491</v>
      </c>
      <c r="D131" s="242"/>
      <c r="E131" s="242"/>
      <c r="F131" s="242"/>
      <c r="G131" s="242"/>
      <c r="H131" s="242"/>
      <c r="I131" s="242"/>
      <c r="J131" s="242"/>
      <c r="K131" s="242"/>
      <c r="L131" s="242"/>
      <c r="M131" s="242"/>
      <c r="N131" s="242"/>
      <c r="O131" s="242"/>
      <c r="P131" s="242"/>
      <c r="Q131" s="242"/>
      <c r="R131" s="1507">
        <f>AE121</f>
        <v>0</v>
      </c>
      <c r="S131" s="1508"/>
      <c r="T131" s="1508"/>
      <c r="U131" s="1509"/>
      <c r="V131" s="247" t="s">
        <v>490</v>
      </c>
      <c r="W131" s="1510">
        <f>AB126</f>
        <v>0</v>
      </c>
      <c r="X131" s="1511"/>
      <c r="Y131" s="1511"/>
      <c r="Z131" s="1512"/>
      <c r="AA131" s="247" t="s">
        <v>489</v>
      </c>
      <c r="AB131" s="1513">
        <f>ROUNDDOWN(R131+W131,1)</f>
        <v>0</v>
      </c>
      <c r="AC131" s="1514"/>
      <c r="AD131" s="1514"/>
      <c r="AE131" s="1515"/>
      <c r="AF131" s="242"/>
      <c r="AG131" s="242"/>
      <c r="AH131" s="242"/>
      <c r="AI131" s="242"/>
      <c r="AJ131" s="242"/>
      <c r="AK131" s="244"/>
      <c r="AL131" s="243"/>
      <c r="AM131" s="243"/>
      <c r="AN131" s="242"/>
      <c r="AO131" s="242"/>
      <c r="AP131" s="242"/>
      <c r="AQ131" s="242"/>
      <c r="AR131" s="242"/>
      <c r="AS131" s="242"/>
      <c r="AT131" s="242"/>
      <c r="AU131" s="242"/>
      <c r="AV131" s="242"/>
      <c r="AW131" s="242"/>
    </row>
    <row r="132" spans="2:58" ht="20.25" customHeight="1" x14ac:dyDescent="0.15">
      <c r="B132" s="242"/>
      <c r="C132" s="242" t="s">
        <v>488</v>
      </c>
      <c r="D132" s="246"/>
      <c r="E132" s="246"/>
      <c r="F132" s="242"/>
      <c r="G132" s="242"/>
      <c r="H132" s="242"/>
      <c r="I132" s="242"/>
      <c r="J132" s="242"/>
      <c r="K132" s="242"/>
      <c r="L132" s="242"/>
      <c r="M132" s="242"/>
      <c r="N132" s="242"/>
      <c r="O132" s="242"/>
      <c r="P132" s="242"/>
      <c r="Q132" s="242"/>
      <c r="R132" s="242"/>
      <c r="S132" s="242"/>
      <c r="T132" s="242"/>
      <c r="U132" s="242"/>
      <c r="V132" s="242"/>
      <c r="W132" s="242"/>
      <c r="X132" s="242"/>
      <c r="Y132" s="242"/>
      <c r="Z132" s="242"/>
      <c r="AA132" s="242"/>
      <c r="AB132" s="242"/>
      <c r="AC132" s="245"/>
      <c r="AD132" s="242"/>
      <c r="AE132" s="242"/>
      <c r="AF132" s="242"/>
      <c r="AG132" s="242"/>
      <c r="AH132" s="242"/>
      <c r="AI132" s="242"/>
      <c r="AJ132" s="242"/>
      <c r="AK132" s="244"/>
      <c r="AL132" s="243"/>
      <c r="AM132" s="243"/>
      <c r="AN132" s="242"/>
      <c r="AO132" s="242"/>
      <c r="AP132" s="242"/>
      <c r="AQ132" s="242"/>
      <c r="AR132" s="242"/>
      <c r="AS132" s="242"/>
      <c r="AT132" s="242"/>
      <c r="AU132" s="242"/>
      <c r="AV132" s="242"/>
      <c r="AW132" s="242"/>
    </row>
    <row r="133" spans="2:58" ht="20.25" customHeight="1" x14ac:dyDescent="0.15">
      <c r="C133" s="241"/>
      <c r="D133" s="241"/>
      <c r="T133" s="241"/>
      <c r="AJ133" s="240"/>
      <c r="AK133" s="239"/>
      <c r="AL133" s="239"/>
      <c r="BE133" s="239"/>
    </row>
    <row r="134" spans="2:58" ht="20.25" customHeight="1" x14ac:dyDescent="0.15">
      <c r="C134" s="241"/>
      <c r="D134" s="241"/>
      <c r="U134" s="241"/>
      <c r="AK134" s="240"/>
      <c r="AL134" s="239"/>
      <c r="AM134" s="239"/>
      <c r="BF134" s="239"/>
    </row>
    <row r="135" spans="2:58" ht="20.25" customHeight="1" x14ac:dyDescent="0.15">
      <c r="D135" s="241"/>
      <c r="U135" s="241"/>
      <c r="AK135" s="240"/>
      <c r="AL135" s="239"/>
      <c r="AM135" s="239"/>
      <c r="BF135" s="239"/>
    </row>
    <row r="136" spans="2:58" ht="20.25" customHeight="1" x14ac:dyDescent="0.15">
      <c r="C136" s="241"/>
      <c r="D136" s="241"/>
      <c r="U136" s="241"/>
      <c r="AK136" s="240"/>
      <c r="AL136" s="239"/>
      <c r="AM136" s="239"/>
      <c r="BF136" s="239"/>
    </row>
    <row r="137" spans="2:58" ht="20.25" customHeight="1" x14ac:dyDescent="0.15">
      <c r="C137" s="240"/>
      <c r="D137" s="240"/>
      <c r="E137" s="240"/>
      <c r="F137" s="240"/>
      <c r="G137" s="240"/>
      <c r="H137" s="240"/>
      <c r="I137" s="240"/>
      <c r="J137" s="240"/>
      <c r="K137" s="240"/>
      <c r="L137" s="240"/>
      <c r="M137" s="240"/>
      <c r="N137" s="240"/>
      <c r="O137" s="240"/>
      <c r="P137" s="240"/>
      <c r="Q137" s="240"/>
      <c r="R137" s="240"/>
      <c r="S137" s="240"/>
      <c r="T137" s="240"/>
      <c r="U137" s="239"/>
      <c r="V137" s="239"/>
      <c r="W137" s="240"/>
      <c r="X137" s="240"/>
      <c r="Y137" s="240"/>
      <c r="Z137" s="240"/>
      <c r="AA137" s="240"/>
      <c r="AB137" s="240"/>
      <c r="AC137" s="240"/>
      <c r="AD137" s="240"/>
      <c r="AE137" s="240"/>
      <c r="AF137" s="240"/>
      <c r="AG137" s="240"/>
      <c r="AH137" s="240"/>
      <c r="AI137" s="240"/>
      <c r="AJ137" s="240"/>
      <c r="AK137" s="240"/>
      <c r="AL137" s="239"/>
      <c r="AM137" s="239"/>
      <c r="BF137" s="239"/>
    </row>
    <row r="138" spans="2:58" ht="20.25" customHeight="1" x14ac:dyDescent="0.15">
      <c r="C138" s="240"/>
      <c r="D138" s="240"/>
      <c r="E138" s="240"/>
      <c r="F138" s="240"/>
      <c r="G138" s="240"/>
      <c r="H138" s="240"/>
      <c r="I138" s="240"/>
      <c r="J138" s="240"/>
      <c r="K138" s="240"/>
      <c r="L138" s="240"/>
      <c r="M138" s="240"/>
      <c r="N138" s="240"/>
      <c r="O138" s="240"/>
      <c r="P138" s="240"/>
      <c r="Q138" s="240"/>
      <c r="R138" s="240"/>
      <c r="S138" s="240"/>
      <c r="T138" s="240"/>
      <c r="U138" s="239"/>
      <c r="V138" s="239"/>
      <c r="W138" s="240"/>
      <c r="X138" s="240"/>
      <c r="Y138" s="240"/>
      <c r="Z138" s="240"/>
      <c r="AA138" s="240"/>
      <c r="AB138" s="240"/>
      <c r="AC138" s="240"/>
      <c r="AD138" s="240"/>
      <c r="AE138" s="240"/>
      <c r="AF138" s="240"/>
      <c r="AG138" s="240"/>
      <c r="AH138" s="240"/>
      <c r="AI138" s="240"/>
      <c r="AJ138" s="240"/>
      <c r="AK138" s="240"/>
      <c r="AL138" s="239"/>
      <c r="AM138" s="239"/>
      <c r="BF138" s="239"/>
    </row>
  </sheetData>
  <sheetProtection insertRows="0"/>
  <mergeCells count="831">
    <mergeCell ref="AV5:AW5"/>
    <mergeCell ref="AZ5:BA5"/>
    <mergeCell ref="AZ6:BA6"/>
    <mergeCell ref="AM1:BA1"/>
    <mergeCell ref="U2:V2"/>
    <mergeCell ref="X2:Y2"/>
    <mergeCell ref="AB2:AC2"/>
    <mergeCell ref="AM2:BA2"/>
    <mergeCell ref="AZ3:BC3"/>
    <mergeCell ref="AZ4:BC4"/>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G13:K13"/>
    <mergeCell ref="L13:O13"/>
    <mergeCell ref="AU13:AV13"/>
    <mergeCell ref="AW13:AX13"/>
    <mergeCell ref="AY15:BD15"/>
    <mergeCell ref="C16:D16"/>
    <mergeCell ref="E16:F16"/>
    <mergeCell ref="G16:K16"/>
    <mergeCell ref="L16:O16"/>
    <mergeCell ref="AU16:AV16"/>
    <mergeCell ref="AY13:BD13"/>
    <mergeCell ref="C14:D14"/>
    <mergeCell ref="E14:F14"/>
    <mergeCell ref="G14:K14"/>
    <mergeCell ref="L14:O14"/>
    <mergeCell ref="AU14:AV14"/>
    <mergeCell ref="AW14:AX14"/>
    <mergeCell ref="AY14:BD14"/>
    <mergeCell ref="C13:D13"/>
    <mergeCell ref="E13:F13"/>
    <mergeCell ref="AW18:AX18"/>
    <mergeCell ref="AY18:BD18"/>
    <mergeCell ref="C17:D17"/>
    <mergeCell ref="E17:F17"/>
    <mergeCell ref="AW16:AX16"/>
    <mergeCell ref="AY16:BD16"/>
    <mergeCell ref="C15:D15"/>
    <mergeCell ref="E15:F15"/>
    <mergeCell ref="G15:K15"/>
    <mergeCell ref="L15:O15"/>
    <mergeCell ref="AU15:AV15"/>
    <mergeCell ref="AW15:AX15"/>
    <mergeCell ref="AW20:AX20"/>
    <mergeCell ref="AY20:BD20"/>
    <mergeCell ref="C19:D19"/>
    <mergeCell ref="E19:F19"/>
    <mergeCell ref="G19:K19"/>
    <mergeCell ref="L19:O19"/>
    <mergeCell ref="AU19:AV19"/>
    <mergeCell ref="AW19:AX19"/>
    <mergeCell ref="G17:K17"/>
    <mergeCell ref="L17:O17"/>
    <mergeCell ref="AU17:AV17"/>
    <mergeCell ref="AW17:AX17"/>
    <mergeCell ref="AY19:BD19"/>
    <mergeCell ref="C20:D20"/>
    <mergeCell ref="E20:F20"/>
    <mergeCell ref="G20:K20"/>
    <mergeCell ref="L20:O20"/>
    <mergeCell ref="AU20:AV20"/>
    <mergeCell ref="AY17:BD17"/>
    <mergeCell ref="C18:D18"/>
    <mergeCell ref="E18:F18"/>
    <mergeCell ref="G18:K18"/>
    <mergeCell ref="L18:O18"/>
    <mergeCell ref="AU18:AV18"/>
    <mergeCell ref="G21:K21"/>
    <mergeCell ref="L21:O21"/>
    <mergeCell ref="AU21:AV21"/>
    <mergeCell ref="AW21:AX21"/>
    <mergeCell ref="AY23:BD23"/>
    <mergeCell ref="C24:D24"/>
    <mergeCell ref="E24:F24"/>
    <mergeCell ref="G24:K24"/>
    <mergeCell ref="L24:O24"/>
    <mergeCell ref="AU24:AV24"/>
    <mergeCell ref="AY21:BD21"/>
    <mergeCell ref="C22:D22"/>
    <mergeCell ref="E22:F22"/>
    <mergeCell ref="G22:K22"/>
    <mergeCell ref="L22:O22"/>
    <mergeCell ref="AU22:AV22"/>
    <mergeCell ref="AW22:AX22"/>
    <mergeCell ref="AY22:BD22"/>
    <mergeCell ref="C21:D21"/>
    <mergeCell ref="E21:F21"/>
    <mergeCell ref="AW26:AX26"/>
    <mergeCell ref="AY26:BD26"/>
    <mergeCell ref="C25:D25"/>
    <mergeCell ref="E25:F25"/>
    <mergeCell ref="AW24:AX24"/>
    <mergeCell ref="AY24:BD24"/>
    <mergeCell ref="C23:D23"/>
    <mergeCell ref="E23:F23"/>
    <mergeCell ref="G23:K23"/>
    <mergeCell ref="L23:O23"/>
    <mergeCell ref="AU23:AV23"/>
    <mergeCell ref="AW23:AX23"/>
    <mergeCell ref="AW28:AX28"/>
    <mergeCell ref="AY28:BD28"/>
    <mergeCell ref="C27:D27"/>
    <mergeCell ref="E27:F27"/>
    <mergeCell ref="G27:K27"/>
    <mergeCell ref="L27:O27"/>
    <mergeCell ref="AU27:AV27"/>
    <mergeCell ref="AW27:AX27"/>
    <mergeCell ref="G25:K25"/>
    <mergeCell ref="L25:O25"/>
    <mergeCell ref="AU25:AV25"/>
    <mergeCell ref="AW25:AX25"/>
    <mergeCell ref="AY27:BD27"/>
    <mergeCell ref="C28:D28"/>
    <mergeCell ref="E28:F28"/>
    <mergeCell ref="G28:K28"/>
    <mergeCell ref="L28:O28"/>
    <mergeCell ref="AU28:AV28"/>
    <mergeCell ref="AY25:BD25"/>
    <mergeCell ref="C26:D26"/>
    <mergeCell ref="E26:F26"/>
    <mergeCell ref="G26:K26"/>
    <mergeCell ref="L26:O26"/>
    <mergeCell ref="AU26:AV26"/>
    <mergeCell ref="C29:D29"/>
    <mergeCell ref="E29:F29"/>
    <mergeCell ref="G29:K29"/>
    <mergeCell ref="L29:O29"/>
    <mergeCell ref="AU29:AV29"/>
    <mergeCell ref="AW29:AX29"/>
    <mergeCell ref="AY29:BD29"/>
    <mergeCell ref="C112:D112"/>
    <mergeCell ref="E112:F112"/>
    <mergeCell ref="G112:K112"/>
    <mergeCell ref="L112:O112"/>
    <mergeCell ref="AU112:AV112"/>
    <mergeCell ref="AW112:AX112"/>
    <mergeCell ref="AY112:BD112"/>
    <mergeCell ref="C30:D30"/>
    <mergeCell ref="E30:F30"/>
    <mergeCell ref="AY30:BD30"/>
    <mergeCell ref="C31:D31"/>
    <mergeCell ref="E31:F31"/>
    <mergeCell ref="AY31:BD31"/>
    <mergeCell ref="C32:D32"/>
    <mergeCell ref="E32:F32"/>
    <mergeCell ref="AY32:BD32"/>
    <mergeCell ref="G30:K30"/>
    <mergeCell ref="L115:M115"/>
    <mergeCell ref="R115:S116"/>
    <mergeCell ref="T115:W115"/>
    <mergeCell ref="Y115:AB115"/>
    <mergeCell ref="AI115:AJ115"/>
    <mergeCell ref="AK115:AN115"/>
    <mergeCell ref="AS115:AT115"/>
    <mergeCell ref="AI116:AJ116"/>
    <mergeCell ref="AK116:AN116"/>
    <mergeCell ref="C116:E116"/>
    <mergeCell ref="F116:G116"/>
    <mergeCell ref="H116:I116"/>
    <mergeCell ref="J116:K116"/>
    <mergeCell ref="L116:M116"/>
    <mergeCell ref="T116:U116"/>
    <mergeCell ref="AS116:AT116"/>
    <mergeCell ref="L117:M117"/>
    <mergeCell ref="R117:S117"/>
    <mergeCell ref="T117:U117"/>
    <mergeCell ref="V116:W116"/>
    <mergeCell ref="Y116:Z116"/>
    <mergeCell ref="AA116:AB116"/>
    <mergeCell ref="AA117:AB117"/>
    <mergeCell ref="AQ118:AR118"/>
    <mergeCell ref="AS118:AT118"/>
    <mergeCell ref="AQ117:AT117"/>
    <mergeCell ref="C118:E118"/>
    <mergeCell ref="F118:G118"/>
    <mergeCell ref="H118:I118"/>
    <mergeCell ref="J118:K118"/>
    <mergeCell ref="L118:M118"/>
    <mergeCell ref="R118:S118"/>
    <mergeCell ref="AA118:AB118"/>
    <mergeCell ref="AE118:AF118"/>
    <mergeCell ref="AI118:AJ118"/>
    <mergeCell ref="AE117:AF117"/>
    <mergeCell ref="AI117:AJ117"/>
    <mergeCell ref="AK117:AN117"/>
    <mergeCell ref="C117:E117"/>
    <mergeCell ref="F117:G117"/>
    <mergeCell ref="H117:I117"/>
    <mergeCell ref="J117:K117"/>
    <mergeCell ref="T118:U118"/>
    <mergeCell ref="V118:W118"/>
    <mergeCell ref="Y118:Z118"/>
    <mergeCell ref="V117:W117"/>
    <mergeCell ref="Y117:Z117"/>
    <mergeCell ref="AK118:AN118"/>
    <mergeCell ref="R120:S120"/>
    <mergeCell ref="T119:U119"/>
    <mergeCell ref="V119:W119"/>
    <mergeCell ref="C119:E119"/>
    <mergeCell ref="F119:G119"/>
    <mergeCell ref="H119:I119"/>
    <mergeCell ref="J119:K119"/>
    <mergeCell ref="L119:M119"/>
    <mergeCell ref="R119:S119"/>
    <mergeCell ref="T120:U120"/>
    <mergeCell ref="C120:E120"/>
    <mergeCell ref="F120:G120"/>
    <mergeCell ref="H120:I120"/>
    <mergeCell ref="J120:K120"/>
    <mergeCell ref="L120:M120"/>
    <mergeCell ref="N120:O120"/>
    <mergeCell ref="AL120:AM120"/>
    <mergeCell ref="C126:D126"/>
    <mergeCell ref="F126:G126"/>
    <mergeCell ref="I126:J126"/>
    <mergeCell ref="L126:N126"/>
    <mergeCell ref="R126:U126"/>
    <mergeCell ref="W126:Z126"/>
    <mergeCell ref="AB126:AE126"/>
    <mergeCell ref="AJ121:AK121"/>
    <mergeCell ref="AL121:AM121"/>
    <mergeCell ref="AO126:AR126"/>
    <mergeCell ref="AT126:AW126"/>
    <mergeCell ref="AB130:AE130"/>
    <mergeCell ref="R131:U131"/>
    <mergeCell ref="W131:Z131"/>
    <mergeCell ref="AB131:AE131"/>
    <mergeCell ref="AJ126:AM126"/>
    <mergeCell ref="L122:M122"/>
    <mergeCell ref="R121:S121"/>
    <mergeCell ref="T121:U121"/>
    <mergeCell ref="V121:W121"/>
    <mergeCell ref="Y121:Z121"/>
    <mergeCell ref="AA121:AB121"/>
    <mergeCell ref="AE121:AF121"/>
    <mergeCell ref="Y123:Z123"/>
    <mergeCell ref="AB125:AE125"/>
    <mergeCell ref="AN121:AO121"/>
    <mergeCell ref="AS121:AT121"/>
    <mergeCell ref="AW30:AX30"/>
    <mergeCell ref="G31:K31"/>
    <mergeCell ref="L31:O31"/>
    <mergeCell ref="AU31:AV31"/>
    <mergeCell ref="AW31:AX31"/>
    <mergeCell ref="G32:K32"/>
    <mergeCell ref="L32:O32"/>
    <mergeCell ref="AU32:AV32"/>
    <mergeCell ref="AW32:AX32"/>
    <mergeCell ref="L30:O30"/>
    <mergeCell ref="AU30:AV30"/>
    <mergeCell ref="AS120:AT120"/>
    <mergeCell ref="C34:D34"/>
    <mergeCell ref="E34:F34"/>
    <mergeCell ref="G34:K34"/>
    <mergeCell ref="L34:O34"/>
    <mergeCell ref="G35:K35"/>
    <mergeCell ref="L35:O35"/>
    <mergeCell ref="AQ120:AR120"/>
    <mergeCell ref="AQ119:AR119"/>
    <mergeCell ref="AS119:AT119"/>
    <mergeCell ref="Y119:Z119"/>
    <mergeCell ref="AA119:AB119"/>
    <mergeCell ref="AE119:AF119"/>
    <mergeCell ref="AI119:AJ119"/>
    <mergeCell ref="V120:W120"/>
    <mergeCell ref="Y120:Z120"/>
    <mergeCell ref="AA120:AB120"/>
    <mergeCell ref="AE120:AF120"/>
    <mergeCell ref="AJ120:AK120"/>
    <mergeCell ref="AK119:AN119"/>
    <mergeCell ref="AN120:AO120"/>
    <mergeCell ref="G43:K43"/>
    <mergeCell ref="L43:O43"/>
    <mergeCell ref="G51:K51"/>
    <mergeCell ref="AW34:AX34"/>
    <mergeCell ref="AY34:BD34"/>
    <mergeCell ref="C33:D33"/>
    <mergeCell ref="E33:F33"/>
    <mergeCell ref="G33:K33"/>
    <mergeCell ref="L33:O33"/>
    <mergeCell ref="AU33:AV33"/>
    <mergeCell ref="AW33:AX33"/>
    <mergeCell ref="AY33:BD33"/>
    <mergeCell ref="AU34:AV34"/>
    <mergeCell ref="AW35:AX35"/>
    <mergeCell ref="AY37:BD37"/>
    <mergeCell ref="C38:D38"/>
    <mergeCell ref="E38:F38"/>
    <mergeCell ref="G38:K38"/>
    <mergeCell ref="L38:O38"/>
    <mergeCell ref="AU38:AV38"/>
    <mergeCell ref="AW38:AX38"/>
    <mergeCell ref="AY38:BD38"/>
    <mergeCell ref="AY35:BD35"/>
    <mergeCell ref="C36:D36"/>
    <mergeCell ref="E36:F36"/>
    <mergeCell ref="G36:K36"/>
    <mergeCell ref="L36:O36"/>
    <mergeCell ref="AU36:AV36"/>
    <mergeCell ref="AW36:AX36"/>
    <mergeCell ref="AY36:BD36"/>
    <mergeCell ref="C35:D35"/>
    <mergeCell ref="E35:F35"/>
    <mergeCell ref="AU35:AV35"/>
    <mergeCell ref="AW40:AX40"/>
    <mergeCell ref="AY40:BD40"/>
    <mergeCell ref="C39:D39"/>
    <mergeCell ref="E39:F39"/>
    <mergeCell ref="C37:D37"/>
    <mergeCell ref="E37:F37"/>
    <mergeCell ref="G37:K37"/>
    <mergeCell ref="L37:O37"/>
    <mergeCell ref="AU37:AV37"/>
    <mergeCell ref="AW37:AX37"/>
    <mergeCell ref="AW42:AX42"/>
    <mergeCell ref="AY42:BD42"/>
    <mergeCell ref="C41:D41"/>
    <mergeCell ref="E41:F41"/>
    <mergeCell ref="G41:K41"/>
    <mergeCell ref="L41:O41"/>
    <mergeCell ref="AU41:AV41"/>
    <mergeCell ref="AW41:AX41"/>
    <mergeCell ref="G39:K39"/>
    <mergeCell ref="L39:O39"/>
    <mergeCell ref="AU39:AV39"/>
    <mergeCell ref="AW39:AX39"/>
    <mergeCell ref="AY41:BD41"/>
    <mergeCell ref="C42:D42"/>
    <mergeCell ref="E42:F42"/>
    <mergeCell ref="G42:K42"/>
    <mergeCell ref="L42:O42"/>
    <mergeCell ref="AU42:AV42"/>
    <mergeCell ref="AY39:BD39"/>
    <mergeCell ref="C40:D40"/>
    <mergeCell ref="E40:F40"/>
    <mergeCell ref="G40:K40"/>
    <mergeCell ref="L40:O40"/>
    <mergeCell ref="AU40:AV40"/>
    <mergeCell ref="AW43:AX43"/>
    <mergeCell ref="AY45:BD45"/>
    <mergeCell ref="C46:D46"/>
    <mergeCell ref="E46:F46"/>
    <mergeCell ref="G46:K46"/>
    <mergeCell ref="L46:O46"/>
    <mergeCell ref="AU46:AV46"/>
    <mergeCell ref="AY43:BD43"/>
    <mergeCell ref="C44:D44"/>
    <mergeCell ref="E44:F44"/>
    <mergeCell ref="G44:K44"/>
    <mergeCell ref="L44:O44"/>
    <mergeCell ref="AU44:AV44"/>
    <mergeCell ref="AW44:AX44"/>
    <mergeCell ref="AY44:BD44"/>
    <mergeCell ref="C43:D43"/>
    <mergeCell ref="E43:F43"/>
    <mergeCell ref="AU43:AV43"/>
    <mergeCell ref="AW48:AX48"/>
    <mergeCell ref="AY48:BD48"/>
    <mergeCell ref="C47:D47"/>
    <mergeCell ref="E47:F47"/>
    <mergeCell ref="AW46:AX46"/>
    <mergeCell ref="AY46:BD46"/>
    <mergeCell ref="C45:D45"/>
    <mergeCell ref="E45:F45"/>
    <mergeCell ref="G45:K45"/>
    <mergeCell ref="L45:O45"/>
    <mergeCell ref="AU45:AV45"/>
    <mergeCell ref="AW45:AX45"/>
    <mergeCell ref="AW50:AX50"/>
    <mergeCell ref="AY50:BD50"/>
    <mergeCell ref="C49:D49"/>
    <mergeCell ref="E49:F49"/>
    <mergeCell ref="G49:K49"/>
    <mergeCell ref="L49:O49"/>
    <mergeCell ref="AU49:AV49"/>
    <mergeCell ref="AW49:AX49"/>
    <mergeCell ref="G47:K47"/>
    <mergeCell ref="L47:O47"/>
    <mergeCell ref="AU47:AV47"/>
    <mergeCell ref="AW47:AX47"/>
    <mergeCell ref="AY49:BD49"/>
    <mergeCell ref="C50:D50"/>
    <mergeCell ref="E50:F50"/>
    <mergeCell ref="G50:K50"/>
    <mergeCell ref="L50:O50"/>
    <mergeCell ref="AU50:AV50"/>
    <mergeCell ref="AY47:BD47"/>
    <mergeCell ref="C48:D48"/>
    <mergeCell ref="E48:F48"/>
    <mergeCell ref="G48:K48"/>
    <mergeCell ref="L48:O48"/>
    <mergeCell ref="AU48:AV48"/>
    <mergeCell ref="AW51:AX51"/>
    <mergeCell ref="AY53:BD53"/>
    <mergeCell ref="C54:D54"/>
    <mergeCell ref="E54:F54"/>
    <mergeCell ref="G54:K54"/>
    <mergeCell ref="L54:O54"/>
    <mergeCell ref="AU54:AV54"/>
    <mergeCell ref="AY51:BD51"/>
    <mergeCell ref="C52:D52"/>
    <mergeCell ref="E52:F52"/>
    <mergeCell ref="G52:K52"/>
    <mergeCell ref="L52:O52"/>
    <mergeCell ref="AU52:AV52"/>
    <mergeCell ref="AW52:AX52"/>
    <mergeCell ref="AY52:BD52"/>
    <mergeCell ref="C51:D51"/>
    <mergeCell ref="E51:F51"/>
    <mergeCell ref="L51:O51"/>
    <mergeCell ref="AU51:AV51"/>
    <mergeCell ref="AW56:AX56"/>
    <mergeCell ref="AY56:BD56"/>
    <mergeCell ref="C55:D55"/>
    <mergeCell ref="E55:F55"/>
    <mergeCell ref="AW54:AX54"/>
    <mergeCell ref="AY54:BD54"/>
    <mergeCell ref="C53:D53"/>
    <mergeCell ref="E53:F53"/>
    <mergeCell ref="G53:K53"/>
    <mergeCell ref="L53:O53"/>
    <mergeCell ref="AU53:AV53"/>
    <mergeCell ref="AW53:AX53"/>
    <mergeCell ref="AW58:AX58"/>
    <mergeCell ref="AY58:BD58"/>
    <mergeCell ref="C57:D57"/>
    <mergeCell ref="E57:F57"/>
    <mergeCell ref="G57:K57"/>
    <mergeCell ref="L57:O57"/>
    <mergeCell ref="AU57:AV57"/>
    <mergeCell ref="AW57:AX57"/>
    <mergeCell ref="G55:K55"/>
    <mergeCell ref="L55:O55"/>
    <mergeCell ref="AU55:AV55"/>
    <mergeCell ref="AW55:AX55"/>
    <mergeCell ref="AY57:BD57"/>
    <mergeCell ref="C58:D58"/>
    <mergeCell ref="E58:F58"/>
    <mergeCell ref="G58:K58"/>
    <mergeCell ref="L58:O58"/>
    <mergeCell ref="AU58:AV58"/>
    <mergeCell ref="AY55:BD55"/>
    <mergeCell ref="C56:D56"/>
    <mergeCell ref="E56:F56"/>
    <mergeCell ref="G56:K56"/>
    <mergeCell ref="L56:O56"/>
    <mergeCell ref="AU56:AV56"/>
    <mergeCell ref="G59:K59"/>
    <mergeCell ref="L59:O59"/>
    <mergeCell ref="AU59:AV59"/>
    <mergeCell ref="AW59:AX59"/>
    <mergeCell ref="AY61:BD61"/>
    <mergeCell ref="C62:D62"/>
    <mergeCell ref="E62:F62"/>
    <mergeCell ref="G62:K62"/>
    <mergeCell ref="L62:O62"/>
    <mergeCell ref="AU62:AV62"/>
    <mergeCell ref="AY59:BD59"/>
    <mergeCell ref="C60:D60"/>
    <mergeCell ref="E60:F60"/>
    <mergeCell ref="G60:K60"/>
    <mergeCell ref="L60:O60"/>
    <mergeCell ref="AU60:AV60"/>
    <mergeCell ref="AW60:AX60"/>
    <mergeCell ref="AY60:BD60"/>
    <mergeCell ref="C59:D59"/>
    <mergeCell ref="E59:F59"/>
    <mergeCell ref="AW64:AX64"/>
    <mergeCell ref="AY64:BD64"/>
    <mergeCell ref="C63:D63"/>
    <mergeCell ref="E63:F63"/>
    <mergeCell ref="AW62:AX62"/>
    <mergeCell ref="AY62:BD62"/>
    <mergeCell ref="C61:D61"/>
    <mergeCell ref="E61:F61"/>
    <mergeCell ref="G61:K61"/>
    <mergeCell ref="L61:O61"/>
    <mergeCell ref="AU61:AV61"/>
    <mergeCell ref="AW61:AX61"/>
    <mergeCell ref="AW66:AX66"/>
    <mergeCell ref="AY66:BD66"/>
    <mergeCell ref="C65:D65"/>
    <mergeCell ref="E65:F65"/>
    <mergeCell ref="G65:K65"/>
    <mergeCell ref="L65:O65"/>
    <mergeCell ref="AU65:AV65"/>
    <mergeCell ref="AW65:AX65"/>
    <mergeCell ref="G63:K63"/>
    <mergeCell ref="L63:O63"/>
    <mergeCell ref="AU63:AV63"/>
    <mergeCell ref="AW63:AX63"/>
    <mergeCell ref="AY65:BD65"/>
    <mergeCell ref="C66:D66"/>
    <mergeCell ref="E66:F66"/>
    <mergeCell ref="G66:K66"/>
    <mergeCell ref="L66:O66"/>
    <mergeCell ref="AU66:AV66"/>
    <mergeCell ref="AY63:BD63"/>
    <mergeCell ref="C64:D64"/>
    <mergeCell ref="E64:F64"/>
    <mergeCell ref="G64:K64"/>
    <mergeCell ref="L64:O64"/>
    <mergeCell ref="AU64:AV64"/>
    <mergeCell ref="G67:K67"/>
    <mergeCell ref="L67:O67"/>
    <mergeCell ref="AU67:AV67"/>
    <mergeCell ref="AW67:AX67"/>
    <mergeCell ref="AY69:BD69"/>
    <mergeCell ref="C70:D70"/>
    <mergeCell ref="E70:F70"/>
    <mergeCell ref="G70:K70"/>
    <mergeCell ref="L70:O70"/>
    <mergeCell ref="AU70:AV70"/>
    <mergeCell ref="AY67:BD67"/>
    <mergeCell ref="C68:D68"/>
    <mergeCell ref="E68:F68"/>
    <mergeCell ref="G68:K68"/>
    <mergeCell ref="L68:O68"/>
    <mergeCell ref="AU68:AV68"/>
    <mergeCell ref="AW68:AX68"/>
    <mergeCell ref="AY68:BD68"/>
    <mergeCell ref="C67:D67"/>
    <mergeCell ref="E67:F67"/>
    <mergeCell ref="AW72:AX72"/>
    <mergeCell ref="AY72:BD72"/>
    <mergeCell ref="C71:D71"/>
    <mergeCell ref="E71:F71"/>
    <mergeCell ref="AW70:AX70"/>
    <mergeCell ref="AY70:BD70"/>
    <mergeCell ref="C69:D69"/>
    <mergeCell ref="E69:F69"/>
    <mergeCell ref="G69:K69"/>
    <mergeCell ref="L69:O69"/>
    <mergeCell ref="AU69:AV69"/>
    <mergeCell ref="AW69:AX69"/>
    <mergeCell ref="AW74:AX74"/>
    <mergeCell ref="AY74:BD74"/>
    <mergeCell ref="C73:D73"/>
    <mergeCell ref="E73:F73"/>
    <mergeCell ref="G73:K73"/>
    <mergeCell ref="L73:O73"/>
    <mergeCell ref="AU73:AV73"/>
    <mergeCell ref="AW73:AX73"/>
    <mergeCell ref="G71:K71"/>
    <mergeCell ref="L71:O71"/>
    <mergeCell ref="AU71:AV71"/>
    <mergeCell ref="AW71:AX71"/>
    <mergeCell ref="AY73:BD73"/>
    <mergeCell ref="C74:D74"/>
    <mergeCell ref="E74:F74"/>
    <mergeCell ref="G74:K74"/>
    <mergeCell ref="L74:O74"/>
    <mergeCell ref="AU74:AV74"/>
    <mergeCell ref="AY71:BD71"/>
    <mergeCell ref="C72:D72"/>
    <mergeCell ref="E72:F72"/>
    <mergeCell ref="G72:K72"/>
    <mergeCell ref="L72:O72"/>
    <mergeCell ref="AU72:AV72"/>
    <mergeCell ref="G75:K75"/>
    <mergeCell ref="L75:O75"/>
    <mergeCell ref="AU75:AV75"/>
    <mergeCell ref="AW75:AX75"/>
    <mergeCell ref="AY77:BD77"/>
    <mergeCell ref="C78:D78"/>
    <mergeCell ref="E78:F78"/>
    <mergeCell ref="G78:K78"/>
    <mergeCell ref="L78:O78"/>
    <mergeCell ref="AU78:AV78"/>
    <mergeCell ref="AY75:BD75"/>
    <mergeCell ref="C76:D76"/>
    <mergeCell ref="E76:F76"/>
    <mergeCell ref="G76:K76"/>
    <mergeCell ref="L76:O76"/>
    <mergeCell ref="AU76:AV76"/>
    <mergeCell ref="AW76:AX76"/>
    <mergeCell ref="AY76:BD76"/>
    <mergeCell ref="C75:D75"/>
    <mergeCell ref="E75:F75"/>
    <mergeCell ref="AW80:AX80"/>
    <mergeCell ref="AY80:BD80"/>
    <mergeCell ref="C79:D79"/>
    <mergeCell ref="E79:F79"/>
    <mergeCell ref="AW78:AX78"/>
    <mergeCell ref="AY78:BD78"/>
    <mergeCell ref="C77:D77"/>
    <mergeCell ref="E77:F77"/>
    <mergeCell ref="G77:K77"/>
    <mergeCell ref="L77:O77"/>
    <mergeCell ref="AU77:AV77"/>
    <mergeCell ref="AW77:AX77"/>
    <mergeCell ref="AW82:AX82"/>
    <mergeCell ref="AY82:BD82"/>
    <mergeCell ref="C81:D81"/>
    <mergeCell ref="E81:F81"/>
    <mergeCell ref="G81:K81"/>
    <mergeCell ref="L81:O81"/>
    <mergeCell ref="AU81:AV81"/>
    <mergeCell ref="AW81:AX81"/>
    <mergeCell ref="G79:K79"/>
    <mergeCell ref="L79:O79"/>
    <mergeCell ref="AU79:AV79"/>
    <mergeCell ref="AW79:AX79"/>
    <mergeCell ref="AY81:BD81"/>
    <mergeCell ref="C82:D82"/>
    <mergeCell ref="E82:F82"/>
    <mergeCell ref="G82:K82"/>
    <mergeCell ref="L82:O82"/>
    <mergeCell ref="AU82:AV82"/>
    <mergeCell ref="AY79:BD79"/>
    <mergeCell ref="C80:D80"/>
    <mergeCell ref="E80:F80"/>
    <mergeCell ref="G80:K80"/>
    <mergeCell ref="L80:O80"/>
    <mergeCell ref="AU80:AV80"/>
    <mergeCell ref="G83:K83"/>
    <mergeCell ref="L83:O83"/>
    <mergeCell ref="AU83:AV83"/>
    <mergeCell ref="AW83:AX83"/>
    <mergeCell ref="AY85:BD85"/>
    <mergeCell ref="C86:D86"/>
    <mergeCell ref="E86:F86"/>
    <mergeCell ref="G86:K86"/>
    <mergeCell ref="L86:O86"/>
    <mergeCell ref="AU86:AV86"/>
    <mergeCell ref="AY83:BD83"/>
    <mergeCell ref="C84:D84"/>
    <mergeCell ref="E84:F84"/>
    <mergeCell ref="G84:K84"/>
    <mergeCell ref="L84:O84"/>
    <mergeCell ref="AU84:AV84"/>
    <mergeCell ref="AW84:AX84"/>
    <mergeCell ref="AY84:BD84"/>
    <mergeCell ref="C83:D83"/>
    <mergeCell ref="E83:F83"/>
    <mergeCell ref="AW88:AX88"/>
    <mergeCell ref="AY88:BD88"/>
    <mergeCell ref="C87:D87"/>
    <mergeCell ref="E87:F87"/>
    <mergeCell ref="AW86:AX86"/>
    <mergeCell ref="AY86:BD86"/>
    <mergeCell ref="C85:D85"/>
    <mergeCell ref="E85:F85"/>
    <mergeCell ref="G85:K85"/>
    <mergeCell ref="L85:O85"/>
    <mergeCell ref="AU85:AV85"/>
    <mergeCell ref="AW85:AX85"/>
    <mergeCell ref="AW90:AX90"/>
    <mergeCell ref="AY90:BD90"/>
    <mergeCell ref="C89:D89"/>
    <mergeCell ref="E89:F89"/>
    <mergeCell ref="G89:K89"/>
    <mergeCell ref="L89:O89"/>
    <mergeCell ref="AU89:AV89"/>
    <mergeCell ref="AW89:AX89"/>
    <mergeCell ref="G87:K87"/>
    <mergeCell ref="L87:O87"/>
    <mergeCell ref="AU87:AV87"/>
    <mergeCell ref="AW87:AX87"/>
    <mergeCell ref="AY89:BD89"/>
    <mergeCell ref="C90:D90"/>
    <mergeCell ref="E90:F90"/>
    <mergeCell ref="G90:K90"/>
    <mergeCell ref="L90:O90"/>
    <mergeCell ref="AU90:AV90"/>
    <mergeCell ref="AY87:BD87"/>
    <mergeCell ref="C88:D88"/>
    <mergeCell ref="E88:F88"/>
    <mergeCell ref="G88:K88"/>
    <mergeCell ref="L88:O88"/>
    <mergeCell ref="AU88:AV88"/>
    <mergeCell ref="G91:K91"/>
    <mergeCell ref="L91:O91"/>
    <mergeCell ref="AU91:AV91"/>
    <mergeCell ref="AW91:AX91"/>
    <mergeCell ref="AY93:BD93"/>
    <mergeCell ref="C94:D94"/>
    <mergeCell ref="E94:F94"/>
    <mergeCell ref="G94:K94"/>
    <mergeCell ref="L94:O94"/>
    <mergeCell ref="AU94:AV94"/>
    <mergeCell ref="AY91:BD91"/>
    <mergeCell ref="C92:D92"/>
    <mergeCell ref="E92:F92"/>
    <mergeCell ref="G92:K92"/>
    <mergeCell ref="L92:O92"/>
    <mergeCell ref="AU92:AV92"/>
    <mergeCell ref="AW92:AX92"/>
    <mergeCell ref="AY92:BD92"/>
    <mergeCell ref="C91:D91"/>
    <mergeCell ref="E91:F91"/>
    <mergeCell ref="AW96:AX96"/>
    <mergeCell ref="AY96:BD96"/>
    <mergeCell ref="C95:D95"/>
    <mergeCell ref="E95:F95"/>
    <mergeCell ref="AW94:AX94"/>
    <mergeCell ref="AY94:BD94"/>
    <mergeCell ref="C93:D93"/>
    <mergeCell ref="E93:F93"/>
    <mergeCell ref="G93:K93"/>
    <mergeCell ref="L93:O93"/>
    <mergeCell ref="AU93:AV93"/>
    <mergeCell ref="AW93:AX93"/>
    <mergeCell ref="AW98:AX98"/>
    <mergeCell ref="AY98:BD98"/>
    <mergeCell ref="C97:D97"/>
    <mergeCell ref="E97:F97"/>
    <mergeCell ref="G97:K97"/>
    <mergeCell ref="L97:O97"/>
    <mergeCell ref="AU97:AV97"/>
    <mergeCell ref="AW97:AX97"/>
    <mergeCell ref="G95:K95"/>
    <mergeCell ref="L95:O95"/>
    <mergeCell ref="AU95:AV95"/>
    <mergeCell ref="AW95:AX95"/>
    <mergeCell ref="AY97:BD97"/>
    <mergeCell ref="C98:D98"/>
    <mergeCell ref="E98:F98"/>
    <mergeCell ref="G98:K98"/>
    <mergeCell ref="L98:O98"/>
    <mergeCell ref="AU98:AV98"/>
    <mergeCell ref="AY95:BD95"/>
    <mergeCell ref="C96:D96"/>
    <mergeCell ref="E96:F96"/>
    <mergeCell ref="G96:K96"/>
    <mergeCell ref="L96:O96"/>
    <mergeCell ref="AU96:AV96"/>
    <mergeCell ref="G99:K99"/>
    <mergeCell ref="L99:O99"/>
    <mergeCell ref="AU99:AV99"/>
    <mergeCell ref="AW99:AX99"/>
    <mergeCell ref="AY101:BD101"/>
    <mergeCell ref="C102:D102"/>
    <mergeCell ref="E102:F102"/>
    <mergeCell ref="G102:K102"/>
    <mergeCell ref="L102:O102"/>
    <mergeCell ref="AU102:AV102"/>
    <mergeCell ref="AY99:BD99"/>
    <mergeCell ref="C100:D100"/>
    <mergeCell ref="E100:F100"/>
    <mergeCell ref="G100:K100"/>
    <mergeCell ref="L100:O100"/>
    <mergeCell ref="AU100:AV100"/>
    <mergeCell ref="AW100:AX100"/>
    <mergeCell ref="AY100:BD100"/>
    <mergeCell ref="C99:D99"/>
    <mergeCell ref="E99:F99"/>
    <mergeCell ref="AW104:AX104"/>
    <mergeCell ref="AY104:BD104"/>
    <mergeCell ref="C103:D103"/>
    <mergeCell ref="E103:F103"/>
    <mergeCell ref="AW102:AX102"/>
    <mergeCell ref="AY102:BD102"/>
    <mergeCell ref="C101:D101"/>
    <mergeCell ref="E101:F101"/>
    <mergeCell ref="G101:K101"/>
    <mergeCell ref="L101:O101"/>
    <mergeCell ref="AU101:AV101"/>
    <mergeCell ref="AW101:AX101"/>
    <mergeCell ref="AW106:AX106"/>
    <mergeCell ref="AY106:BD106"/>
    <mergeCell ref="C105:D105"/>
    <mergeCell ref="E105:F105"/>
    <mergeCell ref="G105:K105"/>
    <mergeCell ref="L105:O105"/>
    <mergeCell ref="AU105:AV105"/>
    <mergeCell ref="AW105:AX105"/>
    <mergeCell ref="G103:K103"/>
    <mergeCell ref="L103:O103"/>
    <mergeCell ref="AU103:AV103"/>
    <mergeCell ref="AW103:AX103"/>
    <mergeCell ref="AY105:BD105"/>
    <mergeCell ref="C106:D106"/>
    <mergeCell ref="E106:F106"/>
    <mergeCell ref="G106:K106"/>
    <mergeCell ref="L106:O106"/>
    <mergeCell ref="AU106:AV106"/>
    <mergeCell ref="AY103:BD103"/>
    <mergeCell ref="C104:D104"/>
    <mergeCell ref="E104:F104"/>
    <mergeCell ref="G104:K104"/>
    <mergeCell ref="L104:O104"/>
    <mergeCell ref="AU104:AV104"/>
    <mergeCell ref="G107:K107"/>
    <mergeCell ref="L107:O107"/>
    <mergeCell ref="AU107:AV107"/>
    <mergeCell ref="AW107:AX107"/>
    <mergeCell ref="AY111:BD111"/>
    <mergeCell ref="C111:D111"/>
    <mergeCell ref="E111:F111"/>
    <mergeCell ref="G111:K111"/>
    <mergeCell ref="L111:O111"/>
    <mergeCell ref="AU111:AV111"/>
    <mergeCell ref="AY107:BD107"/>
    <mergeCell ref="C108:D108"/>
    <mergeCell ref="E108:F108"/>
    <mergeCell ref="G108:K108"/>
    <mergeCell ref="L108:O108"/>
    <mergeCell ref="AU108:AV108"/>
    <mergeCell ref="AW108:AX108"/>
    <mergeCell ref="AY108:BD108"/>
    <mergeCell ref="C107:D107"/>
    <mergeCell ref="E107:F107"/>
    <mergeCell ref="E109:F109"/>
    <mergeCell ref="G109:K109"/>
    <mergeCell ref="L109:O109"/>
    <mergeCell ref="AU109:AV109"/>
    <mergeCell ref="AW109:AX109"/>
    <mergeCell ref="AW111:AX111"/>
    <mergeCell ref="AY109:BD109"/>
    <mergeCell ref="C110:D110"/>
    <mergeCell ref="E110:F110"/>
    <mergeCell ref="G110:K110"/>
    <mergeCell ref="L110:O110"/>
    <mergeCell ref="AU110:AV110"/>
    <mergeCell ref="AW110:AX110"/>
    <mergeCell ref="AY110:BD110"/>
    <mergeCell ref="C109:D109"/>
  </mergeCells>
  <phoneticPr fontId="2"/>
  <conditionalFormatting sqref="C126:D126">
    <cfRule type="expression" dxfId="10" priority="3">
      <formula>INDIRECT(ADDRESS(ROW(),COLUMN()))=TRUNC(INDIRECT(ADDRESS(ROW(),COLUMN())))</formula>
    </cfRule>
  </conditionalFormatting>
  <conditionalFormatting sqref="F117:M120">
    <cfRule type="expression" dxfId="9" priority="6">
      <formula>INDIRECT(ADDRESS(ROW(),COLUMN()))=TRUNC(INDIRECT(ADDRESS(ROW(),COLUMN())))</formula>
    </cfRule>
  </conditionalFormatting>
  <conditionalFormatting sqref="L122:M122">
    <cfRule type="expression" dxfId="8" priority="4">
      <formula>INDIRECT(ADDRESS(ROW(),COLUMN()))=TRUNC(INDIRECT(ADDRESS(ROW(),COLUMN())))</formula>
    </cfRule>
  </conditionalFormatting>
  <conditionalFormatting sqref="P13:AX112">
    <cfRule type="expression" dxfId="7" priority="7">
      <formula>INDIRECT(ADDRESS(ROW(),COLUMN()))=TRUNC(INDIRECT(ADDRESS(ROW(),COLUMN())))</formula>
    </cfRule>
  </conditionalFormatting>
  <conditionalFormatting sqref="R126:U126">
    <cfRule type="expression" dxfId="6" priority="2">
      <formula>INDIRECT(ADDRESS(ROW(),COLUMN()))=TRUNC(INDIRECT(ADDRESS(ROW(),COLUMN())))</formula>
    </cfRule>
  </conditionalFormatting>
  <conditionalFormatting sqref="R131:U131">
    <cfRule type="expression" dxfId="5" priority="1">
      <formula>INDIRECT(ADDRESS(ROW(),COLUMN()))=TRUNC(INDIRECT(ADDRESS(ROW(),COLUMN())))</formula>
    </cfRule>
  </conditionalFormatting>
  <conditionalFormatting sqref="T117:AF121">
    <cfRule type="expression" dxfId="4" priority="5">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112">
      <formula1>INDIRECT(C13)</formula1>
    </dataValidation>
    <dataValidation type="list" allowBlank="1" showInputMessage="1" sqref="E13:F112">
      <formula1>"A, B, C, D"</formula1>
    </dataValidation>
    <dataValidation type="list" allowBlank="1" showInputMessage="1" sqref="C13:D112">
      <formula1>職種</formula1>
    </dataValidation>
    <dataValidation type="list" allowBlank="1" showInputMessage="1" showErrorMessage="1" sqref="F126">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123:Z123">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BF56"/>
  <sheetViews>
    <sheetView showGridLines="0" view="pageBreakPreview" zoomScale="40" zoomScaleNormal="55" zoomScaleSheetLayoutView="40" workbookViewId="0">
      <selection activeCell="R15" sqref="R15"/>
    </sheetView>
  </sheetViews>
  <sheetFormatPr defaultColWidth="5" defaultRowHeight="20.25" customHeight="1" x14ac:dyDescent="0.15"/>
  <cols>
    <col min="1" max="1" width="1.5" style="324" customWidth="1"/>
    <col min="2" max="56" width="6.25" style="324" customWidth="1"/>
    <col min="57" max="16384" width="5" style="324"/>
  </cols>
  <sheetData>
    <row r="1" spans="1:57" s="320" customFormat="1" ht="20.25" customHeight="1" x14ac:dyDescent="0.15">
      <c r="A1" s="290"/>
      <c r="B1" s="290"/>
      <c r="C1" s="312" t="s">
        <v>572</v>
      </c>
      <c r="D1" s="312"/>
      <c r="E1" s="290"/>
      <c r="F1" s="290"/>
      <c r="G1" s="311" t="s">
        <v>571</v>
      </c>
      <c r="H1" s="290"/>
      <c r="I1" s="290"/>
      <c r="J1" s="312"/>
      <c r="K1" s="312"/>
      <c r="L1" s="312"/>
      <c r="M1" s="312"/>
      <c r="N1" s="290"/>
      <c r="O1" s="290"/>
      <c r="P1" s="290"/>
      <c r="Q1" s="290"/>
      <c r="R1" s="290"/>
      <c r="S1" s="290"/>
      <c r="T1" s="290"/>
      <c r="U1" s="290"/>
      <c r="V1" s="290"/>
      <c r="W1" s="290"/>
      <c r="X1" s="290"/>
      <c r="Y1" s="290"/>
      <c r="Z1" s="290"/>
      <c r="AA1" s="290"/>
      <c r="AB1" s="290"/>
      <c r="AC1" s="290"/>
      <c r="AD1" s="290"/>
      <c r="AE1" s="290"/>
      <c r="AF1" s="290"/>
      <c r="AG1" s="290"/>
      <c r="AH1" s="290"/>
      <c r="AI1" s="290"/>
      <c r="AJ1" s="290"/>
      <c r="AK1" s="289" t="s">
        <v>570</v>
      </c>
      <c r="AL1" s="289" t="s">
        <v>563</v>
      </c>
      <c r="AM1" s="1629" t="s">
        <v>569</v>
      </c>
      <c r="AN1" s="1629"/>
      <c r="AO1" s="1629"/>
      <c r="AP1" s="1629"/>
      <c r="AQ1" s="1629"/>
      <c r="AR1" s="1629"/>
      <c r="AS1" s="1629"/>
      <c r="AT1" s="1629"/>
      <c r="AU1" s="1629"/>
      <c r="AV1" s="1629"/>
      <c r="AW1" s="1629"/>
      <c r="AX1" s="1629"/>
      <c r="AY1" s="1629"/>
      <c r="AZ1" s="1629"/>
      <c r="BA1" s="1629"/>
      <c r="BB1" s="306" t="s">
        <v>562</v>
      </c>
      <c r="BC1" s="290"/>
      <c r="BD1" s="290"/>
    </row>
    <row r="2" spans="1:57" s="322" customFormat="1" ht="20.25" customHeight="1" x14ac:dyDescent="0.15">
      <c r="A2" s="288"/>
      <c r="B2" s="288"/>
      <c r="C2" s="288"/>
      <c r="D2" s="311"/>
      <c r="E2" s="288"/>
      <c r="F2" s="288"/>
      <c r="G2" s="288"/>
      <c r="H2" s="311"/>
      <c r="I2" s="289"/>
      <c r="J2" s="289"/>
      <c r="K2" s="289"/>
      <c r="L2" s="289"/>
      <c r="M2" s="289"/>
      <c r="N2" s="288"/>
      <c r="O2" s="288"/>
      <c r="P2" s="288"/>
      <c r="Q2" s="288"/>
      <c r="R2" s="288"/>
      <c r="S2" s="288"/>
      <c r="T2" s="289" t="s">
        <v>568</v>
      </c>
      <c r="U2" s="1630">
        <v>6</v>
      </c>
      <c r="V2" s="1630"/>
      <c r="W2" s="289" t="s">
        <v>563</v>
      </c>
      <c r="X2" s="1631">
        <f>IF(U2=0,"",YEAR(DATE(2018+U2,1,1)))</f>
        <v>2024</v>
      </c>
      <c r="Y2" s="1631"/>
      <c r="Z2" s="288" t="s">
        <v>567</v>
      </c>
      <c r="AA2" s="288" t="s">
        <v>566</v>
      </c>
      <c r="AB2" s="1630">
        <v>4</v>
      </c>
      <c r="AC2" s="1630"/>
      <c r="AD2" s="288" t="s">
        <v>565</v>
      </c>
      <c r="AE2" s="288"/>
      <c r="AF2" s="288"/>
      <c r="AG2" s="288"/>
      <c r="AH2" s="288"/>
      <c r="AI2" s="288"/>
      <c r="AJ2" s="306"/>
      <c r="AK2" s="289" t="s">
        <v>564</v>
      </c>
      <c r="AL2" s="289" t="s">
        <v>563</v>
      </c>
      <c r="AM2" s="1630"/>
      <c r="AN2" s="1630"/>
      <c r="AO2" s="1630"/>
      <c r="AP2" s="1630"/>
      <c r="AQ2" s="1630"/>
      <c r="AR2" s="1630"/>
      <c r="AS2" s="1630"/>
      <c r="AT2" s="1630"/>
      <c r="AU2" s="1630"/>
      <c r="AV2" s="1630"/>
      <c r="AW2" s="1630"/>
      <c r="AX2" s="1630"/>
      <c r="AY2" s="1630"/>
      <c r="AZ2" s="1630"/>
      <c r="BA2" s="1630"/>
      <c r="BB2" s="306" t="s">
        <v>562</v>
      </c>
      <c r="BC2" s="289"/>
      <c r="BD2" s="289"/>
      <c r="BE2" s="321"/>
    </row>
    <row r="3" spans="1:57" s="322" customFormat="1" ht="20.25" customHeight="1" x14ac:dyDescent="0.15">
      <c r="A3" s="288"/>
      <c r="B3" s="288"/>
      <c r="C3" s="288"/>
      <c r="D3" s="311"/>
      <c r="E3" s="288"/>
      <c r="F3" s="288"/>
      <c r="G3" s="288"/>
      <c r="H3" s="311"/>
      <c r="I3" s="289"/>
      <c r="J3" s="289"/>
      <c r="K3" s="289"/>
      <c r="L3" s="289"/>
      <c r="M3" s="289"/>
      <c r="N3" s="288"/>
      <c r="O3" s="288"/>
      <c r="P3" s="288"/>
      <c r="Q3" s="288"/>
      <c r="R3" s="288"/>
      <c r="S3" s="288"/>
      <c r="T3" s="310"/>
      <c r="U3" s="293"/>
      <c r="V3" s="293"/>
      <c r="W3" s="309"/>
      <c r="X3" s="293"/>
      <c r="Y3" s="293"/>
      <c r="Z3" s="294"/>
      <c r="AA3" s="294"/>
      <c r="AB3" s="293"/>
      <c r="AC3" s="293"/>
      <c r="AD3" s="257"/>
      <c r="AE3" s="288"/>
      <c r="AF3" s="288"/>
      <c r="AG3" s="288"/>
      <c r="AH3" s="288"/>
      <c r="AI3" s="288"/>
      <c r="AJ3" s="306"/>
      <c r="AK3" s="289"/>
      <c r="AL3" s="289"/>
      <c r="AM3" s="305"/>
      <c r="AN3" s="305"/>
      <c r="AO3" s="305"/>
      <c r="AP3" s="305"/>
      <c r="AQ3" s="305"/>
      <c r="AR3" s="305"/>
      <c r="AS3" s="305"/>
      <c r="AT3" s="305"/>
      <c r="AU3" s="305"/>
      <c r="AV3" s="305"/>
      <c r="AW3" s="305"/>
      <c r="AX3" s="305"/>
      <c r="AY3" s="304" t="s">
        <v>561</v>
      </c>
      <c r="AZ3" s="1632" t="s">
        <v>560</v>
      </c>
      <c r="BA3" s="1632"/>
      <c r="BB3" s="1632"/>
      <c r="BC3" s="1632"/>
      <c r="BD3" s="289"/>
      <c r="BE3" s="321"/>
    </row>
    <row r="4" spans="1:57" s="322" customFormat="1" ht="20.25" customHeight="1" x14ac:dyDescent="0.15">
      <c r="A4" s="288"/>
      <c r="B4" s="300"/>
      <c r="C4" s="300"/>
      <c r="D4" s="300"/>
      <c r="E4" s="300"/>
      <c r="F4" s="300"/>
      <c r="G4" s="300"/>
      <c r="H4" s="300"/>
      <c r="I4" s="300"/>
      <c r="J4" s="308"/>
      <c r="K4" s="303"/>
      <c r="L4" s="303"/>
      <c r="M4" s="303"/>
      <c r="N4" s="303"/>
      <c r="O4" s="303"/>
      <c r="P4" s="307"/>
      <c r="Q4" s="303"/>
      <c r="R4" s="303"/>
      <c r="S4" s="288"/>
      <c r="T4" s="288"/>
      <c r="U4" s="288"/>
      <c r="V4" s="288"/>
      <c r="W4" s="288"/>
      <c r="X4" s="288"/>
      <c r="Y4" s="288"/>
      <c r="Z4" s="294"/>
      <c r="AA4" s="294"/>
      <c r="AB4" s="293"/>
      <c r="AC4" s="293"/>
      <c r="AD4" s="257"/>
      <c r="AE4" s="288"/>
      <c r="AF4" s="288"/>
      <c r="AG4" s="288"/>
      <c r="AH4" s="288"/>
      <c r="AI4" s="288"/>
      <c r="AJ4" s="306"/>
      <c r="AK4" s="289"/>
      <c r="AL4" s="289"/>
      <c r="AM4" s="305"/>
      <c r="AN4" s="305"/>
      <c r="AO4" s="305"/>
      <c r="AP4" s="305"/>
      <c r="AQ4" s="305"/>
      <c r="AR4" s="305"/>
      <c r="AS4" s="305"/>
      <c r="AT4" s="305"/>
      <c r="AU4" s="305"/>
      <c r="AV4" s="305"/>
      <c r="AW4" s="305"/>
      <c r="AX4" s="305"/>
      <c r="AY4" s="304" t="s">
        <v>559</v>
      </c>
      <c r="AZ4" s="1632" t="s">
        <v>558</v>
      </c>
      <c r="BA4" s="1632"/>
      <c r="BB4" s="1632"/>
      <c r="BC4" s="1632"/>
      <c r="BD4" s="289"/>
      <c r="BE4" s="321"/>
    </row>
    <row r="5" spans="1:57" s="322" customFormat="1" ht="20.25" customHeight="1" x14ac:dyDescent="0.15">
      <c r="A5" s="288"/>
      <c r="B5" s="298"/>
      <c r="C5" s="298"/>
      <c r="D5" s="298"/>
      <c r="E5" s="298"/>
      <c r="F5" s="298"/>
      <c r="G5" s="298"/>
      <c r="H5" s="298"/>
      <c r="I5" s="298"/>
      <c r="J5" s="303"/>
      <c r="K5" s="302"/>
      <c r="L5" s="301"/>
      <c r="M5" s="301"/>
      <c r="N5" s="301"/>
      <c r="O5" s="301"/>
      <c r="P5" s="298"/>
      <c r="Q5" s="300"/>
      <c r="R5" s="300"/>
      <c r="S5" s="290"/>
      <c r="T5" s="288"/>
      <c r="U5" s="288"/>
      <c r="V5" s="288"/>
      <c r="W5" s="288"/>
      <c r="X5" s="288"/>
      <c r="Y5" s="288"/>
      <c r="Z5" s="294"/>
      <c r="AA5" s="294"/>
      <c r="AB5" s="293"/>
      <c r="AC5" s="293"/>
      <c r="AD5" s="290"/>
      <c r="AE5" s="290"/>
      <c r="AF5" s="290"/>
      <c r="AG5" s="290"/>
      <c r="AH5" s="288"/>
      <c r="AI5" s="288"/>
      <c r="AJ5" s="290" t="s">
        <v>557</v>
      </c>
      <c r="AK5" s="290"/>
      <c r="AL5" s="290"/>
      <c r="AM5" s="290"/>
      <c r="AN5" s="290"/>
      <c r="AO5" s="290"/>
      <c r="AP5" s="290"/>
      <c r="AQ5" s="290"/>
      <c r="AR5" s="300"/>
      <c r="AS5" s="300"/>
      <c r="AT5" s="242"/>
      <c r="AU5" s="290"/>
      <c r="AV5" s="1646">
        <v>40</v>
      </c>
      <c r="AW5" s="1647"/>
      <c r="AX5" s="242" t="s">
        <v>556</v>
      </c>
      <c r="AY5" s="290"/>
      <c r="AZ5" s="1665">
        <v>160</v>
      </c>
      <c r="BA5" s="1666"/>
      <c r="BB5" s="242" t="s">
        <v>555</v>
      </c>
      <c r="BC5" s="290"/>
      <c r="BD5" s="288"/>
      <c r="BE5" s="321"/>
    </row>
    <row r="6" spans="1:57" s="322" customFormat="1" ht="20.25" customHeight="1" x14ac:dyDescent="0.15">
      <c r="A6" s="288"/>
      <c r="B6" s="298"/>
      <c r="C6" s="298"/>
      <c r="D6" s="298"/>
      <c r="E6" s="298"/>
      <c r="F6" s="298"/>
      <c r="G6" s="298"/>
      <c r="H6" s="298"/>
      <c r="I6" s="298"/>
      <c r="J6" s="298"/>
      <c r="K6" s="299"/>
      <c r="L6" s="299"/>
      <c r="M6" s="299"/>
      <c r="N6" s="298"/>
      <c r="O6" s="297"/>
      <c r="P6" s="296"/>
      <c r="Q6" s="296"/>
      <c r="R6" s="295"/>
      <c r="S6" s="291"/>
      <c r="T6" s="288"/>
      <c r="U6" s="288"/>
      <c r="V6" s="288"/>
      <c r="W6" s="288"/>
      <c r="X6" s="288"/>
      <c r="Y6" s="288"/>
      <c r="Z6" s="294"/>
      <c r="AA6" s="294"/>
      <c r="AB6" s="293"/>
      <c r="AC6" s="293"/>
      <c r="AD6" s="242"/>
      <c r="AE6" s="290"/>
      <c r="AF6" s="290"/>
      <c r="AG6" s="290"/>
      <c r="AH6" s="288"/>
      <c r="AI6" s="288"/>
      <c r="AJ6" s="288"/>
      <c r="AK6" s="288"/>
      <c r="AL6" s="290"/>
      <c r="AM6" s="290"/>
      <c r="AN6" s="245"/>
      <c r="AO6" s="292"/>
      <c r="AP6" s="292"/>
      <c r="AQ6" s="291"/>
      <c r="AR6" s="291"/>
      <c r="AS6" s="291"/>
      <c r="AT6" s="291"/>
      <c r="AU6" s="291"/>
      <c r="AV6" s="291"/>
      <c r="AW6" s="290" t="s">
        <v>554</v>
      </c>
      <c r="AX6" s="290"/>
      <c r="AY6" s="290"/>
      <c r="AZ6" s="1648">
        <f>DAY(EOMONTH(DATE(X2,AB2,1),0))</f>
        <v>30</v>
      </c>
      <c r="BA6" s="1649"/>
      <c r="BB6" s="242" t="s">
        <v>553</v>
      </c>
      <c r="BC6" s="288"/>
      <c r="BD6" s="288"/>
      <c r="BE6" s="321"/>
    </row>
    <row r="7" spans="1:57" ht="20.25" customHeight="1" thickBot="1" x14ac:dyDescent="0.2">
      <c r="A7" s="238"/>
      <c r="B7" s="238"/>
      <c r="C7" s="241"/>
      <c r="D7" s="241"/>
      <c r="E7" s="238"/>
      <c r="F7" s="238"/>
      <c r="G7" s="238"/>
      <c r="H7" s="238"/>
      <c r="I7" s="238"/>
      <c r="J7" s="238"/>
      <c r="K7" s="238"/>
      <c r="L7" s="238"/>
      <c r="M7" s="238"/>
      <c r="N7" s="238"/>
      <c r="O7" s="238"/>
      <c r="P7" s="238"/>
      <c r="Q7" s="238"/>
      <c r="R7" s="238"/>
      <c r="S7" s="241"/>
      <c r="T7" s="238"/>
      <c r="U7" s="238"/>
      <c r="V7" s="238"/>
      <c r="W7" s="238"/>
      <c r="X7" s="238"/>
      <c r="Y7" s="238"/>
      <c r="Z7" s="238"/>
      <c r="AA7" s="238"/>
      <c r="AB7" s="238"/>
      <c r="AC7" s="238"/>
      <c r="AD7" s="238"/>
      <c r="AE7" s="238"/>
      <c r="AF7" s="238"/>
      <c r="AG7" s="238"/>
      <c r="AH7" s="238"/>
      <c r="AI7" s="238"/>
      <c r="AJ7" s="241"/>
      <c r="AK7" s="238"/>
      <c r="AL7" s="238"/>
      <c r="AM7" s="238"/>
      <c r="AN7" s="238"/>
      <c r="AO7" s="238"/>
      <c r="AP7" s="238"/>
      <c r="AQ7" s="238"/>
      <c r="AR7" s="238"/>
      <c r="AS7" s="238"/>
      <c r="AT7" s="238"/>
      <c r="AU7" s="238"/>
      <c r="AV7" s="238"/>
      <c r="AW7" s="238"/>
      <c r="AX7" s="238"/>
      <c r="AY7" s="238"/>
      <c r="AZ7" s="238"/>
      <c r="BA7" s="238"/>
      <c r="BB7" s="238"/>
      <c r="BC7" s="287"/>
      <c r="BD7" s="287"/>
      <c r="BE7" s="323"/>
    </row>
    <row r="8" spans="1:57" ht="20.25" customHeight="1" thickBot="1" x14ac:dyDescent="0.2">
      <c r="A8" s="238"/>
      <c r="B8" s="1612" t="s">
        <v>552</v>
      </c>
      <c r="C8" s="1615" t="s">
        <v>551</v>
      </c>
      <c r="D8" s="1616"/>
      <c r="E8" s="1621" t="s">
        <v>550</v>
      </c>
      <c r="F8" s="1616"/>
      <c r="G8" s="1621" t="s">
        <v>549</v>
      </c>
      <c r="H8" s="1615"/>
      <c r="I8" s="1615"/>
      <c r="J8" s="1615"/>
      <c r="K8" s="1616"/>
      <c r="L8" s="1621" t="s">
        <v>548</v>
      </c>
      <c r="M8" s="1615"/>
      <c r="N8" s="1615"/>
      <c r="O8" s="1624"/>
      <c r="P8" s="1627" t="s">
        <v>547</v>
      </c>
      <c r="Q8" s="1628"/>
      <c r="R8" s="1628"/>
      <c r="S8" s="1628"/>
      <c r="T8" s="1628"/>
      <c r="U8" s="1628"/>
      <c r="V8" s="1628"/>
      <c r="W8" s="1628"/>
      <c r="X8" s="1628"/>
      <c r="Y8" s="1628"/>
      <c r="Z8" s="1628"/>
      <c r="AA8" s="1628"/>
      <c r="AB8" s="1628"/>
      <c r="AC8" s="1628"/>
      <c r="AD8" s="1628"/>
      <c r="AE8" s="1628"/>
      <c r="AF8" s="1628"/>
      <c r="AG8" s="1628"/>
      <c r="AH8" s="1628"/>
      <c r="AI8" s="1628"/>
      <c r="AJ8" s="1628"/>
      <c r="AK8" s="1628"/>
      <c r="AL8" s="1628"/>
      <c r="AM8" s="1628"/>
      <c r="AN8" s="1628"/>
      <c r="AO8" s="1628"/>
      <c r="AP8" s="1628"/>
      <c r="AQ8" s="1628"/>
      <c r="AR8" s="1628"/>
      <c r="AS8" s="1628"/>
      <c r="AT8" s="1628"/>
      <c r="AU8" s="1633" t="str">
        <f>IF(AZ3="４週","(9)1～4週目の勤務時間数合計","(9)1か月の勤務時間数合計")</f>
        <v>(9)1～4週目の勤務時間数合計</v>
      </c>
      <c r="AV8" s="1634"/>
      <c r="AW8" s="1633" t="s">
        <v>546</v>
      </c>
      <c r="AX8" s="1634"/>
      <c r="AY8" s="1641" t="s">
        <v>545</v>
      </c>
      <c r="AZ8" s="1641"/>
      <c r="BA8" s="1641"/>
      <c r="BB8" s="1641"/>
      <c r="BC8" s="1641"/>
      <c r="BD8" s="1641"/>
    </row>
    <row r="9" spans="1:57" ht="20.25" customHeight="1" thickBot="1" x14ac:dyDescent="0.2">
      <c r="A9" s="238"/>
      <c r="B9" s="1613"/>
      <c r="C9" s="1617"/>
      <c r="D9" s="1618"/>
      <c r="E9" s="1622"/>
      <c r="F9" s="1618"/>
      <c r="G9" s="1622"/>
      <c r="H9" s="1617"/>
      <c r="I9" s="1617"/>
      <c r="J9" s="1617"/>
      <c r="K9" s="1618"/>
      <c r="L9" s="1622"/>
      <c r="M9" s="1617"/>
      <c r="N9" s="1617"/>
      <c r="O9" s="1625"/>
      <c r="P9" s="1643" t="s">
        <v>544</v>
      </c>
      <c r="Q9" s="1644"/>
      <c r="R9" s="1644"/>
      <c r="S9" s="1644"/>
      <c r="T9" s="1644"/>
      <c r="U9" s="1644"/>
      <c r="V9" s="1645"/>
      <c r="W9" s="1643" t="s">
        <v>543</v>
      </c>
      <c r="X9" s="1644"/>
      <c r="Y9" s="1644"/>
      <c r="Z9" s="1644"/>
      <c r="AA9" s="1644"/>
      <c r="AB9" s="1644"/>
      <c r="AC9" s="1645"/>
      <c r="AD9" s="1643" t="s">
        <v>542</v>
      </c>
      <c r="AE9" s="1644"/>
      <c r="AF9" s="1644"/>
      <c r="AG9" s="1644"/>
      <c r="AH9" s="1644"/>
      <c r="AI9" s="1644"/>
      <c r="AJ9" s="1645"/>
      <c r="AK9" s="1643" t="s">
        <v>541</v>
      </c>
      <c r="AL9" s="1644"/>
      <c r="AM9" s="1644"/>
      <c r="AN9" s="1644"/>
      <c r="AO9" s="1644"/>
      <c r="AP9" s="1644"/>
      <c r="AQ9" s="1645"/>
      <c r="AR9" s="1643" t="s">
        <v>540</v>
      </c>
      <c r="AS9" s="1644"/>
      <c r="AT9" s="1645"/>
      <c r="AU9" s="1635"/>
      <c r="AV9" s="1636"/>
      <c r="AW9" s="1635"/>
      <c r="AX9" s="1636"/>
      <c r="AY9" s="1641"/>
      <c r="AZ9" s="1641"/>
      <c r="BA9" s="1641"/>
      <c r="BB9" s="1641"/>
      <c r="BC9" s="1641"/>
      <c r="BD9" s="1641"/>
    </row>
    <row r="10" spans="1:57" ht="20.25" customHeight="1" thickBot="1" x14ac:dyDescent="0.2">
      <c r="A10" s="238"/>
      <c r="B10" s="1613"/>
      <c r="C10" s="1617"/>
      <c r="D10" s="1618"/>
      <c r="E10" s="1622"/>
      <c r="F10" s="1618"/>
      <c r="G10" s="1622"/>
      <c r="H10" s="1617"/>
      <c r="I10" s="1617"/>
      <c r="J10" s="1617"/>
      <c r="K10" s="1618"/>
      <c r="L10" s="1622"/>
      <c r="M10" s="1617"/>
      <c r="N10" s="1617"/>
      <c r="O10" s="1625"/>
      <c r="P10" s="286">
        <f>DAY(DATE($X$2,$AB$2,1))</f>
        <v>1</v>
      </c>
      <c r="Q10" s="266">
        <f>DAY(DATE($X$2,$AB$2,2))</f>
        <v>2</v>
      </c>
      <c r="R10" s="266">
        <f>DAY(DATE($X$2,$AB$2,3))</f>
        <v>3</v>
      </c>
      <c r="S10" s="266">
        <f>DAY(DATE($X$2,$AB$2,4))</f>
        <v>4</v>
      </c>
      <c r="T10" s="266">
        <f>DAY(DATE($X$2,$AB$2,5))</f>
        <v>5</v>
      </c>
      <c r="U10" s="266">
        <f>DAY(DATE($X$2,$AB$2,6))</f>
        <v>6</v>
      </c>
      <c r="V10" s="285">
        <f>DAY(DATE($X$2,$AB$2,7))</f>
        <v>7</v>
      </c>
      <c r="W10" s="286">
        <f>DAY(DATE($X$2,$AB$2,8))</f>
        <v>8</v>
      </c>
      <c r="X10" s="266">
        <f>DAY(DATE($X$2,$AB$2,9))</f>
        <v>9</v>
      </c>
      <c r="Y10" s="266">
        <f>DAY(DATE($X$2,$AB$2,10))</f>
        <v>10</v>
      </c>
      <c r="Z10" s="266">
        <f>DAY(DATE($X$2,$AB$2,11))</f>
        <v>11</v>
      </c>
      <c r="AA10" s="266">
        <f>DAY(DATE($X$2,$AB$2,12))</f>
        <v>12</v>
      </c>
      <c r="AB10" s="266">
        <f>DAY(DATE($X$2,$AB$2,13))</f>
        <v>13</v>
      </c>
      <c r="AC10" s="285">
        <f>DAY(DATE($X$2,$AB$2,14))</f>
        <v>14</v>
      </c>
      <c r="AD10" s="286">
        <f>DAY(DATE($X$2,$AB$2,15))</f>
        <v>15</v>
      </c>
      <c r="AE10" s="266">
        <f>DAY(DATE($X$2,$AB$2,16))</f>
        <v>16</v>
      </c>
      <c r="AF10" s="266">
        <f>DAY(DATE($X$2,$AB$2,17))</f>
        <v>17</v>
      </c>
      <c r="AG10" s="266">
        <f>DAY(DATE($X$2,$AB$2,18))</f>
        <v>18</v>
      </c>
      <c r="AH10" s="266">
        <f>DAY(DATE($X$2,$AB$2,19))</f>
        <v>19</v>
      </c>
      <c r="AI10" s="266">
        <f>DAY(DATE($X$2,$AB$2,20))</f>
        <v>20</v>
      </c>
      <c r="AJ10" s="285">
        <f>DAY(DATE($X$2,$AB$2,21))</f>
        <v>21</v>
      </c>
      <c r="AK10" s="286">
        <f>DAY(DATE($X$2,$AB$2,22))</f>
        <v>22</v>
      </c>
      <c r="AL10" s="266">
        <f>DAY(DATE($X$2,$AB$2,23))</f>
        <v>23</v>
      </c>
      <c r="AM10" s="266">
        <f>DAY(DATE($X$2,$AB$2,24))</f>
        <v>24</v>
      </c>
      <c r="AN10" s="266">
        <f>DAY(DATE($X$2,$AB$2,25))</f>
        <v>25</v>
      </c>
      <c r="AO10" s="266">
        <f>DAY(DATE($X$2,$AB$2,26))</f>
        <v>26</v>
      </c>
      <c r="AP10" s="266">
        <f>DAY(DATE($X$2,$AB$2,27))</f>
        <v>27</v>
      </c>
      <c r="AQ10" s="285">
        <f>DAY(DATE($X$2,$AB$2,28))</f>
        <v>28</v>
      </c>
      <c r="AR10" s="286" t="str">
        <f>IF(AZ3="暦月",IF(DAY(DATE($X$2,$AB$2,29))=29,29,""),"")</f>
        <v/>
      </c>
      <c r="AS10" s="266" t="str">
        <f>IF(AZ3="暦月",IF(DAY(DATE($X$2,$AB$2,30))=30,30,""),"")</f>
        <v/>
      </c>
      <c r="AT10" s="285" t="str">
        <f>IF(AZ3="暦月",IF(DAY(DATE($X$2,$AB$2,31))=31,31,""),"")</f>
        <v/>
      </c>
      <c r="AU10" s="1635"/>
      <c r="AV10" s="1636"/>
      <c r="AW10" s="1635"/>
      <c r="AX10" s="1636"/>
      <c r="AY10" s="1641"/>
      <c r="AZ10" s="1641"/>
      <c r="BA10" s="1641"/>
      <c r="BB10" s="1641"/>
      <c r="BC10" s="1641"/>
      <c r="BD10" s="1641"/>
    </row>
    <row r="11" spans="1:57" ht="20.25" hidden="1" customHeight="1" thickBot="1" x14ac:dyDescent="0.2">
      <c r="A11" s="238"/>
      <c r="B11" s="1613"/>
      <c r="C11" s="1617"/>
      <c r="D11" s="1618"/>
      <c r="E11" s="1622"/>
      <c r="F11" s="1618"/>
      <c r="G11" s="1622"/>
      <c r="H11" s="1617"/>
      <c r="I11" s="1617"/>
      <c r="J11" s="1617"/>
      <c r="K11" s="1618"/>
      <c r="L11" s="1622"/>
      <c r="M11" s="1617"/>
      <c r="N11" s="1617"/>
      <c r="O11" s="1625"/>
      <c r="P11" s="286">
        <f>WEEKDAY(DATE($X$2,$AB$2,1))</f>
        <v>2</v>
      </c>
      <c r="Q11" s="266">
        <f>WEEKDAY(DATE($X$2,$AB$2,2))</f>
        <v>3</v>
      </c>
      <c r="R11" s="266">
        <f>WEEKDAY(DATE($X$2,$AB$2,3))</f>
        <v>4</v>
      </c>
      <c r="S11" s="266">
        <f>WEEKDAY(DATE($X$2,$AB$2,4))</f>
        <v>5</v>
      </c>
      <c r="T11" s="266">
        <f>WEEKDAY(DATE($X$2,$AB$2,5))</f>
        <v>6</v>
      </c>
      <c r="U11" s="266">
        <f>WEEKDAY(DATE($X$2,$AB$2,6))</f>
        <v>7</v>
      </c>
      <c r="V11" s="285">
        <f>WEEKDAY(DATE($X$2,$AB$2,7))</f>
        <v>1</v>
      </c>
      <c r="W11" s="286">
        <f>WEEKDAY(DATE($X$2,$AB$2,8))</f>
        <v>2</v>
      </c>
      <c r="X11" s="266">
        <f>WEEKDAY(DATE($X$2,$AB$2,9))</f>
        <v>3</v>
      </c>
      <c r="Y11" s="266">
        <f>WEEKDAY(DATE($X$2,$AB$2,10))</f>
        <v>4</v>
      </c>
      <c r="Z11" s="266">
        <f>WEEKDAY(DATE($X$2,$AB$2,11))</f>
        <v>5</v>
      </c>
      <c r="AA11" s="266">
        <f>WEEKDAY(DATE($X$2,$AB$2,12))</f>
        <v>6</v>
      </c>
      <c r="AB11" s="266">
        <f>WEEKDAY(DATE($X$2,$AB$2,13))</f>
        <v>7</v>
      </c>
      <c r="AC11" s="285">
        <f>WEEKDAY(DATE($X$2,$AB$2,14))</f>
        <v>1</v>
      </c>
      <c r="AD11" s="286">
        <f>WEEKDAY(DATE($X$2,$AB$2,15))</f>
        <v>2</v>
      </c>
      <c r="AE11" s="266">
        <f>WEEKDAY(DATE($X$2,$AB$2,16))</f>
        <v>3</v>
      </c>
      <c r="AF11" s="266">
        <f>WEEKDAY(DATE($X$2,$AB$2,17))</f>
        <v>4</v>
      </c>
      <c r="AG11" s="266">
        <f>WEEKDAY(DATE($X$2,$AB$2,18))</f>
        <v>5</v>
      </c>
      <c r="AH11" s="266">
        <f>WEEKDAY(DATE($X$2,$AB$2,19))</f>
        <v>6</v>
      </c>
      <c r="AI11" s="266">
        <f>WEEKDAY(DATE($X$2,$AB$2,20))</f>
        <v>7</v>
      </c>
      <c r="AJ11" s="285">
        <f>WEEKDAY(DATE($X$2,$AB$2,21))</f>
        <v>1</v>
      </c>
      <c r="AK11" s="286">
        <f>WEEKDAY(DATE($X$2,$AB$2,22))</f>
        <v>2</v>
      </c>
      <c r="AL11" s="266">
        <f>WEEKDAY(DATE($X$2,$AB$2,23))</f>
        <v>3</v>
      </c>
      <c r="AM11" s="266">
        <f>WEEKDAY(DATE($X$2,$AB$2,24))</f>
        <v>4</v>
      </c>
      <c r="AN11" s="266">
        <f>WEEKDAY(DATE($X$2,$AB$2,25))</f>
        <v>5</v>
      </c>
      <c r="AO11" s="266">
        <f>WEEKDAY(DATE($X$2,$AB$2,26))</f>
        <v>6</v>
      </c>
      <c r="AP11" s="266">
        <f>WEEKDAY(DATE($X$2,$AB$2,27))</f>
        <v>7</v>
      </c>
      <c r="AQ11" s="285">
        <f>WEEKDAY(DATE($X$2,$AB$2,28))</f>
        <v>1</v>
      </c>
      <c r="AR11" s="286">
        <f>IF(AR10=29,WEEKDAY(DATE($X$2,$AB$2,29)),0)</f>
        <v>0</v>
      </c>
      <c r="AS11" s="266">
        <f>IF(AS10=30,WEEKDAY(DATE($X$2,$AB$2,30)),0)</f>
        <v>0</v>
      </c>
      <c r="AT11" s="285">
        <f>IF(AT10=31,WEEKDAY(DATE($X$2,$AB$2,31)),0)</f>
        <v>0</v>
      </c>
      <c r="AU11" s="1637"/>
      <c r="AV11" s="1638"/>
      <c r="AW11" s="1637"/>
      <c r="AX11" s="1638"/>
      <c r="AY11" s="1642"/>
      <c r="AZ11" s="1642"/>
      <c r="BA11" s="1642"/>
      <c r="BB11" s="1642"/>
      <c r="BC11" s="1642"/>
      <c r="BD11" s="1642"/>
    </row>
    <row r="12" spans="1:57" ht="20.25" customHeight="1" thickBot="1" x14ac:dyDescent="0.2">
      <c r="A12" s="238"/>
      <c r="B12" s="1614"/>
      <c r="C12" s="1619"/>
      <c r="D12" s="1620"/>
      <c r="E12" s="1623"/>
      <c r="F12" s="1620"/>
      <c r="G12" s="1623"/>
      <c r="H12" s="1619"/>
      <c r="I12" s="1619"/>
      <c r="J12" s="1619"/>
      <c r="K12" s="1620"/>
      <c r="L12" s="1623"/>
      <c r="M12" s="1619"/>
      <c r="N12" s="1619"/>
      <c r="O12" s="1626"/>
      <c r="P12" s="284" t="str">
        <f>IF(P11=1,"日",IF(P11=2,"月",IF(P11=3,"火",IF(P11=4,"水",IF(P11=5,"木",IF(P11=6,"金","土"))))))</f>
        <v>月</v>
      </c>
      <c r="Q12" s="282" t="str">
        <f t="shared" ref="Q12:AQ12" si="0">IF(Q11=1,"日",IF(Q11=2,"月",IF(Q11=3,"火",IF(Q11=4,"水",IF(Q11=5,"木",IF(Q11=6,"金","土"))))))</f>
        <v>火</v>
      </c>
      <c r="R12" s="282" t="str">
        <f t="shared" si="0"/>
        <v>水</v>
      </c>
      <c r="S12" s="282" t="str">
        <f t="shared" si="0"/>
        <v>木</v>
      </c>
      <c r="T12" s="282" t="str">
        <f t="shared" si="0"/>
        <v>金</v>
      </c>
      <c r="U12" s="282" t="str">
        <f t="shared" si="0"/>
        <v>土</v>
      </c>
      <c r="V12" s="283" t="str">
        <f t="shared" si="0"/>
        <v>日</v>
      </c>
      <c r="W12" s="284" t="str">
        <f t="shared" si="0"/>
        <v>月</v>
      </c>
      <c r="X12" s="282" t="str">
        <f t="shared" si="0"/>
        <v>火</v>
      </c>
      <c r="Y12" s="282" t="str">
        <f t="shared" si="0"/>
        <v>水</v>
      </c>
      <c r="Z12" s="282" t="str">
        <f t="shared" si="0"/>
        <v>木</v>
      </c>
      <c r="AA12" s="282" t="str">
        <f t="shared" si="0"/>
        <v>金</v>
      </c>
      <c r="AB12" s="282" t="str">
        <f t="shared" si="0"/>
        <v>土</v>
      </c>
      <c r="AC12" s="283" t="str">
        <f t="shared" si="0"/>
        <v>日</v>
      </c>
      <c r="AD12" s="284" t="str">
        <f t="shared" si="0"/>
        <v>月</v>
      </c>
      <c r="AE12" s="282" t="str">
        <f t="shared" si="0"/>
        <v>火</v>
      </c>
      <c r="AF12" s="282" t="str">
        <f t="shared" si="0"/>
        <v>水</v>
      </c>
      <c r="AG12" s="282" t="str">
        <f t="shared" si="0"/>
        <v>木</v>
      </c>
      <c r="AH12" s="282" t="str">
        <f t="shared" si="0"/>
        <v>金</v>
      </c>
      <c r="AI12" s="282" t="str">
        <f t="shared" si="0"/>
        <v>土</v>
      </c>
      <c r="AJ12" s="283" t="str">
        <f t="shared" si="0"/>
        <v>日</v>
      </c>
      <c r="AK12" s="284" t="str">
        <f t="shared" si="0"/>
        <v>月</v>
      </c>
      <c r="AL12" s="282" t="str">
        <f t="shared" si="0"/>
        <v>火</v>
      </c>
      <c r="AM12" s="282" t="str">
        <f t="shared" si="0"/>
        <v>水</v>
      </c>
      <c r="AN12" s="282" t="str">
        <f t="shared" si="0"/>
        <v>木</v>
      </c>
      <c r="AO12" s="282" t="str">
        <f t="shared" si="0"/>
        <v>金</v>
      </c>
      <c r="AP12" s="282" t="str">
        <f t="shared" si="0"/>
        <v>土</v>
      </c>
      <c r="AQ12" s="283" t="str">
        <f t="shared" si="0"/>
        <v>日</v>
      </c>
      <c r="AR12" s="282" t="str">
        <f>IF(AR11=1,"日",IF(AR11=2,"月",IF(AR11=3,"火",IF(AR11=4,"水",IF(AR11=5,"木",IF(AR11=6,"金",IF(AR11=0,"","土")))))))</f>
        <v/>
      </c>
      <c r="AS12" s="282" t="str">
        <f>IF(AS11=1,"日",IF(AS11=2,"月",IF(AS11=3,"火",IF(AS11=4,"水",IF(AS11=5,"木",IF(AS11=6,"金",IF(AS11=0,"","土")))))))</f>
        <v/>
      </c>
      <c r="AT12" s="282" t="str">
        <f>IF(AT11=1,"日",IF(AT11=2,"月",IF(AT11=3,"火",IF(AT11=4,"水",IF(AT11=5,"木",IF(AT11=6,"金",IF(AT11=0,"","土")))))))</f>
        <v/>
      </c>
      <c r="AU12" s="1639"/>
      <c r="AV12" s="1640"/>
      <c r="AW12" s="1639"/>
      <c r="AX12" s="1640"/>
      <c r="AY12" s="1642"/>
      <c r="AZ12" s="1642"/>
      <c r="BA12" s="1642"/>
      <c r="BB12" s="1642"/>
      <c r="BC12" s="1642"/>
      <c r="BD12" s="1642"/>
    </row>
    <row r="13" spans="1:57" ht="39.950000000000003" customHeight="1" x14ac:dyDescent="0.15">
      <c r="A13" s="238"/>
      <c r="B13" s="315">
        <v>1</v>
      </c>
      <c r="C13" s="1598" t="s">
        <v>573</v>
      </c>
      <c r="D13" s="1599"/>
      <c r="E13" s="1600" t="s">
        <v>574</v>
      </c>
      <c r="F13" s="1601"/>
      <c r="G13" s="1602" t="s">
        <v>575</v>
      </c>
      <c r="H13" s="1603"/>
      <c r="I13" s="1603"/>
      <c r="J13" s="1603"/>
      <c r="K13" s="1604"/>
      <c r="L13" s="1605" t="s">
        <v>576</v>
      </c>
      <c r="M13" s="1606"/>
      <c r="N13" s="1606"/>
      <c r="O13" s="1607"/>
      <c r="P13" s="280">
        <v>8</v>
      </c>
      <c r="Q13" s="279">
        <v>8</v>
      </c>
      <c r="R13" s="279">
        <v>8</v>
      </c>
      <c r="S13" s="279"/>
      <c r="T13" s="279"/>
      <c r="U13" s="279">
        <v>8</v>
      </c>
      <c r="V13" s="278">
        <v>8</v>
      </c>
      <c r="W13" s="280">
        <v>8</v>
      </c>
      <c r="X13" s="279">
        <v>8</v>
      </c>
      <c r="Y13" s="279">
        <v>8</v>
      </c>
      <c r="Z13" s="279"/>
      <c r="AA13" s="279"/>
      <c r="AB13" s="279">
        <v>8</v>
      </c>
      <c r="AC13" s="278">
        <v>8</v>
      </c>
      <c r="AD13" s="280">
        <v>8</v>
      </c>
      <c r="AE13" s="279">
        <v>8</v>
      </c>
      <c r="AF13" s="279">
        <v>8</v>
      </c>
      <c r="AG13" s="279"/>
      <c r="AH13" s="279"/>
      <c r="AI13" s="279">
        <v>8</v>
      </c>
      <c r="AJ13" s="278">
        <v>8</v>
      </c>
      <c r="AK13" s="280">
        <v>8</v>
      </c>
      <c r="AL13" s="279">
        <v>8</v>
      </c>
      <c r="AM13" s="279">
        <v>8</v>
      </c>
      <c r="AN13" s="279"/>
      <c r="AO13" s="279"/>
      <c r="AP13" s="279">
        <v>8</v>
      </c>
      <c r="AQ13" s="278">
        <v>8</v>
      </c>
      <c r="AR13" s="280"/>
      <c r="AS13" s="279"/>
      <c r="AT13" s="278"/>
      <c r="AU13" s="1608">
        <f>IF($AZ$3="４週",SUM(P13:AQ13),IF($AZ$3="暦月",SUM(P13:AT13),""))</f>
        <v>160</v>
      </c>
      <c r="AV13" s="1609"/>
      <c r="AW13" s="1610">
        <f t="shared" ref="AW13:AW30" si="1">IF($AZ$3="４週",AU13/4,IF($AZ$3="暦月",AU13/($AZ$6/7),""))</f>
        <v>40</v>
      </c>
      <c r="AX13" s="1611"/>
      <c r="AY13" s="1595"/>
      <c r="AZ13" s="1596"/>
      <c r="BA13" s="1596"/>
      <c r="BB13" s="1596"/>
      <c r="BC13" s="1596"/>
      <c r="BD13" s="1597"/>
    </row>
    <row r="14" spans="1:57" ht="39.950000000000003" customHeight="1" x14ac:dyDescent="0.15">
      <c r="A14" s="238"/>
      <c r="B14" s="274">
        <f t="shared" ref="B14:B30" si="2">B13+1</f>
        <v>2</v>
      </c>
      <c r="C14" s="1581" t="s">
        <v>577</v>
      </c>
      <c r="D14" s="1582"/>
      <c r="E14" s="1583" t="s">
        <v>574</v>
      </c>
      <c r="F14" s="1584"/>
      <c r="G14" s="1585" t="s">
        <v>578</v>
      </c>
      <c r="H14" s="1586"/>
      <c r="I14" s="1586"/>
      <c r="J14" s="1586"/>
      <c r="K14" s="1587"/>
      <c r="L14" s="1588" t="s">
        <v>579</v>
      </c>
      <c r="M14" s="1589"/>
      <c r="N14" s="1589"/>
      <c r="O14" s="1590"/>
      <c r="P14" s="273">
        <v>8</v>
      </c>
      <c r="Q14" s="272">
        <v>8</v>
      </c>
      <c r="R14" s="272"/>
      <c r="S14" s="272">
        <v>8</v>
      </c>
      <c r="T14" s="272">
        <v>8</v>
      </c>
      <c r="U14" s="272">
        <v>8</v>
      </c>
      <c r="V14" s="271"/>
      <c r="W14" s="273">
        <v>8</v>
      </c>
      <c r="X14" s="272">
        <v>8</v>
      </c>
      <c r="Y14" s="272"/>
      <c r="Z14" s="272">
        <v>8</v>
      </c>
      <c r="AA14" s="272">
        <v>8</v>
      </c>
      <c r="AB14" s="272">
        <v>8</v>
      </c>
      <c r="AC14" s="271"/>
      <c r="AD14" s="273">
        <v>8</v>
      </c>
      <c r="AE14" s="272">
        <v>8</v>
      </c>
      <c r="AF14" s="272"/>
      <c r="AG14" s="272">
        <v>8</v>
      </c>
      <c r="AH14" s="272">
        <v>8</v>
      </c>
      <c r="AI14" s="272">
        <v>8</v>
      </c>
      <c r="AJ14" s="271"/>
      <c r="AK14" s="273">
        <v>8</v>
      </c>
      <c r="AL14" s="272">
        <v>8</v>
      </c>
      <c r="AM14" s="272"/>
      <c r="AN14" s="272">
        <v>8</v>
      </c>
      <c r="AO14" s="272">
        <v>8</v>
      </c>
      <c r="AP14" s="272">
        <v>8</v>
      </c>
      <c r="AQ14" s="271"/>
      <c r="AR14" s="273"/>
      <c r="AS14" s="272"/>
      <c r="AT14" s="271"/>
      <c r="AU14" s="1591">
        <f>IF($AZ$3="４週",SUM(P14:AQ14),IF($AZ$3="暦月",SUM(P14:AT14),""))</f>
        <v>160</v>
      </c>
      <c r="AV14" s="1592"/>
      <c r="AW14" s="1593">
        <f t="shared" si="1"/>
        <v>40</v>
      </c>
      <c r="AX14" s="1594"/>
      <c r="AY14" s="1561"/>
      <c r="AZ14" s="1562"/>
      <c r="BA14" s="1562"/>
      <c r="BB14" s="1562"/>
      <c r="BC14" s="1562"/>
      <c r="BD14" s="1563"/>
    </row>
    <row r="15" spans="1:57" ht="39.950000000000003" customHeight="1" x14ac:dyDescent="0.15">
      <c r="A15" s="238"/>
      <c r="B15" s="274">
        <f t="shared" si="2"/>
        <v>3</v>
      </c>
      <c r="C15" s="1581" t="s">
        <v>580</v>
      </c>
      <c r="D15" s="1582"/>
      <c r="E15" s="1583" t="s">
        <v>574</v>
      </c>
      <c r="F15" s="1584"/>
      <c r="G15" s="1585" t="s">
        <v>581</v>
      </c>
      <c r="H15" s="1586"/>
      <c r="I15" s="1586"/>
      <c r="J15" s="1586"/>
      <c r="K15" s="1587"/>
      <c r="L15" s="1588" t="s">
        <v>582</v>
      </c>
      <c r="M15" s="1589"/>
      <c r="N15" s="1589"/>
      <c r="O15" s="1590"/>
      <c r="P15" s="273"/>
      <c r="Q15" s="272">
        <v>8</v>
      </c>
      <c r="R15" s="272">
        <v>8</v>
      </c>
      <c r="S15" s="272"/>
      <c r="T15" s="272">
        <v>8</v>
      </c>
      <c r="U15" s="272">
        <v>8</v>
      </c>
      <c r="V15" s="271">
        <v>8</v>
      </c>
      <c r="W15" s="273"/>
      <c r="X15" s="272">
        <v>8</v>
      </c>
      <c r="Y15" s="272">
        <v>8</v>
      </c>
      <c r="Z15" s="272"/>
      <c r="AA15" s="272">
        <v>8</v>
      </c>
      <c r="AB15" s="272">
        <v>8</v>
      </c>
      <c r="AC15" s="271">
        <v>8</v>
      </c>
      <c r="AD15" s="273"/>
      <c r="AE15" s="272">
        <v>8</v>
      </c>
      <c r="AF15" s="272">
        <v>8</v>
      </c>
      <c r="AG15" s="272"/>
      <c r="AH15" s="272">
        <v>8</v>
      </c>
      <c r="AI15" s="272">
        <v>8</v>
      </c>
      <c r="AJ15" s="271">
        <v>8</v>
      </c>
      <c r="AK15" s="273"/>
      <c r="AL15" s="272">
        <v>8</v>
      </c>
      <c r="AM15" s="272">
        <v>8</v>
      </c>
      <c r="AN15" s="272"/>
      <c r="AO15" s="272">
        <v>8</v>
      </c>
      <c r="AP15" s="272">
        <v>8</v>
      </c>
      <c r="AQ15" s="271">
        <v>8</v>
      </c>
      <c r="AR15" s="273"/>
      <c r="AS15" s="272"/>
      <c r="AT15" s="271"/>
      <c r="AU15" s="1591">
        <f>IF($AZ$3="４週",SUM(P15:AQ15),IF($AZ$3="暦月",SUM(P15:AT15),""))</f>
        <v>160</v>
      </c>
      <c r="AV15" s="1592"/>
      <c r="AW15" s="1593">
        <f t="shared" si="1"/>
        <v>40</v>
      </c>
      <c r="AX15" s="1594"/>
      <c r="AY15" s="1561"/>
      <c r="AZ15" s="1562"/>
      <c r="BA15" s="1562"/>
      <c r="BB15" s="1562"/>
      <c r="BC15" s="1562"/>
      <c r="BD15" s="1563"/>
    </row>
    <row r="16" spans="1:57" ht="39.950000000000003" customHeight="1" x14ac:dyDescent="0.15">
      <c r="A16" s="238"/>
      <c r="B16" s="274">
        <f t="shared" si="2"/>
        <v>4</v>
      </c>
      <c r="C16" s="1581" t="s">
        <v>577</v>
      </c>
      <c r="D16" s="1582"/>
      <c r="E16" s="1583" t="s">
        <v>583</v>
      </c>
      <c r="F16" s="1584"/>
      <c r="G16" s="1585" t="s">
        <v>584</v>
      </c>
      <c r="H16" s="1586"/>
      <c r="I16" s="1586"/>
      <c r="J16" s="1586"/>
      <c r="K16" s="1587"/>
      <c r="L16" s="1588" t="s">
        <v>585</v>
      </c>
      <c r="M16" s="1589"/>
      <c r="N16" s="1589"/>
      <c r="O16" s="1590"/>
      <c r="P16" s="273">
        <v>4</v>
      </c>
      <c r="Q16" s="272">
        <v>4</v>
      </c>
      <c r="R16" s="272"/>
      <c r="S16" s="272"/>
      <c r="T16" s="272">
        <v>4</v>
      </c>
      <c r="U16" s="272">
        <v>4</v>
      </c>
      <c r="V16" s="271">
        <v>4</v>
      </c>
      <c r="W16" s="273">
        <v>4</v>
      </c>
      <c r="X16" s="272">
        <v>4</v>
      </c>
      <c r="Y16" s="272"/>
      <c r="Z16" s="272"/>
      <c r="AA16" s="272">
        <v>4</v>
      </c>
      <c r="AB16" s="272">
        <v>4</v>
      </c>
      <c r="AC16" s="271">
        <v>4</v>
      </c>
      <c r="AD16" s="273">
        <v>4</v>
      </c>
      <c r="AE16" s="272">
        <v>4</v>
      </c>
      <c r="AF16" s="272"/>
      <c r="AG16" s="272"/>
      <c r="AH16" s="272">
        <v>4</v>
      </c>
      <c r="AI16" s="272">
        <v>4</v>
      </c>
      <c r="AJ16" s="271">
        <v>4</v>
      </c>
      <c r="AK16" s="273">
        <v>4</v>
      </c>
      <c r="AL16" s="272">
        <v>4</v>
      </c>
      <c r="AM16" s="272"/>
      <c r="AN16" s="272"/>
      <c r="AO16" s="272">
        <v>4</v>
      </c>
      <c r="AP16" s="272">
        <v>4</v>
      </c>
      <c r="AQ16" s="271">
        <v>4</v>
      </c>
      <c r="AR16" s="273"/>
      <c r="AS16" s="272"/>
      <c r="AT16" s="271"/>
      <c r="AU16" s="1591">
        <f>IF($AZ$3="４週",SUM(P16:AQ16),IF($AZ$3="暦月",SUM(P16:AT16),""))</f>
        <v>80</v>
      </c>
      <c r="AV16" s="1592"/>
      <c r="AW16" s="1593">
        <f t="shared" si="1"/>
        <v>20</v>
      </c>
      <c r="AX16" s="1594"/>
      <c r="AY16" s="1561"/>
      <c r="AZ16" s="1562"/>
      <c r="BA16" s="1562"/>
      <c r="BB16" s="1562"/>
      <c r="BC16" s="1562"/>
      <c r="BD16" s="1563"/>
    </row>
    <row r="17" spans="1:56" ht="39.950000000000003" customHeight="1" x14ac:dyDescent="0.15">
      <c r="A17" s="238"/>
      <c r="B17" s="274">
        <f t="shared" si="2"/>
        <v>5</v>
      </c>
      <c r="C17" s="1581" t="s">
        <v>577</v>
      </c>
      <c r="D17" s="1582"/>
      <c r="E17" s="1583" t="s">
        <v>583</v>
      </c>
      <c r="F17" s="1584"/>
      <c r="G17" s="1585" t="s">
        <v>584</v>
      </c>
      <c r="H17" s="1586"/>
      <c r="I17" s="1586"/>
      <c r="J17" s="1586"/>
      <c r="K17" s="1587"/>
      <c r="L17" s="1588" t="s">
        <v>586</v>
      </c>
      <c r="M17" s="1589"/>
      <c r="N17" s="1589"/>
      <c r="O17" s="1590"/>
      <c r="P17" s="273">
        <v>4</v>
      </c>
      <c r="Q17" s="272">
        <v>4</v>
      </c>
      <c r="R17" s="272"/>
      <c r="S17" s="272"/>
      <c r="T17" s="272">
        <v>4</v>
      </c>
      <c r="U17" s="272">
        <v>4</v>
      </c>
      <c r="V17" s="271">
        <v>4</v>
      </c>
      <c r="W17" s="273">
        <v>4</v>
      </c>
      <c r="X17" s="272">
        <v>4</v>
      </c>
      <c r="Y17" s="272"/>
      <c r="Z17" s="272"/>
      <c r="AA17" s="272">
        <v>4</v>
      </c>
      <c r="AB17" s="272">
        <v>4</v>
      </c>
      <c r="AC17" s="271">
        <v>4</v>
      </c>
      <c r="AD17" s="273">
        <v>4</v>
      </c>
      <c r="AE17" s="272">
        <v>4</v>
      </c>
      <c r="AF17" s="272"/>
      <c r="AG17" s="272"/>
      <c r="AH17" s="272">
        <v>4</v>
      </c>
      <c r="AI17" s="272">
        <v>4</v>
      </c>
      <c r="AJ17" s="271">
        <v>4</v>
      </c>
      <c r="AK17" s="273">
        <v>4</v>
      </c>
      <c r="AL17" s="272">
        <v>4</v>
      </c>
      <c r="AM17" s="272"/>
      <c r="AN17" s="272"/>
      <c r="AO17" s="272">
        <v>4</v>
      </c>
      <c r="AP17" s="272">
        <v>4</v>
      </c>
      <c r="AQ17" s="271">
        <v>4</v>
      </c>
      <c r="AR17" s="273"/>
      <c r="AS17" s="272"/>
      <c r="AT17" s="271"/>
      <c r="AU17" s="1591">
        <f t="shared" ref="AU17:AU30" si="3">IF($AZ$3="４週",SUM(P17:AQ17),IF($AZ$3="暦月",SUM(P17:AT17),""))</f>
        <v>80</v>
      </c>
      <c r="AV17" s="1592"/>
      <c r="AW17" s="1593">
        <f t="shared" si="1"/>
        <v>20</v>
      </c>
      <c r="AX17" s="1594"/>
      <c r="AY17" s="1561"/>
      <c r="AZ17" s="1562"/>
      <c r="BA17" s="1562"/>
      <c r="BB17" s="1562"/>
      <c r="BC17" s="1562"/>
      <c r="BD17" s="1563"/>
    </row>
    <row r="18" spans="1:56" ht="39.950000000000003" customHeight="1" x14ac:dyDescent="0.15">
      <c r="A18" s="238"/>
      <c r="B18" s="274">
        <f t="shared" si="2"/>
        <v>6</v>
      </c>
      <c r="C18" s="1581" t="s">
        <v>577</v>
      </c>
      <c r="D18" s="1582"/>
      <c r="E18" s="1583" t="s">
        <v>583</v>
      </c>
      <c r="F18" s="1584"/>
      <c r="G18" s="1585" t="s">
        <v>584</v>
      </c>
      <c r="H18" s="1586"/>
      <c r="I18" s="1586"/>
      <c r="J18" s="1586"/>
      <c r="K18" s="1587"/>
      <c r="L18" s="1588" t="s">
        <v>587</v>
      </c>
      <c r="M18" s="1589"/>
      <c r="N18" s="1589"/>
      <c r="O18" s="1590"/>
      <c r="P18" s="273"/>
      <c r="Q18" s="272">
        <v>4</v>
      </c>
      <c r="R18" s="272">
        <v>4</v>
      </c>
      <c r="S18" s="272">
        <v>4</v>
      </c>
      <c r="T18" s="272">
        <v>4</v>
      </c>
      <c r="U18" s="272"/>
      <c r="V18" s="271">
        <v>4</v>
      </c>
      <c r="W18" s="273"/>
      <c r="X18" s="272">
        <v>4</v>
      </c>
      <c r="Y18" s="272">
        <v>4</v>
      </c>
      <c r="Z18" s="272">
        <v>4</v>
      </c>
      <c r="AA18" s="272">
        <v>4</v>
      </c>
      <c r="AB18" s="272"/>
      <c r="AC18" s="271">
        <v>4</v>
      </c>
      <c r="AD18" s="273"/>
      <c r="AE18" s="272">
        <v>4</v>
      </c>
      <c r="AF18" s="272">
        <v>4</v>
      </c>
      <c r="AG18" s="272">
        <v>4</v>
      </c>
      <c r="AH18" s="272">
        <v>4</v>
      </c>
      <c r="AI18" s="272"/>
      <c r="AJ18" s="271">
        <v>4</v>
      </c>
      <c r="AK18" s="273"/>
      <c r="AL18" s="272">
        <v>4</v>
      </c>
      <c r="AM18" s="272">
        <v>4</v>
      </c>
      <c r="AN18" s="272">
        <v>4</v>
      </c>
      <c r="AO18" s="272">
        <v>4</v>
      </c>
      <c r="AP18" s="272"/>
      <c r="AQ18" s="271">
        <v>4</v>
      </c>
      <c r="AR18" s="273"/>
      <c r="AS18" s="272"/>
      <c r="AT18" s="271"/>
      <c r="AU18" s="1591">
        <f t="shared" si="3"/>
        <v>80</v>
      </c>
      <c r="AV18" s="1592"/>
      <c r="AW18" s="1593">
        <f t="shared" si="1"/>
        <v>20</v>
      </c>
      <c r="AX18" s="1594"/>
      <c r="AY18" s="1561"/>
      <c r="AZ18" s="1562"/>
      <c r="BA18" s="1562"/>
      <c r="BB18" s="1562"/>
      <c r="BC18" s="1562"/>
      <c r="BD18" s="1563"/>
    </row>
    <row r="19" spans="1:56" ht="39.950000000000003" customHeight="1" x14ac:dyDescent="0.15">
      <c r="A19" s="238"/>
      <c r="B19" s="274">
        <f t="shared" si="2"/>
        <v>7</v>
      </c>
      <c r="C19" s="1581" t="s">
        <v>577</v>
      </c>
      <c r="D19" s="1582"/>
      <c r="E19" s="1583" t="s">
        <v>583</v>
      </c>
      <c r="F19" s="1584"/>
      <c r="G19" s="1585" t="s">
        <v>584</v>
      </c>
      <c r="H19" s="1586"/>
      <c r="I19" s="1586"/>
      <c r="J19" s="1586"/>
      <c r="K19" s="1587"/>
      <c r="L19" s="1588" t="s">
        <v>588</v>
      </c>
      <c r="M19" s="1589"/>
      <c r="N19" s="1589"/>
      <c r="O19" s="1590"/>
      <c r="P19" s="273">
        <v>4</v>
      </c>
      <c r="Q19" s="272"/>
      <c r="R19" s="272">
        <v>4</v>
      </c>
      <c r="S19" s="272">
        <v>4</v>
      </c>
      <c r="T19" s="272"/>
      <c r="U19" s="272">
        <v>4</v>
      </c>
      <c r="V19" s="271">
        <v>4</v>
      </c>
      <c r="W19" s="273">
        <v>4</v>
      </c>
      <c r="X19" s="272"/>
      <c r="Y19" s="272">
        <v>4</v>
      </c>
      <c r="Z19" s="272">
        <v>4</v>
      </c>
      <c r="AA19" s="272"/>
      <c r="AB19" s="272"/>
      <c r="AC19" s="271">
        <v>4</v>
      </c>
      <c r="AD19" s="273">
        <v>4</v>
      </c>
      <c r="AE19" s="272"/>
      <c r="AF19" s="272">
        <v>4</v>
      </c>
      <c r="AG19" s="272">
        <v>4</v>
      </c>
      <c r="AH19" s="272"/>
      <c r="AI19" s="272"/>
      <c r="AJ19" s="271">
        <v>4</v>
      </c>
      <c r="AK19" s="273">
        <v>4</v>
      </c>
      <c r="AL19" s="272"/>
      <c r="AM19" s="272">
        <v>4</v>
      </c>
      <c r="AN19" s="272">
        <v>4</v>
      </c>
      <c r="AO19" s="272"/>
      <c r="AP19" s="272"/>
      <c r="AQ19" s="271">
        <v>4</v>
      </c>
      <c r="AR19" s="273"/>
      <c r="AS19" s="272"/>
      <c r="AT19" s="271"/>
      <c r="AU19" s="1591">
        <f>IF($AZ$3="４週",SUM(P19:AQ19),IF($AZ$3="暦月",SUM(P19:AT19),""))</f>
        <v>68</v>
      </c>
      <c r="AV19" s="1592"/>
      <c r="AW19" s="1593">
        <f t="shared" si="1"/>
        <v>17</v>
      </c>
      <c r="AX19" s="1594"/>
      <c r="AY19" s="1561"/>
      <c r="AZ19" s="1562"/>
      <c r="BA19" s="1562"/>
      <c r="BB19" s="1562"/>
      <c r="BC19" s="1562"/>
      <c r="BD19" s="1563"/>
    </row>
    <row r="20" spans="1:56" ht="39.950000000000003" customHeight="1" x14ac:dyDescent="0.15">
      <c r="A20" s="238"/>
      <c r="B20" s="274">
        <f t="shared" si="2"/>
        <v>8</v>
      </c>
      <c r="C20" s="1581" t="s">
        <v>577</v>
      </c>
      <c r="D20" s="1582"/>
      <c r="E20" s="1583" t="s">
        <v>583</v>
      </c>
      <c r="F20" s="1584"/>
      <c r="G20" s="1585" t="s">
        <v>584</v>
      </c>
      <c r="H20" s="1586"/>
      <c r="I20" s="1586"/>
      <c r="J20" s="1586"/>
      <c r="K20" s="1587"/>
      <c r="L20" s="1588" t="s">
        <v>589</v>
      </c>
      <c r="M20" s="1589"/>
      <c r="N20" s="1589"/>
      <c r="O20" s="1590"/>
      <c r="P20" s="273">
        <v>4</v>
      </c>
      <c r="Q20" s="272"/>
      <c r="R20" s="272">
        <v>4</v>
      </c>
      <c r="S20" s="272">
        <v>4</v>
      </c>
      <c r="T20" s="272"/>
      <c r="U20" s="272"/>
      <c r="V20" s="271">
        <v>4</v>
      </c>
      <c r="W20" s="273">
        <v>4</v>
      </c>
      <c r="X20" s="272"/>
      <c r="Y20" s="272">
        <v>4</v>
      </c>
      <c r="Z20" s="272">
        <v>4</v>
      </c>
      <c r="AA20" s="272"/>
      <c r="AB20" s="272"/>
      <c r="AC20" s="271">
        <v>4</v>
      </c>
      <c r="AD20" s="273">
        <v>4</v>
      </c>
      <c r="AE20" s="272"/>
      <c r="AF20" s="272">
        <v>4</v>
      </c>
      <c r="AG20" s="272">
        <v>4</v>
      </c>
      <c r="AH20" s="272"/>
      <c r="AI20" s="272"/>
      <c r="AJ20" s="271">
        <v>4</v>
      </c>
      <c r="AK20" s="273">
        <v>4</v>
      </c>
      <c r="AL20" s="272"/>
      <c r="AM20" s="272">
        <v>4</v>
      </c>
      <c r="AN20" s="272">
        <v>4</v>
      </c>
      <c r="AO20" s="272"/>
      <c r="AP20" s="272"/>
      <c r="AQ20" s="271">
        <v>4</v>
      </c>
      <c r="AR20" s="273"/>
      <c r="AS20" s="272"/>
      <c r="AT20" s="271"/>
      <c r="AU20" s="1591">
        <f t="shared" si="3"/>
        <v>64</v>
      </c>
      <c r="AV20" s="1592"/>
      <c r="AW20" s="1593">
        <f t="shared" si="1"/>
        <v>16</v>
      </c>
      <c r="AX20" s="1594"/>
      <c r="AY20" s="1561"/>
      <c r="AZ20" s="1562"/>
      <c r="BA20" s="1562"/>
      <c r="BB20" s="1562"/>
      <c r="BC20" s="1562"/>
      <c r="BD20" s="1563"/>
    </row>
    <row r="21" spans="1:56" ht="39.950000000000003" customHeight="1" x14ac:dyDescent="0.15">
      <c r="A21" s="238"/>
      <c r="B21" s="274">
        <f t="shared" si="2"/>
        <v>9</v>
      </c>
      <c r="C21" s="1581" t="s">
        <v>577</v>
      </c>
      <c r="D21" s="1582"/>
      <c r="E21" s="1583" t="s">
        <v>583</v>
      </c>
      <c r="F21" s="1584"/>
      <c r="G21" s="1585" t="s">
        <v>584</v>
      </c>
      <c r="H21" s="1586"/>
      <c r="I21" s="1586"/>
      <c r="J21" s="1586"/>
      <c r="K21" s="1587"/>
      <c r="L21" s="1588" t="s">
        <v>590</v>
      </c>
      <c r="M21" s="1589"/>
      <c r="N21" s="1589"/>
      <c r="O21" s="1590"/>
      <c r="P21" s="273">
        <v>4</v>
      </c>
      <c r="Q21" s="272"/>
      <c r="R21" s="272">
        <v>4</v>
      </c>
      <c r="S21" s="272">
        <v>4</v>
      </c>
      <c r="T21" s="272"/>
      <c r="U21" s="272"/>
      <c r="V21" s="271"/>
      <c r="W21" s="273">
        <v>4</v>
      </c>
      <c r="X21" s="272"/>
      <c r="Y21" s="272">
        <v>4</v>
      </c>
      <c r="Z21" s="272">
        <v>4</v>
      </c>
      <c r="AA21" s="272"/>
      <c r="AB21" s="272">
        <v>4</v>
      </c>
      <c r="AC21" s="271"/>
      <c r="AD21" s="273">
        <v>4</v>
      </c>
      <c r="AE21" s="272"/>
      <c r="AF21" s="272">
        <v>4</v>
      </c>
      <c r="AG21" s="272">
        <v>4</v>
      </c>
      <c r="AH21" s="272"/>
      <c r="AI21" s="272">
        <v>4</v>
      </c>
      <c r="AJ21" s="271"/>
      <c r="AK21" s="273">
        <v>4</v>
      </c>
      <c r="AL21" s="272"/>
      <c r="AM21" s="272">
        <v>4</v>
      </c>
      <c r="AN21" s="272">
        <v>4</v>
      </c>
      <c r="AO21" s="272"/>
      <c r="AP21" s="272">
        <v>4</v>
      </c>
      <c r="AQ21" s="271"/>
      <c r="AR21" s="273"/>
      <c r="AS21" s="272"/>
      <c r="AT21" s="271"/>
      <c r="AU21" s="1591">
        <f t="shared" si="3"/>
        <v>60</v>
      </c>
      <c r="AV21" s="1592"/>
      <c r="AW21" s="1593">
        <f t="shared" si="1"/>
        <v>15</v>
      </c>
      <c r="AX21" s="1594"/>
      <c r="AY21" s="1561"/>
      <c r="AZ21" s="1562"/>
      <c r="BA21" s="1562"/>
      <c r="BB21" s="1562"/>
      <c r="BC21" s="1562"/>
      <c r="BD21" s="1563"/>
    </row>
    <row r="22" spans="1:56" ht="39.950000000000003" customHeight="1" x14ac:dyDescent="0.15">
      <c r="A22" s="238"/>
      <c r="B22" s="274">
        <f t="shared" si="2"/>
        <v>10</v>
      </c>
      <c r="C22" s="1581"/>
      <c r="D22" s="1582"/>
      <c r="E22" s="1583"/>
      <c r="F22" s="1584"/>
      <c r="G22" s="1585"/>
      <c r="H22" s="1586"/>
      <c r="I22" s="1586"/>
      <c r="J22" s="1586"/>
      <c r="K22" s="1587"/>
      <c r="L22" s="1588"/>
      <c r="M22" s="1589"/>
      <c r="N22" s="1589"/>
      <c r="O22" s="1590"/>
      <c r="P22" s="273"/>
      <c r="Q22" s="272"/>
      <c r="R22" s="272"/>
      <c r="S22" s="272"/>
      <c r="T22" s="272"/>
      <c r="U22" s="272"/>
      <c r="V22" s="271"/>
      <c r="W22" s="273"/>
      <c r="X22" s="272"/>
      <c r="Y22" s="272"/>
      <c r="Z22" s="272"/>
      <c r="AA22" s="272"/>
      <c r="AB22" s="272"/>
      <c r="AC22" s="271"/>
      <c r="AD22" s="273"/>
      <c r="AE22" s="272"/>
      <c r="AF22" s="272"/>
      <c r="AG22" s="272"/>
      <c r="AH22" s="272"/>
      <c r="AI22" s="272"/>
      <c r="AJ22" s="271"/>
      <c r="AK22" s="273"/>
      <c r="AL22" s="272"/>
      <c r="AM22" s="272"/>
      <c r="AN22" s="272"/>
      <c r="AO22" s="272"/>
      <c r="AP22" s="272"/>
      <c r="AQ22" s="271"/>
      <c r="AR22" s="273"/>
      <c r="AS22" s="272"/>
      <c r="AT22" s="271"/>
      <c r="AU22" s="1591">
        <f t="shared" si="3"/>
        <v>0</v>
      </c>
      <c r="AV22" s="1592"/>
      <c r="AW22" s="1593">
        <f t="shared" si="1"/>
        <v>0</v>
      </c>
      <c r="AX22" s="1594"/>
      <c r="AY22" s="1561"/>
      <c r="AZ22" s="1562"/>
      <c r="BA22" s="1562"/>
      <c r="BB22" s="1562"/>
      <c r="BC22" s="1562"/>
      <c r="BD22" s="1563"/>
    </row>
    <row r="23" spans="1:56" ht="39.950000000000003" customHeight="1" x14ac:dyDescent="0.15">
      <c r="A23" s="238"/>
      <c r="B23" s="274">
        <f t="shared" si="2"/>
        <v>11</v>
      </c>
      <c r="C23" s="1581"/>
      <c r="D23" s="1582"/>
      <c r="E23" s="1583"/>
      <c r="F23" s="1584"/>
      <c r="G23" s="1585"/>
      <c r="H23" s="1586"/>
      <c r="I23" s="1586"/>
      <c r="J23" s="1586"/>
      <c r="K23" s="1587"/>
      <c r="L23" s="1588"/>
      <c r="M23" s="1589"/>
      <c r="N23" s="1589"/>
      <c r="O23" s="1590"/>
      <c r="P23" s="273"/>
      <c r="Q23" s="272"/>
      <c r="R23" s="272"/>
      <c r="S23" s="272"/>
      <c r="T23" s="272"/>
      <c r="U23" s="272"/>
      <c r="V23" s="271"/>
      <c r="W23" s="273"/>
      <c r="X23" s="272"/>
      <c r="Y23" s="272"/>
      <c r="Z23" s="272"/>
      <c r="AA23" s="272"/>
      <c r="AB23" s="272"/>
      <c r="AC23" s="271"/>
      <c r="AD23" s="273"/>
      <c r="AE23" s="272"/>
      <c r="AF23" s="272"/>
      <c r="AG23" s="272"/>
      <c r="AH23" s="272"/>
      <c r="AI23" s="272"/>
      <c r="AJ23" s="271"/>
      <c r="AK23" s="273"/>
      <c r="AL23" s="272"/>
      <c r="AM23" s="272"/>
      <c r="AN23" s="272"/>
      <c r="AO23" s="272"/>
      <c r="AP23" s="272"/>
      <c r="AQ23" s="271"/>
      <c r="AR23" s="273"/>
      <c r="AS23" s="272"/>
      <c r="AT23" s="271"/>
      <c r="AU23" s="1591">
        <f t="shared" si="3"/>
        <v>0</v>
      </c>
      <c r="AV23" s="1592"/>
      <c r="AW23" s="1593">
        <f t="shared" si="1"/>
        <v>0</v>
      </c>
      <c r="AX23" s="1594"/>
      <c r="AY23" s="1561"/>
      <c r="AZ23" s="1562"/>
      <c r="BA23" s="1562"/>
      <c r="BB23" s="1562"/>
      <c r="BC23" s="1562"/>
      <c r="BD23" s="1563"/>
    </row>
    <row r="24" spans="1:56" ht="39.950000000000003" customHeight="1" x14ac:dyDescent="0.15">
      <c r="A24" s="238"/>
      <c r="B24" s="274">
        <f t="shared" si="2"/>
        <v>12</v>
      </c>
      <c r="C24" s="1581"/>
      <c r="D24" s="1582"/>
      <c r="E24" s="1583"/>
      <c r="F24" s="1584"/>
      <c r="G24" s="1585"/>
      <c r="H24" s="1586"/>
      <c r="I24" s="1586"/>
      <c r="J24" s="1586"/>
      <c r="K24" s="1587"/>
      <c r="L24" s="1588"/>
      <c r="M24" s="1589"/>
      <c r="N24" s="1589"/>
      <c r="O24" s="1590"/>
      <c r="P24" s="273"/>
      <c r="Q24" s="272"/>
      <c r="R24" s="272"/>
      <c r="S24" s="272"/>
      <c r="T24" s="272"/>
      <c r="U24" s="272"/>
      <c r="V24" s="271"/>
      <c r="W24" s="273"/>
      <c r="X24" s="272"/>
      <c r="Y24" s="272"/>
      <c r="Z24" s="272"/>
      <c r="AA24" s="272"/>
      <c r="AB24" s="272"/>
      <c r="AC24" s="271"/>
      <c r="AD24" s="273"/>
      <c r="AE24" s="272"/>
      <c r="AF24" s="272"/>
      <c r="AG24" s="272"/>
      <c r="AH24" s="272"/>
      <c r="AI24" s="272"/>
      <c r="AJ24" s="271"/>
      <c r="AK24" s="273"/>
      <c r="AL24" s="272"/>
      <c r="AM24" s="272"/>
      <c r="AN24" s="272"/>
      <c r="AO24" s="272"/>
      <c r="AP24" s="272"/>
      <c r="AQ24" s="271"/>
      <c r="AR24" s="273"/>
      <c r="AS24" s="272"/>
      <c r="AT24" s="271"/>
      <c r="AU24" s="1591">
        <f t="shared" si="3"/>
        <v>0</v>
      </c>
      <c r="AV24" s="1592"/>
      <c r="AW24" s="1593">
        <f t="shared" si="1"/>
        <v>0</v>
      </c>
      <c r="AX24" s="1594"/>
      <c r="AY24" s="1561"/>
      <c r="AZ24" s="1562"/>
      <c r="BA24" s="1562"/>
      <c r="BB24" s="1562"/>
      <c r="BC24" s="1562"/>
      <c r="BD24" s="1563"/>
    </row>
    <row r="25" spans="1:56" ht="39.950000000000003" customHeight="1" x14ac:dyDescent="0.15">
      <c r="A25" s="238"/>
      <c r="B25" s="274">
        <f t="shared" si="2"/>
        <v>13</v>
      </c>
      <c r="C25" s="1581"/>
      <c r="D25" s="1582"/>
      <c r="E25" s="1583"/>
      <c r="F25" s="1584"/>
      <c r="G25" s="1585"/>
      <c r="H25" s="1586"/>
      <c r="I25" s="1586"/>
      <c r="J25" s="1586"/>
      <c r="K25" s="1587"/>
      <c r="L25" s="1588"/>
      <c r="M25" s="1589"/>
      <c r="N25" s="1589"/>
      <c r="O25" s="1590"/>
      <c r="P25" s="273"/>
      <c r="Q25" s="272"/>
      <c r="R25" s="272"/>
      <c r="S25" s="272"/>
      <c r="T25" s="272"/>
      <c r="U25" s="272"/>
      <c r="V25" s="271"/>
      <c r="W25" s="273"/>
      <c r="X25" s="272"/>
      <c r="Y25" s="272"/>
      <c r="Z25" s="272"/>
      <c r="AA25" s="272"/>
      <c r="AB25" s="272"/>
      <c r="AC25" s="271"/>
      <c r="AD25" s="273"/>
      <c r="AE25" s="272"/>
      <c r="AF25" s="272"/>
      <c r="AG25" s="272"/>
      <c r="AH25" s="272"/>
      <c r="AI25" s="272"/>
      <c r="AJ25" s="271"/>
      <c r="AK25" s="273"/>
      <c r="AL25" s="272"/>
      <c r="AM25" s="272"/>
      <c r="AN25" s="272"/>
      <c r="AO25" s="272"/>
      <c r="AP25" s="272"/>
      <c r="AQ25" s="271"/>
      <c r="AR25" s="273"/>
      <c r="AS25" s="272"/>
      <c r="AT25" s="271"/>
      <c r="AU25" s="1591">
        <f t="shared" si="3"/>
        <v>0</v>
      </c>
      <c r="AV25" s="1592"/>
      <c r="AW25" s="1593">
        <f t="shared" si="1"/>
        <v>0</v>
      </c>
      <c r="AX25" s="1594"/>
      <c r="AY25" s="1561"/>
      <c r="AZ25" s="1562"/>
      <c r="BA25" s="1562"/>
      <c r="BB25" s="1562"/>
      <c r="BC25" s="1562"/>
      <c r="BD25" s="1563"/>
    </row>
    <row r="26" spans="1:56" ht="39.950000000000003" customHeight="1" x14ac:dyDescent="0.15">
      <c r="A26" s="238"/>
      <c r="B26" s="274">
        <f t="shared" si="2"/>
        <v>14</v>
      </c>
      <c r="C26" s="1581"/>
      <c r="D26" s="1582"/>
      <c r="E26" s="1583"/>
      <c r="F26" s="1584"/>
      <c r="G26" s="1585"/>
      <c r="H26" s="1586"/>
      <c r="I26" s="1586"/>
      <c r="J26" s="1586"/>
      <c r="K26" s="1587"/>
      <c r="L26" s="1588"/>
      <c r="M26" s="1589"/>
      <c r="N26" s="1589"/>
      <c r="O26" s="1590"/>
      <c r="P26" s="273"/>
      <c r="Q26" s="272"/>
      <c r="R26" s="272"/>
      <c r="S26" s="272"/>
      <c r="T26" s="272"/>
      <c r="U26" s="272"/>
      <c r="V26" s="271"/>
      <c r="W26" s="273"/>
      <c r="X26" s="272"/>
      <c r="Y26" s="272"/>
      <c r="Z26" s="272"/>
      <c r="AA26" s="272"/>
      <c r="AB26" s="272"/>
      <c r="AC26" s="271"/>
      <c r="AD26" s="273"/>
      <c r="AE26" s="272"/>
      <c r="AF26" s="272"/>
      <c r="AG26" s="272"/>
      <c r="AH26" s="272"/>
      <c r="AI26" s="272"/>
      <c r="AJ26" s="271"/>
      <c r="AK26" s="273"/>
      <c r="AL26" s="272"/>
      <c r="AM26" s="272"/>
      <c r="AN26" s="272"/>
      <c r="AO26" s="272"/>
      <c r="AP26" s="272"/>
      <c r="AQ26" s="271"/>
      <c r="AR26" s="273"/>
      <c r="AS26" s="272"/>
      <c r="AT26" s="271"/>
      <c r="AU26" s="1591">
        <f t="shared" si="3"/>
        <v>0</v>
      </c>
      <c r="AV26" s="1592"/>
      <c r="AW26" s="1593">
        <f t="shared" si="1"/>
        <v>0</v>
      </c>
      <c r="AX26" s="1594"/>
      <c r="AY26" s="1561"/>
      <c r="AZ26" s="1562"/>
      <c r="BA26" s="1562"/>
      <c r="BB26" s="1562"/>
      <c r="BC26" s="1562"/>
      <c r="BD26" s="1563"/>
    </row>
    <row r="27" spans="1:56" ht="39.950000000000003" customHeight="1" x14ac:dyDescent="0.15">
      <c r="A27" s="238"/>
      <c r="B27" s="274">
        <f t="shared" si="2"/>
        <v>15</v>
      </c>
      <c r="C27" s="1581"/>
      <c r="D27" s="1582"/>
      <c r="E27" s="1583"/>
      <c r="F27" s="1584"/>
      <c r="G27" s="1585"/>
      <c r="H27" s="1586"/>
      <c r="I27" s="1586"/>
      <c r="J27" s="1586"/>
      <c r="K27" s="1587"/>
      <c r="L27" s="1588"/>
      <c r="M27" s="1589"/>
      <c r="N27" s="1589"/>
      <c r="O27" s="1590"/>
      <c r="P27" s="273"/>
      <c r="Q27" s="272"/>
      <c r="R27" s="272"/>
      <c r="S27" s="272"/>
      <c r="T27" s="272"/>
      <c r="U27" s="272"/>
      <c r="V27" s="271"/>
      <c r="W27" s="273"/>
      <c r="X27" s="272"/>
      <c r="Y27" s="272"/>
      <c r="Z27" s="272"/>
      <c r="AA27" s="272"/>
      <c r="AB27" s="272"/>
      <c r="AC27" s="271"/>
      <c r="AD27" s="273"/>
      <c r="AE27" s="272"/>
      <c r="AF27" s="272"/>
      <c r="AG27" s="272"/>
      <c r="AH27" s="272"/>
      <c r="AI27" s="272"/>
      <c r="AJ27" s="271"/>
      <c r="AK27" s="273"/>
      <c r="AL27" s="272"/>
      <c r="AM27" s="272"/>
      <c r="AN27" s="272"/>
      <c r="AO27" s="272"/>
      <c r="AP27" s="272"/>
      <c r="AQ27" s="271"/>
      <c r="AR27" s="273"/>
      <c r="AS27" s="272"/>
      <c r="AT27" s="271"/>
      <c r="AU27" s="1591">
        <f t="shared" si="3"/>
        <v>0</v>
      </c>
      <c r="AV27" s="1592"/>
      <c r="AW27" s="1593">
        <f t="shared" si="1"/>
        <v>0</v>
      </c>
      <c r="AX27" s="1594"/>
      <c r="AY27" s="1561"/>
      <c r="AZ27" s="1562"/>
      <c r="BA27" s="1562"/>
      <c r="BB27" s="1562"/>
      <c r="BC27" s="1562"/>
      <c r="BD27" s="1563"/>
    </row>
    <row r="28" spans="1:56" ht="39.950000000000003" customHeight="1" x14ac:dyDescent="0.15">
      <c r="A28" s="238"/>
      <c r="B28" s="274">
        <f t="shared" si="2"/>
        <v>16</v>
      </c>
      <c r="C28" s="1581"/>
      <c r="D28" s="1582"/>
      <c r="E28" s="1583"/>
      <c r="F28" s="1584"/>
      <c r="G28" s="1585"/>
      <c r="H28" s="1586"/>
      <c r="I28" s="1586"/>
      <c r="J28" s="1586"/>
      <c r="K28" s="1587"/>
      <c r="L28" s="1588"/>
      <c r="M28" s="1589"/>
      <c r="N28" s="1589"/>
      <c r="O28" s="1590"/>
      <c r="P28" s="273"/>
      <c r="Q28" s="272"/>
      <c r="R28" s="272"/>
      <c r="S28" s="272"/>
      <c r="T28" s="272"/>
      <c r="U28" s="272"/>
      <c r="V28" s="271"/>
      <c r="W28" s="273"/>
      <c r="X28" s="272"/>
      <c r="Y28" s="272"/>
      <c r="Z28" s="272"/>
      <c r="AA28" s="272"/>
      <c r="AB28" s="272"/>
      <c r="AC28" s="271"/>
      <c r="AD28" s="273"/>
      <c r="AE28" s="272"/>
      <c r="AF28" s="272"/>
      <c r="AG28" s="272"/>
      <c r="AH28" s="272"/>
      <c r="AI28" s="272"/>
      <c r="AJ28" s="271"/>
      <c r="AK28" s="273"/>
      <c r="AL28" s="272"/>
      <c r="AM28" s="272"/>
      <c r="AN28" s="272"/>
      <c r="AO28" s="272"/>
      <c r="AP28" s="272"/>
      <c r="AQ28" s="271"/>
      <c r="AR28" s="273"/>
      <c r="AS28" s="272"/>
      <c r="AT28" s="271"/>
      <c r="AU28" s="1591">
        <f t="shared" si="3"/>
        <v>0</v>
      </c>
      <c r="AV28" s="1592"/>
      <c r="AW28" s="1593">
        <f t="shared" si="1"/>
        <v>0</v>
      </c>
      <c r="AX28" s="1594"/>
      <c r="AY28" s="1561"/>
      <c r="AZ28" s="1562"/>
      <c r="BA28" s="1562"/>
      <c r="BB28" s="1562"/>
      <c r="BC28" s="1562"/>
      <c r="BD28" s="1563"/>
    </row>
    <row r="29" spans="1:56" ht="39.950000000000003" customHeight="1" x14ac:dyDescent="0.15">
      <c r="A29" s="238"/>
      <c r="B29" s="274">
        <f t="shared" si="2"/>
        <v>17</v>
      </c>
      <c r="C29" s="1581"/>
      <c r="D29" s="1582"/>
      <c r="E29" s="1583"/>
      <c r="F29" s="1584"/>
      <c r="G29" s="1585"/>
      <c r="H29" s="1586"/>
      <c r="I29" s="1586"/>
      <c r="J29" s="1586"/>
      <c r="K29" s="1587"/>
      <c r="L29" s="1588"/>
      <c r="M29" s="1589"/>
      <c r="N29" s="1589"/>
      <c r="O29" s="1590"/>
      <c r="P29" s="273"/>
      <c r="Q29" s="272"/>
      <c r="R29" s="272"/>
      <c r="S29" s="272"/>
      <c r="T29" s="272"/>
      <c r="U29" s="272"/>
      <c r="V29" s="271"/>
      <c r="W29" s="273"/>
      <c r="X29" s="272"/>
      <c r="Y29" s="272"/>
      <c r="Z29" s="272"/>
      <c r="AA29" s="272"/>
      <c r="AB29" s="272"/>
      <c r="AC29" s="271"/>
      <c r="AD29" s="273"/>
      <c r="AE29" s="272"/>
      <c r="AF29" s="272"/>
      <c r="AG29" s="272"/>
      <c r="AH29" s="272"/>
      <c r="AI29" s="272"/>
      <c r="AJ29" s="271"/>
      <c r="AK29" s="273"/>
      <c r="AL29" s="272"/>
      <c r="AM29" s="272"/>
      <c r="AN29" s="272"/>
      <c r="AO29" s="272"/>
      <c r="AP29" s="272"/>
      <c r="AQ29" s="271"/>
      <c r="AR29" s="273"/>
      <c r="AS29" s="272"/>
      <c r="AT29" s="271"/>
      <c r="AU29" s="1591">
        <f t="shared" si="3"/>
        <v>0</v>
      </c>
      <c r="AV29" s="1592"/>
      <c r="AW29" s="1593">
        <f t="shared" si="1"/>
        <v>0</v>
      </c>
      <c r="AX29" s="1594"/>
      <c r="AY29" s="1561"/>
      <c r="AZ29" s="1562"/>
      <c r="BA29" s="1562"/>
      <c r="BB29" s="1562"/>
      <c r="BC29" s="1562"/>
      <c r="BD29" s="1563"/>
    </row>
    <row r="30" spans="1:56" ht="39.950000000000003" customHeight="1" thickBot="1" x14ac:dyDescent="0.2">
      <c r="A30" s="238"/>
      <c r="B30" s="270">
        <f t="shared" si="2"/>
        <v>18</v>
      </c>
      <c r="C30" s="1564"/>
      <c r="D30" s="1565"/>
      <c r="E30" s="1566"/>
      <c r="F30" s="1567"/>
      <c r="G30" s="1568"/>
      <c r="H30" s="1569"/>
      <c r="I30" s="1569"/>
      <c r="J30" s="1569"/>
      <c r="K30" s="1570"/>
      <c r="L30" s="1571"/>
      <c r="M30" s="1572"/>
      <c r="N30" s="1572"/>
      <c r="O30" s="1573"/>
      <c r="P30" s="269"/>
      <c r="Q30" s="268"/>
      <c r="R30" s="268"/>
      <c r="S30" s="268"/>
      <c r="T30" s="268"/>
      <c r="U30" s="268"/>
      <c r="V30" s="267"/>
      <c r="W30" s="269"/>
      <c r="X30" s="268"/>
      <c r="Y30" s="268"/>
      <c r="Z30" s="268"/>
      <c r="AA30" s="268"/>
      <c r="AB30" s="268"/>
      <c r="AC30" s="267"/>
      <c r="AD30" s="269"/>
      <c r="AE30" s="268"/>
      <c r="AF30" s="268"/>
      <c r="AG30" s="268"/>
      <c r="AH30" s="268"/>
      <c r="AI30" s="268"/>
      <c r="AJ30" s="267"/>
      <c r="AK30" s="269"/>
      <c r="AL30" s="268"/>
      <c r="AM30" s="268"/>
      <c r="AN30" s="268"/>
      <c r="AO30" s="268"/>
      <c r="AP30" s="268"/>
      <c r="AQ30" s="267"/>
      <c r="AR30" s="269"/>
      <c r="AS30" s="268"/>
      <c r="AT30" s="267"/>
      <c r="AU30" s="1574">
        <f t="shared" si="3"/>
        <v>0</v>
      </c>
      <c r="AV30" s="1575"/>
      <c r="AW30" s="1576">
        <f t="shared" si="1"/>
        <v>0</v>
      </c>
      <c r="AX30" s="1577"/>
      <c r="AY30" s="1578"/>
      <c r="AZ30" s="1579"/>
      <c r="BA30" s="1579"/>
      <c r="BB30" s="1579"/>
      <c r="BC30" s="1579"/>
      <c r="BD30" s="1580"/>
    </row>
    <row r="31" spans="1:56" ht="20.25" customHeight="1" x14ac:dyDescent="0.15">
      <c r="A31" s="238"/>
      <c r="B31" s="238"/>
      <c r="C31" s="316"/>
      <c r="D31" s="317"/>
      <c r="E31" s="31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41"/>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row>
    <row r="32" spans="1:56" ht="20.25" customHeight="1" x14ac:dyDescent="0.15">
      <c r="A32" s="238"/>
      <c r="B32" s="238"/>
      <c r="C32" s="242" t="s">
        <v>539</v>
      </c>
      <c r="D32" s="317"/>
      <c r="E32" s="318"/>
      <c r="F32" s="238"/>
      <c r="G32" s="238"/>
      <c r="H32" s="238"/>
      <c r="I32" s="238"/>
      <c r="J32" s="238"/>
      <c r="K32" s="238"/>
      <c r="L32" s="238"/>
      <c r="M32" s="238"/>
      <c r="N32" s="238"/>
      <c r="O32" s="238"/>
      <c r="P32" s="238"/>
      <c r="Q32" s="242" t="s">
        <v>538</v>
      </c>
      <c r="R32" s="242"/>
      <c r="S32" s="242"/>
      <c r="T32" s="242"/>
      <c r="U32" s="242"/>
      <c r="V32" s="242"/>
      <c r="W32" s="242"/>
      <c r="X32" s="242"/>
      <c r="Y32" s="242"/>
      <c r="Z32" s="242"/>
      <c r="AA32" s="245"/>
      <c r="AB32" s="242"/>
      <c r="AC32" s="242"/>
      <c r="AD32" s="242"/>
      <c r="AE32" s="242"/>
      <c r="AF32" s="242"/>
      <c r="AG32" s="242"/>
      <c r="AH32" s="242"/>
      <c r="AI32" s="242" t="s">
        <v>537</v>
      </c>
      <c r="AJ32" s="242"/>
      <c r="AK32" s="242"/>
      <c r="AL32" s="242"/>
      <c r="AM32" s="242"/>
      <c r="AN32" s="242"/>
      <c r="AO32" s="249"/>
      <c r="AP32" s="249"/>
      <c r="AQ32" s="249"/>
      <c r="AR32" s="249"/>
      <c r="AS32" s="250"/>
      <c r="AT32" s="249"/>
      <c r="AU32" s="249"/>
      <c r="AV32" s="249"/>
      <c r="AW32" s="249"/>
      <c r="AX32" s="238"/>
      <c r="AY32" s="238"/>
      <c r="AZ32" s="238"/>
      <c r="BA32" s="238"/>
      <c r="BB32" s="238"/>
      <c r="BC32" s="238"/>
      <c r="BD32" s="238"/>
    </row>
    <row r="33" spans="1:56" ht="20.25" customHeight="1" x14ac:dyDescent="0.15">
      <c r="A33" s="238"/>
      <c r="B33" s="238"/>
      <c r="C33" s="242" t="s">
        <v>536</v>
      </c>
      <c r="D33" s="317"/>
      <c r="E33" s="318"/>
      <c r="F33" s="238"/>
      <c r="G33" s="238"/>
      <c r="H33" s="238"/>
      <c r="I33" s="238"/>
      <c r="J33" s="238"/>
      <c r="K33" s="238"/>
      <c r="L33" s="1664" t="s">
        <v>535</v>
      </c>
      <c r="M33" s="1664"/>
      <c r="N33" s="238"/>
      <c r="O33" s="238"/>
      <c r="P33" s="238"/>
      <c r="Q33" s="242"/>
      <c r="R33" s="1551" t="s">
        <v>534</v>
      </c>
      <c r="S33" s="1551"/>
      <c r="T33" s="1551" t="s">
        <v>533</v>
      </c>
      <c r="U33" s="1551"/>
      <c r="V33" s="1551"/>
      <c r="W33" s="1551"/>
      <c r="X33" s="242"/>
      <c r="Y33" s="1559" t="s">
        <v>532</v>
      </c>
      <c r="Z33" s="1559"/>
      <c r="AA33" s="1559"/>
      <c r="AB33" s="1559"/>
      <c r="AC33" s="242"/>
      <c r="AD33" s="242"/>
      <c r="AE33" s="252" t="s">
        <v>496</v>
      </c>
      <c r="AF33" s="252"/>
      <c r="AG33" s="242"/>
      <c r="AH33" s="242"/>
      <c r="AI33" s="1527" t="s">
        <v>531</v>
      </c>
      <c r="AJ33" s="1529"/>
      <c r="AK33" s="1527" t="s">
        <v>530</v>
      </c>
      <c r="AL33" s="1528"/>
      <c r="AM33" s="1528"/>
      <c r="AN33" s="1529"/>
      <c r="AO33" s="249"/>
      <c r="AP33" s="249"/>
      <c r="AQ33" s="249"/>
      <c r="AR33" s="249"/>
      <c r="AS33" s="1505"/>
      <c r="AT33" s="1505"/>
      <c r="AU33" s="249"/>
      <c r="AV33" s="249"/>
      <c r="AW33" s="249"/>
      <c r="AX33" s="238"/>
      <c r="AY33" s="238"/>
      <c r="AZ33" s="238"/>
      <c r="BA33" s="238"/>
      <c r="BB33" s="238"/>
      <c r="BC33" s="238"/>
      <c r="BD33" s="238"/>
    </row>
    <row r="34" spans="1:56" ht="20.25" customHeight="1" x14ac:dyDescent="0.15">
      <c r="A34" s="238"/>
      <c r="B34" s="238"/>
      <c r="C34" s="1658"/>
      <c r="D34" s="1658"/>
      <c r="E34" s="1658"/>
      <c r="F34" s="1659">
        <f>IF(AB2=1,10,IF(AB2=2,11,IF(AB2=3,12,AB2-3)))</f>
        <v>1</v>
      </c>
      <c r="G34" s="1659"/>
      <c r="H34" s="1659">
        <f>IF(AB2=1,11,IF(AB2=2,12,AB2-2))</f>
        <v>2</v>
      </c>
      <c r="I34" s="1659"/>
      <c r="J34" s="1659">
        <f>IF(AB2=1,12,AB2-1)</f>
        <v>3</v>
      </c>
      <c r="K34" s="1659"/>
      <c r="L34" s="1660" t="s">
        <v>492</v>
      </c>
      <c r="M34" s="1660"/>
      <c r="N34" s="238"/>
      <c r="O34" s="238"/>
      <c r="P34" s="238"/>
      <c r="Q34" s="242"/>
      <c r="R34" s="1506"/>
      <c r="S34" s="1506"/>
      <c r="T34" s="1506" t="s">
        <v>529</v>
      </c>
      <c r="U34" s="1506"/>
      <c r="V34" s="1506" t="s">
        <v>528</v>
      </c>
      <c r="W34" s="1506"/>
      <c r="X34" s="242"/>
      <c r="Y34" s="1506" t="s">
        <v>529</v>
      </c>
      <c r="Z34" s="1506"/>
      <c r="AA34" s="1506" t="s">
        <v>528</v>
      </c>
      <c r="AB34" s="1506"/>
      <c r="AC34" s="242"/>
      <c r="AD34" s="242"/>
      <c r="AE34" s="252" t="s">
        <v>527</v>
      </c>
      <c r="AF34" s="252"/>
      <c r="AG34" s="242"/>
      <c r="AH34" s="242"/>
      <c r="AI34" s="1527" t="s">
        <v>524</v>
      </c>
      <c r="AJ34" s="1529"/>
      <c r="AK34" s="1527" t="s">
        <v>526</v>
      </c>
      <c r="AL34" s="1528"/>
      <c r="AM34" s="1528"/>
      <c r="AN34" s="1529"/>
      <c r="AO34" s="265"/>
      <c r="AP34" s="265"/>
      <c r="AQ34" s="249"/>
      <c r="AR34" s="251"/>
      <c r="AS34" s="1560"/>
      <c r="AT34" s="1560"/>
      <c r="AU34" s="249"/>
      <c r="AV34" s="249"/>
      <c r="AW34" s="249"/>
      <c r="AX34" s="238"/>
      <c r="AY34" s="238"/>
      <c r="AZ34" s="238"/>
      <c r="BA34" s="238"/>
      <c r="BB34" s="238"/>
      <c r="BC34" s="238"/>
      <c r="BD34" s="238"/>
    </row>
    <row r="35" spans="1:56" ht="20.25" customHeight="1" x14ac:dyDescent="0.15">
      <c r="A35" s="238"/>
      <c r="B35" s="238"/>
      <c r="C35" s="1658" t="s">
        <v>525</v>
      </c>
      <c r="D35" s="1658"/>
      <c r="E35" s="1658"/>
      <c r="F35" s="1552">
        <v>30</v>
      </c>
      <c r="G35" s="1552"/>
      <c r="H35" s="1552">
        <v>31</v>
      </c>
      <c r="I35" s="1552"/>
      <c r="J35" s="1552">
        <v>31</v>
      </c>
      <c r="K35" s="1552"/>
      <c r="L35" s="1549">
        <f>SUM(F35:K35)</f>
        <v>92</v>
      </c>
      <c r="M35" s="1549"/>
      <c r="N35" s="238"/>
      <c r="O35" s="238"/>
      <c r="P35" s="238"/>
      <c r="Q35" s="242"/>
      <c r="R35" s="1527" t="s">
        <v>524</v>
      </c>
      <c r="S35" s="1529"/>
      <c r="T35" s="1654">
        <f>SUMIFS($AU$13:$AV$30,$C$13:$D$30,"訪問介護員",$E$13:$F$30,"A")+SUMIFS($AU$13:$AV$30,$C$13:$D$30,"サービス提供責任者",$E$13:$F$30,"A")</f>
        <v>320</v>
      </c>
      <c r="U35" s="1655"/>
      <c r="V35" s="1656">
        <f>SUMIFS($AW$13:$AX$30,$C$13:$D$30,"訪問介護員",$E$13:$F$30,"A")+SUMIFS($AW$13:$AX$30,$C$13:$D$30,"サービス提供責任者",$E$13:$F$30,"A")</f>
        <v>80</v>
      </c>
      <c r="W35" s="1657"/>
      <c r="X35" s="264"/>
      <c r="Y35" s="1650">
        <v>0</v>
      </c>
      <c r="Z35" s="1651"/>
      <c r="AA35" s="1650">
        <v>0</v>
      </c>
      <c r="AB35" s="1651"/>
      <c r="AC35" s="264"/>
      <c r="AD35" s="264"/>
      <c r="AE35" s="1650">
        <v>2</v>
      </c>
      <c r="AF35" s="1651"/>
      <c r="AG35" s="242"/>
      <c r="AH35" s="242"/>
      <c r="AI35" s="1527" t="s">
        <v>521</v>
      </c>
      <c r="AJ35" s="1529"/>
      <c r="AK35" s="1527" t="s">
        <v>523</v>
      </c>
      <c r="AL35" s="1528"/>
      <c r="AM35" s="1528"/>
      <c r="AN35" s="1529"/>
      <c r="AO35" s="251"/>
      <c r="AP35" s="249"/>
      <c r="AQ35" s="1555"/>
      <c r="AR35" s="1555"/>
      <c r="AS35" s="1555"/>
      <c r="AT35" s="1555"/>
      <c r="AU35" s="249"/>
      <c r="AV35" s="249"/>
      <c r="AW35" s="249"/>
      <c r="AX35" s="238"/>
      <c r="AY35" s="238"/>
      <c r="AZ35" s="238"/>
      <c r="BA35" s="238"/>
      <c r="BB35" s="238"/>
      <c r="BC35" s="238"/>
      <c r="BD35" s="238"/>
    </row>
    <row r="36" spans="1:56" ht="20.25" customHeight="1" x14ac:dyDescent="0.15">
      <c r="A36" s="238"/>
      <c r="B36" s="238"/>
      <c r="C36" s="1658" t="s">
        <v>522</v>
      </c>
      <c r="D36" s="1658"/>
      <c r="E36" s="1658"/>
      <c r="F36" s="1552">
        <v>15</v>
      </c>
      <c r="G36" s="1552"/>
      <c r="H36" s="1552">
        <v>16</v>
      </c>
      <c r="I36" s="1552"/>
      <c r="J36" s="1552">
        <v>15</v>
      </c>
      <c r="K36" s="1552"/>
      <c r="L36" s="1549">
        <f>SUM(F36:K36)</f>
        <v>46</v>
      </c>
      <c r="M36" s="1549"/>
      <c r="N36" s="238"/>
      <c r="O36" s="238"/>
      <c r="P36" s="238"/>
      <c r="Q36" s="242"/>
      <c r="R36" s="1527" t="s">
        <v>521</v>
      </c>
      <c r="S36" s="1529"/>
      <c r="T36" s="1654">
        <f>SUMIFS($AU$13:$AV$30,$C$13:$D$30,"訪問介護員",$E$13:$F$30,"B")+SUMIFS($AU$13:$AV$30,$C$13:$D$30,"サービス提供責任者",$E$13:$F$30,"B")</f>
        <v>0</v>
      </c>
      <c r="U36" s="1655"/>
      <c r="V36" s="1656">
        <f>SUMIFS($AW$13:$AX$30,$C$13:$D$30,"訪問介護員",$E$13:$F$30,"B")+SUMIFS($AW$13:$AX$30,$C$13:$D$30,"サービス提供責任者",$E$13:$F$30,"B")</f>
        <v>0</v>
      </c>
      <c r="W36" s="1657"/>
      <c r="X36" s="264"/>
      <c r="Y36" s="1650">
        <v>0</v>
      </c>
      <c r="Z36" s="1651"/>
      <c r="AA36" s="1650">
        <v>0</v>
      </c>
      <c r="AB36" s="1651"/>
      <c r="AC36" s="264"/>
      <c r="AD36" s="264"/>
      <c r="AE36" s="1650">
        <v>0</v>
      </c>
      <c r="AF36" s="1651"/>
      <c r="AG36" s="242"/>
      <c r="AH36" s="242"/>
      <c r="AI36" s="1527" t="s">
        <v>518</v>
      </c>
      <c r="AJ36" s="1529"/>
      <c r="AK36" s="1527" t="s">
        <v>520</v>
      </c>
      <c r="AL36" s="1528"/>
      <c r="AM36" s="1528"/>
      <c r="AN36" s="1529"/>
      <c r="AO36" s="251"/>
      <c r="AP36" s="249"/>
      <c r="AQ36" s="1530"/>
      <c r="AR36" s="1530"/>
      <c r="AS36" s="1530"/>
      <c r="AT36" s="1530"/>
      <c r="AU36" s="249"/>
      <c r="AV36" s="249"/>
      <c r="AW36" s="249"/>
      <c r="AX36" s="238"/>
      <c r="AY36" s="238"/>
      <c r="AZ36" s="238"/>
      <c r="BA36" s="238"/>
      <c r="BB36" s="238"/>
      <c r="BC36" s="238"/>
      <c r="BD36" s="238"/>
    </row>
    <row r="37" spans="1:56" ht="20.25" customHeight="1" x14ac:dyDescent="0.15">
      <c r="A37" s="238"/>
      <c r="B37" s="238"/>
      <c r="C37" s="1658" t="s">
        <v>519</v>
      </c>
      <c r="D37" s="1658"/>
      <c r="E37" s="1658"/>
      <c r="F37" s="1552">
        <v>0.3</v>
      </c>
      <c r="G37" s="1552"/>
      <c r="H37" s="1552">
        <v>0.4</v>
      </c>
      <c r="I37" s="1552"/>
      <c r="J37" s="1552">
        <v>0.3</v>
      </c>
      <c r="K37" s="1552"/>
      <c r="L37" s="1549">
        <f>SUM(F37:K37)</f>
        <v>1</v>
      </c>
      <c r="M37" s="1549"/>
      <c r="N37" s="238"/>
      <c r="O37" s="325"/>
      <c r="P37" s="238"/>
      <c r="Q37" s="242"/>
      <c r="R37" s="1527" t="s">
        <v>518</v>
      </c>
      <c r="S37" s="1529"/>
      <c r="T37" s="1654">
        <f>SUMIFS($AU$13:$AV$30,$C$13:$D$30,"訪問介護員",$E$13:$F$30,"C")+SUMIFS($AU$13:$AV$30,$C$13:$D$30,"サービス提供責任者",$E$13:$F$30,"C")</f>
        <v>432</v>
      </c>
      <c r="U37" s="1655"/>
      <c r="V37" s="1656">
        <f>SUMIFS($AW$13:$AX$30,$C$13:$D$30,"訪問介護員",$E$13:$F$30,"C")+SUMIFS($AW$13:$AX$30,$C$13:$D$30,"サービス提供責任者",$E$13:$F$30,"C")</f>
        <v>108</v>
      </c>
      <c r="W37" s="1657"/>
      <c r="X37" s="264"/>
      <c r="Y37" s="1650">
        <v>432</v>
      </c>
      <c r="Z37" s="1651"/>
      <c r="AA37" s="1652">
        <v>108</v>
      </c>
      <c r="AB37" s="1653"/>
      <c r="AC37" s="264"/>
      <c r="AD37" s="264"/>
      <c r="AE37" s="1654" t="s">
        <v>515</v>
      </c>
      <c r="AF37" s="1655"/>
      <c r="AG37" s="242"/>
      <c r="AH37" s="242"/>
      <c r="AI37" s="1527" t="s">
        <v>516</v>
      </c>
      <c r="AJ37" s="1529"/>
      <c r="AK37" s="1527" t="s">
        <v>517</v>
      </c>
      <c r="AL37" s="1528"/>
      <c r="AM37" s="1528"/>
      <c r="AN37" s="1529"/>
      <c r="AO37" s="262"/>
      <c r="AP37" s="249"/>
      <c r="AQ37" s="1531"/>
      <c r="AR37" s="1531"/>
      <c r="AS37" s="1534"/>
      <c r="AT37" s="1534"/>
      <c r="AU37" s="249"/>
      <c r="AV37" s="249"/>
      <c r="AW37" s="249"/>
      <c r="AX37" s="238"/>
      <c r="AY37" s="238"/>
      <c r="AZ37" s="238"/>
      <c r="BA37" s="238"/>
      <c r="BB37" s="238"/>
      <c r="BC37" s="238"/>
      <c r="BD37" s="238"/>
    </row>
    <row r="38" spans="1:56" ht="20.25" customHeight="1" x14ac:dyDescent="0.15">
      <c r="A38" s="238"/>
      <c r="B38" s="238"/>
      <c r="C38" s="1658" t="s">
        <v>492</v>
      </c>
      <c r="D38" s="1658"/>
      <c r="E38" s="1658"/>
      <c r="F38" s="1549">
        <f>SUM(F35:G37)</f>
        <v>45.3</v>
      </c>
      <c r="G38" s="1549"/>
      <c r="H38" s="1549">
        <f>SUM(H35:I37)</f>
        <v>47.4</v>
      </c>
      <c r="I38" s="1549"/>
      <c r="J38" s="1549">
        <f>SUM(J35:K37)</f>
        <v>46.3</v>
      </c>
      <c r="K38" s="1549"/>
      <c r="L38" s="1549">
        <f>SUM(L35:M37)</f>
        <v>139</v>
      </c>
      <c r="M38" s="1549"/>
      <c r="N38" s="1662"/>
      <c r="O38" s="1663"/>
      <c r="P38" s="238"/>
      <c r="Q38" s="242"/>
      <c r="R38" s="1527" t="s">
        <v>516</v>
      </c>
      <c r="S38" s="1529"/>
      <c r="T38" s="1654">
        <f>SUMIFS($AU$13:$AV$30,$C$13:$D$30,"訪問介護員",$E$13:$F$30,"D")+SUMIFS($AU$13:$AV$30,$C$13:$D$30,"サービス提供責任者",$E$13:$F$30,"D")</f>
        <v>0</v>
      </c>
      <c r="U38" s="1655"/>
      <c r="V38" s="1656">
        <f>SUMIFS($AW$13:$AX$30,$C$13:$D$30,"訪問介護員",$E$13:$F$30,"D")+SUMIFS($AW$13:$AX$30,$C$13:$D$30,"サービス提供責任者",$E$13:$F$30,"D")</f>
        <v>0</v>
      </c>
      <c r="W38" s="1657"/>
      <c r="X38" s="264"/>
      <c r="Y38" s="1650">
        <v>0</v>
      </c>
      <c r="Z38" s="1651"/>
      <c r="AA38" s="1652">
        <v>0</v>
      </c>
      <c r="AB38" s="1653"/>
      <c r="AC38" s="264"/>
      <c r="AD38" s="264"/>
      <c r="AE38" s="1654" t="s">
        <v>515</v>
      </c>
      <c r="AF38" s="1655"/>
      <c r="AG38" s="242"/>
      <c r="AH38" s="242"/>
      <c r="AI38" s="242"/>
      <c r="AJ38" s="1530"/>
      <c r="AK38" s="1530"/>
      <c r="AL38" s="1531"/>
      <c r="AM38" s="1531"/>
      <c r="AN38" s="1534"/>
      <c r="AO38" s="1534"/>
      <c r="AP38" s="249"/>
      <c r="AQ38" s="1531"/>
      <c r="AR38" s="1531"/>
      <c r="AS38" s="1534"/>
      <c r="AT38" s="1534"/>
      <c r="AU38" s="249"/>
      <c r="AV38" s="249"/>
      <c r="AW38" s="249"/>
      <c r="AX38" s="238"/>
      <c r="AY38" s="238"/>
      <c r="AZ38" s="238"/>
      <c r="BA38" s="238"/>
      <c r="BB38" s="238"/>
      <c r="BC38" s="238"/>
      <c r="BD38" s="238"/>
    </row>
    <row r="39" spans="1:56" ht="20.25" customHeight="1" x14ac:dyDescent="0.15">
      <c r="A39" s="238"/>
      <c r="B39" s="238"/>
      <c r="C39" s="242"/>
      <c r="D39" s="242"/>
      <c r="E39" s="242"/>
      <c r="F39" s="242"/>
      <c r="G39" s="242"/>
      <c r="H39" s="242"/>
      <c r="I39" s="242"/>
      <c r="J39" s="242"/>
      <c r="K39" s="242"/>
      <c r="L39" s="252" t="s">
        <v>514</v>
      </c>
      <c r="M39" s="252"/>
      <c r="N39" s="238"/>
      <c r="O39" s="238"/>
      <c r="P39" s="238"/>
      <c r="Q39" s="242"/>
      <c r="R39" s="1527" t="s">
        <v>492</v>
      </c>
      <c r="S39" s="1529"/>
      <c r="T39" s="1654">
        <f>SUM(T35:U38)</f>
        <v>752</v>
      </c>
      <c r="U39" s="1655"/>
      <c r="V39" s="1656">
        <f>SUM(V35:W38)</f>
        <v>188</v>
      </c>
      <c r="W39" s="1657"/>
      <c r="X39" s="264"/>
      <c r="Y39" s="1654">
        <f>SUM(Y35:Z38)</f>
        <v>432</v>
      </c>
      <c r="Z39" s="1655"/>
      <c r="AA39" s="1654">
        <f>SUM(AA35:AB38)</f>
        <v>108</v>
      </c>
      <c r="AB39" s="1655"/>
      <c r="AC39" s="264"/>
      <c r="AD39" s="264"/>
      <c r="AE39" s="1654">
        <f>SUM(AE35:AF36)</f>
        <v>2</v>
      </c>
      <c r="AF39" s="1655"/>
      <c r="AG39" s="242"/>
      <c r="AH39" s="242"/>
      <c r="AI39" s="242"/>
      <c r="AJ39" s="1530"/>
      <c r="AK39" s="1530"/>
      <c r="AL39" s="1531"/>
      <c r="AM39" s="1531"/>
      <c r="AN39" s="1533"/>
      <c r="AO39" s="1533"/>
      <c r="AP39" s="249"/>
      <c r="AQ39" s="1531"/>
      <c r="AR39" s="1531"/>
      <c r="AS39" s="1534"/>
      <c r="AT39" s="1534"/>
      <c r="AU39" s="249"/>
      <c r="AV39" s="249"/>
      <c r="AW39" s="249"/>
      <c r="AX39" s="238"/>
      <c r="AY39" s="238"/>
      <c r="AZ39" s="238"/>
      <c r="BA39" s="238"/>
      <c r="BB39" s="238"/>
      <c r="BC39" s="238"/>
      <c r="BD39" s="238"/>
    </row>
    <row r="40" spans="1:56" ht="20.25" customHeight="1" x14ac:dyDescent="0.15">
      <c r="A40" s="238"/>
      <c r="B40" s="238"/>
      <c r="C40" s="242"/>
      <c r="D40" s="242"/>
      <c r="E40" s="242"/>
      <c r="F40" s="242"/>
      <c r="G40" s="242"/>
      <c r="H40" s="242"/>
      <c r="I40" s="242"/>
      <c r="J40" s="242"/>
      <c r="K40" s="242"/>
      <c r="L40" s="1661">
        <f>L38/3</f>
        <v>46.333333333333336</v>
      </c>
      <c r="M40" s="1661"/>
      <c r="N40" s="238"/>
      <c r="O40" s="238"/>
      <c r="P40" s="238"/>
      <c r="Q40" s="242"/>
      <c r="R40" s="242"/>
      <c r="S40" s="242"/>
      <c r="T40" s="242"/>
      <c r="U40" s="242"/>
      <c r="V40" s="242"/>
      <c r="W40" s="242"/>
      <c r="X40" s="242"/>
      <c r="Y40" s="242"/>
      <c r="Z40" s="242"/>
      <c r="AA40" s="245"/>
      <c r="AB40" s="242"/>
      <c r="AC40" s="242"/>
      <c r="AD40" s="242"/>
      <c r="AE40" s="242"/>
      <c r="AF40" s="242"/>
      <c r="AG40" s="242"/>
      <c r="AH40" s="242"/>
      <c r="AI40" s="242"/>
      <c r="AJ40" s="249"/>
      <c r="AK40" s="249"/>
      <c r="AL40" s="249"/>
      <c r="AM40" s="249"/>
      <c r="AN40" s="249"/>
      <c r="AO40" s="249"/>
      <c r="AP40" s="249"/>
      <c r="AQ40" s="249"/>
      <c r="AR40" s="249"/>
      <c r="AS40" s="250"/>
      <c r="AT40" s="249"/>
      <c r="AU40" s="249"/>
      <c r="AV40" s="249"/>
      <c r="AW40" s="249"/>
      <c r="AX40" s="238"/>
      <c r="AY40" s="238"/>
      <c r="AZ40" s="238"/>
      <c r="BA40" s="238"/>
      <c r="BB40" s="238"/>
      <c r="BC40" s="238"/>
      <c r="BD40" s="238"/>
    </row>
    <row r="41" spans="1:56" ht="20.25" customHeight="1" x14ac:dyDescent="0.15">
      <c r="A41" s="238"/>
      <c r="B41" s="238"/>
      <c r="C41" s="238"/>
      <c r="D41" s="238"/>
      <c r="E41" s="238"/>
      <c r="F41" s="238"/>
      <c r="G41" s="238"/>
      <c r="H41" s="238"/>
      <c r="I41" s="238"/>
      <c r="J41" s="238"/>
      <c r="K41" s="238"/>
      <c r="L41" s="238"/>
      <c r="M41" s="238"/>
      <c r="N41" s="238"/>
      <c r="O41" s="238"/>
      <c r="P41" s="238"/>
      <c r="Q41" s="242"/>
      <c r="R41" s="245" t="s">
        <v>513</v>
      </c>
      <c r="S41" s="242"/>
      <c r="T41" s="242"/>
      <c r="U41" s="242"/>
      <c r="V41" s="242"/>
      <c r="W41" s="242"/>
      <c r="X41" s="260" t="s">
        <v>512</v>
      </c>
      <c r="Y41" s="1516" t="s">
        <v>511</v>
      </c>
      <c r="Z41" s="1517"/>
      <c r="AA41" s="261"/>
      <c r="AB41" s="260"/>
      <c r="AC41" s="242"/>
      <c r="AD41" s="242"/>
      <c r="AE41" s="242"/>
      <c r="AF41" s="242"/>
      <c r="AG41" s="242"/>
      <c r="AH41" s="242"/>
      <c r="AI41" s="242"/>
      <c r="AJ41" s="250"/>
      <c r="AK41" s="249"/>
      <c r="AL41" s="249"/>
      <c r="AM41" s="249"/>
      <c r="AN41" s="249"/>
      <c r="AO41" s="249"/>
      <c r="AP41" s="249"/>
      <c r="AQ41" s="249"/>
      <c r="AR41" s="249"/>
      <c r="AS41" s="258"/>
      <c r="AT41" s="258"/>
      <c r="AU41" s="249"/>
      <c r="AV41" s="249"/>
      <c r="AW41" s="249"/>
      <c r="AX41" s="238"/>
      <c r="AY41" s="238"/>
      <c r="AZ41" s="238"/>
      <c r="BA41" s="238"/>
      <c r="BB41" s="238"/>
      <c r="BC41" s="238"/>
      <c r="BD41" s="238"/>
    </row>
    <row r="42" spans="1:56" ht="20.25" customHeight="1" x14ac:dyDescent="0.2">
      <c r="A42" s="238"/>
      <c r="B42" s="238"/>
      <c r="C42" s="257"/>
      <c r="D42" s="246"/>
      <c r="E42" s="246"/>
      <c r="F42" s="242"/>
      <c r="G42" s="242"/>
      <c r="H42" s="242"/>
      <c r="I42" s="242"/>
      <c r="J42" s="242"/>
      <c r="K42" s="242"/>
      <c r="L42" s="256" t="s">
        <v>510</v>
      </c>
      <c r="M42" s="245"/>
      <c r="N42" s="245"/>
      <c r="O42" s="255"/>
      <c r="P42" s="238"/>
      <c r="Q42" s="242"/>
      <c r="R42" s="242" t="s">
        <v>509</v>
      </c>
      <c r="S42" s="242"/>
      <c r="T42" s="242"/>
      <c r="U42" s="242"/>
      <c r="V42" s="242"/>
      <c r="W42" s="242" t="s">
        <v>508</v>
      </c>
      <c r="X42" s="242"/>
      <c r="Y42" s="242"/>
      <c r="Z42" s="242"/>
      <c r="AA42" s="245"/>
      <c r="AB42" s="242"/>
      <c r="AC42" s="242"/>
      <c r="AD42" s="242"/>
      <c r="AE42" s="242"/>
      <c r="AF42" s="242"/>
      <c r="AG42" s="242"/>
      <c r="AH42" s="242"/>
      <c r="AI42" s="242"/>
      <c r="AJ42" s="249"/>
      <c r="AK42" s="249"/>
      <c r="AL42" s="249"/>
      <c r="AM42" s="249"/>
      <c r="AN42" s="249"/>
      <c r="AO42" s="249"/>
      <c r="AP42" s="249"/>
      <c r="AQ42" s="249"/>
      <c r="AR42" s="249"/>
      <c r="AS42" s="250"/>
      <c r="AT42" s="249"/>
      <c r="AU42" s="249"/>
      <c r="AV42" s="249"/>
      <c r="AW42" s="249"/>
      <c r="AX42" s="238"/>
      <c r="AY42" s="238"/>
      <c r="AZ42" s="238"/>
      <c r="BA42" s="238"/>
      <c r="BB42" s="238"/>
      <c r="BC42" s="238"/>
      <c r="BD42" s="238"/>
    </row>
    <row r="43" spans="1:56" ht="20.25" customHeight="1" x14ac:dyDescent="0.15">
      <c r="A43" s="238"/>
      <c r="B43" s="238"/>
      <c r="C43" s="254" t="s">
        <v>507</v>
      </c>
      <c r="D43" s="254"/>
      <c r="E43" s="242"/>
      <c r="F43" s="254" t="s">
        <v>506</v>
      </c>
      <c r="G43" s="254"/>
      <c r="H43" s="242"/>
      <c r="I43" s="253"/>
      <c r="J43" s="253"/>
      <c r="K43" s="242"/>
      <c r="L43" s="252" t="s">
        <v>505</v>
      </c>
      <c r="M43" s="252"/>
      <c r="N43" s="252"/>
      <c r="O43" s="242"/>
      <c r="P43" s="238"/>
      <c r="Q43" s="242"/>
      <c r="R43" s="242" t="str">
        <f>IF($Y$41="週","対象時間数（週平均）","対象時間数（当月合計）")</f>
        <v>対象時間数（週平均）</v>
      </c>
      <c r="S43" s="242"/>
      <c r="T43" s="242"/>
      <c r="U43" s="242"/>
      <c r="V43" s="242"/>
      <c r="W43" s="242" t="str">
        <f>IF($Y$41="週","週に勤務すべき時間数","当月に勤務すべき時間数")</f>
        <v>週に勤務すべき時間数</v>
      </c>
      <c r="X43" s="242"/>
      <c r="Y43" s="242"/>
      <c r="Z43" s="242"/>
      <c r="AA43" s="245"/>
      <c r="AB43" s="1506" t="s">
        <v>504</v>
      </c>
      <c r="AC43" s="1506"/>
      <c r="AD43" s="1506"/>
      <c r="AE43" s="1506"/>
      <c r="AF43" s="242"/>
      <c r="AG43" s="242"/>
      <c r="AH43" s="242"/>
      <c r="AI43" s="242"/>
      <c r="AJ43" s="249"/>
      <c r="AK43" s="249"/>
      <c r="AL43" s="249"/>
      <c r="AM43" s="249"/>
      <c r="AN43" s="249"/>
      <c r="AO43" s="249"/>
      <c r="AP43" s="249"/>
      <c r="AQ43" s="249"/>
      <c r="AR43" s="249"/>
      <c r="AS43" s="250"/>
      <c r="AT43" s="249"/>
      <c r="AU43" s="249"/>
      <c r="AV43" s="249"/>
      <c r="AW43" s="249"/>
      <c r="AX43" s="238"/>
      <c r="AY43" s="238"/>
      <c r="AZ43" s="238"/>
      <c r="BA43" s="238"/>
      <c r="BB43" s="238"/>
      <c r="BC43" s="238"/>
      <c r="BD43" s="238"/>
    </row>
    <row r="44" spans="1:56" ht="20.25" customHeight="1" x14ac:dyDescent="0.15">
      <c r="A44" s="238"/>
      <c r="B44" s="238"/>
      <c r="C44" s="1522">
        <f>L40</f>
        <v>46.333333333333336</v>
      </c>
      <c r="D44" s="1523"/>
      <c r="E44" s="247" t="s">
        <v>502</v>
      </c>
      <c r="F44" s="1520">
        <v>40</v>
      </c>
      <c r="G44" s="1521"/>
      <c r="H44" s="247" t="s">
        <v>489</v>
      </c>
      <c r="I44" s="1522">
        <f>C44/F44</f>
        <v>1.1583333333333334</v>
      </c>
      <c r="J44" s="1523"/>
      <c r="K44" s="247" t="s">
        <v>503</v>
      </c>
      <c r="L44" s="1524">
        <f>IF(C44&lt;40,1,ROUNDUP(I44,1))</f>
        <v>1.2000000000000002</v>
      </c>
      <c r="M44" s="1525"/>
      <c r="N44" s="1526"/>
      <c r="O44" s="242"/>
      <c r="P44" s="238"/>
      <c r="Q44" s="242"/>
      <c r="R44" s="1507">
        <f>IF($Y$41="週",AA39,Y39)</f>
        <v>108</v>
      </c>
      <c r="S44" s="1508"/>
      <c r="T44" s="1508"/>
      <c r="U44" s="1509"/>
      <c r="V44" s="247" t="s">
        <v>502</v>
      </c>
      <c r="W44" s="1527">
        <f>IF($Y$41="週",$AV$5,$AZ$5)</f>
        <v>40</v>
      </c>
      <c r="X44" s="1528"/>
      <c r="Y44" s="1528"/>
      <c r="Z44" s="1529"/>
      <c r="AA44" s="247" t="s">
        <v>489</v>
      </c>
      <c r="AB44" s="1510">
        <f>ROUNDDOWN(R44/W44,1)</f>
        <v>2.7</v>
      </c>
      <c r="AC44" s="1511"/>
      <c r="AD44" s="1511"/>
      <c r="AE44" s="1512"/>
      <c r="AF44" s="242"/>
      <c r="AG44" s="242"/>
      <c r="AH44" s="242"/>
      <c r="AI44" s="242"/>
      <c r="AJ44" s="1532"/>
      <c r="AK44" s="1532"/>
      <c r="AL44" s="1532"/>
      <c r="AM44" s="1532"/>
      <c r="AN44" s="251"/>
      <c r="AO44" s="1530"/>
      <c r="AP44" s="1530"/>
      <c r="AQ44" s="1530"/>
      <c r="AR44" s="1530"/>
      <c r="AS44" s="251"/>
      <c r="AT44" s="1505"/>
      <c r="AU44" s="1505"/>
      <c r="AV44" s="1505"/>
      <c r="AW44" s="1505"/>
      <c r="AX44" s="238"/>
      <c r="AY44" s="238"/>
      <c r="AZ44" s="238"/>
      <c r="BA44" s="238"/>
      <c r="BB44" s="238"/>
      <c r="BC44" s="238"/>
      <c r="BD44" s="238"/>
    </row>
    <row r="45" spans="1:56" ht="20.25" customHeight="1" x14ac:dyDescent="0.15">
      <c r="A45" s="238"/>
      <c r="B45" s="238"/>
      <c r="C45" s="242"/>
      <c r="D45" s="242"/>
      <c r="E45" s="242"/>
      <c r="F45" s="242"/>
      <c r="G45" s="242"/>
      <c r="H45" s="242"/>
      <c r="I45" s="242"/>
      <c r="J45" s="242"/>
      <c r="K45" s="242"/>
      <c r="L45" s="242" t="s">
        <v>501</v>
      </c>
      <c r="M45" s="242"/>
      <c r="N45" s="242"/>
      <c r="O45" s="242"/>
      <c r="P45" s="238"/>
      <c r="Q45" s="242"/>
      <c r="R45" s="242"/>
      <c r="S45" s="242"/>
      <c r="T45" s="242"/>
      <c r="U45" s="242"/>
      <c r="V45" s="242"/>
      <c r="W45" s="242"/>
      <c r="X45" s="242"/>
      <c r="Y45" s="242"/>
      <c r="Z45" s="242"/>
      <c r="AA45" s="245"/>
      <c r="AB45" s="242" t="s">
        <v>500</v>
      </c>
      <c r="AC45" s="242"/>
      <c r="AD45" s="242"/>
      <c r="AE45" s="242"/>
      <c r="AF45" s="242"/>
      <c r="AG45" s="242"/>
      <c r="AH45" s="242"/>
      <c r="AI45" s="242"/>
      <c r="AJ45" s="249"/>
      <c r="AK45" s="249"/>
      <c r="AL45" s="249"/>
      <c r="AM45" s="249"/>
      <c r="AN45" s="249"/>
      <c r="AO45" s="249"/>
      <c r="AP45" s="249"/>
      <c r="AQ45" s="249"/>
      <c r="AR45" s="249"/>
      <c r="AS45" s="250"/>
      <c r="AT45" s="249"/>
      <c r="AU45" s="249"/>
      <c r="AV45" s="249"/>
      <c r="AW45" s="249"/>
      <c r="AX45" s="238"/>
      <c r="AY45" s="238"/>
      <c r="AZ45" s="238"/>
      <c r="BA45" s="238"/>
      <c r="BB45" s="238"/>
      <c r="BC45" s="238"/>
      <c r="BD45" s="238"/>
    </row>
    <row r="46" spans="1:56" ht="20.25" customHeight="1" x14ac:dyDescent="0.15">
      <c r="A46" s="238"/>
      <c r="B46" s="238"/>
      <c r="C46" s="242" t="s">
        <v>499</v>
      </c>
      <c r="D46" s="242"/>
      <c r="E46" s="242"/>
      <c r="F46" s="242"/>
      <c r="G46" s="242"/>
      <c r="H46" s="242"/>
      <c r="I46" s="242"/>
      <c r="J46" s="242"/>
      <c r="K46" s="242"/>
      <c r="L46" s="242"/>
      <c r="M46" s="242"/>
      <c r="N46" s="242"/>
      <c r="O46" s="242"/>
      <c r="P46" s="238"/>
      <c r="Q46" s="242"/>
      <c r="R46" s="242" t="s">
        <v>498</v>
      </c>
      <c r="S46" s="242"/>
      <c r="T46" s="242"/>
      <c r="U46" s="242"/>
      <c r="V46" s="242"/>
      <c r="W46" s="242"/>
      <c r="X46" s="242"/>
      <c r="Y46" s="242"/>
      <c r="Z46" s="242"/>
      <c r="AA46" s="245"/>
      <c r="AB46" s="242"/>
      <c r="AC46" s="242"/>
      <c r="AD46" s="242"/>
      <c r="AE46" s="242"/>
      <c r="AF46" s="242"/>
      <c r="AG46" s="242"/>
      <c r="AH46" s="242"/>
      <c r="AI46" s="242"/>
      <c r="AJ46" s="242"/>
      <c r="AK46" s="244"/>
      <c r="AL46" s="243"/>
      <c r="AM46" s="243"/>
      <c r="AN46" s="242"/>
      <c r="AO46" s="242"/>
      <c r="AP46" s="242"/>
      <c r="AQ46" s="242"/>
      <c r="AR46" s="242"/>
      <c r="AS46" s="242"/>
      <c r="AT46" s="242"/>
      <c r="AU46" s="242"/>
      <c r="AV46" s="242"/>
      <c r="AW46" s="242"/>
      <c r="AX46" s="238"/>
      <c r="AY46" s="238"/>
      <c r="AZ46" s="238"/>
      <c r="BA46" s="238"/>
      <c r="BB46" s="238"/>
      <c r="BC46" s="238"/>
      <c r="BD46" s="238"/>
    </row>
    <row r="47" spans="1:56" ht="20.25" customHeight="1" x14ac:dyDescent="0.15">
      <c r="A47" s="238"/>
      <c r="B47" s="238"/>
      <c r="C47" s="242"/>
      <c r="D47" s="242" t="s">
        <v>497</v>
      </c>
      <c r="E47" s="242"/>
      <c r="F47" s="242"/>
      <c r="G47" s="242"/>
      <c r="H47" s="242"/>
      <c r="I47" s="242"/>
      <c r="J47" s="242"/>
      <c r="K47" s="242"/>
      <c r="L47" s="242"/>
      <c r="M47" s="242"/>
      <c r="N47" s="242"/>
      <c r="O47" s="242"/>
      <c r="P47" s="238"/>
      <c r="Q47" s="242"/>
      <c r="R47" s="242" t="s">
        <v>496</v>
      </c>
      <c r="S47" s="242"/>
      <c r="T47" s="242"/>
      <c r="U47" s="242"/>
      <c r="V47" s="242"/>
      <c r="W47" s="242"/>
      <c r="X47" s="242"/>
      <c r="Y47" s="242"/>
      <c r="Z47" s="242"/>
      <c r="AA47" s="245"/>
      <c r="AB47" s="247"/>
      <c r="AC47" s="247"/>
      <c r="AD47" s="247"/>
      <c r="AE47" s="247"/>
      <c r="AF47" s="242"/>
      <c r="AG47" s="242"/>
      <c r="AH47" s="242"/>
      <c r="AI47" s="242"/>
      <c r="AJ47" s="242"/>
      <c r="AK47" s="244"/>
      <c r="AL47" s="243"/>
      <c r="AM47" s="243"/>
      <c r="AN47" s="242"/>
      <c r="AO47" s="242"/>
      <c r="AP47" s="242"/>
      <c r="AQ47" s="242"/>
      <c r="AR47" s="242"/>
      <c r="AS47" s="242"/>
      <c r="AT47" s="242"/>
      <c r="AU47" s="242"/>
      <c r="AV47" s="242"/>
      <c r="AW47" s="242"/>
      <c r="AX47" s="238"/>
      <c r="AY47" s="238"/>
      <c r="AZ47" s="238"/>
      <c r="BA47" s="238"/>
      <c r="BB47" s="238"/>
      <c r="BC47" s="238"/>
      <c r="BD47" s="238"/>
    </row>
    <row r="48" spans="1:56" ht="20.25" customHeight="1" x14ac:dyDescent="0.15">
      <c r="A48" s="238"/>
      <c r="B48" s="238"/>
      <c r="C48" s="242" t="s">
        <v>495</v>
      </c>
      <c r="D48" s="242"/>
      <c r="E48" s="242"/>
      <c r="F48" s="242"/>
      <c r="G48" s="242"/>
      <c r="H48" s="242"/>
      <c r="I48" s="242"/>
      <c r="J48" s="242"/>
      <c r="K48" s="242"/>
      <c r="L48" s="242"/>
      <c r="M48" s="242"/>
      <c r="N48" s="242"/>
      <c r="O48" s="242"/>
      <c r="P48" s="238"/>
      <c r="Q48" s="242"/>
      <c r="R48" s="242" t="s">
        <v>494</v>
      </c>
      <c r="S48" s="242"/>
      <c r="T48" s="242"/>
      <c r="U48" s="242"/>
      <c r="V48" s="242"/>
      <c r="W48" s="242" t="s">
        <v>493</v>
      </c>
      <c r="X48" s="242"/>
      <c r="Y48" s="242"/>
      <c r="Z48" s="242"/>
      <c r="AA48" s="242"/>
      <c r="AB48" s="1506" t="s">
        <v>492</v>
      </c>
      <c r="AC48" s="1506"/>
      <c r="AD48" s="1506"/>
      <c r="AE48" s="1506"/>
      <c r="AF48" s="242"/>
      <c r="AG48" s="242"/>
      <c r="AH48" s="242"/>
      <c r="AI48" s="242"/>
      <c r="AJ48" s="242"/>
      <c r="AK48" s="244"/>
      <c r="AL48" s="243"/>
      <c r="AM48" s="243"/>
      <c r="AN48" s="242"/>
      <c r="AO48" s="242"/>
      <c r="AP48" s="242"/>
      <c r="AQ48" s="242"/>
      <c r="AR48" s="242"/>
      <c r="AS48" s="242"/>
      <c r="AT48" s="242"/>
      <c r="AU48" s="242"/>
      <c r="AV48" s="242"/>
      <c r="AW48" s="242"/>
      <c r="AX48" s="238"/>
      <c r="AY48" s="238"/>
      <c r="AZ48" s="238"/>
      <c r="BA48" s="238"/>
      <c r="BB48" s="238"/>
      <c r="BC48" s="238"/>
      <c r="BD48" s="238"/>
    </row>
    <row r="49" spans="1:58" ht="20.25" customHeight="1" x14ac:dyDescent="0.15">
      <c r="A49" s="238"/>
      <c r="B49" s="238"/>
      <c r="C49" s="242" t="s">
        <v>491</v>
      </c>
      <c r="D49" s="242"/>
      <c r="E49" s="242"/>
      <c r="F49" s="242"/>
      <c r="G49" s="242"/>
      <c r="H49" s="242"/>
      <c r="I49" s="242"/>
      <c r="J49" s="242"/>
      <c r="K49" s="242"/>
      <c r="L49" s="242"/>
      <c r="M49" s="242"/>
      <c r="N49" s="242"/>
      <c r="O49" s="242"/>
      <c r="P49" s="238"/>
      <c r="Q49" s="242"/>
      <c r="R49" s="1527">
        <f>AE39</f>
        <v>2</v>
      </c>
      <c r="S49" s="1528"/>
      <c r="T49" s="1528"/>
      <c r="U49" s="1529"/>
      <c r="V49" s="247" t="s">
        <v>490</v>
      </c>
      <c r="W49" s="1510">
        <f>AB44</f>
        <v>2.7</v>
      </c>
      <c r="X49" s="1511"/>
      <c r="Y49" s="1511"/>
      <c r="Z49" s="1512"/>
      <c r="AA49" s="247" t="s">
        <v>489</v>
      </c>
      <c r="AB49" s="1513">
        <f>ROUNDDOWN(R49+W49,1)</f>
        <v>4.7</v>
      </c>
      <c r="AC49" s="1514"/>
      <c r="AD49" s="1514"/>
      <c r="AE49" s="1515"/>
      <c r="AF49" s="242"/>
      <c r="AG49" s="242"/>
      <c r="AH49" s="242"/>
      <c r="AI49" s="242"/>
      <c r="AJ49" s="242"/>
      <c r="AK49" s="244"/>
      <c r="AL49" s="243"/>
      <c r="AM49" s="243"/>
      <c r="AN49" s="242"/>
      <c r="AO49" s="242"/>
      <c r="AP49" s="242"/>
      <c r="AQ49" s="242"/>
      <c r="AR49" s="242"/>
      <c r="AS49" s="242"/>
      <c r="AT49" s="242"/>
      <c r="AU49" s="242"/>
      <c r="AV49" s="242"/>
      <c r="AW49" s="242"/>
      <c r="AX49" s="238"/>
      <c r="AY49" s="238"/>
      <c r="AZ49" s="238"/>
      <c r="BA49" s="238"/>
      <c r="BB49" s="238"/>
      <c r="BC49" s="238"/>
      <c r="BD49" s="238"/>
    </row>
    <row r="50" spans="1:58" ht="20.25" customHeight="1" x14ac:dyDescent="0.15">
      <c r="A50" s="238"/>
      <c r="B50" s="238"/>
      <c r="C50" s="242" t="s">
        <v>488</v>
      </c>
      <c r="D50" s="246"/>
      <c r="E50" s="246"/>
      <c r="F50" s="242"/>
      <c r="G50" s="242"/>
      <c r="H50" s="242"/>
      <c r="I50" s="242"/>
      <c r="J50" s="242"/>
      <c r="K50" s="242"/>
      <c r="L50" s="242"/>
      <c r="M50" s="242"/>
      <c r="N50" s="242"/>
      <c r="O50" s="242"/>
      <c r="P50" s="238"/>
      <c r="Q50" s="242"/>
      <c r="R50" s="242"/>
      <c r="S50" s="242"/>
      <c r="T50" s="242"/>
      <c r="U50" s="242"/>
      <c r="V50" s="242"/>
      <c r="W50" s="242"/>
      <c r="X50" s="242"/>
      <c r="Y50" s="242"/>
      <c r="Z50" s="242"/>
      <c r="AA50" s="242"/>
      <c r="AB50" s="242"/>
      <c r="AC50" s="245"/>
      <c r="AD50" s="242"/>
      <c r="AE50" s="242"/>
      <c r="AF50" s="242"/>
      <c r="AG50" s="242"/>
      <c r="AH50" s="242"/>
      <c r="AI50" s="242"/>
      <c r="AJ50" s="242"/>
      <c r="AK50" s="244"/>
      <c r="AL50" s="243"/>
      <c r="AM50" s="243"/>
      <c r="AN50" s="242"/>
      <c r="AO50" s="242"/>
      <c r="AP50" s="242"/>
      <c r="AQ50" s="242"/>
      <c r="AR50" s="242"/>
      <c r="AS50" s="242"/>
      <c r="AT50" s="242"/>
      <c r="AU50" s="242"/>
      <c r="AV50" s="242"/>
      <c r="AW50" s="242"/>
      <c r="AX50" s="238"/>
      <c r="AY50" s="238"/>
      <c r="AZ50" s="238"/>
      <c r="BA50" s="238"/>
      <c r="BB50" s="238"/>
      <c r="BC50" s="238"/>
      <c r="BD50" s="238"/>
    </row>
    <row r="51" spans="1:58" ht="20.25" customHeight="1" x14ac:dyDescent="0.15">
      <c r="C51" s="326"/>
      <c r="D51" s="326"/>
      <c r="T51" s="326"/>
      <c r="AJ51" s="327"/>
      <c r="AK51" s="328"/>
      <c r="AL51" s="328"/>
      <c r="BE51" s="328"/>
    </row>
    <row r="52" spans="1:58" ht="20.25" customHeight="1" x14ac:dyDescent="0.15">
      <c r="C52" s="326"/>
      <c r="D52" s="326"/>
      <c r="U52" s="326"/>
      <c r="AK52" s="327"/>
      <c r="AL52" s="328"/>
      <c r="AM52" s="328"/>
      <c r="BF52" s="328"/>
    </row>
    <row r="53" spans="1:58" ht="20.25" customHeight="1" x14ac:dyDescent="0.15">
      <c r="D53" s="326"/>
      <c r="U53" s="326"/>
      <c r="AK53" s="327"/>
      <c r="AL53" s="328"/>
      <c r="AM53" s="328"/>
      <c r="BF53" s="328"/>
    </row>
    <row r="54" spans="1:58" ht="20.25" customHeight="1" x14ac:dyDescent="0.15">
      <c r="C54" s="326"/>
      <c r="D54" s="326"/>
      <c r="U54" s="326"/>
      <c r="AK54" s="327"/>
      <c r="AL54" s="328"/>
      <c r="AM54" s="328"/>
      <c r="BF54" s="328"/>
    </row>
    <row r="55" spans="1:58" ht="20.25" customHeight="1" x14ac:dyDescent="0.15">
      <c r="C55" s="327"/>
      <c r="D55" s="327"/>
      <c r="E55" s="327"/>
      <c r="F55" s="327"/>
      <c r="G55" s="327"/>
      <c r="H55" s="327"/>
      <c r="I55" s="327"/>
      <c r="J55" s="327"/>
      <c r="K55" s="327"/>
      <c r="L55" s="327"/>
      <c r="M55" s="327"/>
      <c r="N55" s="327"/>
      <c r="O55" s="327"/>
      <c r="P55" s="327"/>
      <c r="Q55" s="327"/>
      <c r="R55" s="327"/>
      <c r="S55" s="327"/>
      <c r="T55" s="327"/>
      <c r="U55" s="328"/>
      <c r="V55" s="328"/>
      <c r="W55" s="327"/>
      <c r="X55" s="327"/>
      <c r="Y55" s="327"/>
      <c r="Z55" s="327"/>
      <c r="AA55" s="327"/>
      <c r="AB55" s="327"/>
      <c r="AC55" s="327"/>
      <c r="AD55" s="327"/>
      <c r="AE55" s="327"/>
      <c r="AF55" s="327"/>
      <c r="AG55" s="327"/>
      <c r="AH55" s="327"/>
      <c r="AI55" s="327"/>
      <c r="AJ55" s="327"/>
      <c r="AK55" s="327"/>
      <c r="AL55" s="328"/>
      <c r="AM55" s="328"/>
      <c r="BF55" s="328"/>
    </row>
    <row r="56" spans="1:58" ht="20.25" customHeight="1" x14ac:dyDescent="0.15">
      <c r="C56" s="327"/>
      <c r="D56" s="327"/>
      <c r="E56" s="327"/>
      <c r="F56" s="327"/>
      <c r="G56" s="327"/>
      <c r="H56" s="327"/>
      <c r="I56" s="327"/>
      <c r="J56" s="327"/>
      <c r="K56" s="327"/>
      <c r="L56" s="327"/>
      <c r="M56" s="327"/>
      <c r="N56" s="327"/>
      <c r="O56" s="327"/>
      <c r="P56" s="327"/>
      <c r="Q56" s="327"/>
      <c r="R56" s="327"/>
      <c r="S56" s="327"/>
      <c r="T56" s="327"/>
      <c r="U56" s="328"/>
      <c r="V56" s="328"/>
      <c r="W56" s="327"/>
      <c r="X56" s="327"/>
      <c r="Y56" s="327"/>
      <c r="Z56" s="327"/>
      <c r="AA56" s="327"/>
      <c r="AB56" s="327"/>
      <c r="AC56" s="327"/>
      <c r="AD56" s="327"/>
      <c r="AE56" s="327"/>
      <c r="AF56" s="327"/>
      <c r="AG56" s="327"/>
      <c r="AH56" s="327"/>
      <c r="AI56" s="327"/>
      <c r="AJ56" s="327"/>
      <c r="AK56" s="327"/>
      <c r="AL56" s="328"/>
      <c r="AM56" s="328"/>
      <c r="BF56" s="328"/>
    </row>
  </sheetData>
  <sheetProtection algorithmName="SHA-512" hashValue="UDQKDvhjOFp//Ag2oMBEqdgqvpehufCPZxpudKzgYFS4BnlYoBbCyuAr8iZU8tjvtkHDN7nWxL20bjmrI4Nybw==" saltValue="dmlK1tXhFLVOeVbFQ+xrJg==" spinCount="100000" sheet="1" selectLockedCells="1" selectUnlockedCells="1"/>
  <mergeCells count="258">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L35:M35"/>
    <mergeCell ref="R35:S35"/>
    <mergeCell ref="T35:U35"/>
    <mergeCell ref="V35:W35"/>
    <mergeCell ref="Y35:Z35"/>
    <mergeCell ref="AS33:AT33"/>
    <mergeCell ref="C34:E34"/>
    <mergeCell ref="F34:G34"/>
    <mergeCell ref="H34:I34"/>
    <mergeCell ref="J34:K34"/>
    <mergeCell ref="L34:M34"/>
    <mergeCell ref="T34:U34"/>
    <mergeCell ref="V34:W34"/>
    <mergeCell ref="Y34:Z34"/>
    <mergeCell ref="AA34:AB34"/>
    <mergeCell ref="L33:M33"/>
    <mergeCell ref="R33:S34"/>
    <mergeCell ref="T33:W33"/>
    <mergeCell ref="Y33:AB33"/>
    <mergeCell ref="AI33:AJ33"/>
    <mergeCell ref="AK33:AN33"/>
    <mergeCell ref="AI34:AJ34"/>
    <mergeCell ref="AK34:AN34"/>
    <mergeCell ref="AS34:AT34"/>
    <mergeCell ref="R36:S36"/>
    <mergeCell ref="T36:U36"/>
    <mergeCell ref="V36:W36"/>
    <mergeCell ref="AA35:AB35"/>
    <mergeCell ref="AE35:AF35"/>
    <mergeCell ref="AI35:AJ35"/>
    <mergeCell ref="AK35:AN35"/>
    <mergeCell ref="AQ35:AT35"/>
    <mergeCell ref="C36:E36"/>
    <mergeCell ref="F36:G36"/>
    <mergeCell ref="H36:I36"/>
    <mergeCell ref="J36:K36"/>
    <mergeCell ref="L36:M36"/>
    <mergeCell ref="AI36:AJ36"/>
    <mergeCell ref="AK36:AN36"/>
    <mergeCell ref="AQ36:AR36"/>
    <mergeCell ref="AS36:AT36"/>
    <mergeCell ref="Y36:Z36"/>
    <mergeCell ref="AA36:AB36"/>
    <mergeCell ref="AE36:AF36"/>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2"/>
  <conditionalFormatting sqref="F35:M38">
    <cfRule type="expression" dxfId="3" priority="3">
      <formula>INDIRECT(ADDRESS(ROW(),COLUMN()))=TRUNC(INDIRECT(ADDRESS(ROW(),COLUMN())))</formula>
    </cfRule>
  </conditionalFormatting>
  <conditionalFormatting sqref="P13:AX30">
    <cfRule type="expression" dxfId="2" priority="4">
      <formula>INDIRECT(ADDRESS(ROW(),COLUMN()))=TRUNC(INDIRECT(ADDRESS(ROW(),COLUMN())))</formula>
    </cfRule>
  </conditionalFormatting>
  <conditionalFormatting sqref="R44:U44">
    <cfRule type="expression" dxfId="1" priority="1">
      <formula>INDIRECT(ADDRESS(ROW(),COLUMN()))=TRUNC(INDIRECT(ADDRESS(ROW(),COLUMN())))</formula>
    </cfRule>
  </conditionalFormatting>
  <conditionalFormatting sqref="T35:AF39">
    <cfRule type="expression" dxfId="0" priority="2">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list" allowBlank="1" showInputMessage="1" showErrorMessage="1" sqref="F44">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1:Z41">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標準様式１プルダウン・リスト!$C$4:$C$8</xm:f>
          </x14:formula1>
          <xm:sqref>AM1:BA1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BC74"/>
  <sheetViews>
    <sheetView topLeftCell="A13" zoomScale="85" zoomScaleNormal="85" workbookViewId="0">
      <selection activeCell="R15" sqref="R15"/>
    </sheetView>
  </sheetViews>
  <sheetFormatPr defaultColWidth="10" defaultRowHeight="13.5" x14ac:dyDescent="0.15"/>
  <cols>
    <col min="1" max="2" width="10" style="329"/>
    <col min="3" max="3" width="49.125" style="329" customWidth="1"/>
    <col min="4" max="16384" width="10" style="329"/>
  </cols>
  <sheetData>
    <row r="1" spans="1:10" x14ac:dyDescent="0.15">
      <c r="A1" s="329" t="s">
        <v>591</v>
      </c>
    </row>
    <row r="2" spans="1:10" s="332" customFormat="1" ht="20.25" customHeight="1" x14ac:dyDescent="0.15">
      <c r="A2" s="330" t="s">
        <v>592</v>
      </c>
      <c r="B2" s="330"/>
      <c r="C2" s="331"/>
    </row>
    <row r="3" spans="1:10" s="332" customFormat="1" ht="20.25" customHeight="1" x14ac:dyDescent="0.15">
      <c r="A3" s="331"/>
      <c r="B3" s="331"/>
      <c r="C3" s="331"/>
    </row>
    <row r="4" spans="1:10" s="332" customFormat="1" ht="20.25" customHeight="1" x14ac:dyDescent="0.15">
      <c r="A4" s="333"/>
      <c r="B4" s="331" t="s">
        <v>593</v>
      </c>
      <c r="C4" s="331"/>
      <c r="E4" s="1667" t="s">
        <v>594</v>
      </c>
      <c r="F4" s="1667"/>
      <c r="G4" s="1667"/>
      <c r="H4" s="1667"/>
      <c r="I4" s="1667"/>
      <c r="J4" s="1667"/>
    </row>
    <row r="5" spans="1:10" s="332" customFormat="1" ht="20.25" customHeight="1" x14ac:dyDescent="0.15">
      <c r="A5" s="334"/>
      <c r="B5" s="331" t="s">
        <v>595</v>
      </c>
      <c r="C5" s="331"/>
      <c r="E5" s="1667"/>
      <c r="F5" s="1667"/>
      <c r="G5" s="1667"/>
      <c r="H5" s="1667"/>
      <c r="I5" s="1667"/>
      <c r="J5" s="1667"/>
    </row>
    <row r="6" spans="1:10" s="332" customFormat="1" ht="20.25" customHeight="1" x14ac:dyDescent="0.15">
      <c r="A6" s="335" t="s">
        <v>596</v>
      </c>
      <c r="B6" s="331"/>
      <c r="C6" s="331"/>
    </row>
    <row r="7" spans="1:10" s="332" customFormat="1" ht="20.25" customHeight="1" x14ac:dyDescent="0.15">
      <c r="A7" s="335"/>
      <c r="B7" s="331"/>
      <c r="C7" s="331"/>
    </row>
    <row r="8" spans="1:10" s="332" customFormat="1" ht="20.25" customHeight="1" x14ac:dyDescent="0.15">
      <c r="A8" s="331" t="s">
        <v>597</v>
      </c>
      <c r="B8" s="331"/>
      <c r="C8" s="331"/>
    </row>
    <row r="9" spans="1:10" s="332" customFormat="1" ht="20.25" customHeight="1" x14ac:dyDescent="0.15">
      <c r="A9" s="335"/>
      <c r="B9" s="331"/>
      <c r="C9" s="331"/>
    </row>
    <row r="10" spans="1:10" s="332" customFormat="1" ht="20.25" customHeight="1" x14ac:dyDescent="0.15">
      <c r="A10" s="331" t="s">
        <v>598</v>
      </c>
      <c r="B10" s="331"/>
      <c r="C10" s="331"/>
    </row>
    <row r="11" spans="1:10" s="332" customFormat="1" ht="20.25" customHeight="1" x14ac:dyDescent="0.15">
      <c r="A11" s="331"/>
      <c r="B11" s="331"/>
      <c r="C11" s="331"/>
    </row>
    <row r="12" spans="1:10" s="332" customFormat="1" ht="20.25" customHeight="1" x14ac:dyDescent="0.15">
      <c r="A12" s="331" t="s">
        <v>599</v>
      </c>
      <c r="B12" s="331"/>
      <c r="C12" s="331"/>
    </row>
    <row r="13" spans="1:10" s="332" customFormat="1" ht="20.25" customHeight="1" x14ac:dyDescent="0.15">
      <c r="A13" s="331"/>
      <c r="B13" s="331"/>
      <c r="C13" s="331"/>
    </row>
    <row r="14" spans="1:10" s="332" customFormat="1" ht="20.25" customHeight="1" x14ac:dyDescent="0.15">
      <c r="A14" s="331" t="s">
        <v>600</v>
      </c>
      <c r="B14" s="331"/>
      <c r="C14" s="331"/>
    </row>
    <row r="15" spans="1:10" s="332" customFormat="1" ht="20.25" customHeight="1" x14ac:dyDescent="0.15">
      <c r="A15" s="331"/>
      <c r="B15" s="331"/>
      <c r="C15" s="331"/>
    </row>
    <row r="16" spans="1:10" s="332" customFormat="1" ht="20.25" customHeight="1" x14ac:dyDescent="0.15">
      <c r="A16" s="331" t="s">
        <v>601</v>
      </c>
      <c r="B16" s="331"/>
      <c r="C16" s="331"/>
    </row>
    <row r="17" spans="1:3" s="332" customFormat="1" ht="20.25" customHeight="1" x14ac:dyDescent="0.15">
      <c r="A17" s="331" t="s">
        <v>602</v>
      </c>
      <c r="B17" s="331"/>
      <c r="C17" s="331"/>
    </row>
    <row r="18" spans="1:3" s="332" customFormat="1" ht="20.25" customHeight="1" x14ac:dyDescent="0.15">
      <c r="A18" s="331"/>
      <c r="B18" s="331"/>
      <c r="C18" s="331"/>
    </row>
    <row r="19" spans="1:3" s="332" customFormat="1" ht="20.25" customHeight="1" x14ac:dyDescent="0.15">
      <c r="A19" s="331"/>
      <c r="B19" s="336" t="s">
        <v>552</v>
      </c>
      <c r="C19" s="336" t="s">
        <v>603</v>
      </c>
    </row>
    <row r="20" spans="1:3" s="332" customFormat="1" ht="20.25" customHeight="1" x14ac:dyDescent="0.15">
      <c r="A20" s="331"/>
      <c r="B20" s="336">
        <v>1</v>
      </c>
      <c r="C20" s="337" t="s">
        <v>573</v>
      </c>
    </row>
    <row r="21" spans="1:3" s="332" customFormat="1" ht="20.25" customHeight="1" x14ac:dyDescent="0.15">
      <c r="A21" s="331"/>
      <c r="B21" s="336">
        <v>2</v>
      </c>
      <c r="C21" s="337" t="s">
        <v>580</v>
      </c>
    </row>
    <row r="22" spans="1:3" s="332" customFormat="1" ht="20.25" customHeight="1" x14ac:dyDescent="0.15">
      <c r="A22" s="331"/>
      <c r="B22" s="336">
        <v>3</v>
      </c>
      <c r="C22" s="337" t="s">
        <v>604</v>
      </c>
    </row>
    <row r="23" spans="1:3" s="332" customFormat="1" ht="20.25" customHeight="1" x14ac:dyDescent="0.15">
      <c r="A23" s="331"/>
      <c r="B23" s="331"/>
      <c r="C23" s="331"/>
    </row>
    <row r="24" spans="1:3" s="332" customFormat="1" ht="20.25" customHeight="1" x14ac:dyDescent="0.15">
      <c r="A24" s="331"/>
      <c r="B24" s="331" t="s">
        <v>605</v>
      </c>
      <c r="C24" s="331"/>
    </row>
    <row r="25" spans="1:3" s="332" customFormat="1" ht="20.25" customHeight="1" x14ac:dyDescent="0.15">
      <c r="A25" s="331"/>
      <c r="B25" s="331"/>
      <c r="C25" s="331"/>
    </row>
    <row r="26" spans="1:3" s="332" customFormat="1" ht="20.25" customHeight="1" x14ac:dyDescent="0.15">
      <c r="A26" s="331" t="s">
        <v>606</v>
      </c>
      <c r="B26" s="331"/>
      <c r="C26" s="331"/>
    </row>
    <row r="27" spans="1:3" s="332" customFormat="1" ht="20.25" customHeight="1" x14ac:dyDescent="0.15">
      <c r="A27" s="331" t="s">
        <v>607</v>
      </c>
      <c r="B27" s="331"/>
      <c r="C27" s="331"/>
    </row>
    <row r="28" spans="1:3" s="332" customFormat="1" ht="20.25" customHeight="1" x14ac:dyDescent="0.15">
      <c r="A28" s="331"/>
      <c r="B28" s="331"/>
      <c r="C28" s="331"/>
    </row>
    <row r="29" spans="1:3" s="332" customFormat="1" ht="20.25" customHeight="1" x14ac:dyDescent="0.15">
      <c r="A29" s="331"/>
      <c r="B29" s="336" t="s">
        <v>531</v>
      </c>
      <c r="C29" s="336" t="s">
        <v>530</v>
      </c>
    </row>
    <row r="30" spans="1:3" s="332" customFormat="1" ht="20.25" customHeight="1" x14ac:dyDescent="0.15">
      <c r="A30" s="331"/>
      <c r="B30" s="336" t="s">
        <v>524</v>
      </c>
      <c r="C30" s="337" t="s">
        <v>526</v>
      </c>
    </row>
    <row r="31" spans="1:3" s="332" customFormat="1" ht="20.25" customHeight="1" x14ac:dyDescent="0.15">
      <c r="A31" s="331"/>
      <c r="B31" s="336" t="s">
        <v>521</v>
      </c>
      <c r="C31" s="337" t="s">
        <v>523</v>
      </c>
    </row>
    <row r="32" spans="1:3" s="332" customFormat="1" ht="20.25" customHeight="1" x14ac:dyDescent="0.15">
      <c r="A32" s="331"/>
      <c r="B32" s="336" t="s">
        <v>518</v>
      </c>
      <c r="C32" s="337" t="s">
        <v>520</v>
      </c>
    </row>
    <row r="33" spans="1:55" s="332" customFormat="1" ht="20.25" customHeight="1" x14ac:dyDescent="0.15">
      <c r="A33" s="331"/>
      <c r="B33" s="336" t="s">
        <v>516</v>
      </c>
      <c r="C33" s="337" t="s">
        <v>517</v>
      </c>
    </row>
    <row r="34" spans="1:55" s="332" customFormat="1" ht="20.25" customHeight="1" x14ac:dyDescent="0.15">
      <c r="A34" s="331"/>
      <c r="B34" s="331"/>
      <c r="C34" s="331"/>
    </row>
    <row r="35" spans="1:55" s="332" customFormat="1" ht="20.25" customHeight="1" x14ac:dyDescent="0.15">
      <c r="A35" s="331"/>
      <c r="B35" s="338" t="s">
        <v>608</v>
      </c>
      <c r="C35" s="331"/>
    </row>
    <row r="36" spans="1:55" s="332" customFormat="1" ht="20.25" customHeight="1" x14ac:dyDescent="0.15">
      <c r="B36" s="331" t="s">
        <v>609</v>
      </c>
      <c r="E36" s="338"/>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39"/>
      <c r="AO36" s="339"/>
      <c r="AP36" s="339"/>
      <c r="AQ36" s="339"/>
      <c r="AR36" s="339"/>
      <c r="AS36" s="339"/>
      <c r="AT36" s="339"/>
      <c r="AU36" s="339"/>
      <c r="AV36" s="339"/>
      <c r="AW36" s="339"/>
      <c r="AX36" s="339"/>
      <c r="AY36" s="339"/>
      <c r="AZ36" s="339"/>
      <c r="BA36" s="339"/>
      <c r="BB36" s="339"/>
      <c r="BC36" s="339"/>
    </row>
    <row r="37" spans="1:55" s="332" customFormat="1" ht="20.25" customHeight="1" x14ac:dyDescent="0.15">
      <c r="B37" s="331" t="s">
        <v>610</v>
      </c>
      <c r="E37" s="331"/>
      <c r="F37" s="339"/>
      <c r="G37" s="339"/>
      <c r="H37" s="339"/>
      <c r="I37" s="339"/>
      <c r="J37" s="339"/>
      <c r="K37" s="339"/>
      <c r="L37" s="339"/>
      <c r="M37" s="339"/>
      <c r="N37" s="339"/>
      <c r="O37" s="339"/>
      <c r="P37" s="339"/>
      <c r="Q37" s="339"/>
      <c r="R37" s="339"/>
      <c r="S37" s="339"/>
      <c r="T37" s="339"/>
      <c r="U37" s="339"/>
      <c r="V37" s="339"/>
      <c r="W37" s="339"/>
      <c r="X37" s="339"/>
      <c r="Y37" s="339"/>
      <c r="Z37" s="339"/>
      <c r="AA37" s="339"/>
      <c r="AB37" s="339"/>
      <c r="AC37" s="339"/>
      <c r="AD37" s="339"/>
      <c r="AE37" s="339"/>
      <c r="AF37" s="339"/>
      <c r="AG37" s="339"/>
      <c r="AH37" s="339"/>
      <c r="AI37" s="339"/>
      <c r="AJ37" s="339"/>
      <c r="AK37" s="339"/>
      <c r="AL37" s="339"/>
      <c r="AM37" s="339"/>
      <c r="AN37" s="339"/>
      <c r="AO37" s="339"/>
      <c r="AP37" s="339"/>
      <c r="AQ37" s="339"/>
      <c r="AR37" s="339"/>
      <c r="AS37" s="339"/>
      <c r="AT37" s="339"/>
      <c r="AU37" s="339"/>
      <c r="AV37" s="339"/>
      <c r="AW37" s="339"/>
      <c r="AX37" s="339"/>
      <c r="AY37" s="339"/>
      <c r="AZ37" s="339"/>
      <c r="BA37" s="339"/>
      <c r="BB37" s="339"/>
      <c r="BC37" s="339"/>
    </row>
    <row r="38" spans="1:55" s="332" customFormat="1" ht="20.25" customHeight="1" x14ac:dyDescent="0.15">
      <c r="E38" s="331"/>
    </row>
    <row r="39" spans="1:55" s="332" customFormat="1" ht="20.25" customHeight="1" x14ac:dyDescent="0.15">
      <c r="A39" s="331"/>
      <c r="B39" s="331"/>
      <c r="C39" s="331"/>
      <c r="D39" s="338"/>
      <c r="E39" s="340"/>
      <c r="F39" s="340"/>
      <c r="G39" s="340"/>
      <c r="J39" s="340"/>
      <c r="K39" s="340"/>
      <c r="L39" s="340"/>
      <c r="R39" s="340"/>
      <c r="S39" s="340"/>
      <c r="T39" s="340"/>
      <c r="W39" s="340"/>
      <c r="X39" s="340"/>
      <c r="Y39" s="340"/>
    </row>
    <row r="40" spans="1:55" s="332" customFormat="1" ht="20.25" customHeight="1" x14ac:dyDescent="0.15">
      <c r="A40" s="331" t="s">
        <v>611</v>
      </c>
      <c r="B40" s="331"/>
      <c r="C40" s="331"/>
    </row>
    <row r="41" spans="1:55" s="332" customFormat="1" ht="20.25" customHeight="1" x14ac:dyDescent="0.15">
      <c r="A41" s="331" t="s">
        <v>612</v>
      </c>
      <c r="B41" s="331"/>
      <c r="C41" s="331"/>
    </row>
    <row r="42" spans="1:55" s="332" customFormat="1" ht="20.25" customHeight="1" x14ac:dyDescent="0.15">
      <c r="A42" s="341" t="s">
        <v>613</v>
      </c>
      <c r="D42" s="342"/>
      <c r="E42" s="343"/>
      <c r="F42" s="340"/>
      <c r="G42" s="340"/>
      <c r="H42" s="340"/>
      <c r="I42" s="340"/>
      <c r="K42" s="340"/>
      <c r="M42" s="340"/>
      <c r="N42" s="340"/>
      <c r="O42" s="340"/>
      <c r="P42" s="340"/>
      <c r="Q42" s="340"/>
      <c r="S42" s="340"/>
      <c r="U42" s="340"/>
      <c r="V42" s="340"/>
      <c r="X42" s="340"/>
      <c r="Z42" s="340"/>
      <c r="AA42" s="340"/>
      <c r="AB42" s="340"/>
      <c r="AC42" s="340"/>
      <c r="AD42" s="340"/>
      <c r="AF42" s="338"/>
      <c r="AH42" s="340"/>
      <c r="AM42" s="340"/>
    </row>
    <row r="43" spans="1:55" s="332" customFormat="1" ht="20.25" customHeight="1" x14ac:dyDescent="0.15">
      <c r="C43" s="341"/>
      <c r="D43" s="342"/>
      <c r="E43" s="343"/>
      <c r="F43" s="340"/>
      <c r="G43" s="340"/>
      <c r="H43" s="340"/>
      <c r="I43" s="340"/>
      <c r="K43" s="340"/>
      <c r="M43" s="340"/>
      <c r="N43" s="340"/>
      <c r="O43" s="340"/>
      <c r="P43" s="340"/>
      <c r="Q43" s="340"/>
      <c r="S43" s="340"/>
      <c r="U43" s="340"/>
      <c r="V43" s="340"/>
      <c r="X43" s="340"/>
      <c r="Z43" s="340"/>
      <c r="AA43" s="340"/>
      <c r="AB43" s="340"/>
      <c r="AC43" s="340"/>
      <c r="AD43" s="340"/>
      <c r="AF43" s="338"/>
      <c r="AH43" s="340"/>
      <c r="AM43" s="340"/>
    </row>
    <row r="44" spans="1:55" s="332" customFormat="1" ht="20.25" customHeight="1" x14ac:dyDescent="0.15">
      <c r="A44" s="331" t="s">
        <v>614</v>
      </c>
      <c r="B44" s="331"/>
    </row>
    <row r="45" spans="1:55" s="332" customFormat="1" ht="20.25" customHeight="1" x14ac:dyDescent="0.15"/>
    <row r="46" spans="1:55" s="332" customFormat="1" ht="20.25" customHeight="1" x14ac:dyDescent="0.15">
      <c r="A46" s="331" t="s">
        <v>615</v>
      </c>
      <c r="B46" s="331"/>
      <c r="C46" s="331"/>
    </row>
    <row r="47" spans="1:55" s="332" customFormat="1" ht="20.25" customHeight="1" x14ac:dyDescent="0.15">
      <c r="A47" s="331" t="s">
        <v>616</v>
      </c>
      <c r="B47" s="331"/>
      <c r="C47" s="331"/>
    </row>
    <row r="48" spans="1:55" s="332" customFormat="1" ht="20.25" customHeight="1" x14ac:dyDescent="0.15"/>
    <row r="49" spans="1:55" s="332" customFormat="1" ht="20.25" customHeight="1" x14ac:dyDescent="0.15">
      <c r="A49" s="331" t="s">
        <v>617</v>
      </c>
      <c r="B49" s="331"/>
      <c r="C49" s="331"/>
    </row>
    <row r="50" spans="1:55" s="332" customFormat="1" ht="20.25" customHeight="1" x14ac:dyDescent="0.15">
      <c r="A50" s="331" t="s">
        <v>618</v>
      </c>
      <c r="B50" s="331"/>
      <c r="C50" s="331"/>
    </row>
    <row r="51" spans="1:55" s="332" customFormat="1" ht="20.25" customHeight="1" x14ac:dyDescent="0.15">
      <c r="A51" s="331"/>
      <c r="B51" s="331"/>
      <c r="C51" s="331"/>
    </row>
    <row r="52" spans="1:55" s="332" customFormat="1" ht="20.25" customHeight="1" x14ac:dyDescent="0.15">
      <c r="A52" s="331" t="s">
        <v>619</v>
      </c>
      <c r="B52" s="331"/>
      <c r="C52" s="331"/>
    </row>
    <row r="53" spans="1:55" s="332" customFormat="1" ht="20.25" customHeight="1" x14ac:dyDescent="0.15">
      <c r="A53" s="331"/>
      <c r="B53" s="331"/>
      <c r="C53" s="331"/>
    </row>
    <row r="54" spans="1:55" s="332" customFormat="1" ht="20.25" customHeight="1" x14ac:dyDescent="0.15">
      <c r="A54" s="332" t="s">
        <v>620</v>
      </c>
      <c r="D54" s="344"/>
      <c r="E54" s="344"/>
      <c r="F54" s="344"/>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344"/>
      <c r="AL54" s="344"/>
      <c r="AM54" s="344"/>
      <c r="AN54" s="344"/>
      <c r="AO54" s="344"/>
      <c r="AP54" s="344"/>
      <c r="AQ54" s="344"/>
      <c r="AR54" s="344"/>
      <c r="AS54" s="344"/>
      <c r="AT54" s="344"/>
      <c r="AU54" s="344"/>
      <c r="AV54" s="344"/>
      <c r="AW54" s="344"/>
      <c r="AX54" s="344"/>
      <c r="AY54" s="344"/>
      <c r="AZ54" s="344"/>
      <c r="BA54" s="344"/>
      <c r="BB54" s="344"/>
      <c r="BC54" s="344"/>
    </row>
    <row r="55" spans="1:55" s="332" customFormat="1" ht="20.25" customHeight="1" x14ac:dyDescent="0.15">
      <c r="A55" s="332" t="s">
        <v>621</v>
      </c>
      <c r="D55" s="344"/>
      <c r="E55" s="34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4"/>
      <c r="AH55" s="344"/>
      <c r="AI55" s="344"/>
      <c r="AJ55" s="344"/>
      <c r="AK55" s="344"/>
      <c r="AL55" s="344"/>
      <c r="AM55" s="344"/>
      <c r="AN55" s="344"/>
      <c r="AO55" s="344"/>
      <c r="AP55" s="344"/>
      <c r="AQ55" s="344"/>
      <c r="AR55" s="344"/>
      <c r="AS55" s="344"/>
      <c r="AT55" s="344"/>
      <c r="AU55" s="344"/>
      <c r="AV55" s="344"/>
      <c r="AW55" s="344"/>
      <c r="AX55" s="344"/>
      <c r="AY55" s="344"/>
      <c r="AZ55" s="344"/>
      <c r="BA55" s="344"/>
      <c r="BB55" s="344"/>
      <c r="BC55" s="344"/>
    </row>
    <row r="56" spans="1:55" s="332" customFormat="1" ht="20.25" customHeight="1" x14ac:dyDescent="0.15">
      <c r="A56" s="332" t="s">
        <v>622</v>
      </c>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44"/>
      <c r="AJ56" s="344"/>
      <c r="AK56" s="344"/>
      <c r="AL56" s="344"/>
      <c r="AM56" s="344"/>
      <c r="AN56" s="344"/>
      <c r="AO56" s="344"/>
      <c r="AP56" s="344"/>
      <c r="AQ56" s="344"/>
      <c r="AR56" s="344"/>
      <c r="AS56" s="344"/>
      <c r="AT56" s="344"/>
      <c r="AU56" s="344"/>
      <c r="AV56" s="344"/>
      <c r="AW56" s="344"/>
      <c r="AX56" s="344"/>
      <c r="AY56" s="344"/>
      <c r="AZ56" s="344"/>
      <c r="BA56" s="344"/>
      <c r="BB56" s="344"/>
      <c r="BC56" s="344"/>
    </row>
    <row r="57" spans="1:55" s="332" customFormat="1" ht="20.25" customHeight="1" x14ac:dyDescent="0.15">
      <c r="A57" s="331"/>
      <c r="B57" s="331"/>
      <c r="C57" s="331"/>
      <c r="D57" s="339"/>
      <c r="E57" s="339"/>
      <c r="F57" s="339"/>
      <c r="G57" s="339"/>
      <c r="H57" s="339"/>
      <c r="I57" s="339"/>
      <c r="J57" s="339"/>
      <c r="K57" s="339"/>
      <c r="L57" s="339"/>
      <c r="M57" s="339"/>
      <c r="N57" s="339"/>
      <c r="O57" s="339"/>
      <c r="P57" s="339"/>
      <c r="Q57" s="339"/>
      <c r="R57" s="339"/>
      <c r="S57" s="339"/>
      <c r="T57" s="339"/>
      <c r="U57" s="339"/>
      <c r="V57" s="339"/>
      <c r="W57" s="339"/>
      <c r="X57" s="339"/>
      <c r="Y57" s="339"/>
      <c r="Z57" s="339"/>
      <c r="AA57" s="339"/>
      <c r="AB57" s="339"/>
      <c r="AC57" s="339"/>
      <c r="AD57" s="339"/>
      <c r="AE57" s="339"/>
      <c r="AF57" s="339"/>
      <c r="AG57" s="339"/>
      <c r="AH57" s="339"/>
      <c r="AI57" s="339"/>
      <c r="AJ57" s="339"/>
      <c r="AK57" s="339"/>
      <c r="AL57" s="339"/>
      <c r="AM57" s="339"/>
      <c r="AN57" s="339"/>
      <c r="AO57" s="339"/>
      <c r="AP57" s="339"/>
      <c r="AQ57" s="339"/>
      <c r="AR57" s="339"/>
      <c r="AS57" s="339"/>
      <c r="AT57" s="339"/>
      <c r="AU57" s="339"/>
      <c r="AV57" s="339"/>
      <c r="AW57" s="339"/>
      <c r="AX57" s="339"/>
      <c r="AY57" s="339"/>
      <c r="AZ57" s="339"/>
      <c r="BA57" s="339"/>
      <c r="BB57" s="339"/>
      <c r="BC57" s="339"/>
    </row>
    <row r="58" spans="1:55" s="332" customFormat="1" ht="20.25" customHeight="1" x14ac:dyDescent="0.15">
      <c r="A58" s="332" t="s">
        <v>623</v>
      </c>
      <c r="C58" s="345"/>
      <c r="D58" s="338"/>
      <c r="E58" s="338"/>
    </row>
    <row r="59" spans="1:55" s="332" customFormat="1" ht="20.25" customHeight="1" x14ac:dyDescent="0.15">
      <c r="A59" s="346" t="s">
        <v>624</v>
      </c>
      <c r="C59" s="345"/>
      <c r="D59" s="338"/>
      <c r="E59" s="338"/>
    </row>
    <row r="60" spans="1:55" s="332" customFormat="1" ht="20.25" customHeight="1" x14ac:dyDescent="0.15">
      <c r="A60" s="345"/>
      <c r="B60" s="345"/>
      <c r="C60" s="345"/>
      <c r="D60" s="331"/>
      <c r="E60" s="331"/>
    </row>
    <row r="61" spans="1:55" s="332" customFormat="1" ht="20.25" customHeight="1" x14ac:dyDescent="0.15">
      <c r="A61" s="332" t="s">
        <v>625</v>
      </c>
      <c r="C61" s="345"/>
      <c r="D61" s="338"/>
      <c r="E61" s="338"/>
    </row>
    <row r="62" spans="1:55" s="332" customFormat="1" ht="20.25" customHeight="1" x14ac:dyDescent="0.15">
      <c r="A62" s="347" t="s">
        <v>626</v>
      </c>
      <c r="B62" s="345"/>
      <c r="C62" s="345"/>
      <c r="D62" s="331"/>
      <c r="E62" s="331"/>
    </row>
    <row r="63" spans="1:55" s="332" customFormat="1" ht="20.25" customHeight="1" x14ac:dyDescent="0.15">
      <c r="A63" s="348" t="s">
        <v>627</v>
      </c>
      <c r="B63" s="345"/>
      <c r="C63" s="345"/>
      <c r="D63" s="331"/>
      <c r="E63" s="331"/>
    </row>
    <row r="64" spans="1:55" s="332" customFormat="1" ht="20.25" customHeight="1" x14ac:dyDescent="0.15">
      <c r="A64" s="347" t="s">
        <v>628</v>
      </c>
      <c r="B64" s="345"/>
      <c r="C64" s="345"/>
      <c r="D64" s="331"/>
      <c r="E64" s="331"/>
    </row>
    <row r="65" spans="1:5" s="332" customFormat="1" ht="20.25" customHeight="1" x14ac:dyDescent="0.15">
      <c r="A65" s="348" t="s">
        <v>629</v>
      </c>
      <c r="B65" s="345"/>
      <c r="C65" s="345"/>
      <c r="D65" s="331"/>
      <c r="E65" s="331"/>
    </row>
    <row r="66" spans="1:5" s="332" customFormat="1" ht="20.25" customHeight="1" x14ac:dyDescent="0.15">
      <c r="A66" s="347" t="s">
        <v>630</v>
      </c>
      <c r="B66" s="345"/>
      <c r="C66" s="345"/>
      <c r="D66" s="331"/>
      <c r="E66" s="331"/>
    </row>
    <row r="67" spans="1:5" s="332" customFormat="1" ht="20.25" customHeight="1" x14ac:dyDescent="0.15">
      <c r="A67" s="347" t="s">
        <v>631</v>
      </c>
      <c r="B67" s="345"/>
      <c r="C67" s="345"/>
      <c r="D67" s="331"/>
      <c r="E67" s="331"/>
    </row>
    <row r="68" spans="1:5" s="332" customFormat="1" ht="20.25" customHeight="1" x14ac:dyDescent="0.15">
      <c r="A68" s="347" t="s">
        <v>632</v>
      </c>
      <c r="B68" s="345"/>
      <c r="C68" s="345"/>
      <c r="D68" s="331"/>
      <c r="E68" s="331"/>
    </row>
    <row r="69" spans="1:5" s="332" customFormat="1" ht="20.25" customHeight="1" x14ac:dyDescent="0.15">
      <c r="A69" s="345"/>
      <c r="B69" s="345"/>
      <c r="C69" s="345"/>
      <c r="D69" s="331"/>
      <c r="E69" s="331"/>
    </row>
    <row r="70" spans="1:5" s="332" customFormat="1" ht="20.25" customHeight="1" x14ac:dyDescent="0.15">
      <c r="A70" s="345"/>
      <c r="B70" s="345"/>
      <c r="C70" s="345"/>
      <c r="D70" s="331"/>
      <c r="E70" s="331"/>
    </row>
    <row r="71" spans="1:5" s="332" customFormat="1" ht="20.25" customHeight="1" x14ac:dyDescent="0.15">
      <c r="A71" s="345"/>
      <c r="B71" s="345"/>
      <c r="C71" s="345"/>
      <c r="D71" s="331"/>
      <c r="E71" s="331"/>
    </row>
    <row r="72" spans="1:5" s="332" customFormat="1" ht="20.25" customHeight="1" x14ac:dyDescent="0.15">
      <c r="A72" s="345"/>
      <c r="B72" s="345"/>
      <c r="C72" s="345"/>
      <c r="D72" s="331"/>
      <c r="E72" s="331"/>
    </row>
    <row r="73" spans="1:5" ht="20.25" customHeight="1" x14ac:dyDescent="0.15"/>
    <row r="74" spans="1:5" ht="20.25" customHeight="1" x14ac:dyDescent="0.15"/>
  </sheetData>
  <sheetProtection algorithmName="SHA-512" hashValue="MlMPFAMxFWErIempFNsZaKtN9GqPhnoskgNNthsCMJmkuOQZas544VUvRiWhthrLR6mRB+pMwNZwnlzi/GJ9qQ==" saltValue="N+0Ri84XiA8T1aIRPxwYOg==" spinCount="100000" sheet="1" objects="1" scenarios="1" selectLockedCells="1" selectUnlockedCells="1"/>
  <mergeCells count="1">
    <mergeCell ref="E4:J5"/>
  </mergeCells>
  <phoneticPr fontId="2"/>
  <printOptions horizontalCentered="1"/>
  <pageMargins left="0.70866141732283472" right="0.70866141732283472" top="0.74803149606299213" bottom="0.15748031496062992" header="0.31496062992125984" footer="0.31496062992125984"/>
  <pageSetup paperSize="9" scale="44"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K42"/>
  <sheetViews>
    <sheetView zoomScale="85" zoomScaleNormal="85" workbookViewId="0">
      <selection activeCell="R15" sqref="R15"/>
    </sheetView>
  </sheetViews>
  <sheetFormatPr defaultColWidth="10" defaultRowHeight="18.75" x14ac:dyDescent="0.15"/>
  <cols>
    <col min="1" max="1" width="2.25" style="349" customWidth="1"/>
    <col min="2" max="2" width="7.875" style="349" bestFit="1" customWidth="1"/>
    <col min="3" max="11" width="45.125" style="349" customWidth="1"/>
    <col min="12" max="16384" width="10" style="349"/>
  </cols>
  <sheetData>
    <row r="1" spans="2:11" x14ac:dyDescent="0.15">
      <c r="B1" s="349" t="s">
        <v>633</v>
      </c>
    </row>
    <row r="3" spans="2:11" x14ac:dyDescent="0.15">
      <c r="B3" s="350" t="s">
        <v>552</v>
      </c>
      <c r="C3" s="350" t="s">
        <v>634</v>
      </c>
    </row>
    <row r="4" spans="2:11" x14ac:dyDescent="0.15">
      <c r="B4" s="350">
        <v>1</v>
      </c>
      <c r="C4" s="351" t="s">
        <v>569</v>
      </c>
    </row>
    <row r="5" spans="2:11" x14ac:dyDescent="0.15">
      <c r="B5" s="350">
        <v>2</v>
      </c>
      <c r="C5" s="351"/>
    </row>
    <row r="6" spans="2:11" x14ac:dyDescent="0.15">
      <c r="B6" s="350">
        <v>3</v>
      </c>
      <c r="C6" s="351"/>
    </row>
    <row r="7" spans="2:11" x14ac:dyDescent="0.15">
      <c r="B7" s="350">
        <v>4</v>
      </c>
      <c r="C7" s="351"/>
    </row>
    <row r="8" spans="2:11" x14ac:dyDescent="0.15">
      <c r="B8" s="350">
        <v>5</v>
      </c>
      <c r="C8" s="351"/>
    </row>
    <row r="10" spans="2:11" x14ac:dyDescent="0.15">
      <c r="B10" s="349" t="s">
        <v>635</v>
      </c>
    </row>
    <row r="11" spans="2:11" ht="19.5" thickBot="1" x14ac:dyDescent="0.2"/>
    <row r="12" spans="2:11" ht="19.5" thickBot="1" x14ac:dyDescent="0.2">
      <c r="B12" s="352" t="s">
        <v>603</v>
      </c>
      <c r="C12" s="353" t="s">
        <v>573</v>
      </c>
      <c r="D12" s="354" t="s">
        <v>580</v>
      </c>
      <c r="E12" s="355" t="s">
        <v>577</v>
      </c>
      <c r="F12" s="354" t="s">
        <v>636</v>
      </c>
      <c r="G12" s="356" t="s">
        <v>636</v>
      </c>
      <c r="H12" s="356" t="s">
        <v>636</v>
      </c>
      <c r="I12" s="356" t="s">
        <v>636</v>
      </c>
      <c r="J12" s="356" t="s">
        <v>636</v>
      </c>
      <c r="K12" s="357" t="s">
        <v>636</v>
      </c>
    </row>
    <row r="13" spans="2:11" x14ac:dyDescent="0.15">
      <c r="B13" s="1668" t="s">
        <v>637</v>
      </c>
      <c r="C13" s="358" t="s">
        <v>636</v>
      </c>
      <c r="D13" s="359" t="s">
        <v>578</v>
      </c>
      <c r="E13" s="360" t="s">
        <v>578</v>
      </c>
      <c r="F13" s="360"/>
      <c r="G13" s="361"/>
      <c r="H13" s="361"/>
      <c r="I13" s="361"/>
      <c r="J13" s="361"/>
      <c r="K13" s="362"/>
    </row>
    <row r="14" spans="2:11" x14ac:dyDescent="0.15">
      <c r="B14" s="1668"/>
      <c r="C14" s="363" t="s">
        <v>636</v>
      </c>
      <c r="D14" s="364" t="s">
        <v>638</v>
      </c>
      <c r="E14" s="365" t="s">
        <v>639</v>
      </c>
      <c r="F14" s="365"/>
      <c r="G14" s="351"/>
      <c r="H14" s="351"/>
      <c r="I14" s="351"/>
      <c r="J14" s="351"/>
      <c r="K14" s="366"/>
    </row>
    <row r="15" spans="2:11" x14ac:dyDescent="0.15">
      <c r="B15" s="1668"/>
      <c r="C15" s="363" t="s">
        <v>636</v>
      </c>
      <c r="D15" s="367" t="s">
        <v>640</v>
      </c>
      <c r="E15" s="368" t="s">
        <v>641</v>
      </c>
      <c r="F15" s="368"/>
      <c r="G15" s="351"/>
      <c r="H15" s="351"/>
      <c r="I15" s="351"/>
      <c r="J15" s="351"/>
      <c r="K15" s="366"/>
    </row>
    <row r="16" spans="2:11" x14ac:dyDescent="0.15">
      <c r="B16" s="1668"/>
      <c r="C16" s="363" t="s">
        <v>636</v>
      </c>
      <c r="D16" s="367" t="s">
        <v>581</v>
      </c>
      <c r="E16" s="368" t="s">
        <v>642</v>
      </c>
      <c r="F16" s="368"/>
      <c r="G16" s="351"/>
      <c r="H16" s="351"/>
      <c r="I16" s="351"/>
      <c r="J16" s="351"/>
      <c r="K16" s="366"/>
    </row>
    <row r="17" spans="2:11" x14ac:dyDescent="0.15">
      <c r="B17" s="1668"/>
      <c r="C17" s="363" t="s">
        <v>636</v>
      </c>
      <c r="D17" s="367" t="s">
        <v>643</v>
      </c>
      <c r="E17" s="368" t="s">
        <v>584</v>
      </c>
      <c r="F17" s="368"/>
      <c r="G17" s="351"/>
      <c r="H17" s="351"/>
      <c r="I17" s="351"/>
      <c r="J17" s="351"/>
      <c r="K17" s="366"/>
    </row>
    <row r="18" spans="2:11" x14ac:dyDescent="0.15">
      <c r="B18" s="1668"/>
      <c r="C18" s="363" t="s">
        <v>636</v>
      </c>
      <c r="D18" s="367" t="s">
        <v>644</v>
      </c>
      <c r="E18" s="368" t="s">
        <v>645</v>
      </c>
      <c r="F18" s="368"/>
      <c r="G18" s="351"/>
      <c r="H18" s="351"/>
      <c r="I18" s="351"/>
      <c r="J18" s="351"/>
      <c r="K18" s="366"/>
    </row>
    <row r="19" spans="2:11" x14ac:dyDescent="0.15">
      <c r="B19" s="1668"/>
      <c r="C19" s="363" t="s">
        <v>636</v>
      </c>
      <c r="D19" s="367" t="s">
        <v>646</v>
      </c>
      <c r="E19" s="368" t="s">
        <v>647</v>
      </c>
      <c r="F19" s="368"/>
      <c r="G19" s="351"/>
      <c r="H19" s="351"/>
      <c r="I19" s="351"/>
      <c r="J19" s="351"/>
      <c r="K19" s="366"/>
    </row>
    <row r="20" spans="2:11" x14ac:dyDescent="0.15">
      <c r="B20" s="1668"/>
      <c r="C20" s="363" t="s">
        <v>636</v>
      </c>
      <c r="D20" s="367" t="s">
        <v>636</v>
      </c>
      <c r="E20" s="368" t="s">
        <v>644</v>
      </c>
      <c r="F20" s="368"/>
      <c r="G20" s="351"/>
      <c r="H20" s="351"/>
      <c r="I20" s="351"/>
      <c r="J20" s="351"/>
      <c r="K20" s="366"/>
    </row>
    <row r="21" spans="2:11" x14ac:dyDescent="0.15">
      <c r="B21" s="1668"/>
      <c r="C21" s="363" t="s">
        <v>636</v>
      </c>
      <c r="D21" s="367" t="s">
        <v>636</v>
      </c>
      <c r="E21" s="368" t="s">
        <v>648</v>
      </c>
      <c r="F21" s="368"/>
      <c r="G21" s="351"/>
      <c r="H21" s="351"/>
      <c r="I21" s="351"/>
      <c r="J21" s="351"/>
      <c r="K21" s="366"/>
    </row>
    <row r="22" spans="2:11" x14ac:dyDescent="0.15">
      <c r="B22" s="1668"/>
      <c r="C22" s="363" t="s">
        <v>636</v>
      </c>
      <c r="D22" s="368" t="s">
        <v>636</v>
      </c>
      <c r="E22" s="368" t="s">
        <v>636</v>
      </c>
      <c r="F22" s="368"/>
      <c r="G22" s="351"/>
      <c r="H22" s="351"/>
      <c r="I22" s="351"/>
      <c r="J22" s="351"/>
      <c r="K22" s="366"/>
    </row>
    <row r="23" spans="2:11" x14ac:dyDescent="0.15">
      <c r="B23" s="1668"/>
      <c r="C23" s="363" t="s">
        <v>636</v>
      </c>
      <c r="D23" s="368" t="s">
        <v>636</v>
      </c>
      <c r="E23" s="368" t="s">
        <v>636</v>
      </c>
      <c r="F23" s="368"/>
      <c r="G23" s="351"/>
      <c r="H23" s="351"/>
      <c r="I23" s="351"/>
      <c r="J23" s="351"/>
      <c r="K23" s="366"/>
    </row>
    <row r="24" spans="2:11" x14ac:dyDescent="0.15">
      <c r="B24" s="1668"/>
      <c r="C24" s="363" t="s">
        <v>636</v>
      </c>
      <c r="D24" s="368" t="s">
        <v>636</v>
      </c>
      <c r="E24" s="368" t="s">
        <v>636</v>
      </c>
      <c r="F24" s="368"/>
      <c r="G24" s="351"/>
      <c r="H24" s="351"/>
      <c r="I24" s="351"/>
      <c r="J24" s="351"/>
      <c r="K24" s="366"/>
    </row>
    <row r="25" spans="2:11" ht="19.5" thickBot="1" x14ac:dyDescent="0.2">
      <c r="B25" s="1669"/>
      <c r="C25" s="369" t="s">
        <v>636</v>
      </c>
      <c r="D25" s="370" t="s">
        <v>636</v>
      </c>
      <c r="E25" s="371" t="s">
        <v>636</v>
      </c>
      <c r="F25" s="371"/>
      <c r="G25" s="370"/>
      <c r="H25" s="370"/>
      <c r="I25" s="370"/>
      <c r="J25" s="370"/>
      <c r="K25" s="372"/>
    </row>
    <row r="28" spans="2:11" x14ac:dyDescent="0.15">
      <c r="C28" s="349" t="s">
        <v>649</v>
      </c>
    </row>
    <row r="29" spans="2:11" x14ac:dyDescent="0.15">
      <c r="C29" s="349" t="s">
        <v>650</v>
      </c>
    </row>
    <row r="30" spans="2:11" x14ac:dyDescent="0.15">
      <c r="C30" s="349" t="s">
        <v>651</v>
      </c>
    </row>
    <row r="31" spans="2:11" x14ac:dyDescent="0.15">
      <c r="C31" s="349" t="s">
        <v>652</v>
      </c>
    </row>
    <row r="32" spans="2:11" x14ac:dyDescent="0.15">
      <c r="C32" s="349" t="s">
        <v>653</v>
      </c>
    </row>
    <row r="33" spans="3:3" x14ac:dyDescent="0.15">
      <c r="C33" s="349" t="s">
        <v>654</v>
      </c>
    </row>
    <row r="34" spans="3:3" x14ac:dyDescent="0.15">
      <c r="C34" s="349" t="s">
        <v>655</v>
      </c>
    </row>
    <row r="35" spans="3:3" x14ac:dyDescent="0.15">
      <c r="C35" s="349" t="s">
        <v>656</v>
      </c>
    </row>
    <row r="37" spans="3:3" x14ac:dyDescent="0.15">
      <c r="C37" s="349" t="s">
        <v>657</v>
      </c>
    </row>
    <row r="38" spans="3:3" x14ac:dyDescent="0.15">
      <c r="C38" s="349" t="s">
        <v>658</v>
      </c>
    </row>
    <row r="39" spans="3:3" x14ac:dyDescent="0.15">
      <c r="C39" s="349" t="s">
        <v>659</v>
      </c>
    </row>
    <row r="40" spans="3:3" x14ac:dyDescent="0.15">
      <c r="C40" s="349" t="s">
        <v>660</v>
      </c>
    </row>
    <row r="41" spans="3:3" x14ac:dyDescent="0.15">
      <c r="C41" s="349" t="s">
        <v>661</v>
      </c>
    </row>
    <row r="42" spans="3:3" x14ac:dyDescent="0.15">
      <c r="C42" s="349" t="s">
        <v>662</v>
      </c>
    </row>
  </sheetData>
  <sheetProtection algorithmName="SHA-512" hashValue="S6gxycHya30Gyh8qW8I4rvv9f+R22Rec8iIBpClGcOcfIrJ8+SKHufrOErvCSVr+nGNi2Z/a02qNeMt2QkElOg==" saltValue="N2vizXuFr8sDhqY8tHi4zA==" spinCount="100000" sheet="1" objects="1" scenarios="1" selectLockedCells="1" selectUnlockedCells="1"/>
  <mergeCells count="1">
    <mergeCell ref="B13:B25"/>
  </mergeCells>
  <phoneticPr fontId="2"/>
  <pageMargins left="0.70866141732283472" right="0.70866141732283472" top="0.74803149606299213" bottom="0.74803149606299213" header="0.31496062992125984" footer="0.31496062992125984"/>
  <pageSetup paperSize="9" scale="31"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409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56" t="s">
        <v>108</v>
      </c>
      <c r="AA3" s="957"/>
      <c r="AB3" s="957"/>
      <c r="AC3" s="957"/>
      <c r="AD3" s="958"/>
      <c r="AE3" s="959"/>
      <c r="AF3" s="960"/>
      <c r="AG3" s="960"/>
      <c r="AH3" s="960"/>
      <c r="AI3" s="960"/>
      <c r="AJ3" s="960"/>
      <c r="AK3" s="960"/>
      <c r="AL3" s="961"/>
      <c r="AM3" s="20"/>
      <c r="AN3" s="1"/>
    </row>
    <row r="4" spans="2:40" s="2" customFormat="1" x14ac:dyDescent="0.15">
      <c r="AN4" s="21"/>
    </row>
    <row r="5" spans="2:40" s="2" customFormat="1" x14ac:dyDescent="0.15">
      <c r="B5" s="954" t="s">
        <v>146</v>
      </c>
      <c r="C5" s="954"/>
      <c r="D5" s="954"/>
      <c r="E5" s="954"/>
      <c r="F5" s="954"/>
      <c r="G5" s="954"/>
      <c r="H5" s="954"/>
      <c r="I5" s="954"/>
      <c r="J5" s="954"/>
      <c r="K5" s="954"/>
      <c r="L5" s="954"/>
      <c r="M5" s="954"/>
      <c r="N5" s="954"/>
      <c r="O5" s="954"/>
      <c r="P5" s="954"/>
      <c r="Q5" s="954"/>
      <c r="R5" s="954"/>
      <c r="S5" s="954"/>
      <c r="T5" s="954"/>
      <c r="U5" s="954"/>
      <c r="V5" s="954"/>
      <c r="W5" s="954"/>
      <c r="X5" s="954"/>
      <c r="Y5" s="954"/>
      <c r="Z5" s="954"/>
      <c r="AA5" s="954"/>
      <c r="AB5" s="954"/>
      <c r="AC5" s="954"/>
      <c r="AD5" s="954"/>
      <c r="AE5" s="954"/>
      <c r="AF5" s="954"/>
      <c r="AG5" s="954"/>
      <c r="AH5" s="954"/>
      <c r="AI5" s="954"/>
      <c r="AJ5" s="954"/>
      <c r="AK5" s="954"/>
      <c r="AL5" s="954"/>
    </row>
    <row r="6" spans="2:40" s="2" customFormat="1" ht="13.5" customHeight="1" x14ac:dyDescent="0.15">
      <c r="AC6" s="1"/>
      <c r="AD6" s="45"/>
      <c r="AE6" s="45" t="s">
        <v>410</v>
      </c>
      <c r="AH6" s="2" t="s">
        <v>110</v>
      </c>
      <c r="AJ6" s="2" t="s">
        <v>312</v>
      </c>
      <c r="AL6" s="2" t="s">
        <v>112</v>
      </c>
    </row>
    <row r="7" spans="2:40" s="2" customFormat="1" x14ac:dyDescent="0.15">
      <c r="B7" s="954" t="s">
        <v>411</v>
      </c>
      <c r="C7" s="954"/>
      <c r="D7" s="954"/>
      <c r="E7" s="954"/>
      <c r="F7" s="954"/>
      <c r="G7" s="954"/>
      <c r="H7" s="954"/>
      <c r="I7" s="954"/>
      <c r="J7" s="954"/>
      <c r="K7" s="12"/>
      <c r="L7" s="12"/>
      <c r="M7" s="12"/>
      <c r="N7" s="12"/>
      <c r="O7" s="12"/>
      <c r="P7" s="12"/>
      <c r="Q7" s="12"/>
      <c r="R7" s="12"/>
      <c r="S7" s="12"/>
      <c r="T7" s="12"/>
    </row>
    <row r="8" spans="2:40" s="2" customFormat="1" x14ac:dyDescent="0.15">
      <c r="AC8" s="1" t="s">
        <v>147</v>
      </c>
    </row>
    <row r="9" spans="2:40" s="2" customFormat="1" x14ac:dyDescent="0.15">
      <c r="C9" s="1" t="s">
        <v>148</v>
      </c>
      <c r="D9" s="1"/>
    </row>
    <row r="10" spans="2:40" s="2" customFormat="1" ht="6.75" customHeight="1" x14ac:dyDescent="0.15">
      <c r="C10" s="1"/>
      <c r="D10" s="1"/>
    </row>
    <row r="11" spans="2:40" s="2" customFormat="1" ht="14.25" customHeight="1" x14ac:dyDescent="0.15">
      <c r="B11" s="966" t="s">
        <v>113</v>
      </c>
      <c r="C11" s="969" t="s">
        <v>114</v>
      </c>
      <c r="D11" s="970"/>
      <c r="E11" s="970"/>
      <c r="F11" s="970"/>
      <c r="G11" s="970"/>
      <c r="H11" s="970"/>
      <c r="I11" s="970"/>
      <c r="J11" s="970"/>
      <c r="K11" s="97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67"/>
      <c r="C12" s="975" t="s">
        <v>115</v>
      </c>
      <c r="D12" s="976"/>
      <c r="E12" s="976"/>
      <c r="F12" s="976"/>
      <c r="G12" s="976"/>
      <c r="H12" s="976"/>
      <c r="I12" s="976"/>
      <c r="J12" s="976"/>
      <c r="K12" s="97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67"/>
      <c r="C13" s="969" t="s">
        <v>374</v>
      </c>
      <c r="D13" s="970"/>
      <c r="E13" s="970"/>
      <c r="F13" s="970"/>
      <c r="G13" s="970"/>
      <c r="H13" s="970"/>
      <c r="I13" s="970"/>
      <c r="J13" s="970"/>
      <c r="K13" s="980"/>
      <c r="L13" s="1670" t="s">
        <v>412</v>
      </c>
      <c r="M13" s="1671"/>
      <c r="N13" s="1671"/>
      <c r="O13" s="1671"/>
      <c r="P13" s="1671"/>
      <c r="Q13" s="1671"/>
      <c r="R13" s="1671"/>
      <c r="S13" s="1671"/>
      <c r="T13" s="1671"/>
      <c r="U13" s="1671"/>
      <c r="V13" s="1671"/>
      <c r="W13" s="1671"/>
      <c r="X13" s="1671"/>
      <c r="Y13" s="1671"/>
      <c r="Z13" s="1671"/>
      <c r="AA13" s="1671"/>
      <c r="AB13" s="1671"/>
      <c r="AC13" s="1671"/>
      <c r="AD13" s="1671"/>
      <c r="AE13" s="1671"/>
      <c r="AF13" s="1671"/>
      <c r="AG13" s="1671"/>
      <c r="AH13" s="1671"/>
      <c r="AI13" s="1671"/>
      <c r="AJ13" s="1671"/>
      <c r="AK13" s="1671"/>
      <c r="AL13" s="1672"/>
    </row>
    <row r="14" spans="2:40" s="2" customFormat="1" x14ac:dyDescent="0.15">
      <c r="B14" s="967"/>
      <c r="C14" s="975"/>
      <c r="D14" s="976"/>
      <c r="E14" s="976"/>
      <c r="F14" s="976"/>
      <c r="G14" s="976"/>
      <c r="H14" s="976"/>
      <c r="I14" s="976"/>
      <c r="J14" s="976"/>
      <c r="K14" s="981"/>
      <c r="L14" s="1673" t="s">
        <v>413</v>
      </c>
      <c r="M14" s="963"/>
      <c r="N14" s="963"/>
      <c r="O14" s="963"/>
      <c r="P14" s="963"/>
      <c r="Q14" s="963"/>
      <c r="R14" s="963"/>
      <c r="S14" s="963"/>
      <c r="T14" s="963"/>
      <c r="U14" s="963"/>
      <c r="V14" s="963"/>
      <c r="W14" s="963"/>
      <c r="X14" s="963"/>
      <c r="Y14" s="963"/>
      <c r="Z14" s="963"/>
      <c r="AA14" s="963"/>
      <c r="AB14" s="963"/>
      <c r="AC14" s="963"/>
      <c r="AD14" s="963"/>
      <c r="AE14" s="963"/>
      <c r="AF14" s="963"/>
      <c r="AG14" s="963"/>
      <c r="AH14" s="963"/>
      <c r="AI14" s="963"/>
      <c r="AJ14" s="963"/>
      <c r="AK14" s="963"/>
      <c r="AL14" s="1674"/>
    </row>
    <row r="15" spans="2:40" s="2" customFormat="1" x14ac:dyDescent="0.15">
      <c r="B15" s="967"/>
      <c r="C15" s="982"/>
      <c r="D15" s="983"/>
      <c r="E15" s="983"/>
      <c r="F15" s="983"/>
      <c r="G15" s="983"/>
      <c r="H15" s="983"/>
      <c r="I15" s="983"/>
      <c r="J15" s="983"/>
      <c r="K15" s="984"/>
      <c r="L15" s="985" t="s">
        <v>116</v>
      </c>
      <c r="M15" s="986"/>
      <c r="N15" s="986"/>
      <c r="O15" s="986"/>
      <c r="P15" s="986"/>
      <c r="Q15" s="986"/>
      <c r="R15" s="986"/>
      <c r="S15" s="986"/>
      <c r="T15" s="986"/>
      <c r="U15" s="986"/>
      <c r="V15" s="986"/>
      <c r="W15" s="986"/>
      <c r="X15" s="986"/>
      <c r="Y15" s="986"/>
      <c r="Z15" s="986"/>
      <c r="AA15" s="986"/>
      <c r="AB15" s="986"/>
      <c r="AC15" s="986"/>
      <c r="AD15" s="986"/>
      <c r="AE15" s="986"/>
      <c r="AF15" s="986"/>
      <c r="AG15" s="986"/>
      <c r="AH15" s="986"/>
      <c r="AI15" s="986"/>
      <c r="AJ15" s="986"/>
      <c r="AK15" s="986"/>
      <c r="AL15" s="987"/>
    </row>
    <row r="16" spans="2:40" s="2" customFormat="1" ht="14.25" customHeight="1" x14ac:dyDescent="0.15">
      <c r="B16" s="967"/>
      <c r="C16" s="988" t="s">
        <v>117</v>
      </c>
      <c r="D16" s="989"/>
      <c r="E16" s="989"/>
      <c r="F16" s="989"/>
      <c r="G16" s="989"/>
      <c r="H16" s="989"/>
      <c r="I16" s="989"/>
      <c r="J16" s="989"/>
      <c r="K16" s="990"/>
      <c r="L16" s="956" t="s">
        <v>118</v>
      </c>
      <c r="M16" s="957"/>
      <c r="N16" s="957"/>
      <c r="O16" s="957"/>
      <c r="P16" s="958"/>
      <c r="Q16" s="24"/>
      <c r="R16" s="25"/>
      <c r="S16" s="25"/>
      <c r="T16" s="25"/>
      <c r="U16" s="25"/>
      <c r="V16" s="25"/>
      <c r="W16" s="25"/>
      <c r="X16" s="25"/>
      <c r="Y16" s="26"/>
      <c r="Z16" s="964" t="s">
        <v>119</v>
      </c>
      <c r="AA16" s="991"/>
      <c r="AB16" s="991"/>
      <c r="AC16" s="991"/>
      <c r="AD16" s="965"/>
      <c r="AE16" s="28"/>
      <c r="AF16" s="32"/>
      <c r="AG16" s="22"/>
      <c r="AH16" s="22"/>
      <c r="AI16" s="22"/>
      <c r="AJ16" s="1671"/>
      <c r="AK16" s="1671"/>
      <c r="AL16" s="1672"/>
    </row>
    <row r="17" spans="2:40" ht="14.25" customHeight="1" x14ac:dyDescent="0.15">
      <c r="B17" s="967"/>
      <c r="C17" s="1675" t="s">
        <v>149</v>
      </c>
      <c r="D17" s="1072"/>
      <c r="E17" s="1072"/>
      <c r="F17" s="1072"/>
      <c r="G17" s="1072"/>
      <c r="H17" s="1072"/>
      <c r="I17" s="1072"/>
      <c r="J17" s="1072"/>
      <c r="K17" s="1676"/>
      <c r="L17" s="27"/>
      <c r="M17" s="27"/>
      <c r="N17" s="27"/>
      <c r="O17" s="27"/>
      <c r="P17" s="27"/>
      <c r="Q17" s="27"/>
      <c r="R17" s="27"/>
      <c r="S17" s="27"/>
      <c r="U17" s="956" t="s">
        <v>120</v>
      </c>
      <c r="V17" s="957"/>
      <c r="W17" s="957"/>
      <c r="X17" s="957"/>
      <c r="Y17" s="958"/>
      <c r="Z17" s="18"/>
      <c r="AA17" s="19"/>
      <c r="AB17" s="19"/>
      <c r="AC17" s="19"/>
      <c r="AD17" s="19"/>
      <c r="AE17" s="1677"/>
      <c r="AF17" s="1677"/>
      <c r="AG17" s="1677"/>
      <c r="AH17" s="1677"/>
      <c r="AI17" s="1677"/>
      <c r="AJ17" s="1677"/>
      <c r="AK17" s="1677"/>
      <c r="AL17" s="17"/>
      <c r="AN17" s="3"/>
    </row>
    <row r="18" spans="2:40" ht="14.25" customHeight="1" x14ac:dyDescent="0.15">
      <c r="B18" s="967"/>
      <c r="C18" s="995" t="s">
        <v>150</v>
      </c>
      <c r="D18" s="995"/>
      <c r="E18" s="995"/>
      <c r="F18" s="995"/>
      <c r="G18" s="995"/>
      <c r="H18" s="999"/>
      <c r="I18" s="999"/>
      <c r="J18" s="999"/>
      <c r="K18" s="1000"/>
      <c r="L18" s="956" t="s">
        <v>121</v>
      </c>
      <c r="M18" s="957"/>
      <c r="N18" s="957"/>
      <c r="O18" s="957"/>
      <c r="P18" s="958"/>
      <c r="Q18" s="29"/>
      <c r="R18" s="30"/>
      <c r="S18" s="30"/>
      <c r="T18" s="30"/>
      <c r="U18" s="30"/>
      <c r="V18" s="30"/>
      <c r="W18" s="30"/>
      <c r="X18" s="30"/>
      <c r="Y18" s="31"/>
      <c r="Z18" s="997" t="s">
        <v>122</v>
      </c>
      <c r="AA18" s="997"/>
      <c r="AB18" s="997"/>
      <c r="AC18" s="997"/>
      <c r="AD18" s="998"/>
      <c r="AE18" s="15"/>
      <c r="AF18" s="16"/>
      <c r="AG18" s="16"/>
      <c r="AH18" s="16"/>
      <c r="AI18" s="16"/>
      <c r="AJ18" s="16"/>
      <c r="AK18" s="16"/>
      <c r="AL18" s="17"/>
      <c r="AN18" s="3"/>
    </row>
    <row r="19" spans="2:40" ht="13.5" customHeight="1" x14ac:dyDescent="0.15">
      <c r="B19" s="967"/>
      <c r="C19" s="1004" t="s">
        <v>123</v>
      </c>
      <c r="D19" s="1004"/>
      <c r="E19" s="1004"/>
      <c r="F19" s="1004"/>
      <c r="G19" s="1004"/>
      <c r="H19" s="1005"/>
      <c r="I19" s="1005"/>
      <c r="J19" s="1005"/>
      <c r="K19" s="1005"/>
      <c r="L19" s="1670" t="s">
        <v>412</v>
      </c>
      <c r="M19" s="1671"/>
      <c r="N19" s="1671"/>
      <c r="O19" s="1671"/>
      <c r="P19" s="1671"/>
      <c r="Q19" s="1671"/>
      <c r="R19" s="1671"/>
      <c r="S19" s="1671"/>
      <c r="T19" s="1671"/>
      <c r="U19" s="1671"/>
      <c r="V19" s="1671"/>
      <c r="W19" s="1671"/>
      <c r="X19" s="1671"/>
      <c r="Y19" s="1671"/>
      <c r="Z19" s="1671"/>
      <c r="AA19" s="1671"/>
      <c r="AB19" s="1671"/>
      <c r="AC19" s="1671"/>
      <c r="AD19" s="1671"/>
      <c r="AE19" s="1671"/>
      <c r="AF19" s="1671"/>
      <c r="AG19" s="1671"/>
      <c r="AH19" s="1671"/>
      <c r="AI19" s="1671"/>
      <c r="AJ19" s="1671"/>
      <c r="AK19" s="1671"/>
      <c r="AL19" s="1672"/>
      <c r="AN19" s="3"/>
    </row>
    <row r="20" spans="2:40" ht="14.25" customHeight="1" x14ac:dyDescent="0.15">
      <c r="B20" s="967"/>
      <c r="C20" s="1004"/>
      <c r="D20" s="1004"/>
      <c r="E20" s="1004"/>
      <c r="F20" s="1004"/>
      <c r="G20" s="1004"/>
      <c r="H20" s="1005"/>
      <c r="I20" s="1005"/>
      <c r="J20" s="1005"/>
      <c r="K20" s="1005"/>
      <c r="L20" s="1673" t="s">
        <v>413</v>
      </c>
      <c r="M20" s="963"/>
      <c r="N20" s="963"/>
      <c r="O20" s="963"/>
      <c r="P20" s="963"/>
      <c r="Q20" s="963"/>
      <c r="R20" s="963"/>
      <c r="S20" s="963"/>
      <c r="T20" s="963"/>
      <c r="U20" s="963"/>
      <c r="V20" s="963"/>
      <c r="W20" s="963"/>
      <c r="X20" s="963"/>
      <c r="Y20" s="963"/>
      <c r="Z20" s="963"/>
      <c r="AA20" s="963"/>
      <c r="AB20" s="963"/>
      <c r="AC20" s="963"/>
      <c r="AD20" s="963"/>
      <c r="AE20" s="963"/>
      <c r="AF20" s="963"/>
      <c r="AG20" s="963"/>
      <c r="AH20" s="963"/>
      <c r="AI20" s="963"/>
      <c r="AJ20" s="963"/>
      <c r="AK20" s="963"/>
      <c r="AL20" s="1674"/>
      <c r="AN20" s="3"/>
    </row>
    <row r="21" spans="2:40" x14ac:dyDescent="0.15">
      <c r="B21" s="968"/>
      <c r="C21" s="908"/>
      <c r="D21" s="908"/>
      <c r="E21" s="908"/>
      <c r="F21" s="908"/>
      <c r="G21" s="908"/>
      <c r="H21" s="1006"/>
      <c r="I21" s="1006"/>
      <c r="J21" s="1006"/>
      <c r="K21" s="1006"/>
      <c r="L21" s="1678"/>
      <c r="M21" s="1679"/>
      <c r="N21" s="1679"/>
      <c r="O21" s="1679"/>
      <c r="P21" s="1679"/>
      <c r="Q21" s="1679"/>
      <c r="R21" s="1679"/>
      <c r="S21" s="1679"/>
      <c r="T21" s="1679"/>
      <c r="U21" s="1679"/>
      <c r="V21" s="1679"/>
      <c r="W21" s="1679"/>
      <c r="X21" s="1679"/>
      <c r="Y21" s="1679"/>
      <c r="Z21" s="1679"/>
      <c r="AA21" s="1679"/>
      <c r="AB21" s="1679"/>
      <c r="AC21" s="1679"/>
      <c r="AD21" s="1679"/>
      <c r="AE21" s="1679"/>
      <c r="AF21" s="1679"/>
      <c r="AG21" s="1679"/>
      <c r="AH21" s="1679"/>
      <c r="AI21" s="1679"/>
      <c r="AJ21" s="1679"/>
      <c r="AK21" s="1679"/>
      <c r="AL21" s="1680"/>
      <c r="AN21" s="3"/>
    </row>
    <row r="22" spans="2:40" ht="13.5" customHeight="1" x14ac:dyDescent="0.15">
      <c r="B22" s="1010" t="s">
        <v>151</v>
      </c>
      <c r="C22" s="969" t="s">
        <v>152</v>
      </c>
      <c r="D22" s="970"/>
      <c r="E22" s="970"/>
      <c r="F22" s="970"/>
      <c r="G22" s="970"/>
      <c r="H22" s="970"/>
      <c r="I22" s="970"/>
      <c r="J22" s="970"/>
      <c r="K22" s="980"/>
      <c r="L22" s="1670" t="s">
        <v>412</v>
      </c>
      <c r="M22" s="1671"/>
      <c r="N22" s="1671"/>
      <c r="O22" s="1671"/>
      <c r="P22" s="1671"/>
      <c r="Q22" s="1671"/>
      <c r="R22" s="1671"/>
      <c r="S22" s="1671"/>
      <c r="T22" s="1671"/>
      <c r="U22" s="1671"/>
      <c r="V22" s="1671"/>
      <c r="W22" s="1671"/>
      <c r="X22" s="1671"/>
      <c r="Y22" s="1671"/>
      <c r="Z22" s="1671"/>
      <c r="AA22" s="1671"/>
      <c r="AB22" s="1671"/>
      <c r="AC22" s="1671"/>
      <c r="AD22" s="1671"/>
      <c r="AE22" s="1671"/>
      <c r="AF22" s="1671"/>
      <c r="AG22" s="1671"/>
      <c r="AH22" s="1671"/>
      <c r="AI22" s="1671"/>
      <c r="AJ22" s="1671"/>
      <c r="AK22" s="1671"/>
      <c r="AL22" s="1672"/>
      <c r="AN22" s="3"/>
    </row>
    <row r="23" spans="2:40" ht="14.25" customHeight="1" x14ac:dyDescent="0.15">
      <c r="B23" s="1011"/>
      <c r="C23" s="975"/>
      <c r="D23" s="976"/>
      <c r="E23" s="976"/>
      <c r="F23" s="976"/>
      <c r="G23" s="976"/>
      <c r="H23" s="976"/>
      <c r="I23" s="976"/>
      <c r="J23" s="976"/>
      <c r="K23" s="981"/>
      <c r="L23" s="1673" t="s">
        <v>413</v>
      </c>
      <c r="M23" s="963"/>
      <c r="N23" s="963"/>
      <c r="O23" s="963"/>
      <c r="P23" s="963"/>
      <c r="Q23" s="963"/>
      <c r="R23" s="963"/>
      <c r="S23" s="963"/>
      <c r="T23" s="963"/>
      <c r="U23" s="963"/>
      <c r="V23" s="963"/>
      <c r="W23" s="963"/>
      <c r="X23" s="963"/>
      <c r="Y23" s="963"/>
      <c r="Z23" s="963"/>
      <c r="AA23" s="963"/>
      <c r="AB23" s="963"/>
      <c r="AC23" s="963"/>
      <c r="AD23" s="963"/>
      <c r="AE23" s="963"/>
      <c r="AF23" s="963"/>
      <c r="AG23" s="963"/>
      <c r="AH23" s="963"/>
      <c r="AI23" s="963"/>
      <c r="AJ23" s="963"/>
      <c r="AK23" s="963"/>
      <c r="AL23" s="1674"/>
      <c r="AN23" s="3"/>
    </row>
    <row r="24" spans="2:40" x14ac:dyDescent="0.15">
      <c r="B24" s="1011"/>
      <c r="C24" s="982"/>
      <c r="D24" s="983"/>
      <c r="E24" s="983"/>
      <c r="F24" s="983"/>
      <c r="G24" s="983"/>
      <c r="H24" s="983"/>
      <c r="I24" s="983"/>
      <c r="J24" s="983"/>
      <c r="K24" s="984"/>
      <c r="L24" s="1678"/>
      <c r="M24" s="1679"/>
      <c r="N24" s="1679"/>
      <c r="O24" s="1679"/>
      <c r="P24" s="1679"/>
      <c r="Q24" s="1679"/>
      <c r="R24" s="1679"/>
      <c r="S24" s="1679"/>
      <c r="T24" s="1679"/>
      <c r="U24" s="1679"/>
      <c r="V24" s="1679"/>
      <c r="W24" s="1679"/>
      <c r="X24" s="1679"/>
      <c r="Y24" s="1679"/>
      <c r="Z24" s="1679"/>
      <c r="AA24" s="1679"/>
      <c r="AB24" s="1679"/>
      <c r="AC24" s="1679"/>
      <c r="AD24" s="1679"/>
      <c r="AE24" s="1679"/>
      <c r="AF24" s="1679"/>
      <c r="AG24" s="1679"/>
      <c r="AH24" s="1679"/>
      <c r="AI24" s="1679"/>
      <c r="AJ24" s="1679"/>
      <c r="AK24" s="1679"/>
      <c r="AL24" s="1680"/>
      <c r="AN24" s="3"/>
    </row>
    <row r="25" spans="2:40" ht="14.25" customHeight="1" x14ac:dyDescent="0.15">
      <c r="B25" s="1011"/>
      <c r="C25" s="1004" t="s">
        <v>117</v>
      </c>
      <c r="D25" s="1004"/>
      <c r="E25" s="1004"/>
      <c r="F25" s="1004"/>
      <c r="G25" s="1004"/>
      <c r="H25" s="1004"/>
      <c r="I25" s="1004"/>
      <c r="J25" s="1004"/>
      <c r="K25" s="1004"/>
      <c r="L25" s="956" t="s">
        <v>118</v>
      </c>
      <c r="M25" s="957"/>
      <c r="N25" s="957"/>
      <c r="O25" s="957"/>
      <c r="P25" s="958"/>
      <c r="Q25" s="24"/>
      <c r="R25" s="25"/>
      <c r="S25" s="25"/>
      <c r="T25" s="25"/>
      <c r="U25" s="25"/>
      <c r="V25" s="25"/>
      <c r="W25" s="25"/>
      <c r="X25" s="25"/>
      <c r="Y25" s="26"/>
      <c r="Z25" s="964" t="s">
        <v>119</v>
      </c>
      <c r="AA25" s="991"/>
      <c r="AB25" s="991"/>
      <c r="AC25" s="991"/>
      <c r="AD25" s="965"/>
      <c r="AE25" s="28"/>
      <c r="AF25" s="32"/>
      <c r="AG25" s="22"/>
      <c r="AH25" s="22"/>
      <c r="AI25" s="22"/>
      <c r="AJ25" s="1671"/>
      <c r="AK25" s="1671"/>
      <c r="AL25" s="1672"/>
      <c r="AN25" s="3"/>
    </row>
    <row r="26" spans="2:40" ht="13.5" customHeight="1" x14ac:dyDescent="0.15">
      <c r="B26" s="1011"/>
      <c r="C26" s="1016" t="s">
        <v>153</v>
      </c>
      <c r="D26" s="1016"/>
      <c r="E26" s="1016"/>
      <c r="F26" s="1016"/>
      <c r="G26" s="1016"/>
      <c r="H26" s="1016"/>
      <c r="I26" s="1016"/>
      <c r="J26" s="1016"/>
      <c r="K26" s="1016"/>
      <c r="L26" s="1670" t="s">
        <v>412</v>
      </c>
      <c r="M26" s="1671"/>
      <c r="N26" s="1671"/>
      <c r="O26" s="1671"/>
      <c r="P26" s="1671"/>
      <c r="Q26" s="1671"/>
      <c r="R26" s="1671"/>
      <c r="S26" s="1671"/>
      <c r="T26" s="1671"/>
      <c r="U26" s="1671"/>
      <c r="V26" s="1671"/>
      <c r="W26" s="1671"/>
      <c r="X26" s="1671"/>
      <c r="Y26" s="1671"/>
      <c r="Z26" s="1671"/>
      <c r="AA26" s="1671"/>
      <c r="AB26" s="1671"/>
      <c r="AC26" s="1671"/>
      <c r="AD26" s="1671"/>
      <c r="AE26" s="1671"/>
      <c r="AF26" s="1671"/>
      <c r="AG26" s="1671"/>
      <c r="AH26" s="1671"/>
      <c r="AI26" s="1671"/>
      <c r="AJ26" s="1671"/>
      <c r="AK26" s="1671"/>
      <c r="AL26" s="1672"/>
      <c r="AN26" s="3"/>
    </row>
    <row r="27" spans="2:40" ht="14.25" customHeight="1" x14ac:dyDescent="0.15">
      <c r="B27" s="1011"/>
      <c r="C27" s="1016"/>
      <c r="D27" s="1016"/>
      <c r="E27" s="1016"/>
      <c r="F27" s="1016"/>
      <c r="G27" s="1016"/>
      <c r="H27" s="1016"/>
      <c r="I27" s="1016"/>
      <c r="J27" s="1016"/>
      <c r="K27" s="1016"/>
      <c r="L27" s="1673" t="s">
        <v>413</v>
      </c>
      <c r="M27" s="963"/>
      <c r="N27" s="963"/>
      <c r="O27" s="963"/>
      <c r="P27" s="963"/>
      <c r="Q27" s="963"/>
      <c r="R27" s="963"/>
      <c r="S27" s="963"/>
      <c r="T27" s="963"/>
      <c r="U27" s="963"/>
      <c r="V27" s="963"/>
      <c r="W27" s="963"/>
      <c r="X27" s="963"/>
      <c r="Y27" s="963"/>
      <c r="Z27" s="963"/>
      <c r="AA27" s="963"/>
      <c r="AB27" s="963"/>
      <c r="AC27" s="963"/>
      <c r="AD27" s="963"/>
      <c r="AE27" s="963"/>
      <c r="AF27" s="963"/>
      <c r="AG27" s="963"/>
      <c r="AH27" s="963"/>
      <c r="AI27" s="963"/>
      <c r="AJ27" s="963"/>
      <c r="AK27" s="963"/>
      <c r="AL27" s="1674"/>
      <c r="AN27" s="3"/>
    </row>
    <row r="28" spans="2:40" x14ac:dyDescent="0.15">
      <c r="B28" s="1011"/>
      <c r="C28" s="1016"/>
      <c r="D28" s="1016"/>
      <c r="E28" s="1016"/>
      <c r="F28" s="1016"/>
      <c r="G28" s="1016"/>
      <c r="H28" s="1016"/>
      <c r="I28" s="1016"/>
      <c r="J28" s="1016"/>
      <c r="K28" s="1016"/>
      <c r="L28" s="1678"/>
      <c r="M28" s="1679"/>
      <c r="N28" s="1679"/>
      <c r="O28" s="1679"/>
      <c r="P28" s="1679"/>
      <c r="Q28" s="1679"/>
      <c r="R28" s="1679"/>
      <c r="S28" s="1679"/>
      <c r="T28" s="1679"/>
      <c r="U28" s="1679"/>
      <c r="V28" s="1679"/>
      <c r="W28" s="1679"/>
      <c r="X28" s="1679"/>
      <c r="Y28" s="1679"/>
      <c r="Z28" s="1679"/>
      <c r="AA28" s="1679"/>
      <c r="AB28" s="1679"/>
      <c r="AC28" s="1679"/>
      <c r="AD28" s="1679"/>
      <c r="AE28" s="1679"/>
      <c r="AF28" s="1679"/>
      <c r="AG28" s="1679"/>
      <c r="AH28" s="1679"/>
      <c r="AI28" s="1679"/>
      <c r="AJ28" s="1679"/>
      <c r="AK28" s="1679"/>
      <c r="AL28" s="1680"/>
      <c r="AN28" s="3"/>
    </row>
    <row r="29" spans="2:40" ht="14.25" customHeight="1" x14ac:dyDescent="0.15">
      <c r="B29" s="1011"/>
      <c r="C29" s="1004" t="s">
        <v>117</v>
      </c>
      <c r="D29" s="1004"/>
      <c r="E29" s="1004"/>
      <c r="F29" s="1004"/>
      <c r="G29" s="1004"/>
      <c r="H29" s="1004"/>
      <c r="I29" s="1004"/>
      <c r="J29" s="1004"/>
      <c r="K29" s="1004"/>
      <c r="L29" s="956" t="s">
        <v>118</v>
      </c>
      <c r="M29" s="957"/>
      <c r="N29" s="957"/>
      <c r="O29" s="957"/>
      <c r="P29" s="958"/>
      <c r="Q29" s="28"/>
      <c r="R29" s="32"/>
      <c r="S29" s="32"/>
      <c r="T29" s="32"/>
      <c r="U29" s="32"/>
      <c r="V29" s="32"/>
      <c r="W29" s="32"/>
      <c r="X29" s="32"/>
      <c r="Y29" s="33"/>
      <c r="Z29" s="964" t="s">
        <v>119</v>
      </c>
      <c r="AA29" s="991"/>
      <c r="AB29" s="991"/>
      <c r="AC29" s="991"/>
      <c r="AD29" s="965"/>
      <c r="AE29" s="28"/>
      <c r="AF29" s="32"/>
      <c r="AG29" s="22"/>
      <c r="AH29" s="22"/>
      <c r="AI29" s="22"/>
      <c r="AJ29" s="1671"/>
      <c r="AK29" s="1671"/>
      <c r="AL29" s="1672"/>
      <c r="AN29" s="3"/>
    </row>
    <row r="30" spans="2:40" ht="14.25" customHeight="1" x14ac:dyDescent="0.15">
      <c r="B30" s="1011"/>
      <c r="C30" s="1004" t="s">
        <v>124</v>
      </c>
      <c r="D30" s="1004"/>
      <c r="E30" s="1004"/>
      <c r="F30" s="1004"/>
      <c r="G30" s="1004"/>
      <c r="H30" s="1004"/>
      <c r="I30" s="1004"/>
      <c r="J30" s="1004"/>
      <c r="K30" s="1004"/>
      <c r="L30" s="1681"/>
      <c r="M30" s="1681"/>
      <c r="N30" s="1681"/>
      <c r="O30" s="1681"/>
      <c r="P30" s="1681"/>
      <c r="Q30" s="1681"/>
      <c r="R30" s="1681"/>
      <c r="S30" s="1681"/>
      <c r="T30" s="1681"/>
      <c r="U30" s="1681"/>
      <c r="V30" s="1681"/>
      <c r="W30" s="1681"/>
      <c r="X30" s="1681"/>
      <c r="Y30" s="1681"/>
      <c r="Z30" s="1681"/>
      <c r="AA30" s="1681"/>
      <c r="AB30" s="1681"/>
      <c r="AC30" s="1681"/>
      <c r="AD30" s="1681"/>
      <c r="AE30" s="1681"/>
      <c r="AF30" s="1681"/>
      <c r="AG30" s="1681"/>
      <c r="AH30" s="1681"/>
      <c r="AI30" s="1681"/>
      <c r="AJ30" s="1681"/>
      <c r="AK30" s="1681"/>
      <c r="AL30" s="1681"/>
      <c r="AN30" s="3"/>
    </row>
    <row r="31" spans="2:40" ht="13.5" customHeight="1" x14ac:dyDescent="0.15">
      <c r="B31" s="1011"/>
      <c r="C31" s="1004" t="s">
        <v>125</v>
      </c>
      <c r="D31" s="1004"/>
      <c r="E31" s="1004"/>
      <c r="F31" s="1004"/>
      <c r="G31" s="1004"/>
      <c r="H31" s="1004"/>
      <c r="I31" s="1004"/>
      <c r="J31" s="1004"/>
      <c r="K31" s="1004"/>
      <c r="L31" s="1670" t="s">
        <v>412</v>
      </c>
      <c r="M31" s="1671"/>
      <c r="N31" s="1671"/>
      <c r="O31" s="1671"/>
      <c r="P31" s="1671"/>
      <c r="Q31" s="1671"/>
      <c r="R31" s="1671"/>
      <c r="S31" s="1671"/>
      <c r="T31" s="1671"/>
      <c r="U31" s="1671"/>
      <c r="V31" s="1671"/>
      <c r="W31" s="1671"/>
      <c r="X31" s="1671"/>
      <c r="Y31" s="1671"/>
      <c r="Z31" s="1671"/>
      <c r="AA31" s="1671"/>
      <c r="AB31" s="1671"/>
      <c r="AC31" s="1671"/>
      <c r="AD31" s="1671"/>
      <c r="AE31" s="1671"/>
      <c r="AF31" s="1671"/>
      <c r="AG31" s="1671"/>
      <c r="AH31" s="1671"/>
      <c r="AI31" s="1671"/>
      <c r="AJ31" s="1671"/>
      <c r="AK31" s="1671"/>
      <c r="AL31" s="1672"/>
      <c r="AN31" s="3"/>
    </row>
    <row r="32" spans="2:40" ht="14.25" customHeight="1" x14ac:dyDescent="0.15">
      <c r="B32" s="1011"/>
      <c r="C32" s="1004"/>
      <c r="D32" s="1004"/>
      <c r="E32" s="1004"/>
      <c r="F32" s="1004"/>
      <c r="G32" s="1004"/>
      <c r="H32" s="1004"/>
      <c r="I32" s="1004"/>
      <c r="J32" s="1004"/>
      <c r="K32" s="1004"/>
      <c r="L32" s="1673" t="s">
        <v>413</v>
      </c>
      <c r="M32" s="963"/>
      <c r="N32" s="963"/>
      <c r="O32" s="963"/>
      <c r="P32" s="963"/>
      <c r="Q32" s="963"/>
      <c r="R32" s="963"/>
      <c r="S32" s="963"/>
      <c r="T32" s="963"/>
      <c r="U32" s="963"/>
      <c r="V32" s="963"/>
      <c r="W32" s="963"/>
      <c r="X32" s="963"/>
      <c r="Y32" s="963"/>
      <c r="Z32" s="963"/>
      <c r="AA32" s="963"/>
      <c r="AB32" s="963"/>
      <c r="AC32" s="963"/>
      <c r="AD32" s="963"/>
      <c r="AE32" s="963"/>
      <c r="AF32" s="963"/>
      <c r="AG32" s="963"/>
      <c r="AH32" s="963"/>
      <c r="AI32" s="963"/>
      <c r="AJ32" s="963"/>
      <c r="AK32" s="963"/>
      <c r="AL32" s="1674"/>
      <c r="AN32" s="3"/>
    </row>
    <row r="33" spans="2:40" x14ac:dyDescent="0.15">
      <c r="B33" s="1012"/>
      <c r="C33" s="1004"/>
      <c r="D33" s="1004"/>
      <c r="E33" s="1004"/>
      <c r="F33" s="1004"/>
      <c r="G33" s="1004"/>
      <c r="H33" s="1004"/>
      <c r="I33" s="1004"/>
      <c r="J33" s="1004"/>
      <c r="K33" s="1004"/>
      <c r="L33" s="1678"/>
      <c r="M33" s="1679"/>
      <c r="N33" s="986"/>
      <c r="O33" s="986"/>
      <c r="P33" s="986"/>
      <c r="Q33" s="986"/>
      <c r="R33" s="986"/>
      <c r="S33" s="986"/>
      <c r="T33" s="986"/>
      <c r="U33" s="986"/>
      <c r="V33" s="986"/>
      <c r="W33" s="986"/>
      <c r="X33" s="986"/>
      <c r="Y33" s="986"/>
      <c r="Z33" s="986"/>
      <c r="AA33" s="986"/>
      <c r="AB33" s="986"/>
      <c r="AC33" s="1679"/>
      <c r="AD33" s="1679"/>
      <c r="AE33" s="1679"/>
      <c r="AF33" s="1679"/>
      <c r="AG33" s="1679"/>
      <c r="AH33" s="986"/>
      <c r="AI33" s="986"/>
      <c r="AJ33" s="986"/>
      <c r="AK33" s="986"/>
      <c r="AL33" s="987"/>
      <c r="AN33" s="3"/>
    </row>
    <row r="34" spans="2:40" ht="13.5" customHeight="1" x14ac:dyDescent="0.15">
      <c r="B34" s="1010" t="s">
        <v>154</v>
      </c>
      <c r="C34" s="1085" t="s">
        <v>126</v>
      </c>
      <c r="D34" s="1086"/>
      <c r="E34" s="1086"/>
      <c r="F34" s="1086"/>
      <c r="G34" s="1086"/>
      <c r="H34" s="1086"/>
      <c r="I34" s="1086"/>
      <c r="J34" s="1086"/>
      <c r="K34" s="1086"/>
      <c r="L34" s="1086"/>
      <c r="M34" s="1696" t="s">
        <v>127</v>
      </c>
      <c r="N34" s="1033"/>
      <c r="O34" s="53" t="s">
        <v>155</v>
      </c>
      <c r="P34" s="49"/>
      <c r="Q34" s="50"/>
      <c r="R34" s="1076" t="s">
        <v>128</v>
      </c>
      <c r="S34" s="1077"/>
      <c r="T34" s="1077"/>
      <c r="U34" s="1077"/>
      <c r="V34" s="1077"/>
      <c r="W34" s="1077"/>
      <c r="X34" s="1078"/>
      <c r="Y34" s="1699" t="s">
        <v>129</v>
      </c>
      <c r="Z34" s="1700"/>
      <c r="AA34" s="1700"/>
      <c r="AB34" s="1701"/>
      <c r="AC34" s="1079" t="s">
        <v>130</v>
      </c>
      <c r="AD34" s="1702"/>
      <c r="AE34" s="1702"/>
      <c r="AF34" s="1702"/>
      <c r="AG34" s="1080"/>
      <c r="AH34" s="1682" t="s">
        <v>156</v>
      </c>
      <c r="AI34" s="1683"/>
      <c r="AJ34" s="1683"/>
      <c r="AK34" s="1683"/>
      <c r="AL34" s="1684"/>
      <c r="AN34" s="3"/>
    </row>
    <row r="35" spans="2:40" ht="14.25" customHeight="1" x14ac:dyDescent="0.15">
      <c r="B35" s="1011"/>
      <c r="C35" s="1021"/>
      <c r="D35" s="1022"/>
      <c r="E35" s="1022"/>
      <c r="F35" s="1022"/>
      <c r="G35" s="1022"/>
      <c r="H35" s="1022"/>
      <c r="I35" s="1022"/>
      <c r="J35" s="1022"/>
      <c r="K35" s="1022"/>
      <c r="L35" s="1022"/>
      <c r="M35" s="1697"/>
      <c r="N35" s="1698"/>
      <c r="O35" s="54" t="s">
        <v>157</v>
      </c>
      <c r="P35" s="51"/>
      <c r="Q35" s="52"/>
      <c r="R35" s="1110"/>
      <c r="S35" s="1111"/>
      <c r="T35" s="1111"/>
      <c r="U35" s="1111"/>
      <c r="V35" s="1111"/>
      <c r="W35" s="1111"/>
      <c r="X35" s="1172"/>
      <c r="Y35" s="55" t="s">
        <v>131</v>
      </c>
      <c r="Z35" s="14"/>
      <c r="AA35" s="14"/>
      <c r="AB35" s="14"/>
      <c r="AC35" s="1685" t="s">
        <v>132</v>
      </c>
      <c r="AD35" s="1686"/>
      <c r="AE35" s="1686"/>
      <c r="AF35" s="1686"/>
      <c r="AG35" s="1687"/>
      <c r="AH35" s="1688" t="s">
        <v>158</v>
      </c>
      <c r="AI35" s="1689"/>
      <c r="AJ35" s="1689"/>
      <c r="AK35" s="1689"/>
      <c r="AL35" s="1690"/>
      <c r="AN35" s="3"/>
    </row>
    <row r="36" spans="2:40" ht="14.25" customHeight="1" x14ac:dyDescent="0.15">
      <c r="B36" s="1011"/>
      <c r="C36" s="967"/>
      <c r="D36" s="68"/>
      <c r="E36" s="1691" t="s">
        <v>42</v>
      </c>
      <c r="F36" s="1691"/>
      <c r="G36" s="1691"/>
      <c r="H36" s="1691"/>
      <c r="I36" s="1691"/>
      <c r="J36" s="1691"/>
      <c r="K36" s="1691"/>
      <c r="L36" s="1692"/>
      <c r="M36" s="37"/>
      <c r="N36" s="36"/>
      <c r="O36" s="18"/>
      <c r="P36" s="19"/>
      <c r="Q36" s="36"/>
      <c r="R36" s="11" t="s">
        <v>414</v>
      </c>
      <c r="S36" s="5"/>
      <c r="T36" s="5"/>
      <c r="U36" s="5"/>
      <c r="V36" s="5"/>
      <c r="W36" s="5"/>
      <c r="X36" s="5"/>
      <c r="Y36" s="9"/>
      <c r="Z36" s="30"/>
      <c r="AA36" s="30"/>
      <c r="AB36" s="30"/>
      <c r="AC36" s="15"/>
      <c r="AD36" s="16"/>
      <c r="AE36" s="16"/>
      <c r="AF36" s="16"/>
      <c r="AG36" s="17"/>
      <c r="AH36" s="15"/>
      <c r="AI36" s="16"/>
      <c r="AJ36" s="16"/>
      <c r="AK36" s="16"/>
      <c r="AL36" s="17" t="s">
        <v>159</v>
      </c>
      <c r="AN36" s="3"/>
    </row>
    <row r="37" spans="2:40" ht="14.25" customHeight="1" x14ac:dyDescent="0.15">
      <c r="B37" s="1011"/>
      <c r="C37" s="967"/>
      <c r="D37" s="68"/>
      <c r="E37" s="1691" t="s">
        <v>133</v>
      </c>
      <c r="F37" s="1128"/>
      <c r="G37" s="1128"/>
      <c r="H37" s="1128"/>
      <c r="I37" s="1128"/>
      <c r="J37" s="1128"/>
      <c r="K37" s="1128"/>
      <c r="L37" s="1693"/>
      <c r="M37" s="37"/>
      <c r="N37" s="36"/>
      <c r="O37" s="18"/>
      <c r="P37" s="19"/>
      <c r="Q37" s="36"/>
      <c r="R37" s="11" t="s">
        <v>414</v>
      </c>
      <c r="S37" s="5"/>
      <c r="T37" s="5"/>
      <c r="U37" s="5"/>
      <c r="V37" s="5"/>
      <c r="W37" s="5"/>
      <c r="X37" s="5"/>
      <c r="Y37" s="9"/>
      <c r="Z37" s="30"/>
      <c r="AA37" s="30"/>
      <c r="AB37" s="30"/>
      <c r="AC37" s="15"/>
      <c r="AD37" s="16"/>
      <c r="AE37" s="16"/>
      <c r="AF37" s="16"/>
      <c r="AG37" s="17"/>
      <c r="AH37" s="15"/>
      <c r="AI37" s="16"/>
      <c r="AJ37" s="16"/>
      <c r="AK37" s="16"/>
      <c r="AL37" s="17" t="s">
        <v>159</v>
      </c>
      <c r="AN37" s="3"/>
    </row>
    <row r="38" spans="2:40" ht="14.25" customHeight="1" x14ac:dyDescent="0.15">
      <c r="B38" s="1011"/>
      <c r="C38" s="967"/>
      <c r="D38" s="68"/>
      <c r="E38" s="1691" t="s">
        <v>56</v>
      </c>
      <c r="F38" s="1128"/>
      <c r="G38" s="1128"/>
      <c r="H38" s="1128"/>
      <c r="I38" s="1128"/>
      <c r="J38" s="1128"/>
      <c r="K38" s="1128"/>
      <c r="L38" s="1693"/>
      <c r="M38" s="37"/>
      <c r="N38" s="36"/>
      <c r="O38" s="18"/>
      <c r="P38" s="19"/>
      <c r="Q38" s="36"/>
      <c r="R38" s="11" t="s">
        <v>414</v>
      </c>
      <c r="S38" s="5"/>
      <c r="T38" s="5"/>
      <c r="U38" s="5"/>
      <c r="V38" s="5"/>
      <c r="W38" s="5"/>
      <c r="X38" s="5"/>
      <c r="Y38" s="9"/>
      <c r="Z38" s="30"/>
      <c r="AA38" s="30"/>
      <c r="AB38" s="30"/>
      <c r="AC38" s="15"/>
      <c r="AD38" s="16"/>
      <c r="AE38" s="16"/>
      <c r="AF38" s="16"/>
      <c r="AG38" s="17"/>
      <c r="AH38" s="15"/>
      <c r="AI38" s="16"/>
      <c r="AJ38" s="16"/>
      <c r="AK38" s="16"/>
      <c r="AL38" s="17" t="s">
        <v>159</v>
      </c>
      <c r="AN38" s="3"/>
    </row>
    <row r="39" spans="2:40" ht="14.25" customHeight="1" x14ac:dyDescent="0.15">
      <c r="B39" s="1011"/>
      <c r="C39" s="967"/>
      <c r="D39" s="68"/>
      <c r="E39" s="1691" t="s">
        <v>134</v>
      </c>
      <c r="F39" s="1128"/>
      <c r="G39" s="1128"/>
      <c r="H39" s="1128"/>
      <c r="I39" s="1128"/>
      <c r="J39" s="1128"/>
      <c r="K39" s="1128"/>
      <c r="L39" s="1693"/>
      <c r="M39" s="37"/>
      <c r="N39" s="36"/>
      <c r="O39" s="18"/>
      <c r="P39" s="19"/>
      <c r="Q39" s="36"/>
      <c r="R39" s="11" t="s">
        <v>414</v>
      </c>
      <c r="S39" s="5"/>
      <c r="T39" s="5"/>
      <c r="U39" s="5"/>
      <c r="V39" s="5"/>
      <c r="W39" s="5"/>
      <c r="X39" s="5"/>
      <c r="Y39" s="9"/>
      <c r="Z39" s="30"/>
      <c r="AA39" s="30"/>
      <c r="AB39" s="30"/>
      <c r="AC39" s="15"/>
      <c r="AD39" s="16"/>
      <c r="AE39" s="16"/>
      <c r="AF39" s="16"/>
      <c r="AG39" s="17"/>
      <c r="AH39" s="15"/>
      <c r="AI39" s="16"/>
      <c r="AJ39" s="16"/>
      <c r="AK39" s="16"/>
      <c r="AL39" s="17" t="s">
        <v>159</v>
      </c>
      <c r="AN39" s="3"/>
    </row>
    <row r="40" spans="2:40" ht="14.25" customHeight="1" x14ac:dyDescent="0.15">
      <c r="B40" s="1011"/>
      <c r="C40" s="967"/>
      <c r="D40" s="68"/>
      <c r="E40" s="1691" t="s">
        <v>58</v>
      </c>
      <c r="F40" s="1128"/>
      <c r="G40" s="1128"/>
      <c r="H40" s="1128"/>
      <c r="I40" s="1128"/>
      <c r="J40" s="1128"/>
      <c r="K40" s="1128"/>
      <c r="L40" s="1693"/>
      <c r="M40" s="37"/>
      <c r="N40" s="36"/>
      <c r="O40" s="18"/>
      <c r="P40" s="19"/>
      <c r="Q40" s="36"/>
      <c r="R40" s="11" t="s">
        <v>414</v>
      </c>
      <c r="S40" s="5"/>
      <c r="T40" s="5"/>
      <c r="U40" s="5"/>
      <c r="V40" s="5"/>
      <c r="W40" s="5"/>
      <c r="X40" s="5"/>
      <c r="Y40" s="9"/>
      <c r="Z40" s="30"/>
      <c r="AA40" s="30"/>
      <c r="AB40" s="30"/>
      <c r="AC40" s="15"/>
      <c r="AD40" s="16"/>
      <c r="AE40" s="16"/>
      <c r="AF40" s="16"/>
      <c r="AG40" s="17"/>
      <c r="AH40" s="15"/>
      <c r="AI40" s="16"/>
      <c r="AJ40" s="16"/>
      <c r="AK40" s="16"/>
      <c r="AL40" s="17" t="s">
        <v>159</v>
      </c>
      <c r="AN40" s="3"/>
    </row>
    <row r="41" spans="2:40" ht="14.25" customHeight="1" thickBot="1" x14ac:dyDescent="0.2">
      <c r="B41" s="1011"/>
      <c r="C41" s="967"/>
      <c r="D41" s="69"/>
      <c r="E41" s="1160" t="s">
        <v>160</v>
      </c>
      <c r="F41" s="1694"/>
      <c r="G41" s="1694"/>
      <c r="H41" s="1694"/>
      <c r="I41" s="1694"/>
      <c r="J41" s="1694"/>
      <c r="K41" s="1694"/>
      <c r="L41" s="1695"/>
      <c r="M41" s="70"/>
      <c r="N41" s="35"/>
      <c r="O41" s="79"/>
      <c r="P41" s="34"/>
      <c r="Q41" s="35"/>
      <c r="R41" s="4" t="s">
        <v>414</v>
      </c>
      <c r="S41" s="80"/>
      <c r="T41" s="80"/>
      <c r="U41" s="80"/>
      <c r="V41" s="80"/>
      <c r="W41" s="80"/>
      <c r="X41" s="80"/>
      <c r="Y41" s="6"/>
      <c r="Z41" s="66"/>
      <c r="AA41" s="66"/>
      <c r="AB41" s="66"/>
      <c r="AC41" s="56"/>
      <c r="AD41" s="57"/>
      <c r="AE41" s="57"/>
      <c r="AF41" s="57"/>
      <c r="AG41" s="58"/>
      <c r="AH41" s="56"/>
      <c r="AI41" s="57"/>
      <c r="AJ41" s="57"/>
      <c r="AK41" s="57"/>
      <c r="AL41" s="58" t="s">
        <v>159</v>
      </c>
      <c r="AN41" s="3"/>
    </row>
    <row r="42" spans="2:40" ht="14.25" customHeight="1" thickTop="1" x14ac:dyDescent="0.15">
      <c r="B42" s="1011"/>
      <c r="C42" s="967"/>
      <c r="D42" s="71"/>
      <c r="E42" s="1703" t="s">
        <v>415</v>
      </c>
      <c r="F42" s="1703"/>
      <c r="G42" s="1703"/>
      <c r="H42" s="1703"/>
      <c r="I42" s="1703"/>
      <c r="J42" s="1703"/>
      <c r="K42" s="1703"/>
      <c r="L42" s="1704"/>
      <c r="M42" s="72"/>
      <c r="N42" s="74"/>
      <c r="O42" s="81"/>
      <c r="P42" s="73"/>
      <c r="Q42" s="74"/>
      <c r="R42" s="82" t="s">
        <v>414</v>
      </c>
      <c r="S42" s="83"/>
      <c r="T42" s="83"/>
      <c r="U42" s="83"/>
      <c r="V42" s="83"/>
      <c r="W42" s="83"/>
      <c r="X42" s="83"/>
      <c r="Y42" s="75"/>
      <c r="Z42" s="76"/>
      <c r="AA42" s="76"/>
      <c r="AB42" s="76"/>
      <c r="AC42" s="84"/>
      <c r="AD42" s="77"/>
      <c r="AE42" s="77"/>
      <c r="AF42" s="77"/>
      <c r="AG42" s="78"/>
      <c r="AH42" s="84"/>
      <c r="AI42" s="77"/>
      <c r="AJ42" s="77"/>
      <c r="AK42" s="77"/>
      <c r="AL42" s="78" t="s">
        <v>159</v>
      </c>
      <c r="AN42" s="3"/>
    </row>
    <row r="43" spans="2:40" ht="14.25" customHeight="1" x14ac:dyDescent="0.15">
      <c r="B43" s="1011"/>
      <c r="C43" s="967"/>
      <c r="D43" s="68"/>
      <c r="E43" s="1691" t="s">
        <v>95</v>
      </c>
      <c r="F43" s="1128"/>
      <c r="G43" s="1128"/>
      <c r="H43" s="1128"/>
      <c r="I43" s="1128"/>
      <c r="J43" s="1128"/>
      <c r="K43" s="1128"/>
      <c r="L43" s="1693"/>
      <c r="M43" s="37"/>
      <c r="N43" s="36"/>
      <c r="O43" s="18"/>
      <c r="P43" s="19"/>
      <c r="Q43" s="36"/>
      <c r="R43" s="11" t="s">
        <v>414</v>
      </c>
      <c r="S43" s="5"/>
      <c r="T43" s="5"/>
      <c r="U43" s="5"/>
      <c r="V43" s="5"/>
      <c r="W43" s="5"/>
      <c r="X43" s="5"/>
      <c r="Y43" s="9"/>
      <c r="Z43" s="30"/>
      <c r="AA43" s="30"/>
      <c r="AB43" s="30"/>
      <c r="AC43" s="15"/>
      <c r="AD43" s="16"/>
      <c r="AE43" s="16"/>
      <c r="AF43" s="16"/>
      <c r="AG43" s="17"/>
      <c r="AH43" s="15"/>
      <c r="AI43" s="16"/>
      <c r="AJ43" s="16"/>
      <c r="AK43" s="16"/>
      <c r="AL43" s="17" t="s">
        <v>159</v>
      </c>
      <c r="AN43" s="3"/>
    </row>
    <row r="44" spans="2:40" ht="14.25" customHeight="1" x14ac:dyDescent="0.15">
      <c r="B44" s="1011"/>
      <c r="C44" s="967"/>
      <c r="D44" s="68"/>
      <c r="E44" s="1691" t="s">
        <v>416</v>
      </c>
      <c r="F44" s="1128"/>
      <c r="G44" s="1128"/>
      <c r="H44" s="1128"/>
      <c r="I44" s="1128"/>
      <c r="J44" s="1128"/>
      <c r="K44" s="1128"/>
      <c r="L44" s="1693"/>
      <c r="M44" s="37"/>
      <c r="N44" s="36"/>
      <c r="O44" s="18"/>
      <c r="P44" s="19"/>
      <c r="Q44" s="36"/>
      <c r="R44" s="11" t="s">
        <v>414</v>
      </c>
      <c r="S44" s="5"/>
      <c r="T44" s="5"/>
      <c r="U44" s="5"/>
      <c r="V44" s="5"/>
      <c r="W44" s="5"/>
      <c r="X44" s="5"/>
      <c r="Y44" s="9"/>
      <c r="Z44" s="30"/>
      <c r="AA44" s="30"/>
      <c r="AB44" s="30"/>
      <c r="AC44" s="15"/>
      <c r="AD44" s="16"/>
      <c r="AE44" s="16"/>
      <c r="AF44" s="16"/>
      <c r="AG44" s="17"/>
      <c r="AH44" s="15"/>
      <c r="AI44" s="16"/>
      <c r="AJ44" s="16"/>
      <c r="AK44" s="16"/>
      <c r="AL44" s="17" t="s">
        <v>159</v>
      </c>
      <c r="AN44" s="3"/>
    </row>
    <row r="45" spans="2:40" ht="14.25" customHeight="1" x14ac:dyDescent="0.15">
      <c r="B45" s="1011"/>
      <c r="C45" s="967"/>
      <c r="D45" s="68"/>
      <c r="E45" s="1691" t="s">
        <v>97</v>
      </c>
      <c r="F45" s="1128"/>
      <c r="G45" s="1128"/>
      <c r="H45" s="1128"/>
      <c r="I45" s="1128"/>
      <c r="J45" s="1128"/>
      <c r="K45" s="1128"/>
      <c r="L45" s="1693"/>
      <c r="M45" s="37"/>
      <c r="N45" s="36"/>
      <c r="O45" s="18"/>
      <c r="P45" s="19"/>
      <c r="Q45" s="36"/>
      <c r="R45" s="11" t="s">
        <v>414</v>
      </c>
      <c r="S45" s="5"/>
      <c r="T45" s="5"/>
      <c r="U45" s="5"/>
      <c r="V45" s="5"/>
      <c r="W45" s="5"/>
      <c r="X45" s="5"/>
      <c r="Y45" s="9"/>
      <c r="Z45" s="30"/>
      <c r="AA45" s="30"/>
      <c r="AB45" s="30"/>
      <c r="AC45" s="15"/>
      <c r="AD45" s="16"/>
      <c r="AE45" s="16"/>
      <c r="AF45" s="16"/>
      <c r="AG45" s="17"/>
      <c r="AH45" s="15"/>
      <c r="AI45" s="16"/>
      <c r="AJ45" s="16"/>
      <c r="AK45" s="16"/>
      <c r="AL45" s="17" t="s">
        <v>159</v>
      </c>
      <c r="AN45" s="3"/>
    </row>
    <row r="46" spans="2:40" ht="14.25" customHeight="1" x14ac:dyDescent="0.15">
      <c r="B46" s="1011"/>
      <c r="C46" s="967"/>
      <c r="D46" s="68"/>
      <c r="E46" s="1691" t="s">
        <v>135</v>
      </c>
      <c r="F46" s="1128"/>
      <c r="G46" s="1128"/>
      <c r="H46" s="1128"/>
      <c r="I46" s="1128"/>
      <c r="J46" s="1128"/>
      <c r="K46" s="1128"/>
      <c r="L46" s="1693"/>
      <c r="M46" s="37"/>
      <c r="N46" s="36"/>
      <c r="O46" s="18"/>
      <c r="P46" s="19"/>
      <c r="Q46" s="36"/>
      <c r="R46" s="11" t="s">
        <v>414</v>
      </c>
      <c r="S46" s="5"/>
      <c r="T46" s="5"/>
      <c r="U46" s="5"/>
      <c r="V46" s="5"/>
      <c r="W46" s="5"/>
      <c r="X46" s="5"/>
      <c r="Y46" s="9"/>
      <c r="Z46" s="30"/>
      <c r="AA46" s="30"/>
      <c r="AB46" s="30"/>
      <c r="AC46" s="15"/>
      <c r="AD46" s="16"/>
      <c r="AE46" s="16"/>
      <c r="AF46" s="16"/>
      <c r="AG46" s="17"/>
      <c r="AH46" s="15"/>
      <c r="AI46" s="16"/>
      <c r="AJ46" s="16"/>
      <c r="AK46" s="16"/>
      <c r="AL46" s="17" t="s">
        <v>159</v>
      </c>
      <c r="AN46" s="3"/>
    </row>
    <row r="47" spans="2:40" ht="14.25" customHeight="1" x14ac:dyDescent="0.15">
      <c r="B47" s="1012"/>
      <c r="C47" s="967"/>
      <c r="D47" s="68"/>
      <c r="E47" s="1691" t="s">
        <v>98</v>
      </c>
      <c r="F47" s="1128"/>
      <c r="G47" s="1128"/>
      <c r="H47" s="1128"/>
      <c r="I47" s="1128"/>
      <c r="J47" s="1128"/>
      <c r="K47" s="1128"/>
      <c r="L47" s="1693"/>
      <c r="M47" s="37"/>
      <c r="N47" s="36"/>
      <c r="O47" s="18"/>
      <c r="P47" s="19"/>
      <c r="Q47" s="36"/>
      <c r="R47" s="11" t="s">
        <v>414</v>
      </c>
      <c r="S47" s="5"/>
      <c r="T47" s="5"/>
      <c r="U47" s="5"/>
      <c r="V47" s="5"/>
      <c r="W47" s="5"/>
      <c r="X47" s="5"/>
      <c r="Y47" s="9"/>
      <c r="Z47" s="30"/>
      <c r="AA47" s="30"/>
      <c r="AB47" s="30"/>
      <c r="AC47" s="15"/>
      <c r="AD47" s="16"/>
      <c r="AE47" s="16"/>
      <c r="AF47" s="16"/>
      <c r="AG47" s="17"/>
      <c r="AH47" s="15"/>
      <c r="AI47" s="16"/>
      <c r="AJ47" s="16"/>
      <c r="AK47" s="16"/>
      <c r="AL47" s="17" t="s">
        <v>159</v>
      </c>
      <c r="AN47" s="3"/>
    </row>
    <row r="48" spans="2:40" ht="14.25" customHeight="1" x14ac:dyDescent="0.15">
      <c r="B48" s="1183" t="s">
        <v>161</v>
      </c>
      <c r="C48" s="1183"/>
      <c r="D48" s="1183"/>
      <c r="E48" s="1183"/>
      <c r="F48" s="1183"/>
      <c r="G48" s="1183"/>
      <c r="H48" s="1183"/>
      <c r="I48" s="1183"/>
      <c r="J48" s="1183"/>
      <c r="K48" s="118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183" t="s">
        <v>162</v>
      </c>
      <c r="C49" s="1183"/>
      <c r="D49" s="1183"/>
      <c r="E49" s="1183"/>
      <c r="F49" s="1183"/>
      <c r="G49" s="1183"/>
      <c r="H49" s="1183"/>
      <c r="I49" s="1183"/>
      <c r="J49" s="1183"/>
      <c r="K49" s="116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995" t="s">
        <v>136</v>
      </c>
      <c r="C50" s="995"/>
      <c r="D50" s="995"/>
      <c r="E50" s="995"/>
      <c r="F50" s="995"/>
      <c r="G50" s="995"/>
      <c r="H50" s="995"/>
      <c r="I50" s="995"/>
      <c r="J50" s="995"/>
      <c r="K50" s="995"/>
      <c r="L50" s="61"/>
      <c r="M50" s="62"/>
      <c r="N50" s="62"/>
      <c r="O50" s="62"/>
      <c r="P50" s="62"/>
      <c r="Q50" s="62"/>
      <c r="R50" s="63"/>
      <c r="S50" s="63"/>
      <c r="T50" s="63"/>
      <c r="U50" s="64"/>
      <c r="V50" s="9" t="s">
        <v>163</v>
      </c>
      <c r="W50" s="10"/>
      <c r="X50" s="10"/>
      <c r="Y50" s="10"/>
      <c r="Z50" s="30"/>
      <c r="AA50" s="30"/>
      <c r="AB50" s="30"/>
      <c r="AC50" s="16"/>
      <c r="AD50" s="16"/>
      <c r="AE50" s="16"/>
      <c r="AF50" s="16"/>
      <c r="AG50" s="16"/>
      <c r="AH50" s="47"/>
      <c r="AI50" s="16"/>
      <c r="AJ50" s="16"/>
      <c r="AK50" s="16"/>
      <c r="AL50" s="17"/>
      <c r="AN50" s="3"/>
    </row>
    <row r="51" spans="2:40" ht="14.25" customHeight="1" x14ac:dyDescent="0.15">
      <c r="B51" s="1705" t="s">
        <v>164</v>
      </c>
      <c r="C51" s="1705"/>
      <c r="D51" s="1705"/>
      <c r="E51" s="1705"/>
      <c r="F51" s="1705"/>
      <c r="G51" s="1705"/>
      <c r="H51" s="1705"/>
      <c r="I51" s="1705"/>
      <c r="J51" s="1705"/>
      <c r="K51" s="170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083" t="s">
        <v>137</v>
      </c>
      <c r="C52" s="1084"/>
      <c r="D52" s="1084"/>
      <c r="E52" s="1084"/>
      <c r="F52" s="1084"/>
      <c r="G52" s="1084"/>
      <c r="H52" s="1084"/>
      <c r="I52" s="1084"/>
      <c r="J52" s="1084"/>
      <c r="K52" s="1084"/>
      <c r="L52" s="1084"/>
      <c r="M52" s="1084"/>
      <c r="N52" s="10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66" t="s">
        <v>138</v>
      </c>
      <c r="C53" s="996" t="s">
        <v>139</v>
      </c>
      <c r="D53" s="997"/>
      <c r="E53" s="997"/>
      <c r="F53" s="997"/>
      <c r="G53" s="997"/>
      <c r="H53" s="997"/>
      <c r="I53" s="997"/>
      <c r="J53" s="997"/>
      <c r="K53" s="997"/>
      <c r="L53" s="997"/>
      <c r="M53" s="997"/>
      <c r="N53" s="997"/>
      <c r="O53" s="997"/>
      <c r="P53" s="997"/>
      <c r="Q53" s="997"/>
      <c r="R53" s="997"/>
      <c r="S53" s="997"/>
      <c r="T53" s="998"/>
      <c r="U53" s="996" t="s">
        <v>140</v>
      </c>
      <c r="V53" s="1082"/>
      <c r="W53" s="1082"/>
      <c r="X53" s="1082"/>
      <c r="Y53" s="1082"/>
      <c r="Z53" s="1082"/>
      <c r="AA53" s="1082"/>
      <c r="AB53" s="1082"/>
      <c r="AC53" s="1082"/>
      <c r="AD53" s="1082"/>
      <c r="AE53" s="1082"/>
      <c r="AF53" s="1082"/>
      <c r="AG53" s="1082"/>
      <c r="AH53" s="1082"/>
      <c r="AI53" s="1082"/>
      <c r="AJ53" s="1082"/>
      <c r="AK53" s="1082"/>
      <c r="AL53" s="1041"/>
      <c r="AN53" s="3"/>
    </row>
    <row r="54" spans="2:40" x14ac:dyDescent="0.15">
      <c r="B54" s="967"/>
      <c r="C54" s="1032"/>
      <c r="D54" s="1026"/>
      <c r="E54" s="1026"/>
      <c r="F54" s="1026"/>
      <c r="G54" s="1026"/>
      <c r="H54" s="1026"/>
      <c r="I54" s="1026"/>
      <c r="J54" s="1026"/>
      <c r="K54" s="1026"/>
      <c r="L54" s="1026"/>
      <c r="M54" s="1026"/>
      <c r="N54" s="1026"/>
      <c r="O54" s="1026"/>
      <c r="P54" s="1026"/>
      <c r="Q54" s="1026"/>
      <c r="R54" s="1026"/>
      <c r="S54" s="1026"/>
      <c r="T54" s="1033"/>
      <c r="U54" s="1032"/>
      <c r="V54" s="1026"/>
      <c r="W54" s="1026"/>
      <c r="X54" s="1026"/>
      <c r="Y54" s="1026"/>
      <c r="Z54" s="1026"/>
      <c r="AA54" s="1026"/>
      <c r="AB54" s="1026"/>
      <c r="AC54" s="1026"/>
      <c r="AD54" s="1026"/>
      <c r="AE54" s="1026"/>
      <c r="AF54" s="1026"/>
      <c r="AG54" s="1026"/>
      <c r="AH54" s="1026"/>
      <c r="AI54" s="1026"/>
      <c r="AJ54" s="1026"/>
      <c r="AK54" s="1026"/>
      <c r="AL54" s="1033"/>
      <c r="AN54" s="3"/>
    </row>
    <row r="55" spans="2:40" x14ac:dyDescent="0.15">
      <c r="B55" s="967"/>
      <c r="C55" s="1024"/>
      <c r="D55" s="1025"/>
      <c r="E55" s="1025"/>
      <c r="F55" s="1025"/>
      <c r="G55" s="1025"/>
      <c r="H55" s="1025"/>
      <c r="I55" s="1025"/>
      <c r="J55" s="1025"/>
      <c r="K55" s="1025"/>
      <c r="L55" s="1025"/>
      <c r="M55" s="1025"/>
      <c r="N55" s="1025"/>
      <c r="O55" s="1025"/>
      <c r="P55" s="1025"/>
      <c r="Q55" s="1025"/>
      <c r="R55" s="1025"/>
      <c r="S55" s="1025"/>
      <c r="T55" s="1698"/>
      <c r="U55" s="1024"/>
      <c r="V55" s="1025"/>
      <c r="W55" s="1025"/>
      <c r="X55" s="1025"/>
      <c r="Y55" s="1025"/>
      <c r="Z55" s="1025"/>
      <c r="AA55" s="1025"/>
      <c r="AB55" s="1025"/>
      <c r="AC55" s="1025"/>
      <c r="AD55" s="1025"/>
      <c r="AE55" s="1025"/>
      <c r="AF55" s="1025"/>
      <c r="AG55" s="1025"/>
      <c r="AH55" s="1025"/>
      <c r="AI55" s="1025"/>
      <c r="AJ55" s="1025"/>
      <c r="AK55" s="1025"/>
      <c r="AL55" s="1698"/>
      <c r="AN55" s="3"/>
    </row>
    <row r="56" spans="2:40" x14ac:dyDescent="0.15">
      <c r="B56" s="967"/>
      <c r="C56" s="1024"/>
      <c r="D56" s="1025"/>
      <c r="E56" s="1025"/>
      <c r="F56" s="1025"/>
      <c r="G56" s="1025"/>
      <c r="H56" s="1025"/>
      <c r="I56" s="1025"/>
      <c r="J56" s="1025"/>
      <c r="K56" s="1025"/>
      <c r="L56" s="1025"/>
      <c r="M56" s="1025"/>
      <c r="N56" s="1025"/>
      <c r="O56" s="1025"/>
      <c r="P56" s="1025"/>
      <c r="Q56" s="1025"/>
      <c r="R56" s="1025"/>
      <c r="S56" s="1025"/>
      <c r="T56" s="1698"/>
      <c r="U56" s="1024"/>
      <c r="V56" s="1025"/>
      <c r="W56" s="1025"/>
      <c r="X56" s="1025"/>
      <c r="Y56" s="1025"/>
      <c r="Z56" s="1025"/>
      <c r="AA56" s="1025"/>
      <c r="AB56" s="1025"/>
      <c r="AC56" s="1025"/>
      <c r="AD56" s="1025"/>
      <c r="AE56" s="1025"/>
      <c r="AF56" s="1025"/>
      <c r="AG56" s="1025"/>
      <c r="AH56" s="1025"/>
      <c r="AI56" s="1025"/>
      <c r="AJ56" s="1025"/>
      <c r="AK56" s="1025"/>
      <c r="AL56" s="1698"/>
      <c r="AN56" s="3"/>
    </row>
    <row r="57" spans="2:40" x14ac:dyDescent="0.15">
      <c r="B57" s="968"/>
      <c r="C57" s="1040"/>
      <c r="D57" s="1082"/>
      <c r="E57" s="1082"/>
      <c r="F57" s="1082"/>
      <c r="G57" s="1082"/>
      <c r="H57" s="1082"/>
      <c r="I57" s="1082"/>
      <c r="J57" s="1082"/>
      <c r="K57" s="1082"/>
      <c r="L57" s="1082"/>
      <c r="M57" s="1082"/>
      <c r="N57" s="1082"/>
      <c r="O57" s="1082"/>
      <c r="P57" s="1082"/>
      <c r="Q57" s="1082"/>
      <c r="R57" s="1082"/>
      <c r="S57" s="1082"/>
      <c r="T57" s="1041"/>
      <c r="U57" s="1040"/>
      <c r="V57" s="1082"/>
      <c r="W57" s="1082"/>
      <c r="X57" s="1082"/>
      <c r="Y57" s="1082"/>
      <c r="Z57" s="1082"/>
      <c r="AA57" s="1082"/>
      <c r="AB57" s="1082"/>
      <c r="AC57" s="1082"/>
      <c r="AD57" s="1082"/>
      <c r="AE57" s="1082"/>
      <c r="AF57" s="1082"/>
      <c r="AG57" s="1082"/>
      <c r="AH57" s="1082"/>
      <c r="AI57" s="1082"/>
      <c r="AJ57" s="1082"/>
      <c r="AK57" s="1082"/>
      <c r="AL57" s="1041"/>
      <c r="AN57" s="3"/>
    </row>
    <row r="58" spans="2:40" ht="14.25" customHeight="1" x14ac:dyDescent="0.15">
      <c r="B58" s="956" t="s">
        <v>141</v>
      </c>
      <c r="C58" s="957"/>
      <c r="D58" s="957"/>
      <c r="E58" s="957"/>
      <c r="F58" s="958"/>
      <c r="G58" s="995" t="s">
        <v>142</v>
      </c>
      <c r="H58" s="995"/>
      <c r="I58" s="995"/>
      <c r="J58" s="995"/>
      <c r="K58" s="995"/>
      <c r="L58" s="995"/>
      <c r="M58" s="995"/>
      <c r="N58" s="995"/>
      <c r="O58" s="995"/>
      <c r="P58" s="995"/>
      <c r="Q58" s="995"/>
      <c r="R58" s="995"/>
      <c r="S58" s="995"/>
      <c r="T58" s="995"/>
      <c r="U58" s="995"/>
      <c r="V58" s="995"/>
      <c r="W58" s="995"/>
      <c r="X58" s="995"/>
      <c r="Y58" s="995"/>
      <c r="Z58" s="995"/>
      <c r="AA58" s="995"/>
      <c r="AB58" s="995"/>
      <c r="AC58" s="995"/>
      <c r="AD58" s="995"/>
      <c r="AE58" s="995"/>
      <c r="AF58" s="995"/>
      <c r="AG58" s="995"/>
      <c r="AH58" s="995"/>
      <c r="AI58" s="995"/>
      <c r="AJ58" s="995"/>
      <c r="AK58" s="995"/>
      <c r="AL58" s="995"/>
      <c r="AN58" s="3"/>
    </row>
    <row r="60" spans="2:40" x14ac:dyDescent="0.15">
      <c r="B60" s="14" t="s">
        <v>165</v>
      </c>
    </row>
    <row r="61" spans="2:40" x14ac:dyDescent="0.15">
      <c r="B61" s="14" t="s">
        <v>166</v>
      </c>
    </row>
    <row r="62" spans="2:40" x14ac:dyDescent="0.15">
      <c r="B62" s="14" t="s">
        <v>167</v>
      </c>
    </row>
    <row r="63" spans="2:40" x14ac:dyDescent="0.15">
      <c r="B63" s="14" t="s">
        <v>143</v>
      </c>
    </row>
    <row r="64" spans="2:40" x14ac:dyDescent="0.15">
      <c r="B64" s="14" t="s">
        <v>144</v>
      </c>
    </row>
    <row r="65" spans="2:41" x14ac:dyDescent="0.15">
      <c r="B65" s="14" t="s">
        <v>417</v>
      </c>
    </row>
    <row r="66" spans="2:41" x14ac:dyDescent="0.15">
      <c r="B66" s="14" t="s">
        <v>418</v>
      </c>
      <c r="AN66" s="3"/>
      <c r="AO66" s="14"/>
    </row>
    <row r="67" spans="2:41" x14ac:dyDescent="0.15">
      <c r="B67" s="14" t="s">
        <v>168</v>
      </c>
    </row>
    <row r="68" spans="2:41" x14ac:dyDescent="0.15">
      <c r="B68" s="14" t="s">
        <v>169</v>
      </c>
    </row>
    <row r="69" spans="2:41" x14ac:dyDescent="0.15">
      <c r="B69" s="14" t="s">
        <v>170</v>
      </c>
    </row>
    <row r="70" spans="2:41" x14ac:dyDescent="0.15">
      <c r="B70" s="14" t="s">
        <v>145</v>
      </c>
    </row>
    <row r="84" spans="2:2" ht="12.75" customHeight="1" x14ac:dyDescent="0.15">
      <c r="B84" s="46"/>
    </row>
    <row r="85" spans="2:2" ht="12.75" customHeight="1" x14ac:dyDescent="0.15">
      <c r="B85" s="46" t="s">
        <v>171</v>
      </c>
    </row>
    <row r="86" spans="2:2" ht="12.75" customHeight="1" x14ac:dyDescent="0.15">
      <c r="B86" s="46" t="s">
        <v>172</v>
      </c>
    </row>
    <row r="87" spans="2:2" ht="12.75" customHeight="1" x14ac:dyDescent="0.15">
      <c r="B87" s="46" t="s">
        <v>173</v>
      </c>
    </row>
    <row r="88" spans="2:2" ht="12.75" customHeight="1" x14ac:dyDescent="0.15">
      <c r="B88" s="46" t="s">
        <v>174</v>
      </c>
    </row>
    <row r="89" spans="2:2" ht="12.75" customHeight="1" x14ac:dyDescent="0.15">
      <c r="B89" s="46" t="s">
        <v>175</v>
      </c>
    </row>
    <row r="90" spans="2:2" ht="12.75" customHeight="1" x14ac:dyDescent="0.15">
      <c r="B90" s="46" t="s">
        <v>176</v>
      </c>
    </row>
    <row r="91" spans="2:2" ht="12.75" customHeight="1" x14ac:dyDescent="0.15">
      <c r="B91" s="46" t="s">
        <v>177</v>
      </c>
    </row>
    <row r="92" spans="2:2" ht="12.75" customHeight="1" x14ac:dyDescent="0.15">
      <c r="B92" s="46" t="s">
        <v>178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6"/>
  <sheetViews>
    <sheetView view="pageBreakPreview" topLeftCell="A58" zoomScaleNormal="100" zoomScaleSheetLayoutView="100" workbookViewId="0">
      <selection activeCell="B66" sqref="B66:Q66"/>
    </sheetView>
  </sheetViews>
  <sheetFormatPr defaultColWidth="9" defaultRowHeight="20.25" customHeight="1" x14ac:dyDescent="0.15"/>
  <cols>
    <col min="1" max="1" width="2.375" style="168" customWidth="1"/>
    <col min="2" max="2" width="25" style="124" bestFit="1" customWidth="1"/>
    <col min="3" max="3" width="41.75" style="124" customWidth="1"/>
    <col min="4" max="4" width="15.25" style="124" customWidth="1"/>
    <col min="5" max="5" width="44.25" style="124" customWidth="1"/>
    <col min="6" max="6" width="42" style="124" customWidth="1"/>
    <col min="7" max="7" width="22.5" style="124" customWidth="1"/>
    <col min="8" max="12" width="5.375" style="124" customWidth="1"/>
    <col min="13" max="13" width="6.5" style="124" customWidth="1"/>
    <col min="14" max="17" width="5.375" style="124" customWidth="1"/>
    <col min="18" max="16384" width="9" style="124"/>
  </cols>
  <sheetData>
    <row r="1" spans="1:11" ht="20.25" customHeight="1" x14ac:dyDescent="0.15">
      <c r="A1" s="186"/>
      <c r="B1" s="189" t="s">
        <v>64</v>
      </c>
      <c r="C1" s="186"/>
      <c r="D1" s="186"/>
      <c r="E1" s="186"/>
      <c r="F1" s="186"/>
      <c r="G1" s="186"/>
      <c r="H1" s="186"/>
      <c r="I1" s="186"/>
      <c r="J1" s="186"/>
      <c r="K1" s="186"/>
    </row>
    <row r="3" spans="1:11" ht="20.25" customHeight="1" x14ac:dyDescent="0.15">
      <c r="A3" s="174"/>
      <c r="B3" s="133" t="s">
        <v>65</v>
      </c>
      <c r="C3" s="175"/>
      <c r="D3" s="175"/>
      <c r="E3" s="175"/>
      <c r="F3" s="175"/>
      <c r="G3" s="175"/>
      <c r="H3" s="175"/>
      <c r="I3" s="175"/>
      <c r="J3" s="175"/>
      <c r="K3" s="175"/>
    </row>
    <row r="4" spans="1:11" ht="20.25" customHeight="1" x14ac:dyDescent="0.15">
      <c r="A4" s="174"/>
      <c r="B4" s="133" t="s">
        <v>66</v>
      </c>
      <c r="C4" s="175"/>
      <c r="D4" s="175"/>
      <c r="E4" s="175"/>
      <c r="F4" s="175"/>
      <c r="G4" s="175"/>
      <c r="H4" s="175"/>
      <c r="I4" s="175"/>
      <c r="J4" s="175"/>
      <c r="K4" s="175"/>
    </row>
    <row r="5" spans="1:11" ht="20.25" customHeight="1" x14ac:dyDescent="0.15">
      <c r="A5" s="174"/>
      <c r="B5" s="133" t="s">
        <v>423</v>
      </c>
      <c r="C5" s="175"/>
      <c r="D5" s="175"/>
      <c r="E5" s="175"/>
      <c r="F5" s="175"/>
      <c r="G5" s="175"/>
      <c r="H5" s="175"/>
      <c r="I5" s="175"/>
      <c r="J5" s="175"/>
      <c r="K5" s="175"/>
    </row>
    <row r="6" spans="1:11" ht="20.25" customHeight="1" x14ac:dyDescent="0.15">
      <c r="A6" s="174"/>
      <c r="B6" s="133" t="s">
        <v>446</v>
      </c>
      <c r="C6" s="175"/>
      <c r="D6" s="175"/>
      <c r="E6" s="175"/>
      <c r="F6" s="175"/>
      <c r="G6" s="175"/>
      <c r="H6" s="175"/>
      <c r="I6" s="175"/>
      <c r="J6" s="175"/>
      <c r="K6" s="175"/>
    </row>
    <row r="7" spans="1:11" ht="20.25" customHeight="1" x14ac:dyDescent="0.15">
      <c r="A7" s="174"/>
      <c r="B7" s="133" t="s">
        <v>447</v>
      </c>
      <c r="C7" s="175"/>
      <c r="D7" s="175"/>
      <c r="E7" s="175"/>
      <c r="F7" s="175"/>
      <c r="G7" s="175"/>
      <c r="H7" s="175"/>
      <c r="I7" s="175"/>
      <c r="J7" s="175"/>
      <c r="K7" s="175"/>
    </row>
    <row r="8" spans="1:11" ht="20.25" customHeight="1" x14ac:dyDescent="0.15">
      <c r="A8" s="174"/>
      <c r="B8" s="133" t="s">
        <v>448</v>
      </c>
      <c r="C8" s="175"/>
      <c r="D8" s="175"/>
      <c r="E8" s="175"/>
      <c r="F8" s="175"/>
      <c r="G8" s="175"/>
      <c r="H8" s="175"/>
      <c r="I8" s="175"/>
      <c r="J8" s="175"/>
      <c r="K8" s="175"/>
    </row>
    <row r="9" spans="1:11" ht="20.25" customHeight="1" x14ac:dyDescent="0.15">
      <c r="A9" s="174"/>
      <c r="B9" s="133" t="s">
        <v>449</v>
      </c>
      <c r="C9" s="133"/>
      <c r="D9" s="133"/>
      <c r="E9" s="133"/>
      <c r="F9" s="133"/>
      <c r="G9" s="133"/>
      <c r="H9" s="133"/>
      <c r="I9" s="133"/>
      <c r="J9" s="133"/>
      <c r="K9" s="175"/>
    </row>
    <row r="10" spans="1:11" ht="20.25" customHeight="1" x14ac:dyDescent="0.15">
      <c r="A10" s="174"/>
      <c r="B10" s="133" t="s">
        <v>67</v>
      </c>
      <c r="C10" s="175"/>
      <c r="D10" s="175"/>
      <c r="E10" s="175"/>
      <c r="F10" s="175"/>
      <c r="G10" s="175"/>
      <c r="H10" s="175"/>
      <c r="I10" s="175"/>
      <c r="J10" s="175"/>
      <c r="K10" s="175"/>
    </row>
    <row r="11" spans="1:11" ht="20.25" customHeight="1" x14ac:dyDescent="0.15">
      <c r="A11" s="174"/>
      <c r="B11" s="133" t="s">
        <v>450</v>
      </c>
      <c r="C11" s="175"/>
      <c r="D11" s="175"/>
      <c r="E11" s="175"/>
      <c r="F11" s="175"/>
      <c r="G11" s="175"/>
      <c r="H11" s="175"/>
      <c r="I11" s="175"/>
      <c r="J11" s="175"/>
      <c r="K11" s="175"/>
    </row>
    <row r="12" spans="1:11" ht="20.25" customHeight="1" x14ac:dyDescent="0.15">
      <c r="A12" s="174"/>
      <c r="B12" s="133" t="s">
        <v>68</v>
      </c>
      <c r="C12" s="175"/>
      <c r="D12" s="175"/>
      <c r="E12" s="175"/>
      <c r="F12" s="175"/>
      <c r="G12" s="175"/>
      <c r="H12" s="175"/>
      <c r="I12" s="175"/>
      <c r="J12" s="175"/>
      <c r="K12" s="175"/>
    </row>
    <row r="13" spans="1:11" ht="20.25" customHeight="1" x14ac:dyDescent="0.15">
      <c r="A13" s="186"/>
      <c r="B13" s="133" t="s">
        <v>69</v>
      </c>
      <c r="C13" s="186"/>
      <c r="D13" s="186"/>
      <c r="E13" s="186"/>
      <c r="F13" s="186"/>
      <c r="G13" s="186"/>
      <c r="H13" s="186"/>
      <c r="I13" s="186"/>
      <c r="J13" s="186"/>
      <c r="K13" s="186"/>
    </row>
    <row r="14" spans="1:11" ht="48" customHeight="1" x14ac:dyDescent="0.15">
      <c r="A14" s="186"/>
      <c r="B14" s="952" t="s">
        <v>480</v>
      </c>
      <c r="C14" s="950"/>
      <c r="D14" s="950"/>
      <c r="E14" s="950"/>
      <c r="F14" s="950"/>
      <c r="G14" s="950"/>
      <c r="H14" s="950"/>
      <c r="I14" s="950"/>
      <c r="J14" s="950"/>
      <c r="K14" s="950"/>
    </row>
    <row r="15" spans="1:11" ht="21" customHeight="1" x14ac:dyDescent="0.15">
      <c r="A15" s="186"/>
      <c r="B15" s="952" t="s">
        <v>445</v>
      </c>
      <c r="C15" s="952"/>
      <c r="D15" s="952"/>
      <c r="E15" s="952"/>
      <c r="F15" s="952"/>
      <c r="G15" s="952"/>
    </row>
    <row r="16" spans="1:11" ht="20.25" customHeight="1" x14ac:dyDescent="0.15">
      <c r="A16" s="186"/>
      <c r="B16" s="133" t="s">
        <v>451</v>
      </c>
      <c r="C16" s="186"/>
      <c r="D16" s="186"/>
      <c r="E16" s="186"/>
      <c r="F16" s="186"/>
      <c r="G16" s="186"/>
      <c r="H16" s="186"/>
      <c r="I16" s="186"/>
      <c r="J16" s="186"/>
      <c r="K16" s="186"/>
    </row>
    <row r="17" spans="1:19" ht="20.25" customHeight="1" x14ac:dyDescent="0.15">
      <c r="A17" s="186"/>
      <c r="B17" s="133" t="s">
        <v>452</v>
      </c>
      <c r="C17" s="186"/>
      <c r="D17" s="186"/>
      <c r="E17" s="186"/>
      <c r="F17" s="186"/>
      <c r="G17" s="186"/>
      <c r="H17" s="186"/>
      <c r="I17" s="186"/>
      <c r="J17" s="186"/>
      <c r="K17" s="186"/>
    </row>
    <row r="18" spans="1:19" ht="20.25" customHeight="1" x14ac:dyDescent="0.15">
      <c r="A18" s="186"/>
      <c r="B18" s="133" t="s">
        <v>70</v>
      </c>
      <c r="C18" s="186"/>
      <c r="D18" s="186"/>
      <c r="E18" s="186"/>
      <c r="F18" s="186"/>
      <c r="G18" s="186"/>
      <c r="H18" s="186"/>
      <c r="I18" s="186"/>
      <c r="J18" s="186"/>
      <c r="K18" s="186"/>
    </row>
    <row r="19" spans="1:19" ht="20.25" customHeight="1" x14ac:dyDescent="0.15">
      <c r="A19" s="186"/>
      <c r="B19" s="133" t="s">
        <v>71</v>
      </c>
      <c r="C19" s="186"/>
      <c r="D19" s="186"/>
      <c r="E19" s="186"/>
      <c r="F19" s="186"/>
      <c r="G19" s="186"/>
      <c r="H19" s="186"/>
      <c r="I19" s="186"/>
      <c r="J19" s="186"/>
      <c r="K19" s="186"/>
    </row>
    <row r="20" spans="1:19" ht="20.25" customHeight="1" x14ac:dyDescent="0.15">
      <c r="A20" s="186"/>
      <c r="B20" s="133" t="s">
        <v>72</v>
      </c>
      <c r="C20" s="186"/>
      <c r="D20" s="186"/>
      <c r="E20" s="186"/>
      <c r="F20" s="186"/>
      <c r="G20" s="186"/>
    </row>
    <row r="21" spans="1:19" ht="20.25" customHeight="1" x14ac:dyDescent="0.15">
      <c r="A21" s="186"/>
      <c r="B21" s="133" t="s">
        <v>73</v>
      </c>
      <c r="C21" s="186"/>
      <c r="D21" s="186"/>
      <c r="E21" s="186"/>
      <c r="F21" s="186"/>
      <c r="G21" s="186"/>
    </row>
    <row r="22" spans="1:19" ht="20.25" customHeight="1" x14ac:dyDescent="0.15">
      <c r="A22" s="186"/>
      <c r="B22" s="133" t="s">
        <v>453</v>
      </c>
      <c r="C22" s="186"/>
      <c r="D22" s="186"/>
      <c r="E22" s="186"/>
      <c r="F22" s="186"/>
      <c r="G22" s="186"/>
    </row>
    <row r="23" spans="1:19" ht="20.25" customHeight="1" x14ac:dyDescent="0.15">
      <c r="A23" s="186"/>
      <c r="B23" s="133" t="s">
        <v>454</v>
      </c>
      <c r="C23" s="186"/>
      <c r="D23" s="186"/>
      <c r="E23" s="186"/>
      <c r="F23" s="186"/>
      <c r="G23" s="186"/>
    </row>
    <row r="24" spans="1:19" ht="20.25" customHeight="1" x14ac:dyDescent="0.15">
      <c r="A24" s="186"/>
      <c r="B24" s="133" t="s">
        <v>455</v>
      </c>
      <c r="C24" s="186"/>
      <c r="D24" s="186"/>
      <c r="E24" s="186"/>
      <c r="F24" s="186"/>
      <c r="G24" s="186"/>
    </row>
    <row r="25" spans="1:19" ht="20.25" customHeight="1" x14ac:dyDescent="0.15">
      <c r="A25" s="186"/>
      <c r="B25" s="133" t="s">
        <v>456</v>
      </c>
      <c r="C25" s="186"/>
      <c r="D25" s="186"/>
      <c r="E25" s="186"/>
      <c r="F25" s="186"/>
      <c r="G25" s="186"/>
    </row>
    <row r="26" spans="1:19" ht="20.25" customHeight="1" x14ac:dyDescent="0.15">
      <c r="A26" s="186"/>
      <c r="B26" s="133" t="s">
        <v>457</v>
      </c>
      <c r="C26" s="186"/>
      <c r="D26" s="186"/>
      <c r="E26" s="186"/>
      <c r="F26" s="133"/>
      <c r="G26" s="133"/>
      <c r="S26" s="164"/>
    </row>
    <row r="27" spans="1:19" ht="20.25" customHeight="1" x14ac:dyDescent="0.15">
      <c r="A27" s="186"/>
      <c r="B27" s="133" t="s">
        <v>74</v>
      </c>
      <c r="C27" s="186"/>
      <c r="D27" s="186"/>
      <c r="E27" s="186"/>
      <c r="F27" s="186"/>
      <c r="G27" s="186"/>
      <c r="S27" s="164"/>
    </row>
    <row r="28" spans="1:19" ht="20.25" customHeight="1" x14ac:dyDescent="0.15">
      <c r="A28" s="186"/>
      <c r="B28" s="133" t="s">
        <v>458</v>
      </c>
      <c r="C28" s="186"/>
      <c r="D28" s="186"/>
      <c r="E28" s="186"/>
      <c r="F28" s="186"/>
      <c r="G28" s="186"/>
      <c r="S28" s="164"/>
    </row>
    <row r="29" spans="1:19" s="187" customFormat="1" ht="19.5" customHeight="1" x14ac:dyDescent="0.15">
      <c r="A29" s="165"/>
      <c r="B29" s="133" t="s">
        <v>459</v>
      </c>
      <c r="S29" s="164"/>
    </row>
    <row r="30" spans="1:19" s="187" customFormat="1" ht="19.5" customHeight="1" x14ac:dyDescent="0.15">
      <c r="A30" s="165"/>
      <c r="B30" s="133" t="s">
        <v>460</v>
      </c>
    </row>
    <row r="31" spans="1:19" s="187" customFormat="1" ht="19.5" customHeight="1" x14ac:dyDescent="0.15">
      <c r="A31" s="165"/>
      <c r="B31" s="133" t="s">
        <v>461</v>
      </c>
      <c r="K31" s="164"/>
      <c r="L31" s="164"/>
      <c r="M31" s="164"/>
      <c r="N31" s="164"/>
    </row>
    <row r="32" spans="1:19" s="187" customFormat="1" ht="19.5" customHeight="1" x14ac:dyDescent="0.15">
      <c r="A32" s="165"/>
      <c r="B32" s="950" t="s">
        <v>462</v>
      </c>
      <c r="C32" s="950"/>
      <c r="D32" s="950"/>
      <c r="E32" s="950"/>
      <c r="F32" s="950"/>
      <c r="G32" s="950"/>
      <c r="S32" s="164"/>
    </row>
    <row r="33" spans="1:19" s="187" customFormat="1" ht="19.5" customHeight="1" x14ac:dyDescent="0.15">
      <c r="A33" s="165"/>
      <c r="B33" s="133" t="s">
        <v>463</v>
      </c>
      <c r="S33" s="164"/>
    </row>
    <row r="34" spans="1:19" s="187" customFormat="1" ht="41.25" customHeight="1" x14ac:dyDescent="0.15">
      <c r="A34" s="165"/>
      <c r="B34" s="952" t="s">
        <v>464</v>
      </c>
      <c r="C34" s="952"/>
      <c r="D34" s="952"/>
      <c r="E34" s="952"/>
      <c r="F34" s="952"/>
      <c r="G34" s="952"/>
      <c r="H34" s="952"/>
      <c r="I34" s="952"/>
      <c r="J34" s="952"/>
      <c r="K34" s="952"/>
      <c r="L34" s="191"/>
      <c r="M34" s="191"/>
      <c r="N34" s="191"/>
      <c r="O34" s="191"/>
      <c r="S34" s="164"/>
    </row>
    <row r="35" spans="1:19" s="187" customFormat="1" ht="19.5" customHeight="1" x14ac:dyDescent="0.15">
      <c r="A35" s="165"/>
      <c r="B35" s="133" t="s">
        <v>465</v>
      </c>
      <c r="S35" s="164"/>
    </row>
    <row r="36" spans="1:19" s="164" customFormat="1" ht="20.25" customHeight="1" x14ac:dyDescent="0.15">
      <c r="A36" s="162"/>
      <c r="B36" s="133" t="s">
        <v>75</v>
      </c>
    </row>
    <row r="37" spans="1:19" ht="20.25" customHeight="1" x14ac:dyDescent="0.15">
      <c r="A37" s="124"/>
      <c r="B37" s="133" t="s">
        <v>76</v>
      </c>
      <c r="C37" s="186"/>
      <c r="D37" s="186"/>
      <c r="E37" s="186"/>
      <c r="F37" s="186"/>
      <c r="G37" s="186"/>
      <c r="S37" s="164"/>
    </row>
    <row r="38" spans="1:19" ht="20.25" customHeight="1" x14ac:dyDescent="0.15">
      <c r="A38" s="124"/>
      <c r="B38" s="133" t="s">
        <v>77</v>
      </c>
      <c r="C38" s="186"/>
      <c r="D38" s="186"/>
      <c r="E38" s="186"/>
      <c r="F38" s="186"/>
      <c r="G38" s="186"/>
      <c r="S38" s="164"/>
    </row>
    <row r="39" spans="1:19" ht="20.25" customHeight="1" x14ac:dyDescent="0.15">
      <c r="A39" s="124"/>
      <c r="B39" s="133" t="s">
        <v>466</v>
      </c>
      <c r="C39" s="186"/>
      <c r="D39" s="186"/>
      <c r="E39" s="186"/>
      <c r="F39" s="186"/>
      <c r="G39" s="186"/>
    </row>
    <row r="40" spans="1:19" ht="20.25" customHeight="1" x14ac:dyDescent="0.15">
      <c r="A40" s="124"/>
      <c r="B40" s="133" t="s">
        <v>78</v>
      </c>
      <c r="C40" s="186"/>
      <c r="D40" s="186"/>
      <c r="E40" s="186"/>
      <c r="F40" s="186"/>
      <c r="G40" s="186"/>
    </row>
    <row r="41" spans="1:19" s="145" customFormat="1" ht="20.25" customHeight="1" x14ac:dyDescent="0.15">
      <c r="B41" s="133" t="s">
        <v>79</v>
      </c>
    </row>
    <row r="42" spans="1:19" s="145" customFormat="1" ht="20.25" customHeight="1" x14ac:dyDescent="0.15">
      <c r="B42" s="133" t="s">
        <v>80</v>
      </c>
    </row>
    <row r="43" spans="1:19" s="145" customFormat="1" ht="20.25" customHeight="1" x14ac:dyDescent="0.15">
      <c r="B43" s="133"/>
    </row>
    <row r="44" spans="1:19" s="145" customFormat="1" ht="20.25" customHeight="1" x14ac:dyDescent="0.15">
      <c r="B44" s="133" t="s">
        <v>81</v>
      </c>
    </row>
    <row r="45" spans="1:19" s="145" customFormat="1" ht="20.25" customHeight="1" x14ac:dyDescent="0.15">
      <c r="B45" s="133" t="s">
        <v>82</v>
      </c>
    </row>
    <row r="46" spans="1:19" s="145" customFormat="1" ht="20.25" customHeight="1" x14ac:dyDescent="0.15">
      <c r="B46" s="133" t="s">
        <v>83</v>
      </c>
    </row>
    <row r="47" spans="1:19" s="145" customFormat="1" ht="20.25" customHeight="1" x14ac:dyDescent="0.15">
      <c r="B47" s="133" t="s">
        <v>84</v>
      </c>
    </row>
    <row r="48" spans="1:19" s="145" customFormat="1" ht="20.25" customHeight="1" x14ac:dyDescent="0.15">
      <c r="B48" s="133" t="s">
        <v>85</v>
      </c>
    </row>
    <row r="49" spans="1:19" s="145" customFormat="1" ht="20.25" customHeight="1" x14ac:dyDescent="0.15">
      <c r="B49" s="133" t="s">
        <v>86</v>
      </c>
    </row>
    <row r="50" spans="1:19" s="145" customFormat="1" ht="20.25" customHeight="1" x14ac:dyDescent="0.15"/>
    <row r="51" spans="1:19" s="145" customFormat="1" ht="20.25" customHeight="1" x14ac:dyDescent="0.15">
      <c r="B51" s="133" t="s">
        <v>87</v>
      </c>
    </row>
    <row r="52" spans="1:19" s="145" customFormat="1" ht="20.25" customHeight="1" x14ac:dyDescent="0.15">
      <c r="B52" s="133" t="s">
        <v>88</v>
      </c>
    </row>
    <row r="53" spans="1:19" s="145" customFormat="1" ht="20.25" customHeight="1" x14ac:dyDescent="0.15">
      <c r="B53" s="133" t="s">
        <v>89</v>
      </c>
    </row>
    <row r="54" spans="1:19" s="145" customFormat="1" ht="42" customHeight="1" x14ac:dyDescent="0.15">
      <c r="B54" s="953" t="s">
        <v>481</v>
      </c>
      <c r="C54" s="953"/>
      <c r="D54" s="953"/>
      <c r="E54" s="953"/>
      <c r="F54" s="953"/>
      <c r="G54" s="953"/>
      <c r="H54" s="953"/>
      <c r="I54" s="953"/>
      <c r="J54" s="953"/>
      <c r="K54" s="953"/>
      <c r="L54" s="953"/>
      <c r="M54" s="953"/>
      <c r="N54" s="953"/>
      <c r="O54" s="953"/>
      <c r="P54" s="953"/>
      <c r="Q54" s="953"/>
      <c r="S54" s="188"/>
    </row>
    <row r="55" spans="1:19" s="145" customFormat="1" ht="20.25" customHeight="1" x14ac:dyDescent="0.15">
      <c r="B55" s="952" t="s">
        <v>467</v>
      </c>
      <c r="C55" s="952"/>
      <c r="D55" s="952"/>
      <c r="E55" s="952"/>
      <c r="F55" s="952"/>
      <c r="G55" s="952"/>
      <c r="S55" s="188"/>
    </row>
    <row r="56" spans="1:19" s="145" customFormat="1" ht="20.25" customHeight="1" x14ac:dyDescent="0.15">
      <c r="B56" s="133" t="s">
        <v>468</v>
      </c>
      <c r="C56" s="187"/>
      <c r="D56" s="187"/>
      <c r="E56" s="187"/>
      <c r="S56" s="188"/>
    </row>
    <row r="57" spans="1:19" s="145" customFormat="1" ht="20.25" customHeight="1" x14ac:dyDescent="0.15">
      <c r="B57" s="133" t="s">
        <v>469</v>
      </c>
      <c r="C57" s="187"/>
      <c r="D57" s="187"/>
      <c r="E57" s="187"/>
      <c r="S57" s="188"/>
    </row>
    <row r="58" spans="1:19" s="145" customFormat="1" ht="35.25" customHeight="1" x14ac:dyDescent="0.15">
      <c r="B58" s="953" t="s">
        <v>470</v>
      </c>
      <c r="C58" s="953"/>
      <c r="D58" s="953"/>
      <c r="E58" s="953"/>
      <c r="F58" s="953"/>
      <c r="G58" s="953"/>
      <c r="H58" s="953"/>
      <c r="I58" s="953"/>
      <c r="J58" s="953"/>
      <c r="K58" s="953"/>
      <c r="L58" s="953"/>
      <c r="M58" s="953"/>
      <c r="N58" s="953"/>
      <c r="O58" s="953"/>
      <c r="P58" s="953"/>
      <c r="Q58" s="953"/>
      <c r="S58" s="188"/>
    </row>
    <row r="59" spans="1:19" s="145" customFormat="1" ht="20.25" customHeight="1" x14ac:dyDescent="0.15">
      <c r="B59" s="950" t="s">
        <v>471</v>
      </c>
      <c r="C59" s="950"/>
      <c r="D59" s="950"/>
      <c r="E59" s="950"/>
      <c r="F59" s="950"/>
      <c r="G59" s="950"/>
      <c r="H59" s="950"/>
      <c r="I59" s="950"/>
      <c r="J59" s="950"/>
      <c r="K59" s="950"/>
      <c r="L59" s="950"/>
      <c r="M59" s="950"/>
      <c r="S59" s="188"/>
    </row>
    <row r="60" spans="1:19" s="145" customFormat="1" ht="20.25" customHeight="1" x14ac:dyDescent="0.15">
      <c r="B60" s="952" t="s">
        <v>472</v>
      </c>
      <c r="C60" s="952"/>
      <c r="D60" s="952"/>
      <c r="E60" s="952"/>
      <c r="F60" s="952"/>
      <c r="G60" s="952"/>
      <c r="S60" s="188"/>
    </row>
    <row r="61" spans="1:19" ht="20.25" customHeight="1" x14ac:dyDescent="0.15">
      <c r="A61" s="174"/>
      <c r="B61" s="133" t="s">
        <v>473</v>
      </c>
      <c r="C61" s="175"/>
      <c r="D61" s="175"/>
      <c r="E61" s="175"/>
      <c r="F61" s="175"/>
      <c r="G61" s="175"/>
      <c r="H61" s="175"/>
      <c r="I61" s="175"/>
      <c r="J61" s="175"/>
      <c r="K61" s="175"/>
    </row>
    <row r="62" spans="1:19" s="145" customFormat="1" ht="20.25" customHeight="1" x14ac:dyDescent="0.15">
      <c r="B62" s="952" t="s">
        <v>474</v>
      </c>
      <c r="C62" s="952"/>
      <c r="D62" s="952"/>
      <c r="E62" s="952"/>
      <c r="F62" s="952"/>
      <c r="G62" s="952"/>
      <c r="S62" s="188"/>
    </row>
    <row r="63" spans="1:19" s="145" customFormat="1" ht="20.25" customHeight="1" x14ac:dyDescent="0.15">
      <c r="B63" s="952" t="s">
        <v>475</v>
      </c>
      <c r="C63" s="952"/>
      <c r="D63" s="952"/>
      <c r="E63" s="952"/>
      <c r="F63" s="952"/>
      <c r="G63" s="952"/>
      <c r="S63" s="188"/>
    </row>
    <row r="64" spans="1:19" s="145" customFormat="1" ht="20.25" customHeight="1" x14ac:dyDescent="0.15">
      <c r="B64" s="952" t="s">
        <v>476</v>
      </c>
      <c r="C64" s="952"/>
      <c r="D64" s="952"/>
      <c r="E64" s="952"/>
      <c r="F64" s="952"/>
      <c r="G64" s="952"/>
      <c r="S64" s="188"/>
    </row>
    <row r="65" spans="1:19" s="145" customFormat="1" ht="20.25" customHeight="1" x14ac:dyDescent="0.15">
      <c r="B65" s="952" t="s">
        <v>477</v>
      </c>
      <c r="C65" s="952"/>
      <c r="D65" s="952"/>
      <c r="E65" s="952"/>
      <c r="F65" s="952"/>
      <c r="G65" s="952"/>
      <c r="S65" s="188"/>
    </row>
    <row r="66" spans="1:19" s="145" customFormat="1" ht="20.25" customHeight="1" x14ac:dyDescent="0.15">
      <c r="B66" s="952" t="s">
        <v>478</v>
      </c>
      <c r="C66" s="952"/>
      <c r="D66" s="952"/>
      <c r="E66" s="952"/>
      <c r="F66" s="952"/>
      <c r="G66" s="952"/>
      <c r="H66" s="952"/>
      <c r="I66" s="952"/>
      <c r="J66" s="952"/>
      <c r="K66" s="952"/>
      <c r="L66" s="952"/>
      <c r="M66" s="952"/>
      <c r="N66" s="952"/>
      <c r="O66" s="952"/>
      <c r="P66" s="952"/>
      <c r="Q66" s="952"/>
      <c r="S66" s="188"/>
    </row>
    <row r="67" spans="1:19" s="145" customFormat="1" ht="20.25" customHeight="1" x14ac:dyDescent="0.15">
      <c r="B67" s="952" t="s">
        <v>420</v>
      </c>
      <c r="C67" s="952"/>
      <c r="D67" s="952"/>
      <c r="E67" s="952"/>
      <c r="F67" s="952"/>
      <c r="G67" s="952"/>
      <c r="H67" s="952"/>
      <c r="I67" s="952"/>
      <c r="J67" s="952"/>
      <c r="K67" s="952"/>
      <c r="L67" s="952"/>
      <c r="M67" s="952"/>
      <c r="N67" s="952"/>
      <c r="O67" s="952"/>
      <c r="P67" s="952"/>
      <c r="Q67" s="952"/>
      <c r="S67" s="188"/>
    </row>
    <row r="68" spans="1:19" s="145" customFormat="1" ht="20.25" customHeight="1" x14ac:dyDescent="0.15">
      <c r="B68" s="952" t="s">
        <v>479</v>
      </c>
      <c r="C68" s="952"/>
      <c r="D68" s="952"/>
      <c r="E68" s="952"/>
      <c r="F68" s="952"/>
      <c r="G68" s="952"/>
      <c r="H68" s="952"/>
      <c r="I68" s="952"/>
      <c r="J68" s="952"/>
      <c r="K68" s="952"/>
      <c r="L68" s="952"/>
      <c r="M68" s="952"/>
      <c r="N68" s="952"/>
      <c r="O68" s="952"/>
      <c r="P68" s="952"/>
      <c r="Q68" s="952"/>
      <c r="S68" s="188"/>
    </row>
    <row r="69" spans="1:19" s="145" customFormat="1" ht="20.25" customHeight="1" x14ac:dyDescent="0.15">
      <c r="B69" s="133" t="s">
        <v>90</v>
      </c>
    </row>
    <row r="70" spans="1:19" s="164" customFormat="1" ht="20.25" customHeight="1" x14ac:dyDescent="0.15">
      <c r="A70" s="162"/>
      <c r="B70" s="133" t="s">
        <v>91</v>
      </c>
      <c r="C70" s="145"/>
      <c r="D70" s="145"/>
      <c r="E70" s="145"/>
    </row>
    <row r="71" spans="1:19" s="164" customFormat="1" ht="20.25" customHeight="1" x14ac:dyDescent="0.15">
      <c r="A71" s="162"/>
      <c r="B71" s="133" t="s">
        <v>421</v>
      </c>
      <c r="C71" s="145"/>
      <c r="D71" s="145"/>
      <c r="E71" s="145"/>
    </row>
    <row r="72" spans="1:19" ht="20.25" customHeight="1" x14ac:dyDescent="0.15">
      <c r="A72" s="174"/>
      <c r="B72" s="133" t="s">
        <v>482</v>
      </c>
      <c r="C72" s="164"/>
      <c r="D72" s="164"/>
      <c r="E72" s="164"/>
      <c r="F72" s="175"/>
      <c r="G72" s="175"/>
      <c r="H72" s="175"/>
      <c r="I72" s="175"/>
      <c r="J72" s="175"/>
      <c r="K72" s="175"/>
    </row>
    <row r="73" spans="1:19" ht="20.25" customHeight="1" x14ac:dyDescent="0.15">
      <c r="A73" s="174"/>
      <c r="B73" s="133"/>
      <c r="C73" s="164"/>
      <c r="D73" s="164"/>
      <c r="E73" s="164"/>
      <c r="F73" s="175"/>
      <c r="G73" s="175"/>
      <c r="H73" s="175"/>
      <c r="I73" s="175"/>
      <c r="J73" s="175"/>
      <c r="K73" s="175"/>
    </row>
    <row r="74" spans="1:19" ht="20.25" customHeight="1" x14ac:dyDescent="0.15">
      <c r="B74" s="189" t="s">
        <v>92</v>
      </c>
      <c r="C74" s="164"/>
      <c r="D74" s="164"/>
      <c r="E74" s="164"/>
    </row>
    <row r="75" spans="1:19" ht="20.25" customHeight="1" x14ac:dyDescent="0.15">
      <c r="C75" s="175"/>
      <c r="D75" s="175"/>
      <c r="E75" s="175"/>
    </row>
    <row r="76" spans="1:19" ht="20.25" customHeight="1" x14ac:dyDescent="0.15">
      <c r="B76" s="133" t="s">
        <v>93</v>
      </c>
    </row>
    <row r="78" spans="1:19" s="1" customFormat="1" ht="20.25" customHeight="1" x14ac:dyDescent="0.15">
      <c r="A78" s="186"/>
      <c r="B78" s="189" t="s">
        <v>1043</v>
      </c>
      <c r="C78" s="186"/>
      <c r="D78" s="186"/>
      <c r="E78" s="186"/>
      <c r="F78" s="186"/>
      <c r="G78" s="186"/>
      <c r="H78" s="186"/>
      <c r="I78" s="186"/>
      <c r="J78" s="186"/>
      <c r="K78" s="186"/>
      <c r="L78" s="124"/>
      <c r="M78" s="124"/>
      <c r="N78" s="124"/>
      <c r="O78" s="124"/>
    </row>
    <row r="79" spans="1:19" s="1" customFormat="1" ht="20.25" customHeight="1" x14ac:dyDescent="0.15">
      <c r="A79" s="168"/>
      <c r="B79" s="124"/>
      <c r="C79" s="124"/>
      <c r="D79" s="124"/>
      <c r="E79" s="124"/>
      <c r="F79" s="124"/>
      <c r="G79" s="124"/>
      <c r="H79" s="124"/>
      <c r="I79" s="124"/>
      <c r="J79" s="124"/>
      <c r="K79" s="124"/>
      <c r="L79" s="124"/>
      <c r="M79" s="124"/>
      <c r="N79" s="124"/>
      <c r="O79" s="124"/>
    </row>
    <row r="80" spans="1:19" s="1" customFormat="1" ht="21" customHeight="1" x14ac:dyDescent="0.15">
      <c r="A80" s="174"/>
      <c r="B80" s="950" t="s">
        <v>1044</v>
      </c>
      <c r="C80" s="950"/>
      <c r="D80" s="950"/>
      <c r="E80" s="950"/>
      <c r="F80" s="950"/>
      <c r="G80" s="950"/>
      <c r="H80" s="950"/>
      <c r="I80" s="950"/>
      <c r="J80" s="950"/>
      <c r="K80" s="950"/>
      <c r="L80" s="950"/>
      <c r="M80" s="950"/>
      <c r="N80" s="950"/>
      <c r="O80" s="124"/>
    </row>
    <row r="81" spans="1:15" s="1" customFormat="1" ht="20.25" customHeight="1" x14ac:dyDescent="0.15">
      <c r="A81" s="174"/>
      <c r="B81" s="133" t="s">
        <v>66</v>
      </c>
      <c r="C81" s="175"/>
      <c r="D81" s="175"/>
      <c r="E81" s="175"/>
      <c r="F81" s="175"/>
      <c r="G81" s="175"/>
      <c r="H81" s="175"/>
      <c r="I81" s="175"/>
      <c r="J81" s="175"/>
      <c r="K81" s="175"/>
      <c r="L81" s="124"/>
      <c r="M81" s="124"/>
      <c r="N81" s="124"/>
      <c r="O81" s="124"/>
    </row>
    <row r="82" spans="1:15" s="1" customFormat="1" ht="20.25" customHeight="1" x14ac:dyDescent="0.15">
      <c r="A82" s="174"/>
      <c r="B82" s="133" t="s">
        <v>1045</v>
      </c>
      <c r="C82" s="175"/>
      <c r="D82" s="175"/>
      <c r="E82" s="175"/>
      <c r="F82" s="175"/>
      <c r="G82" s="175"/>
      <c r="H82" s="175"/>
      <c r="I82" s="175"/>
      <c r="J82" s="175"/>
      <c r="K82" s="175"/>
      <c r="L82" s="124"/>
      <c r="M82" s="124"/>
      <c r="N82" s="124"/>
      <c r="O82" s="124"/>
    </row>
    <row r="83" spans="1:15" s="1" customFormat="1" ht="20.25" customHeight="1" x14ac:dyDescent="0.15">
      <c r="A83" s="174"/>
      <c r="B83" s="133" t="s">
        <v>1046</v>
      </c>
      <c r="C83" s="175"/>
      <c r="D83" s="175"/>
      <c r="E83" s="175"/>
      <c r="F83" s="175"/>
      <c r="G83" s="175"/>
      <c r="H83" s="175"/>
      <c r="I83" s="175"/>
      <c r="J83" s="175"/>
      <c r="K83" s="175"/>
      <c r="L83" s="124"/>
      <c r="M83" s="124"/>
      <c r="N83" s="124"/>
      <c r="O83" s="124"/>
    </row>
    <row r="84" spans="1:15" s="1" customFormat="1" ht="21" customHeight="1" x14ac:dyDescent="0.15">
      <c r="A84" s="174"/>
      <c r="B84" s="951" t="s">
        <v>1047</v>
      </c>
      <c r="C84" s="951"/>
      <c r="D84" s="951"/>
      <c r="E84" s="951"/>
      <c r="F84" s="951"/>
      <c r="G84" s="951"/>
      <c r="H84" s="951"/>
      <c r="I84" s="951"/>
      <c r="J84" s="951"/>
      <c r="K84" s="951"/>
      <c r="L84" s="951"/>
      <c r="M84" s="951"/>
      <c r="N84" s="951"/>
      <c r="O84" s="124"/>
    </row>
    <row r="85" spans="1:15" s="1" customFormat="1" ht="20.25" customHeight="1" x14ac:dyDescent="0.15">
      <c r="A85" s="174"/>
      <c r="B85" s="133" t="s">
        <v>1048</v>
      </c>
      <c r="C85" s="175"/>
      <c r="D85" s="175"/>
      <c r="E85" s="175"/>
      <c r="F85" s="175"/>
      <c r="G85" s="175"/>
      <c r="H85" s="175"/>
      <c r="I85" s="175"/>
      <c r="J85" s="175"/>
      <c r="K85" s="175"/>
      <c r="L85" s="124"/>
      <c r="M85" s="124"/>
      <c r="N85" s="124"/>
      <c r="O85" s="124"/>
    </row>
    <row r="86" spans="1:15" s="1" customFormat="1" ht="20.25" customHeight="1" x14ac:dyDescent="0.15">
      <c r="A86" s="174"/>
      <c r="B86" s="133" t="s">
        <v>1049</v>
      </c>
      <c r="C86" s="175"/>
      <c r="D86" s="175"/>
      <c r="E86" s="175"/>
      <c r="F86" s="175"/>
      <c r="G86" s="175"/>
      <c r="H86" s="175"/>
      <c r="I86" s="175"/>
      <c r="J86" s="175"/>
      <c r="K86" s="175"/>
      <c r="L86" s="124"/>
      <c r="M86" s="124"/>
      <c r="N86" s="124"/>
      <c r="O86" s="124"/>
    </row>
    <row r="87" spans="1:15" s="1" customFormat="1" ht="20.25" customHeight="1" x14ac:dyDescent="0.15">
      <c r="A87" s="186"/>
      <c r="B87" s="133" t="s">
        <v>1050</v>
      </c>
      <c r="C87" s="186"/>
      <c r="D87" s="186"/>
      <c r="E87" s="186"/>
      <c r="F87" s="186"/>
      <c r="G87" s="186"/>
      <c r="H87" s="186"/>
      <c r="I87" s="186"/>
      <c r="J87" s="186"/>
      <c r="K87" s="186"/>
      <c r="L87" s="124"/>
      <c r="M87" s="124"/>
      <c r="N87" s="124"/>
      <c r="O87" s="124"/>
    </row>
    <row r="88" spans="1:15" s="1" customFormat="1" ht="59.25" customHeight="1" x14ac:dyDescent="0.15">
      <c r="A88" s="186"/>
      <c r="B88" s="952" t="s">
        <v>1051</v>
      </c>
      <c r="C88" s="950"/>
      <c r="D88" s="950"/>
      <c r="E88" s="950"/>
      <c r="F88" s="950"/>
      <c r="G88" s="950"/>
      <c r="H88" s="950"/>
      <c r="I88" s="950"/>
      <c r="J88" s="186"/>
      <c r="K88" s="186"/>
      <c r="L88" s="124"/>
      <c r="M88" s="124"/>
      <c r="N88" s="124"/>
      <c r="O88" s="124"/>
    </row>
    <row r="89" spans="1:15" s="1" customFormat="1" ht="20.25" customHeight="1" x14ac:dyDescent="0.15">
      <c r="A89" s="186"/>
      <c r="B89" s="133" t="s">
        <v>1052</v>
      </c>
      <c r="C89" s="186"/>
      <c r="D89" s="186"/>
      <c r="E89" s="186"/>
      <c r="F89" s="186"/>
      <c r="G89" s="186"/>
      <c r="H89" s="186"/>
      <c r="I89" s="186"/>
      <c r="J89" s="186"/>
      <c r="K89" s="186"/>
      <c r="L89" s="124"/>
      <c r="M89" s="124"/>
      <c r="N89" s="124"/>
      <c r="O89" s="124"/>
    </row>
    <row r="90" spans="1:15" s="1" customFormat="1" ht="20.25" customHeight="1" x14ac:dyDescent="0.15">
      <c r="A90" s="186"/>
      <c r="B90" s="133" t="s">
        <v>1053</v>
      </c>
      <c r="C90" s="186"/>
      <c r="D90" s="186"/>
      <c r="E90" s="186"/>
      <c r="F90" s="186"/>
      <c r="G90" s="186"/>
      <c r="H90" s="186"/>
      <c r="I90" s="186"/>
      <c r="J90" s="186"/>
      <c r="K90" s="186"/>
      <c r="L90" s="124"/>
      <c r="M90" s="124"/>
      <c r="N90" s="124"/>
      <c r="O90" s="124"/>
    </row>
    <row r="91" spans="1:15" s="1" customFormat="1" ht="20.25" customHeight="1" x14ac:dyDescent="0.15">
      <c r="A91" s="186"/>
      <c r="B91" s="133" t="s">
        <v>1054</v>
      </c>
      <c r="C91" s="186"/>
      <c r="D91" s="186"/>
      <c r="E91" s="186"/>
      <c r="F91" s="186"/>
      <c r="G91" s="186"/>
      <c r="H91" s="186"/>
      <c r="I91" s="186"/>
      <c r="J91" s="186"/>
      <c r="K91" s="186"/>
      <c r="L91" s="124"/>
      <c r="M91" s="124"/>
      <c r="N91" s="124"/>
      <c r="O91" s="124"/>
    </row>
    <row r="92" spans="1:15" s="1" customFormat="1" ht="20.25" customHeight="1" x14ac:dyDescent="0.15">
      <c r="A92" s="186"/>
      <c r="B92" s="133" t="s">
        <v>71</v>
      </c>
      <c r="C92" s="186"/>
      <c r="D92" s="186"/>
      <c r="E92" s="186"/>
      <c r="F92" s="186"/>
      <c r="G92" s="186"/>
      <c r="H92" s="186"/>
      <c r="I92" s="186"/>
      <c r="J92" s="186"/>
      <c r="K92" s="186"/>
      <c r="L92" s="124"/>
      <c r="M92" s="124"/>
      <c r="N92" s="124"/>
      <c r="O92" s="124"/>
    </row>
    <row r="93" spans="1:15" s="1" customFormat="1" ht="20.25" customHeight="1" x14ac:dyDescent="0.15">
      <c r="A93" s="186"/>
      <c r="B93" s="133" t="s">
        <v>1055</v>
      </c>
      <c r="C93" s="186"/>
      <c r="D93" s="186"/>
      <c r="E93" s="186"/>
      <c r="F93" s="186"/>
      <c r="G93" s="186"/>
      <c r="H93" s="186"/>
      <c r="I93" s="186"/>
      <c r="J93" s="186"/>
      <c r="K93" s="186"/>
      <c r="L93" s="124"/>
      <c r="M93" s="124"/>
      <c r="N93" s="124"/>
      <c r="O93" s="124"/>
    </row>
    <row r="94" spans="1:15" s="1" customFormat="1" ht="20.25" customHeight="1" x14ac:dyDescent="0.15">
      <c r="A94" s="186"/>
      <c r="B94" s="133" t="s">
        <v>1056</v>
      </c>
      <c r="C94" s="186"/>
      <c r="D94" s="186"/>
      <c r="E94" s="186"/>
      <c r="F94" s="186"/>
      <c r="G94" s="186"/>
      <c r="H94" s="186"/>
      <c r="I94" s="186"/>
      <c r="J94" s="186"/>
      <c r="K94" s="186"/>
      <c r="L94" s="124"/>
      <c r="M94" s="124"/>
      <c r="N94" s="124"/>
      <c r="O94" s="124"/>
    </row>
    <row r="95" spans="1:15" s="1" customFormat="1" ht="20.25" customHeight="1" x14ac:dyDescent="0.15">
      <c r="A95" s="186"/>
      <c r="B95" s="133" t="s">
        <v>1057</v>
      </c>
      <c r="C95" s="186"/>
      <c r="D95" s="186"/>
      <c r="E95" s="186"/>
      <c r="F95" s="186"/>
      <c r="G95" s="186"/>
      <c r="H95" s="186"/>
      <c r="I95" s="186"/>
      <c r="J95" s="186"/>
      <c r="K95" s="186"/>
      <c r="L95" s="124"/>
      <c r="M95" s="124"/>
      <c r="N95" s="124"/>
      <c r="O95" s="124"/>
    </row>
    <row r="96" spans="1:15" s="1" customFormat="1" ht="20.25" customHeight="1" x14ac:dyDescent="0.15">
      <c r="A96" s="186"/>
      <c r="B96" s="133" t="s">
        <v>1058</v>
      </c>
      <c r="C96" s="186"/>
      <c r="D96" s="186"/>
      <c r="E96" s="186"/>
      <c r="F96" s="186"/>
      <c r="G96" s="186"/>
      <c r="H96" s="186"/>
      <c r="I96" s="186"/>
      <c r="J96" s="186"/>
      <c r="K96" s="186"/>
      <c r="L96" s="124"/>
      <c r="M96" s="124"/>
      <c r="N96" s="124"/>
      <c r="O96" s="124"/>
    </row>
    <row r="97" spans="1:15" s="618" customFormat="1" ht="20.25" customHeight="1" x14ac:dyDescent="0.15">
      <c r="A97" s="162"/>
      <c r="B97" s="133" t="s">
        <v>1059</v>
      </c>
      <c r="C97" s="164"/>
      <c r="D97" s="164"/>
      <c r="E97" s="164"/>
      <c r="F97" s="164"/>
      <c r="G97" s="164"/>
      <c r="H97" s="164"/>
      <c r="I97" s="164"/>
      <c r="J97" s="164"/>
      <c r="K97" s="164"/>
      <c r="L97" s="164"/>
      <c r="M97" s="164"/>
      <c r="N97" s="164"/>
      <c r="O97" s="164"/>
    </row>
    <row r="98" spans="1:15" s="1" customFormat="1" ht="20.25" customHeight="1" x14ac:dyDescent="0.15">
      <c r="A98" s="124"/>
      <c r="B98" s="133" t="s">
        <v>1060</v>
      </c>
      <c r="C98" s="124"/>
      <c r="D98" s="124"/>
      <c r="E98" s="124"/>
      <c r="F98" s="124"/>
      <c r="G98" s="124"/>
      <c r="H98" s="124"/>
      <c r="I98" s="124"/>
      <c r="J98" s="124"/>
      <c r="K98" s="124"/>
      <c r="L98" s="124"/>
      <c r="M98" s="124"/>
      <c r="N98" s="124"/>
      <c r="O98" s="124"/>
    </row>
    <row r="99" spans="1:15" s="1" customFormat="1" ht="20.25" customHeight="1" x14ac:dyDescent="0.15">
      <c r="A99" s="124"/>
      <c r="B99" s="133" t="s">
        <v>1061</v>
      </c>
      <c r="C99" s="124"/>
      <c r="D99" s="124"/>
      <c r="E99" s="124"/>
      <c r="F99" s="124"/>
      <c r="G99" s="124"/>
      <c r="H99" s="124"/>
      <c r="I99" s="124"/>
      <c r="J99" s="124"/>
      <c r="K99" s="124"/>
      <c r="L99" s="124"/>
      <c r="M99" s="124"/>
      <c r="N99" s="124"/>
      <c r="O99" s="124"/>
    </row>
    <row r="100" spans="1:15" s="1" customFormat="1" ht="20.25" customHeight="1" x14ac:dyDescent="0.15">
      <c r="A100" s="124"/>
      <c r="B100" s="133" t="s">
        <v>1062</v>
      </c>
      <c r="C100" s="124"/>
      <c r="D100" s="124"/>
      <c r="E100" s="124"/>
      <c r="F100" s="124"/>
      <c r="G100" s="124"/>
      <c r="H100" s="124"/>
      <c r="I100" s="124"/>
      <c r="J100" s="124"/>
      <c r="K100" s="124"/>
      <c r="L100" s="124"/>
      <c r="M100" s="124"/>
      <c r="N100" s="124"/>
      <c r="O100" s="124"/>
    </row>
    <row r="101" spans="1:15" s="1" customFormat="1" ht="20.25" customHeight="1" x14ac:dyDescent="0.15">
      <c r="A101" s="124"/>
      <c r="B101" s="133" t="s">
        <v>78</v>
      </c>
      <c r="C101" s="124"/>
      <c r="D101" s="124"/>
      <c r="E101" s="124"/>
      <c r="F101" s="124"/>
      <c r="G101" s="124"/>
      <c r="H101" s="124"/>
      <c r="I101" s="124"/>
      <c r="J101" s="124"/>
      <c r="K101" s="124"/>
      <c r="L101" s="124"/>
      <c r="M101" s="124"/>
      <c r="N101" s="124"/>
      <c r="O101" s="124"/>
    </row>
    <row r="102" spans="1:15" s="86" customFormat="1" ht="20.25" customHeight="1" x14ac:dyDescent="0.15">
      <c r="A102" s="145"/>
      <c r="B102" s="133" t="s">
        <v>79</v>
      </c>
      <c r="C102" s="145"/>
      <c r="D102" s="145"/>
      <c r="E102" s="145"/>
      <c r="F102" s="145"/>
      <c r="G102" s="145"/>
      <c r="H102" s="145"/>
      <c r="I102" s="145"/>
      <c r="J102" s="145"/>
      <c r="K102" s="145"/>
      <c r="L102" s="145"/>
      <c r="M102" s="145"/>
      <c r="N102" s="145"/>
      <c r="O102" s="145"/>
    </row>
    <row r="103" spans="1:15" s="86" customFormat="1" ht="20.25" customHeight="1" x14ac:dyDescent="0.15">
      <c r="A103" s="145"/>
      <c r="B103" s="133" t="s">
        <v>80</v>
      </c>
      <c r="C103" s="145"/>
      <c r="D103" s="145"/>
      <c r="E103" s="145"/>
      <c r="F103" s="145"/>
      <c r="G103" s="145"/>
      <c r="H103" s="145"/>
      <c r="I103" s="145"/>
      <c r="J103" s="145"/>
      <c r="K103" s="145"/>
      <c r="L103" s="145"/>
      <c r="M103" s="145"/>
      <c r="N103" s="145"/>
      <c r="O103" s="145"/>
    </row>
    <row r="104" spans="1:15" s="86" customFormat="1" ht="20.25" customHeight="1" x14ac:dyDescent="0.15">
      <c r="A104" s="145"/>
      <c r="B104" s="133"/>
      <c r="C104" s="145"/>
      <c r="D104" s="145"/>
      <c r="E104" s="145"/>
      <c r="F104" s="145"/>
      <c r="G104" s="145"/>
      <c r="H104" s="145"/>
      <c r="I104" s="145"/>
      <c r="J104" s="145"/>
      <c r="K104" s="145"/>
      <c r="L104" s="145"/>
      <c r="M104" s="145"/>
      <c r="N104" s="145"/>
      <c r="O104" s="145"/>
    </row>
    <row r="105" spans="1:15" s="86" customFormat="1" ht="20.25" customHeight="1" x14ac:dyDescent="0.15">
      <c r="A105" s="145"/>
      <c r="B105" s="133" t="s">
        <v>81</v>
      </c>
      <c r="C105" s="145"/>
      <c r="D105" s="145"/>
      <c r="E105" s="145"/>
      <c r="F105" s="145"/>
      <c r="G105" s="145"/>
      <c r="H105" s="145"/>
      <c r="I105" s="145"/>
      <c r="J105" s="145"/>
      <c r="K105" s="145"/>
      <c r="L105" s="145"/>
      <c r="M105" s="145"/>
      <c r="N105" s="145"/>
      <c r="O105" s="145"/>
    </row>
    <row r="106" spans="1:15" s="86" customFormat="1" ht="20.25" customHeight="1" x14ac:dyDescent="0.15">
      <c r="A106" s="145"/>
      <c r="B106" s="133" t="s">
        <v>82</v>
      </c>
      <c r="C106" s="145"/>
      <c r="D106" s="145"/>
      <c r="E106" s="145"/>
      <c r="F106" s="145"/>
      <c r="G106" s="145"/>
      <c r="H106" s="145"/>
      <c r="I106" s="145"/>
      <c r="J106" s="145"/>
      <c r="K106" s="145"/>
      <c r="L106" s="145"/>
      <c r="M106" s="145"/>
      <c r="N106" s="145"/>
      <c r="O106" s="145"/>
    </row>
    <row r="107" spans="1:15" s="86" customFormat="1" ht="20.25" customHeight="1" x14ac:dyDescent="0.15">
      <c r="A107" s="145"/>
      <c r="B107" s="133" t="s">
        <v>83</v>
      </c>
      <c r="C107" s="145"/>
      <c r="D107" s="145"/>
      <c r="E107" s="145"/>
      <c r="F107" s="145"/>
      <c r="G107" s="145"/>
      <c r="H107" s="145"/>
      <c r="I107" s="145"/>
      <c r="J107" s="145"/>
      <c r="K107" s="145"/>
      <c r="L107" s="145"/>
      <c r="M107" s="145"/>
      <c r="N107" s="145"/>
      <c r="O107" s="145"/>
    </row>
    <row r="108" spans="1:15" s="86" customFormat="1" ht="20.25" customHeight="1" x14ac:dyDescent="0.15">
      <c r="A108" s="145"/>
      <c r="B108" s="133" t="s">
        <v>84</v>
      </c>
      <c r="C108" s="145"/>
      <c r="D108" s="145"/>
      <c r="E108" s="145"/>
      <c r="F108" s="145"/>
      <c r="G108" s="145"/>
      <c r="H108" s="145"/>
      <c r="I108" s="145"/>
      <c r="J108" s="145"/>
      <c r="K108" s="145"/>
      <c r="L108" s="145"/>
      <c r="M108" s="145"/>
      <c r="N108" s="145"/>
      <c r="O108" s="145"/>
    </row>
    <row r="109" spans="1:15" s="86" customFormat="1" ht="20.25" customHeight="1" x14ac:dyDescent="0.15">
      <c r="A109" s="145"/>
      <c r="B109" s="133" t="s">
        <v>85</v>
      </c>
      <c r="C109" s="145"/>
      <c r="D109" s="145"/>
      <c r="E109" s="145"/>
      <c r="F109" s="145"/>
      <c r="G109" s="145"/>
      <c r="H109" s="145"/>
      <c r="I109" s="145"/>
      <c r="J109" s="145"/>
      <c r="K109" s="145"/>
      <c r="L109" s="145"/>
      <c r="M109" s="145"/>
      <c r="N109" s="145"/>
      <c r="O109" s="145"/>
    </row>
    <row r="110" spans="1:15" s="86" customFormat="1" ht="20.25" customHeight="1" x14ac:dyDescent="0.15">
      <c r="A110" s="145"/>
      <c r="B110" s="133" t="s">
        <v>86</v>
      </c>
      <c r="C110" s="145"/>
      <c r="D110" s="145"/>
      <c r="E110" s="145"/>
      <c r="F110" s="145"/>
      <c r="G110" s="145"/>
      <c r="H110" s="145"/>
      <c r="I110" s="145"/>
      <c r="J110" s="145"/>
      <c r="K110" s="145"/>
      <c r="L110" s="145"/>
      <c r="M110" s="145"/>
      <c r="N110" s="145"/>
      <c r="O110" s="145"/>
    </row>
    <row r="111" spans="1:15" s="86" customFormat="1" ht="20.25" customHeight="1" x14ac:dyDescent="0.15">
      <c r="A111" s="145"/>
      <c r="B111" s="145"/>
      <c r="C111" s="145"/>
      <c r="D111" s="145"/>
      <c r="E111" s="145"/>
      <c r="F111" s="145"/>
      <c r="G111" s="145"/>
      <c r="H111" s="145"/>
      <c r="I111" s="145"/>
      <c r="J111" s="145"/>
      <c r="K111" s="145"/>
      <c r="L111" s="145"/>
      <c r="M111" s="145"/>
      <c r="N111" s="145"/>
      <c r="O111" s="145"/>
    </row>
    <row r="112" spans="1:15" s="86" customFormat="1" ht="20.25" customHeight="1" x14ac:dyDescent="0.15">
      <c r="A112" s="145"/>
      <c r="B112" s="133" t="s">
        <v>1063</v>
      </c>
      <c r="C112" s="145"/>
      <c r="D112" s="145"/>
      <c r="E112" s="145"/>
      <c r="F112" s="145"/>
      <c r="G112" s="145"/>
      <c r="H112" s="145"/>
      <c r="I112" s="145"/>
      <c r="J112" s="145"/>
      <c r="K112" s="145"/>
      <c r="L112" s="145"/>
      <c r="M112" s="145"/>
      <c r="N112" s="145"/>
      <c r="O112" s="145"/>
    </row>
    <row r="113" spans="1:32" s="86" customFormat="1" ht="20.25" customHeight="1" x14ac:dyDescent="0.15">
      <c r="A113" s="145"/>
      <c r="B113" s="133" t="s">
        <v>1064</v>
      </c>
      <c r="C113" s="145"/>
      <c r="D113" s="145"/>
      <c r="E113" s="145"/>
      <c r="F113" s="145"/>
      <c r="G113" s="145"/>
      <c r="H113" s="145"/>
      <c r="I113" s="145"/>
      <c r="J113" s="145"/>
      <c r="K113" s="145"/>
      <c r="L113" s="145"/>
      <c r="M113" s="145"/>
      <c r="N113" s="145"/>
      <c r="O113" s="145"/>
    </row>
    <row r="114" spans="1:32" s="86" customFormat="1" ht="20.25" customHeight="1" x14ac:dyDescent="0.15">
      <c r="A114" s="145"/>
      <c r="B114" s="133" t="s">
        <v>1065</v>
      </c>
      <c r="C114" s="134"/>
      <c r="D114" s="134"/>
      <c r="E114" s="134"/>
      <c r="F114" s="134"/>
      <c r="G114" s="134"/>
      <c r="H114" s="145"/>
      <c r="I114" s="145"/>
      <c r="J114" s="145"/>
      <c r="K114" s="145"/>
      <c r="L114" s="145"/>
      <c r="M114" s="145"/>
      <c r="N114" s="145"/>
      <c r="O114" s="145"/>
    </row>
    <row r="115" spans="1:32" s="86" customFormat="1" ht="20.25" customHeight="1" x14ac:dyDescent="0.15">
      <c r="A115" s="145"/>
      <c r="B115" s="133" t="s">
        <v>1066</v>
      </c>
      <c r="C115" s="134"/>
      <c r="D115" s="134"/>
      <c r="E115" s="134"/>
      <c r="F115" s="145"/>
      <c r="G115" s="145"/>
      <c r="H115" s="145"/>
      <c r="I115" s="145"/>
      <c r="J115" s="145"/>
      <c r="K115" s="145"/>
      <c r="L115" s="145"/>
      <c r="M115" s="145"/>
      <c r="N115" s="145"/>
      <c r="O115" s="145"/>
      <c r="AD115" s="619"/>
      <c r="AE115" s="619"/>
      <c r="AF115" s="619"/>
    </row>
    <row r="116" spans="1:32" s="86" customFormat="1" ht="20.25" customHeight="1" x14ac:dyDescent="0.15">
      <c r="A116" s="145"/>
      <c r="B116" s="952" t="s">
        <v>1067</v>
      </c>
      <c r="C116" s="952"/>
      <c r="D116" s="952"/>
      <c r="E116" s="952"/>
      <c r="F116" s="952"/>
      <c r="G116" s="952"/>
      <c r="H116" s="952"/>
      <c r="I116" s="952"/>
      <c r="J116" s="952"/>
      <c r="K116" s="952"/>
      <c r="L116" s="952"/>
      <c r="M116" s="952"/>
      <c r="N116" s="952"/>
      <c r="O116" s="952"/>
    </row>
    <row r="117" spans="1:32" s="86" customFormat="1" ht="20.25" customHeight="1" x14ac:dyDescent="0.15">
      <c r="A117" s="145"/>
      <c r="B117" s="133" t="s">
        <v>1068</v>
      </c>
      <c r="C117" s="145"/>
      <c r="D117" s="145"/>
      <c r="E117" s="145"/>
      <c r="F117" s="145"/>
      <c r="G117" s="145"/>
      <c r="H117" s="145"/>
      <c r="I117" s="145"/>
      <c r="J117" s="145"/>
      <c r="K117" s="145"/>
      <c r="L117" s="145"/>
      <c r="M117" s="145"/>
      <c r="N117" s="145"/>
      <c r="O117" s="145"/>
    </row>
    <row r="118" spans="1:32" s="86" customFormat="1" ht="20.25" customHeight="1" x14ac:dyDescent="0.15">
      <c r="A118" s="145"/>
      <c r="B118" s="133" t="s">
        <v>1069</v>
      </c>
      <c r="C118" s="145"/>
      <c r="D118" s="145"/>
      <c r="E118" s="145"/>
      <c r="F118" s="145"/>
      <c r="G118" s="145"/>
      <c r="H118" s="145"/>
      <c r="I118" s="145"/>
      <c r="J118" s="145"/>
      <c r="K118" s="145"/>
      <c r="L118" s="145"/>
      <c r="M118" s="145"/>
      <c r="N118" s="145"/>
      <c r="O118" s="145"/>
    </row>
    <row r="119" spans="1:32" s="86" customFormat="1" ht="20.25" customHeight="1" x14ac:dyDescent="0.15">
      <c r="A119" s="145"/>
      <c r="B119" s="133" t="s">
        <v>1070</v>
      </c>
      <c r="C119" s="145"/>
      <c r="D119" s="145"/>
      <c r="E119" s="145"/>
      <c r="F119" s="145"/>
      <c r="G119" s="145"/>
      <c r="H119" s="145"/>
      <c r="I119" s="145"/>
      <c r="J119" s="145"/>
      <c r="K119" s="145"/>
      <c r="L119" s="145"/>
      <c r="M119" s="145"/>
      <c r="N119" s="145"/>
      <c r="O119" s="145"/>
    </row>
    <row r="120" spans="1:32" s="1" customFormat="1" ht="20.25" customHeight="1" x14ac:dyDescent="0.15">
      <c r="A120" s="186"/>
      <c r="B120" s="133" t="s">
        <v>1071</v>
      </c>
      <c r="C120" s="186"/>
      <c r="D120" s="186"/>
      <c r="E120" s="186"/>
      <c r="F120" s="186"/>
      <c r="G120" s="186"/>
      <c r="H120" s="186"/>
      <c r="I120" s="186"/>
      <c r="J120" s="186"/>
      <c r="K120" s="186"/>
      <c r="L120" s="124"/>
      <c r="M120" s="124"/>
      <c r="N120" s="124"/>
      <c r="O120" s="124"/>
    </row>
    <row r="121" spans="1:32" s="1" customFormat="1" ht="20.25" customHeight="1" x14ac:dyDescent="0.15">
      <c r="A121" s="168"/>
      <c r="B121" s="133" t="s">
        <v>1072</v>
      </c>
      <c r="C121" s="124"/>
      <c r="D121" s="124"/>
      <c r="E121" s="124"/>
      <c r="F121" s="124"/>
      <c r="G121" s="124"/>
      <c r="H121" s="124"/>
      <c r="I121" s="124"/>
      <c r="J121" s="124"/>
      <c r="K121" s="124"/>
      <c r="L121" s="124"/>
      <c r="M121" s="124"/>
      <c r="N121" s="124"/>
      <c r="O121" s="124"/>
    </row>
    <row r="122" spans="1:32" s="618" customFormat="1" ht="20.25" customHeight="1" x14ac:dyDescent="0.15">
      <c r="A122" s="162"/>
      <c r="B122" s="124"/>
      <c r="C122" s="164"/>
      <c r="D122" s="164"/>
      <c r="E122" s="164"/>
      <c r="F122" s="164"/>
      <c r="G122" s="164"/>
      <c r="H122" s="164"/>
      <c r="I122" s="164"/>
      <c r="J122" s="164"/>
      <c r="K122" s="164"/>
      <c r="L122" s="164"/>
      <c r="M122" s="164"/>
      <c r="N122" s="164"/>
      <c r="O122" s="164"/>
    </row>
    <row r="123" spans="1:32" s="1" customFormat="1" ht="20.25" customHeight="1" x14ac:dyDescent="0.15">
      <c r="A123" s="168"/>
      <c r="B123" s="189" t="s">
        <v>1073</v>
      </c>
      <c r="C123" s="124"/>
      <c r="D123" s="124"/>
      <c r="E123" s="124"/>
      <c r="F123" s="124"/>
      <c r="G123" s="124"/>
      <c r="H123" s="124"/>
      <c r="I123" s="124"/>
      <c r="J123" s="124"/>
      <c r="K123" s="124"/>
      <c r="L123" s="124"/>
      <c r="M123" s="124"/>
      <c r="N123" s="124"/>
      <c r="O123" s="124"/>
    </row>
    <row r="124" spans="1:32" s="1" customFormat="1" ht="20.25" customHeight="1" x14ac:dyDescent="0.15">
      <c r="A124" s="174"/>
      <c r="B124" s="124"/>
      <c r="C124" s="175"/>
      <c r="D124" s="175"/>
      <c r="E124" s="175"/>
      <c r="F124" s="175"/>
      <c r="G124" s="175"/>
      <c r="H124" s="175"/>
      <c r="I124" s="175"/>
      <c r="J124" s="175"/>
      <c r="K124" s="175"/>
      <c r="L124" s="124"/>
      <c r="M124" s="124"/>
      <c r="N124" s="124"/>
      <c r="O124" s="124"/>
    </row>
    <row r="125" spans="1:32" s="1" customFormat="1" ht="20.25" customHeight="1" x14ac:dyDescent="0.15">
      <c r="A125" s="168"/>
      <c r="B125" s="133" t="s">
        <v>93</v>
      </c>
      <c r="C125" s="124"/>
      <c r="D125" s="124"/>
      <c r="E125" s="124"/>
      <c r="F125" s="124"/>
      <c r="G125" s="124"/>
      <c r="H125" s="124"/>
      <c r="I125" s="124"/>
      <c r="J125" s="124"/>
      <c r="K125" s="124"/>
      <c r="L125" s="124"/>
      <c r="M125" s="124"/>
      <c r="N125" s="124"/>
      <c r="O125" s="124"/>
    </row>
    <row r="126" spans="1:32" s="1" customFormat="1" ht="20.25" customHeight="1" x14ac:dyDescent="0.15">
      <c r="A126" s="174"/>
      <c r="B126" s="124"/>
      <c r="C126" s="175"/>
      <c r="D126" s="175"/>
      <c r="E126" s="175"/>
      <c r="F126" s="175"/>
      <c r="G126" s="175"/>
      <c r="H126" s="175"/>
      <c r="I126" s="175"/>
      <c r="J126" s="175"/>
      <c r="K126" s="175"/>
      <c r="L126" s="124"/>
      <c r="M126" s="124"/>
      <c r="N126" s="124"/>
      <c r="O126" s="124"/>
    </row>
  </sheetData>
  <mergeCells count="20">
    <mergeCell ref="B14:K14"/>
    <mergeCell ref="B15:G15"/>
    <mergeCell ref="B32:G32"/>
    <mergeCell ref="B34:K34"/>
    <mergeCell ref="B54:Q54"/>
    <mergeCell ref="B80:N80"/>
    <mergeCell ref="B84:N84"/>
    <mergeCell ref="B88:I88"/>
    <mergeCell ref="B116:O116"/>
    <mergeCell ref="B55:G55"/>
    <mergeCell ref="B58:Q58"/>
    <mergeCell ref="B59:M59"/>
    <mergeCell ref="B60:G60"/>
    <mergeCell ref="B62:G62"/>
    <mergeCell ref="B63:G63"/>
    <mergeCell ref="B64:G64"/>
    <mergeCell ref="B65:G65"/>
    <mergeCell ref="B66:Q66"/>
    <mergeCell ref="B67:Q67"/>
    <mergeCell ref="B68:Q68"/>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83"/>
  <sheetViews>
    <sheetView view="pageBreakPreview" zoomScaleNormal="100" zoomScaleSheetLayoutView="100" workbookViewId="0">
      <selection activeCell="L18" sqref="L18:AJ18"/>
    </sheetView>
  </sheetViews>
  <sheetFormatPr defaultRowHeight="13.5" x14ac:dyDescent="0.15"/>
  <cols>
    <col min="1" max="1" width="1.5" customWidth="1"/>
    <col min="2" max="3" width="4.25" customWidth="1"/>
    <col min="4" max="29" width="3.125" customWidth="1"/>
    <col min="30" max="30" width="5.75" customWidth="1"/>
    <col min="31" max="35" width="3.125" customWidth="1"/>
    <col min="36" max="36" width="12.375" customWidth="1"/>
  </cols>
  <sheetData>
    <row r="2" spans="2:36" x14ac:dyDescent="0.15">
      <c r="B2" t="s">
        <v>986</v>
      </c>
    </row>
    <row r="3" spans="2:36" ht="14.25" customHeight="1" x14ac:dyDescent="0.15">
      <c r="AA3" s="956" t="s">
        <v>108</v>
      </c>
      <c r="AB3" s="957"/>
      <c r="AC3" s="957"/>
      <c r="AD3" s="957"/>
      <c r="AE3" s="958"/>
      <c r="AF3" s="959"/>
      <c r="AG3" s="960"/>
      <c r="AH3" s="960"/>
      <c r="AI3" s="960"/>
      <c r="AJ3" s="961"/>
    </row>
    <row r="5" spans="2:36" x14ac:dyDescent="0.15">
      <c r="B5" s="954" t="s">
        <v>987</v>
      </c>
      <c r="C5" s="954"/>
      <c r="D5" s="954"/>
      <c r="E5" s="954"/>
      <c r="F5" s="954"/>
      <c r="G5" s="954"/>
      <c r="H5" s="954"/>
      <c r="I5" s="954"/>
      <c r="J5" s="954"/>
      <c r="K5" s="954"/>
      <c r="L5" s="954"/>
      <c r="M5" s="954"/>
      <c r="N5" s="954"/>
      <c r="O5" s="954"/>
      <c r="P5" s="954"/>
      <c r="Q5" s="954"/>
      <c r="R5" s="954"/>
      <c r="S5" s="954"/>
      <c r="T5" s="954"/>
      <c r="U5" s="954"/>
      <c r="V5" s="954"/>
      <c r="W5" s="954"/>
      <c r="X5" s="954"/>
      <c r="Y5" s="954"/>
      <c r="Z5" s="954"/>
      <c r="AA5" s="954"/>
      <c r="AB5" s="954"/>
      <c r="AC5" s="954"/>
      <c r="AD5" s="954"/>
      <c r="AE5" s="954"/>
      <c r="AF5" s="954"/>
      <c r="AG5" s="954"/>
      <c r="AH5" s="954"/>
      <c r="AI5" s="954"/>
      <c r="AJ5" s="954"/>
    </row>
    <row r="6" spans="2:36" ht="13.5" customHeight="1" x14ac:dyDescent="0.15">
      <c r="Z6" s="962" t="s">
        <v>109</v>
      </c>
      <c r="AA6" s="962"/>
      <c r="AB6" s="962"/>
      <c r="AC6" s="962"/>
      <c r="AD6" s="626" t="s">
        <v>110</v>
      </c>
      <c r="AE6" s="954"/>
      <c r="AF6" s="954"/>
      <c r="AG6" t="s">
        <v>111</v>
      </c>
      <c r="AH6" s="954"/>
      <c r="AI6" s="954"/>
      <c r="AJ6" t="s">
        <v>180</v>
      </c>
    </row>
    <row r="7" spans="2:36" x14ac:dyDescent="0.15">
      <c r="B7" s="954" t="s">
        <v>968</v>
      </c>
      <c r="C7" s="954"/>
      <c r="D7" s="954"/>
      <c r="E7" s="954"/>
      <c r="F7" s="954"/>
      <c r="G7" s="954"/>
      <c r="H7" s="954"/>
      <c r="I7" s="954"/>
    </row>
    <row r="8" spans="2:36" x14ac:dyDescent="0.15">
      <c r="U8" s="955" t="s">
        <v>969</v>
      </c>
      <c r="V8" s="955"/>
      <c r="W8" s="955"/>
      <c r="X8" s="955"/>
      <c r="Y8" s="955"/>
      <c r="Z8" s="955"/>
      <c r="AA8" s="955"/>
      <c r="AB8" s="955"/>
      <c r="AC8" s="955"/>
      <c r="AD8" s="955"/>
      <c r="AE8" s="955"/>
      <c r="AF8" s="955"/>
      <c r="AG8" s="955"/>
      <c r="AH8" s="955"/>
      <c r="AI8" s="955"/>
      <c r="AJ8" s="955"/>
    </row>
    <row r="9" spans="2:36" x14ac:dyDescent="0.15">
      <c r="X9" s="954"/>
      <c r="Y9" s="954"/>
      <c r="Z9" s="954"/>
      <c r="AA9" s="954"/>
      <c r="AB9" s="954"/>
      <c r="AC9" s="954"/>
      <c r="AD9" s="954"/>
      <c r="AE9" s="954"/>
      <c r="AF9" s="954"/>
      <c r="AG9" s="954"/>
      <c r="AH9" s="954"/>
      <c r="AI9" s="954"/>
      <c r="AJ9" s="954"/>
    </row>
    <row r="10" spans="2:36" x14ac:dyDescent="0.15">
      <c r="U10" s="954" t="s">
        <v>970</v>
      </c>
      <c r="V10" s="954"/>
      <c r="W10" s="954"/>
      <c r="X10" s="954"/>
      <c r="Y10" s="954"/>
      <c r="Z10" s="954"/>
      <c r="AA10" s="954"/>
      <c r="AB10" s="954"/>
      <c r="AC10" s="954"/>
      <c r="AD10" s="954"/>
      <c r="AE10" s="954"/>
      <c r="AF10" s="954"/>
      <c r="AG10" s="954"/>
      <c r="AH10" s="954"/>
      <c r="AI10" s="954"/>
      <c r="AJ10" s="954"/>
    </row>
    <row r="11" spans="2:36" x14ac:dyDescent="0.15">
      <c r="X11" s="954"/>
      <c r="Y11" s="954"/>
      <c r="Z11" s="954"/>
      <c r="AA11" s="954"/>
      <c r="AB11" s="954"/>
      <c r="AC11" s="954"/>
      <c r="AD11" s="954"/>
      <c r="AE11" s="954"/>
      <c r="AF11" s="954"/>
      <c r="AG11" s="954"/>
      <c r="AH11" s="954"/>
      <c r="AI11" s="954"/>
      <c r="AJ11" s="954"/>
    </row>
    <row r="12" spans="2:36" x14ac:dyDescent="0.15">
      <c r="C12" t="s">
        <v>971</v>
      </c>
    </row>
    <row r="13" spans="2:36" x14ac:dyDescent="0.15">
      <c r="M13" s="963"/>
      <c r="N13" s="963"/>
      <c r="AA13" s="956" t="s">
        <v>972</v>
      </c>
      <c r="AB13" s="957"/>
      <c r="AC13" s="957"/>
      <c r="AD13" s="957"/>
      <c r="AE13" s="957"/>
      <c r="AF13" s="957"/>
      <c r="AG13" s="957"/>
      <c r="AH13" s="958"/>
      <c r="AI13" s="964"/>
      <c r="AJ13" s="965"/>
    </row>
    <row r="14" spans="2:36" ht="14.25" customHeight="1" x14ac:dyDescent="0.15">
      <c r="B14" s="966" t="s">
        <v>113</v>
      </c>
      <c r="C14" s="969" t="s">
        <v>114</v>
      </c>
      <c r="D14" s="970"/>
      <c r="E14" s="970"/>
      <c r="F14" s="970"/>
      <c r="G14" s="970"/>
      <c r="H14" s="970"/>
      <c r="I14" s="970"/>
      <c r="J14" s="970"/>
      <c r="K14" s="971"/>
      <c r="L14" s="972"/>
      <c r="M14" s="973"/>
      <c r="N14" s="973"/>
      <c r="O14" s="973"/>
      <c r="P14" s="973"/>
      <c r="Q14" s="973"/>
      <c r="R14" s="973"/>
      <c r="S14" s="973"/>
      <c r="T14" s="973"/>
      <c r="U14" s="973"/>
      <c r="V14" s="973"/>
      <c r="W14" s="973"/>
      <c r="X14" s="973"/>
      <c r="Y14" s="973"/>
      <c r="Z14" s="973"/>
      <c r="AA14" s="973"/>
      <c r="AB14" s="973"/>
      <c r="AC14" s="973"/>
      <c r="AD14" s="973"/>
      <c r="AE14" s="973"/>
      <c r="AF14" s="973"/>
      <c r="AG14" s="973"/>
      <c r="AH14" s="973"/>
      <c r="AI14" s="973"/>
      <c r="AJ14" s="974"/>
    </row>
    <row r="15" spans="2:36" ht="14.25" customHeight="1" x14ac:dyDescent="0.15">
      <c r="B15" s="967"/>
      <c r="C15" s="975" t="s">
        <v>115</v>
      </c>
      <c r="D15" s="976"/>
      <c r="E15" s="976"/>
      <c r="F15" s="976"/>
      <c r="G15" s="976"/>
      <c r="H15" s="976"/>
      <c r="I15" s="976"/>
      <c r="J15" s="976"/>
      <c r="K15" s="976"/>
      <c r="L15" s="977"/>
      <c r="M15" s="978"/>
      <c r="N15" s="978"/>
      <c r="O15" s="978"/>
      <c r="P15" s="978"/>
      <c r="Q15" s="978"/>
      <c r="R15" s="978"/>
      <c r="S15" s="978"/>
      <c r="T15" s="978"/>
      <c r="U15" s="978"/>
      <c r="V15" s="978"/>
      <c r="W15" s="978"/>
      <c r="X15" s="978"/>
      <c r="Y15" s="978"/>
      <c r="Z15" s="978"/>
      <c r="AA15" s="978"/>
      <c r="AB15" s="978"/>
      <c r="AC15" s="978"/>
      <c r="AD15" s="978"/>
      <c r="AE15" s="978"/>
      <c r="AF15" s="978"/>
      <c r="AG15" s="978"/>
      <c r="AH15" s="978"/>
      <c r="AI15" s="978"/>
      <c r="AJ15" s="979"/>
    </row>
    <row r="16" spans="2:36" ht="13.5" customHeight="1" x14ac:dyDescent="0.15">
      <c r="B16" s="967"/>
      <c r="C16" s="969" t="s">
        <v>973</v>
      </c>
      <c r="D16" s="970"/>
      <c r="E16" s="970"/>
      <c r="F16" s="970"/>
      <c r="G16" s="970"/>
      <c r="H16" s="970"/>
      <c r="I16" s="970"/>
      <c r="J16" s="970"/>
      <c r="K16" s="980"/>
      <c r="L16" s="964" t="s">
        <v>974</v>
      </c>
      <c r="M16" s="991"/>
      <c r="N16" s="991"/>
      <c r="O16" s="991"/>
      <c r="P16" s="991"/>
      <c r="Q16" s="991"/>
      <c r="R16" s="991"/>
      <c r="S16" t="s">
        <v>975</v>
      </c>
      <c r="T16" s="991"/>
      <c r="U16" s="991"/>
      <c r="V16" s="991"/>
      <c r="W16" t="s">
        <v>856</v>
      </c>
      <c r="X16" s="970"/>
      <c r="Y16" s="970"/>
      <c r="Z16" s="970"/>
      <c r="AA16" s="970"/>
      <c r="AB16" s="970"/>
      <c r="AC16" s="970"/>
      <c r="AD16" s="970"/>
      <c r="AE16" s="970"/>
      <c r="AF16" s="970"/>
      <c r="AG16" s="970"/>
      <c r="AH16" s="970"/>
      <c r="AI16" s="970"/>
      <c r="AJ16" s="980"/>
    </row>
    <row r="17" spans="2:36" ht="13.5" customHeight="1" x14ac:dyDescent="0.15">
      <c r="B17" s="967"/>
      <c r="C17" s="975"/>
      <c r="D17" s="976"/>
      <c r="E17" s="976"/>
      <c r="F17" s="976"/>
      <c r="G17" s="976"/>
      <c r="H17" s="976"/>
      <c r="I17" s="976"/>
      <c r="J17" s="976"/>
      <c r="K17" s="981"/>
      <c r="L17" s="992" t="s">
        <v>976</v>
      </c>
      <c r="M17" s="905"/>
      <c r="N17" s="905"/>
      <c r="O17" s="905"/>
      <c r="P17" t="s">
        <v>977</v>
      </c>
      <c r="Q17" s="905"/>
      <c r="R17" s="905"/>
      <c r="S17" s="905"/>
      <c r="T17" s="905"/>
      <c r="U17" s="905" t="s">
        <v>978</v>
      </c>
      <c r="V17" s="905"/>
      <c r="W17" s="993"/>
      <c r="X17" s="993"/>
      <c r="Y17" s="993"/>
      <c r="Z17" s="993"/>
      <c r="AA17" s="993"/>
      <c r="AB17" s="993"/>
      <c r="AC17" s="993"/>
      <c r="AD17" s="993"/>
      <c r="AE17" s="993"/>
      <c r="AF17" s="993"/>
      <c r="AG17" s="993"/>
      <c r="AH17" s="993"/>
      <c r="AI17" s="993"/>
      <c r="AJ17" s="994"/>
    </row>
    <row r="18" spans="2:36" ht="13.5" customHeight="1" x14ac:dyDescent="0.15">
      <c r="B18" s="967"/>
      <c r="C18" s="982"/>
      <c r="D18" s="983"/>
      <c r="E18" s="983"/>
      <c r="F18" s="983"/>
      <c r="G18" s="983"/>
      <c r="H18" s="983"/>
      <c r="I18" s="983"/>
      <c r="J18" s="983"/>
      <c r="K18" s="984"/>
      <c r="L18" s="985" t="s">
        <v>116</v>
      </c>
      <c r="M18" s="986"/>
      <c r="N18" s="986"/>
      <c r="O18" s="986"/>
      <c r="P18" s="986"/>
      <c r="Q18" s="986"/>
      <c r="R18" s="986"/>
      <c r="S18" s="986"/>
      <c r="T18" s="986"/>
      <c r="U18" s="986"/>
      <c r="V18" s="986"/>
      <c r="W18" s="986"/>
      <c r="X18" s="986"/>
      <c r="Y18" s="986"/>
      <c r="Z18" s="986"/>
      <c r="AA18" s="986"/>
      <c r="AB18" s="986"/>
      <c r="AC18" s="986"/>
      <c r="AD18" s="986"/>
      <c r="AE18" s="986"/>
      <c r="AF18" s="986"/>
      <c r="AG18" s="986"/>
      <c r="AH18" s="986"/>
      <c r="AI18" s="986"/>
      <c r="AJ18" s="987"/>
    </row>
    <row r="19" spans="2:36" ht="14.25" customHeight="1" x14ac:dyDescent="0.15">
      <c r="B19" s="967"/>
      <c r="C19" s="988" t="s">
        <v>117</v>
      </c>
      <c r="D19" s="989"/>
      <c r="E19" s="989"/>
      <c r="F19" s="989"/>
      <c r="G19" s="989"/>
      <c r="H19" s="989"/>
      <c r="I19" s="989"/>
      <c r="J19" s="989"/>
      <c r="K19" s="990"/>
      <c r="L19" s="956" t="s">
        <v>118</v>
      </c>
      <c r="M19" s="957"/>
      <c r="N19" s="957"/>
      <c r="O19" s="957"/>
      <c r="P19" s="958"/>
      <c r="Q19" s="959"/>
      <c r="R19" s="960"/>
      <c r="S19" s="960"/>
      <c r="T19" s="960"/>
      <c r="U19" s="960"/>
      <c r="V19" s="960"/>
      <c r="W19" s="960"/>
      <c r="X19" s="960"/>
      <c r="Y19" s="960"/>
      <c r="Z19" s="961"/>
      <c r="AA19" s="964" t="s">
        <v>119</v>
      </c>
      <c r="AB19" s="991"/>
      <c r="AC19" s="991"/>
      <c r="AD19" s="991"/>
      <c r="AE19" s="965"/>
      <c r="AF19" s="959"/>
      <c r="AG19" s="960"/>
      <c r="AH19" s="960"/>
      <c r="AI19" s="960"/>
      <c r="AJ19" s="961"/>
    </row>
    <row r="20" spans="2:36" ht="14.25" customHeight="1" x14ac:dyDescent="0.15">
      <c r="B20" s="967"/>
      <c r="C20" s="995" t="s">
        <v>988</v>
      </c>
      <c r="D20" s="995"/>
      <c r="E20" s="995"/>
      <c r="F20" s="995"/>
      <c r="G20" s="995"/>
      <c r="H20" s="995"/>
      <c r="I20" s="995"/>
      <c r="J20" s="995"/>
      <c r="K20" s="995"/>
      <c r="L20" s="996"/>
      <c r="M20" s="997"/>
      <c r="N20" s="997"/>
      <c r="O20" s="997"/>
      <c r="P20" s="997"/>
      <c r="Q20" s="997"/>
      <c r="R20" s="997"/>
      <c r="S20" s="997"/>
      <c r="T20" s="998"/>
      <c r="U20" s="996" t="s">
        <v>120</v>
      </c>
      <c r="V20" s="997"/>
      <c r="W20" s="997"/>
      <c r="X20" s="997"/>
      <c r="Y20" s="997"/>
      <c r="Z20" s="998"/>
      <c r="AA20" s="996"/>
      <c r="AB20" s="997"/>
      <c r="AC20" s="997"/>
      <c r="AD20" s="997"/>
      <c r="AE20" s="997"/>
      <c r="AF20" s="997"/>
      <c r="AG20" s="997"/>
      <c r="AH20" s="997"/>
      <c r="AI20" s="997"/>
      <c r="AJ20" s="998"/>
    </row>
    <row r="21" spans="2:36" ht="14.25" customHeight="1" x14ac:dyDescent="0.15">
      <c r="B21" s="967"/>
      <c r="C21" s="995" t="s">
        <v>989</v>
      </c>
      <c r="D21" s="995"/>
      <c r="E21" s="995"/>
      <c r="F21" s="995"/>
      <c r="G21" s="995"/>
      <c r="H21" s="995"/>
      <c r="I21" s="999"/>
      <c r="J21" s="999"/>
      <c r="K21" s="1000"/>
      <c r="L21" s="996" t="s">
        <v>121</v>
      </c>
      <c r="M21" s="997"/>
      <c r="N21" s="997"/>
      <c r="O21" s="997"/>
      <c r="P21" s="998"/>
      <c r="Q21" s="1001"/>
      <c r="R21" s="1002"/>
      <c r="S21" s="1002"/>
      <c r="T21" s="1002"/>
      <c r="U21" s="1002"/>
      <c r="V21" s="1002"/>
      <c r="W21" s="1002"/>
      <c r="X21" s="1002"/>
      <c r="Y21" s="1002"/>
      <c r="Z21" s="1003"/>
      <c r="AA21" s="997" t="s">
        <v>122</v>
      </c>
      <c r="AB21" s="997"/>
      <c r="AC21" s="997"/>
      <c r="AD21" s="997"/>
      <c r="AE21" s="998"/>
      <c r="AF21" s="1001"/>
      <c r="AG21" s="1002"/>
      <c r="AH21" s="1002"/>
      <c r="AI21" s="1002"/>
      <c r="AJ21" s="1003"/>
    </row>
    <row r="22" spans="2:36" ht="13.5" customHeight="1" x14ac:dyDescent="0.15">
      <c r="B22" s="967"/>
      <c r="C22" s="1004" t="s">
        <v>123</v>
      </c>
      <c r="D22" s="1004"/>
      <c r="E22" s="1004"/>
      <c r="F22" s="1004"/>
      <c r="G22" s="1004"/>
      <c r="H22" s="1004"/>
      <c r="I22" s="1005"/>
      <c r="J22" s="1005"/>
      <c r="K22" s="1005"/>
      <c r="L22" s="964" t="s">
        <v>974</v>
      </c>
      <c r="M22" s="991"/>
      <c r="N22" s="991"/>
      <c r="O22" s="991"/>
      <c r="P22" s="991"/>
      <c r="Q22" s="991"/>
      <c r="R22" s="991"/>
      <c r="S22" t="s">
        <v>975</v>
      </c>
      <c r="T22" s="991"/>
      <c r="U22" s="991"/>
      <c r="V22" s="991"/>
      <c r="W22" t="s">
        <v>856</v>
      </c>
      <c r="X22" s="970"/>
      <c r="Y22" s="970"/>
      <c r="Z22" s="970"/>
      <c r="AA22" s="970"/>
      <c r="AB22" s="970"/>
      <c r="AC22" s="970"/>
      <c r="AD22" s="970"/>
      <c r="AE22" s="970"/>
      <c r="AF22" s="970"/>
      <c r="AG22" s="970"/>
      <c r="AH22" s="970"/>
      <c r="AI22" s="970"/>
      <c r="AJ22" s="980"/>
    </row>
    <row r="23" spans="2:36" ht="14.25" customHeight="1" x14ac:dyDescent="0.15">
      <c r="B23" s="967"/>
      <c r="C23" s="1004"/>
      <c r="D23" s="1004"/>
      <c r="E23" s="1004"/>
      <c r="F23" s="1004"/>
      <c r="G23" s="1004"/>
      <c r="H23" s="1004"/>
      <c r="I23" s="1005"/>
      <c r="J23" s="1005"/>
      <c r="K23" s="1005"/>
      <c r="L23" s="992" t="s">
        <v>976</v>
      </c>
      <c r="M23" s="905"/>
      <c r="N23" s="905"/>
      <c r="O23" s="905"/>
      <c r="P23" t="s">
        <v>977</v>
      </c>
      <c r="Q23" s="905"/>
      <c r="R23" s="905"/>
      <c r="S23" s="905"/>
      <c r="T23" s="905"/>
      <c r="U23" s="905" t="s">
        <v>978</v>
      </c>
      <c r="V23" s="905"/>
      <c r="W23" s="993"/>
      <c r="X23" s="993"/>
      <c r="Y23" s="993"/>
      <c r="Z23" s="993"/>
      <c r="AA23" s="993"/>
      <c r="AB23" s="993"/>
      <c r="AC23" s="993"/>
      <c r="AD23" s="993"/>
      <c r="AE23" s="993"/>
      <c r="AF23" s="993"/>
      <c r="AG23" s="993"/>
      <c r="AH23" s="993"/>
      <c r="AI23" s="993"/>
      <c r="AJ23" s="994"/>
    </row>
    <row r="24" spans="2:36" x14ac:dyDescent="0.15">
      <c r="B24" s="968"/>
      <c r="C24" s="908"/>
      <c r="D24" s="908"/>
      <c r="E24" s="908"/>
      <c r="F24" s="908"/>
      <c r="G24" s="908"/>
      <c r="H24" s="908"/>
      <c r="I24" s="1006"/>
      <c r="J24" s="1006"/>
      <c r="K24" s="1006"/>
      <c r="L24" s="1007"/>
      <c r="M24" s="1008"/>
      <c r="N24" s="1008"/>
      <c r="O24" s="1008"/>
      <c r="P24" s="1008"/>
      <c r="Q24" s="1008"/>
      <c r="R24" s="1008"/>
      <c r="S24" s="1008"/>
      <c r="T24" s="1008"/>
      <c r="U24" s="1008"/>
      <c r="V24" s="1008"/>
      <c r="W24" s="1008"/>
      <c r="X24" s="1008"/>
      <c r="Y24" s="1008"/>
      <c r="Z24" s="1008"/>
      <c r="AA24" s="1008"/>
      <c r="AB24" s="1008"/>
      <c r="AC24" s="1008"/>
      <c r="AD24" s="1008"/>
      <c r="AE24" s="1008"/>
      <c r="AF24" s="1008"/>
      <c r="AG24" s="1008"/>
      <c r="AH24" s="1008"/>
      <c r="AI24" s="1008"/>
      <c r="AJ24" s="1009"/>
    </row>
    <row r="25" spans="2:36" ht="14.25" customHeight="1" x14ac:dyDescent="0.15">
      <c r="B25" s="1010" t="s">
        <v>990</v>
      </c>
      <c r="C25" s="969" t="s">
        <v>979</v>
      </c>
      <c r="D25" s="970"/>
      <c r="E25" s="970"/>
      <c r="F25" s="970"/>
      <c r="G25" s="970"/>
      <c r="H25" s="970"/>
      <c r="I25" s="970"/>
      <c r="J25" s="970"/>
      <c r="K25" s="980"/>
      <c r="L25" s="1013"/>
      <c r="M25" s="1014"/>
      <c r="N25" s="1014"/>
      <c r="O25" s="1014"/>
      <c r="P25" s="1014"/>
      <c r="Q25" s="1014"/>
      <c r="R25" s="1014"/>
      <c r="S25" s="1014"/>
      <c r="T25" s="1014"/>
      <c r="U25" s="1014"/>
      <c r="V25" s="1014"/>
      <c r="W25" s="1014"/>
      <c r="X25" s="1014"/>
      <c r="Y25" s="1014"/>
      <c r="Z25" s="1014"/>
      <c r="AA25" s="1014"/>
      <c r="AB25" s="1014"/>
      <c r="AC25" s="1014"/>
      <c r="AD25" s="1014"/>
      <c r="AE25" s="1014"/>
      <c r="AF25" s="1014"/>
      <c r="AG25" s="1014"/>
      <c r="AH25" s="1014"/>
      <c r="AI25" s="1014"/>
      <c r="AJ25" s="1015"/>
    </row>
    <row r="26" spans="2:36" ht="14.25" customHeight="1" x14ac:dyDescent="0.15">
      <c r="B26" s="1011"/>
      <c r="C26" s="982" t="s">
        <v>980</v>
      </c>
      <c r="D26" s="983"/>
      <c r="E26" s="983"/>
      <c r="F26" s="983"/>
      <c r="G26" s="983"/>
      <c r="H26" s="983"/>
      <c r="I26" s="983"/>
      <c r="J26" s="983"/>
      <c r="K26" s="984"/>
      <c r="L26" s="982"/>
      <c r="M26" s="983"/>
      <c r="N26" s="983"/>
      <c r="O26" s="983"/>
      <c r="P26" s="983"/>
      <c r="Q26" s="983"/>
      <c r="R26" s="983"/>
      <c r="S26" s="983"/>
      <c r="T26" s="983"/>
      <c r="U26" s="983"/>
      <c r="V26" s="983"/>
      <c r="W26" s="983"/>
      <c r="X26" s="983"/>
      <c r="Y26" s="983"/>
      <c r="Z26" s="983"/>
      <c r="AA26" s="983"/>
      <c r="AB26" s="983"/>
      <c r="AC26" s="983"/>
      <c r="AD26" s="983"/>
      <c r="AE26" s="983"/>
      <c r="AF26" s="983"/>
      <c r="AG26" s="983"/>
      <c r="AH26" s="983"/>
      <c r="AI26" s="983"/>
      <c r="AJ26" s="984"/>
    </row>
    <row r="27" spans="2:36" ht="13.5" customHeight="1" x14ac:dyDescent="0.15">
      <c r="B27" s="1011"/>
      <c r="C27" s="1004" t="s">
        <v>991</v>
      </c>
      <c r="D27" s="1004"/>
      <c r="E27" s="1004"/>
      <c r="F27" s="1004"/>
      <c r="G27" s="1004"/>
      <c r="H27" s="1004"/>
      <c r="I27" s="1004"/>
      <c r="J27" s="1004"/>
      <c r="K27" s="1004"/>
      <c r="L27" s="964" t="s">
        <v>974</v>
      </c>
      <c r="M27" s="991"/>
      <c r="N27" s="991"/>
      <c r="O27" s="991"/>
      <c r="P27" s="991"/>
      <c r="Q27" s="991"/>
      <c r="R27" s="991"/>
      <c r="S27" t="s">
        <v>975</v>
      </c>
      <c r="T27" s="991"/>
      <c r="U27" s="991"/>
      <c r="V27" s="991"/>
      <c r="W27" t="s">
        <v>856</v>
      </c>
      <c r="X27" s="970"/>
      <c r="Y27" s="970"/>
      <c r="Z27" s="970"/>
      <c r="AA27" s="970"/>
      <c r="AB27" s="970"/>
      <c r="AC27" s="970"/>
      <c r="AD27" s="970"/>
      <c r="AE27" s="970"/>
      <c r="AF27" s="970"/>
      <c r="AG27" s="970"/>
      <c r="AH27" s="970"/>
      <c r="AI27" s="970"/>
      <c r="AJ27" s="980"/>
    </row>
    <row r="28" spans="2:36" ht="14.25" customHeight="1" x14ac:dyDescent="0.15">
      <c r="B28" s="1011"/>
      <c r="C28" s="1004"/>
      <c r="D28" s="1004"/>
      <c r="E28" s="1004"/>
      <c r="F28" s="1004"/>
      <c r="G28" s="1004"/>
      <c r="H28" s="1004"/>
      <c r="I28" s="1004"/>
      <c r="J28" s="1004"/>
      <c r="K28" s="1004"/>
      <c r="L28" s="992"/>
      <c r="M28" s="905"/>
      <c r="N28" s="905"/>
      <c r="O28" s="905"/>
      <c r="P28" t="s">
        <v>977</v>
      </c>
      <c r="Q28" s="905"/>
      <c r="R28" s="905"/>
      <c r="S28" s="905"/>
      <c r="T28" s="905"/>
      <c r="U28" s="905" t="s">
        <v>992</v>
      </c>
      <c r="V28" s="905"/>
      <c r="W28" s="993"/>
      <c r="X28" s="993"/>
      <c r="Y28" s="993"/>
      <c r="Z28" s="993"/>
      <c r="AA28" s="993"/>
      <c r="AB28" s="993"/>
      <c r="AC28" s="993"/>
      <c r="AD28" s="993"/>
      <c r="AE28" s="993"/>
      <c r="AF28" s="993"/>
      <c r="AG28" s="993"/>
      <c r="AH28" s="993"/>
      <c r="AI28" s="993"/>
      <c r="AJ28" s="994"/>
    </row>
    <row r="29" spans="2:36" x14ac:dyDescent="0.15">
      <c r="B29" s="1011"/>
      <c r="C29" s="1004"/>
      <c r="D29" s="1004"/>
      <c r="E29" s="1004"/>
      <c r="F29" s="1004"/>
      <c r="G29" s="1004"/>
      <c r="H29" s="1004"/>
      <c r="I29" s="1004"/>
      <c r="J29" s="1004"/>
      <c r="K29" s="1004"/>
      <c r="L29" s="1007"/>
      <c r="M29" s="1008"/>
      <c r="N29" s="1008"/>
      <c r="O29" s="1008"/>
      <c r="P29" s="1008"/>
      <c r="Q29" s="1008"/>
      <c r="R29" s="1008"/>
      <c r="S29" s="1008"/>
      <c r="T29" s="1008"/>
      <c r="U29" s="1008"/>
      <c r="V29" s="1008"/>
      <c r="W29" s="1008"/>
      <c r="X29" s="1008"/>
      <c r="Y29" s="1008"/>
      <c r="Z29" s="1008"/>
      <c r="AA29" s="1008"/>
      <c r="AB29" s="1008"/>
      <c r="AC29" s="1008"/>
      <c r="AD29" s="1008"/>
      <c r="AE29" s="1008"/>
      <c r="AF29" s="1008"/>
      <c r="AG29" s="1008"/>
      <c r="AH29" s="1008"/>
      <c r="AI29" s="1008"/>
      <c r="AJ29" s="1009"/>
    </row>
    <row r="30" spans="2:36" ht="14.25" customHeight="1" x14ac:dyDescent="0.15">
      <c r="B30" s="1011"/>
      <c r="C30" s="1004" t="s">
        <v>117</v>
      </c>
      <c r="D30" s="1004"/>
      <c r="E30" s="1004"/>
      <c r="F30" s="1004"/>
      <c r="G30" s="1004"/>
      <c r="H30" s="1004"/>
      <c r="I30" s="1004"/>
      <c r="J30" s="1004"/>
      <c r="K30" s="1004"/>
      <c r="L30" s="956" t="s">
        <v>118</v>
      </c>
      <c r="M30" s="957"/>
      <c r="N30" s="957"/>
      <c r="O30" s="957"/>
      <c r="P30" s="958"/>
      <c r="Q30" s="959"/>
      <c r="R30" s="960"/>
      <c r="S30" s="960"/>
      <c r="T30" s="960"/>
      <c r="U30" s="960"/>
      <c r="V30" s="960"/>
      <c r="W30" s="960"/>
      <c r="X30" s="960"/>
      <c r="Y30" s="960"/>
      <c r="Z30" s="961"/>
      <c r="AA30" s="964" t="s">
        <v>119</v>
      </c>
      <c r="AB30" s="991"/>
      <c r="AC30" s="991"/>
      <c r="AD30" s="991"/>
      <c r="AE30" s="965"/>
      <c r="AF30" s="959"/>
      <c r="AG30" s="960"/>
      <c r="AH30" s="960"/>
      <c r="AI30" s="960"/>
      <c r="AJ30" s="961"/>
    </row>
    <row r="31" spans="2:36" ht="13.5" customHeight="1" x14ac:dyDescent="0.15">
      <c r="B31" s="1011"/>
      <c r="C31" s="1016" t="s">
        <v>993</v>
      </c>
      <c r="D31" s="1016"/>
      <c r="E31" s="1016"/>
      <c r="F31" s="1016"/>
      <c r="G31" s="1016"/>
      <c r="H31" s="1016"/>
      <c r="I31" s="1016"/>
      <c r="J31" s="1016"/>
      <c r="K31" s="1016"/>
      <c r="L31" s="964" t="s">
        <v>974</v>
      </c>
      <c r="M31" s="991"/>
      <c r="N31" s="991"/>
      <c r="O31" s="991"/>
      <c r="P31" s="991"/>
      <c r="Q31" s="991"/>
      <c r="R31" s="991"/>
      <c r="S31" t="s">
        <v>975</v>
      </c>
      <c r="T31" s="991"/>
      <c r="U31" s="991"/>
      <c r="V31" s="991"/>
      <c r="W31" t="s">
        <v>856</v>
      </c>
      <c r="X31" s="970"/>
      <c r="Y31" s="970"/>
      <c r="Z31" s="970"/>
      <c r="AA31" s="970"/>
      <c r="AB31" s="970"/>
      <c r="AC31" s="970"/>
      <c r="AD31" s="970"/>
      <c r="AE31" s="970"/>
      <c r="AF31" s="970"/>
      <c r="AG31" s="970"/>
      <c r="AH31" s="970"/>
      <c r="AI31" s="970"/>
      <c r="AJ31" s="980"/>
    </row>
    <row r="32" spans="2:36" ht="14.25" customHeight="1" x14ac:dyDescent="0.15">
      <c r="B32" s="1011"/>
      <c r="C32" s="1016"/>
      <c r="D32" s="1016"/>
      <c r="E32" s="1016"/>
      <c r="F32" s="1016"/>
      <c r="G32" s="1016"/>
      <c r="H32" s="1016"/>
      <c r="I32" s="1016"/>
      <c r="J32" s="1016"/>
      <c r="K32" s="1016"/>
      <c r="L32" s="992" t="s">
        <v>976</v>
      </c>
      <c r="M32" s="905"/>
      <c r="N32" s="905"/>
      <c r="O32" s="905"/>
      <c r="P32" t="s">
        <v>977</v>
      </c>
      <c r="Q32" s="905"/>
      <c r="R32" s="905"/>
      <c r="S32" s="905"/>
      <c r="T32" s="905"/>
      <c r="U32" s="905" t="s">
        <v>992</v>
      </c>
      <c r="V32" s="905"/>
      <c r="W32" s="993"/>
      <c r="X32" s="993"/>
      <c r="Y32" s="993"/>
      <c r="Z32" s="993"/>
      <c r="AA32" s="993"/>
      <c r="AB32" s="993"/>
      <c r="AC32" s="993"/>
      <c r="AD32" s="993"/>
      <c r="AE32" s="993"/>
      <c r="AF32" s="993"/>
      <c r="AG32" s="993"/>
      <c r="AH32" s="993"/>
      <c r="AI32" s="993"/>
      <c r="AJ32" s="994"/>
    </row>
    <row r="33" spans="1:36" x14ac:dyDescent="0.15">
      <c r="B33" s="1011"/>
      <c r="C33" s="1016"/>
      <c r="D33" s="1016"/>
      <c r="E33" s="1016"/>
      <c r="F33" s="1016"/>
      <c r="G33" s="1016"/>
      <c r="H33" s="1016"/>
      <c r="I33" s="1016"/>
      <c r="J33" s="1016"/>
      <c r="K33" s="1016"/>
      <c r="L33" s="1007"/>
      <c r="M33" s="1008"/>
      <c r="N33" s="1008"/>
      <c r="O33" s="1008"/>
      <c r="P33" s="1008"/>
      <c r="Q33" s="1008"/>
      <c r="R33" s="1008"/>
      <c r="S33" s="1008"/>
      <c r="T33" s="1008"/>
      <c r="U33" s="1008"/>
      <c r="V33" s="1008"/>
      <c r="W33" s="1008"/>
      <c r="X33" s="1008"/>
      <c r="Y33" s="1008"/>
      <c r="Z33" s="1008"/>
      <c r="AA33" s="1008"/>
      <c r="AB33" s="1008"/>
      <c r="AC33" s="1008"/>
      <c r="AD33" s="1008"/>
      <c r="AE33" s="1008"/>
      <c r="AF33" s="1008"/>
      <c r="AG33" s="1008"/>
      <c r="AH33" s="1008"/>
      <c r="AI33" s="1008"/>
      <c r="AJ33" s="1009"/>
    </row>
    <row r="34" spans="1:36" ht="14.25" customHeight="1" x14ac:dyDescent="0.15">
      <c r="B34" s="1011"/>
      <c r="C34" s="1004" t="s">
        <v>117</v>
      </c>
      <c r="D34" s="1004"/>
      <c r="E34" s="1004"/>
      <c r="F34" s="1004"/>
      <c r="G34" s="1004"/>
      <c r="H34" s="1004"/>
      <c r="I34" s="1004"/>
      <c r="J34" s="1004"/>
      <c r="K34" s="1004"/>
      <c r="L34" s="956" t="s">
        <v>118</v>
      </c>
      <c r="M34" s="957"/>
      <c r="N34" s="957"/>
      <c r="O34" s="957"/>
      <c r="P34" s="958"/>
      <c r="Q34" s="959"/>
      <c r="R34" s="960"/>
      <c r="S34" s="960"/>
      <c r="T34" s="960"/>
      <c r="U34" s="960"/>
      <c r="V34" s="960"/>
      <c r="W34" s="960"/>
      <c r="X34" s="960"/>
      <c r="Y34" s="960"/>
      <c r="Z34" s="961"/>
      <c r="AA34" s="964" t="s">
        <v>119</v>
      </c>
      <c r="AB34" s="991"/>
      <c r="AC34" s="991"/>
      <c r="AD34" s="991"/>
      <c r="AE34" s="965"/>
      <c r="AF34" s="959"/>
      <c r="AG34" s="960"/>
      <c r="AH34" s="960"/>
      <c r="AI34" s="960"/>
      <c r="AJ34" s="961"/>
    </row>
    <row r="35" spans="1:36" ht="14.25" customHeight="1" x14ac:dyDescent="0.15">
      <c r="B35" s="1011"/>
      <c r="C35" s="1004" t="s">
        <v>124</v>
      </c>
      <c r="D35" s="1004"/>
      <c r="E35" s="1004"/>
      <c r="F35" s="1004"/>
      <c r="G35" s="1004"/>
      <c r="H35" s="1004"/>
      <c r="I35" s="1004"/>
      <c r="J35" s="1004"/>
      <c r="K35" s="1004"/>
      <c r="L35" s="995"/>
      <c r="M35" s="995"/>
      <c r="N35" s="995"/>
      <c r="O35" s="995"/>
      <c r="P35" s="995"/>
      <c r="Q35" s="995"/>
      <c r="R35" s="995"/>
      <c r="S35" s="995"/>
      <c r="T35" s="995"/>
      <c r="U35" s="995"/>
      <c r="V35" s="995"/>
      <c r="W35" s="995"/>
      <c r="X35" s="995"/>
      <c r="Y35" s="995"/>
      <c r="Z35" s="995"/>
      <c r="AA35" s="995"/>
      <c r="AB35" s="995"/>
      <c r="AC35" s="995"/>
      <c r="AD35" s="995"/>
      <c r="AE35" s="995"/>
      <c r="AF35" s="995"/>
      <c r="AG35" s="995"/>
      <c r="AH35" s="995"/>
      <c r="AI35" s="995"/>
      <c r="AJ35" s="995"/>
    </row>
    <row r="36" spans="1:36" ht="13.5" customHeight="1" x14ac:dyDescent="0.15">
      <c r="B36" s="1011"/>
      <c r="C36" s="1004" t="s">
        <v>125</v>
      </c>
      <c r="D36" s="1004"/>
      <c r="E36" s="1004"/>
      <c r="F36" s="1004"/>
      <c r="G36" s="1004"/>
      <c r="H36" s="1004"/>
      <c r="I36" s="1004"/>
      <c r="J36" s="1004"/>
      <c r="K36" s="1004"/>
      <c r="L36" s="964" t="s">
        <v>974</v>
      </c>
      <c r="M36" s="991"/>
      <c r="N36" s="991"/>
      <c r="O36" s="991"/>
      <c r="P36" s="991"/>
      <c r="Q36" s="991"/>
      <c r="R36" s="991"/>
      <c r="S36" t="s">
        <v>975</v>
      </c>
      <c r="T36" s="991"/>
      <c r="U36" s="991"/>
      <c r="V36" s="991"/>
      <c r="W36" t="s">
        <v>856</v>
      </c>
      <c r="X36" s="970"/>
      <c r="Y36" s="970"/>
      <c r="Z36" s="970"/>
      <c r="AA36" s="970"/>
      <c r="AB36" s="970"/>
      <c r="AC36" s="970"/>
      <c r="AD36" s="970"/>
      <c r="AE36" s="970"/>
      <c r="AF36" s="970"/>
      <c r="AG36" s="970"/>
      <c r="AH36" s="970"/>
      <c r="AI36" s="970"/>
      <c r="AJ36" s="980"/>
    </row>
    <row r="37" spans="1:36" ht="14.25" customHeight="1" x14ac:dyDescent="0.15">
      <c r="B37" s="1011"/>
      <c r="C37" s="1004"/>
      <c r="D37" s="1004"/>
      <c r="E37" s="1004"/>
      <c r="F37" s="1004"/>
      <c r="G37" s="1004"/>
      <c r="H37" s="1004"/>
      <c r="I37" s="1004"/>
      <c r="J37" s="1004"/>
      <c r="K37" s="1004"/>
      <c r="L37" s="992" t="s">
        <v>976</v>
      </c>
      <c r="M37" s="905"/>
      <c r="N37" s="905"/>
      <c r="O37" s="905"/>
      <c r="P37" t="s">
        <v>977</v>
      </c>
      <c r="Q37" s="905"/>
      <c r="R37" s="905"/>
      <c r="S37" s="905"/>
      <c r="T37" s="905"/>
      <c r="U37" s="905" t="s">
        <v>978</v>
      </c>
      <c r="V37" s="905"/>
      <c r="W37" s="993"/>
      <c r="X37" s="993"/>
      <c r="Y37" s="993"/>
      <c r="Z37" s="993"/>
      <c r="AA37" s="993"/>
      <c r="AB37" s="993"/>
      <c r="AC37" s="993"/>
      <c r="AD37" s="993"/>
      <c r="AE37" s="993"/>
      <c r="AF37" s="993"/>
      <c r="AG37" s="993"/>
      <c r="AH37" s="993"/>
      <c r="AI37" s="993"/>
      <c r="AJ37" s="994"/>
    </row>
    <row r="38" spans="1:36" x14ac:dyDescent="0.15">
      <c r="B38" s="1012"/>
      <c r="C38" s="1004"/>
      <c r="D38" s="1004"/>
      <c r="E38" s="1004"/>
      <c r="F38" s="1004"/>
      <c r="G38" s="1004"/>
      <c r="H38" s="1004"/>
      <c r="I38" s="1004"/>
      <c r="J38" s="1004"/>
      <c r="K38" s="1004"/>
      <c r="L38" s="1007"/>
      <c r="M38" s="1008"/>
      <c r="N38" s="1008"/>
      <c r="O38" s="1008"/>
      <c r="P38" s="1008"/>
      <c r="Q38" s="1008"/>
      <c r="R38" s="1008"/>
      <c r="S38" s="1008"/>
      <c r="T38" s="1008"/>
      <c r="U38" s="1008"/>
      <c r="V38" s="1008"/>
      <c r="W38" s="1008"/>
      <c r="X38" s="1008"/>
      <c r="Y38" s="1008"/>
      <c r="Z38" s="1008"/>
      <c r="AA38" s="1008"/>
      <c r="AB38" s="1008"/>
      <c r="AC38" s="1008"/>
      <c r="AD38" s="1008"/>
      <c r="AE38" s="1008"/>
      <c r="AF38" s="1008"/>
      <c r="AG38" s="1008"/>
      <c r="AH38" s="1008"/>
      <c r="AI38" s="1017"/>
      <c r="AJ38" s="1018"/>
    </row>
    <row r="39" spans="1:36" ht="13.5" customHeight="1" x14ac:dyDescent="0.15">
      <c r="A39" s="595"/>
      <c r="B39" s="1011" t="s">
        <v>994</v>
      </c>
      <c r="C39" s="1089" t="s">
        <v>126</v>
      </c>
      <c r="D39" s="1090"/>
      <c r="E39" s="1090"/>
      <c r="F39" s="1090"/>
      <c r="G39" s="1090"/>
      <c r="H39" s="1090"/>
      <c r="I39" s="1090"/>
      <c r="J39" s="1090"/>
      <c r="K39" s="1090"/>
      <c r="L39" s="1090"/>
      <c r="M39" s="1091"/>
      <c r="N39" s="1025" t="s">
        <v>127</v>
      </c>
      <c r="O39" s="1093"/>
      <c r="P39" s="1019" t="s">
        <v>995</v>
      </c>
      <c r="Q39" s="904"/>
      <c r="R39" s="904"/>
      <c r="S39" s="904"/>
      <c r="T39" s="1020"/>
      <c r="U39" s="1021" t="s">
        <v>128</v>
      </c>
      <c r="V39" s="1022"/>
      <c r="W39" s="1022"/>
      <c r="X39" s="1022"/>
      <c r="Y39" s="1022"/>
      <c r="Z39" s="1022"/>
      <c r="AA39" s="1022"/>
      <c r="AB39" s="1022"/>
      <c r="AC39" s="1023"/>
      <c r="AD39" s="1024" t="s">
        <v>129</v>
      </c>
      <c r="AE39" s="1025"/>
      <c r="AF39" s="1026"/>
      <c r="AG39" s="1026"/>
      <c r="AH39" s="1026"/>
      <c r="AI39" s="1032" t="s">
        <v>130</v>
      </c>
      <c r="AJ39" s="1033"/>
    </row>
    <row r="40" spans="1:36" ht="14.25" customHeight="1" x14ac:dyDescent="0.15">
      <c r="B40" s="1011"/>
      <c r="C40" s="1092"/>
      <c r="D40" s="1090"/>
      <c r="E40" s="1090"/>
      <c r="F40" s="1090"/>
      <c r="G40" s="1090"/>
      <c r="H40" s="1090"/>
      <c r="I40" s="1090"/>
      <c r="J40" s="1090"/>
      <c r="K40" s="1090"/>
      <c r="L40" s="1090"/>
      <c r="M40" s="1091"/>
      <c r="N40" s="1082"/>
      <c r="O40" s="1094"/>
      <c r="P40" s="1034" t="s">
        <v>131</v>
      </c>
      <c r="Q40" s="1035"/>
      <c r="R40" s="1035"/>
      <c r="S40" s="1035"/>
      <c r="T40" s="1036"/>
      <c r="U40" s="1037"/>
      <c r="V40" s="1038"/>
      <c r="W40" s="1038"/>
      <c r="X40" s="1038"/>
      <c r="Y40" s="1038"/>
      <c r="Z40" s="1038"/>
      <c r="AA40" s="1038"/>
      <c r="AB40" s="1038"/>
      <c r="AC40" s="1039"/>
      <c r="AD40" s="1024" t="s">
        <v>131</v>
      </c>
      <c r="AE40" s="1025"/>
      <c r="AF40" s="1025"/>
      <c r="AG40" s="1025"/>
      <c r="AH40" s="1025"/>
      <c r="AI40" s="1040" t="s">
        <v>132</v>
      </c>
      <c r="AJ40" s="1041"/>
    </row>
    <row r="41" spans="1:36" ht="14.25" customHeight="1" x14ac:dyDescent="0.15">
      <c r="B41" s="1011"/>
      <c r="C41" s="967" t="s">
        <v>996</v>
      </c>
      <c r="D41" s="1029" t="s">
        <v>42</v>
      </c>
      <c r="E41" s="1029"/>
      <c r="F41" s="1029"/>
      <c r="G41" s="1029"/>
      <c r="H41" s="1029"/>
      <c r="I41" s="1029"/>
      <c r="J41" s="1029"/>
      <c r="K41" s="1029"/>
      <c r="L41" s="1029"/>
      <c r="M41" s="1031"/>
      <c r="N41" s="1042"/>
      <c r="O41" s="1043"/>
      <c r="P41" s="1042"/>
      <c r="Q41" s="997"/>
      <c r="R41" s="997"/>
      <c r="S41" s="997"/>
      <c r="T41" s="998"/>
      <c r="U41" s="596" t="s">
        <v>10</v>
      </c>
      <c r="V41" s="1027" t="s">
        <v>981</v>
      </c>
      <c r="W41" s="1027"/>
      <c r="X41" s="597" t="s">
        <v>10</v>
      </c>
      <c r="Y41" s="1027" t="s">
        <v>982</v>
      </c>
      <c r="Z41" s="1027"/>
      <c r="AA41" s="597" t="s">
        <v>10</v>
      </c>
      <c r="AB41" s="1027" t="s">
        <v>983</v>
      </c>
      <c r="AC41" s="1028"/>
      <c r="AD41" s="959"/>
      <c r="AE41" s="960"/>
      <c r="AF41" s="960"/>
      <c r="AG41" s="960"/>
      <c r="AH41" s="961"/>
      <c r="AI41" s="1001"/>
      <c r="AJ41" s="1003"/>
    </row>
    <row r="42" spans="1:36" ht="14.25" customHeight="1" x14ac:dyDescent="0.15">
      <c r="B42" s="1011"/>
      <c r="C42" s="967"/>
      <c r="D42" s="1029" t="s">
        <v>133</v>
      </c>
      <c r="E42" s="1030"/>
      <c r="F42" s="1030"/>
      <c r="G42" s="1030"/>
      <c r="H42" s="1030"/>
      <c r="I42" s="1030"/>
      <c r="J42" s="1030"/>
      <c r="K42" s="1030"/>
      <c r="L42" s="1030"/>
      <c r="M42" s="1031"/>
      <c r="N42" s="1042"/>
      <c r="O42" s="1043"/>
      <c r="P42" s="1042"/>
      <c r="Q42" s="997"/>
      <c r="R42" s="997"/>
      <c r="S42" s="997"/>
      <c r="T42" s="998"/>
      <c r="U42" s="596" t="s">
        <v>10</v>
      </c>
      <c r="V42" s="1027" t="s">
        <v>981</v>
      </c>
      <c r="W42" s="1027"/>
      <c r="X42" s="597" t="s">
        <v>10</v>
      </c>
      <c r="Y42" s="1027" t="s">
        <v>982</v>
      </c>
      <c r="Z42" s="1027"/>
      <c r="AA42" s="597" t="s">
        <v>10</v>
      </c>
      <c r="AB42" s="1027" t="s">
        <v>983</v>
      </c>
      <c r="AC42" s="1028"/>
      <c r="AD42" s="959"/>
      <c r="AE42" s="960"/>
      <c r="AF42" s="960"/>
      <c r="AG42" s="960"/>
      <c r="AH42" s="961"/>
      <c r="AI42" s="1001"/>
      <c r="AJ42" s="1003"/>
    </row>
    <row r="43" spans="1:36" ht="14.25" customHeight="1" x14ac:dyDescent="0.15">
      <c r="B43" s="1011"/>
      <c r="C43" s="967"/>
      <c r="D43" s="1029" t="s">
        <v>997</v>
      </c>
      <c r="E43" s="1030"/>
      <c r="F43" s="1030"/>
      <c r="G43" s="1030"/>
      <c r="H43" s="1030"/>
      <c r="I43" s="1030"/>
      <c r="J43" s="1030"/>
      <c r="K43" s="1030"/>
      <c r="L43" s="1030"/>
      <c r="M43" s="1031"/>
      <c r="N43" s="1042"/>
      <c r="O43" s="1043"/>
      <c r="P43" s="1042"/>
      <c r="Q43" s="997"/>
      <c r="R43" s="997"/>
      <c r="S43" s="997"/>
      <c r="T43" s="998"/>
      <c r="U43" s="596" t="s">
        <v>10</v>
      </c>
      <c r="V43" s="1027" t="s">
        <v>998</v>
      </c>
      <c r="W43" s="1027"/>
      <c r="X43" s="597" t="s">
        <v>10</v>
      </c>
      <c r="Y43" s="1027" t="s">
        <v>982</v>
      </c>
      <c r="Z43" s="1027"/>
      <c r="AA43" s="597" t="s">
        <v>10</v>
      </c>
      <c r="AB43" s="1027" t="s">
        <v>983</v>
      </c>
      <c r="AC43" s="1028"/>
      <c r="AD43" s="959"/>
      <c r="AE43" s="960"/>
      <c r="AF43" s="960"/>
      <c r="AG43" s="960"/>
      <c r="AH43" s="961"/>
      <c r="AI43" s="1001"/>
      <c r="AJ43" s="1003"/>
    </row>
    <row r="44" spans="1:36" ht="14.25" customHeight="1" x14ac:dyDescent="0.15">
      <c r="B44" s="1011"/>
      <c r="C44" s="967"/>
      <c r="D44" s="1029" t="s">
        <v>999</v>
      </c>
      <c r="E44" s="1030"/>
      <c r="F44" s="1030"/>
      <c r="G44" s="1030"/>
      <c r="H44" s="1030"/>
      <c r="I44" s="1030"/>
      <c r="J44" s="1030"/>
      <c r="K44" s="1030"/>
      <c r="L44" s="1030"/>
      <c r="M44" s="1031"/>
      <c r="N44" s="1042"/>
      <c r="O44" s="1043"/>
      <c r="P44" s="1042"/>
      <c r="Q44" s="997"/>
      <c r="R44" s="997"/>
      <c r="S44" s="997"/>
      <c r="T44" s="998"/>
      <c r="U44" s="596" t="s">
        <v>10</v>
      </c>
      <c r="V44" s="1027" t="s">
        <v>981</v>
      </c>
      <c r="W44" s="1027"/>
      <c r="X44" s="597" t="s">
        <v>10</v>
      </c>
      <c r="Y44" s="1027" t="s">
        <v>982</v>
      </c>
      <c r="Z44" s="1027"/>
      <c r="AA44" s="597" t="s">
        <v>10</v>
      </c>
      <c r="AB44" s="1027" t="s">
        <v>983</v>
      </c>
      <c r="AC44" s="1028"/>
      <c r="AD44" s="959"/>
      <c r="AE44" s="960"/>
      <c r="AF44" s="960"/>
      <c r="AG44" s="960"/>
      <c r="AH44" s="961"/>
      <c r="AI44" s="1001"/>
      <c r="AJ44" s="1003"/>
    </row>
    <row r="45" spans="1:36" ht="14.25" customHeight="1" x14ac:dyDescent="0.15">
      <c r="B45" s="1011"/>
      <c r="C45" s="967"/>
      <c r="D45" s="1029" t="s">
        <v>1000</v>
      </c>
      <c r="E45" s="1030"/>
      <c r="F45" s="1030"/>
      <c r="G45" s="1030"/>
      <c r="H45" s="1030"/>
      <c r="I45" s="1030"/>
      <c r="J45" s="1030"/>
      <c r="K45" s="1030"/>
      <c r="L45" s="1030"/>
      <c r="M45" s="1031"/>
      <c r="N45" s="1042"/>
      <c r="O45" s="1043"/>
      <c r="P45" s="1042"/>
      <c r="Q45" s="997"/>
      <c r="R45" s="997"/>
      <c r="S45" s="997"/>
      <c r="T45" s="998"/>
      <c r="U45" s="596" t="s">
        <v>10</v>
      </c>
      <c r="V45" s="1027" t="s">
        <v>981</v>
      </c>
      <c r="W45" s="1027"/>
      <c r="X45" s="597" t="s">
        <v>10</v>
      </c>
      <c r="Y45" s="1027" t="s">
        <v>982</v>
      </c>
      <c r="Z45" s="1027"/>
      <c r="AA45" s="597" t="s">
        <v>10</v>
      </c>
      <c r="AB45" s="1027" t="s">
        <v>983</v>
      </c>
      <c r="AC45" s="1028"/>
      <c r="AD45" s="959"/>
      <c r="AE45" s="960"/>
      <c r="AF45" s="960"/>
      <c r="AG45" s="960"/>
      <c r="AH45" s="961"/>
      <c r="AI45" s="1001"/>
      <c r="AJ45" s="1003"/>
    </row>
    <row r="46" spans="1:36" ht="14.25" customHeight="1" x14ac:dyDescent="0.15">
      <c r="B46" s="1011"/>
      <c r="C46" s="967"/>
      <c r="D46" s="1029" t="s">
        <v>56</v>
      </c>
      <c r="E46" s="1030"/>
      <c r="F46" s="1030"/>
      <c r="G46" s="1030"/>
      <c r="H46" s="1030"/>
      <c r="I46" s="1030"/>
      <c r="J46" s="1030"/>
      <c r="K46" s="1030"/>
      <c r="L46" s="1030"/>
      <c r="M46" s="1031"/>
      <c r="N46" s="1042"/>
      <c r="O46" s="1043"/>
      <c r="P46" s="1042"/>
      <c r="Q46" s="997"/>
      <c r="R46" s="997"/>
      <c r="S46" s="997"/>
      <c r="T46" s="998"/>
      <c r="U46" s="596" t="s">
        <v>10</v>
      </c>
      <c r="V46" s="1027" t="s">
        <v>981</v>
      </c>
      <c r="W46" s="1027"/>
      <c r="X46" s="597" t="s">
        <v>10</v>
      </c>
      <c r="Y46" s="1027" t="s">
        <v>982</v>
      </c>
      <c r="Z46" s="1027"/>
      <c r="AA46" s="597" t="s">
        <v>10</v>
      </c>
      <c r="AB46" s="1027" t="s">
        <v>983</v>
      </c>
      <c r="AC46" s="1028"/>
      <c r="AD46" s="959"/>
      <c r="AE46" s="960"/>
      <c r="AF46" s="960"/>
      <c r="AG46" s="960"/>
      <c r="AH46" s="961"/>
      <c r="AI46" s="1001"/>
      <c r="AJ46" s="1003"/>
    </row>
    <row r="47" spans="1:36" ht="14.25" customHeight="1" x14ac:dyDescent="0.15">
      <c r="B47" s="1011"/>
      <c r="C47" s="967"/>
      <c r="D47" s="1029" t="s">
        <v>1001</v>
      </c>
      <c r="E47" s="1030"/>
      <c r="F47" s="1030"/>
      <c r="G47" s="1030"/>
      <c r="H47" s="1030"/>
      <c r="I47" s="1030"/>
      <c r="J47" s="1030"/>
      <c r="K47" s="1030"/>
      <c r="L47" s="1030"/>
      <c r="M47" s="1031"/>
      <c r="N47" s="1042"/>
      <c r="O47" s="1043"/>
      <c r="P47" s="1042"/>
      <c r="Q47" s="997"/>
      <c r="R47" s="997"/>
      <c r="S47" s="997"/>
      <c r="T47" s="998"/>
      <c r="U47" s="596" t="s">
        <v>10</v>
      </c>
      <c r="V47" s="1027" t="s">
        <v>981</v>
      </c>
      <c r="W47" s="1027"/>
      <c r="X47" s="597" t="s">
        <v>10</v>
      </c>
      <c r="Y47" s="1027" t="s">
        <v>982</v>
      </c>
      <c r="Z47" s="1027"/>
      <c r="AA47" s="597" t="s">
        <v>10</v>
      </c>
      <c r="AB47" s="1027" t="s">
        <v>983</v>
      </c>
      <c r="AC47" s="1028"/>
      <c r="AD47" s="959"/>
      <c r="AE47" s="960"/>
      <c r="AF47" s="960"/>
      <c r="AG47" s="960"/>
      <c r="AH47" s="961"/>
      <c r="AI47" s="1001"/>
      <c r="AJ47" s="1003"/>
    </row>
    <row r="48" spans="1:36" ht="14.25" customHeight="1" x14ac:dyDescent="0.15">
      <c r="B48" s="1011"/>
      <c r="C48" s="967"/>
      <c r="D48" s="1029" t="s">
        <v>134</v>
      </c>
      <c r="E48" s="1030"/>
      <c r="F48" s="1030"/>
      <c r="G48" s="1030"/>
      <c r="H48" s="1030"/>
      <c r="I48" s="1030"/>
      <c r="J48" s="1030"/>
      <c r="K48" s="1030"/>
      <c r="L48" s="1030"/>
      <c r="M48" s="1031"/>
      <c r="N48" s="1042"/>
      <c r="O48" s="1043"/>
      <c r="P48" s="1042"/>
      <c r="Q48" s="997"/>
      <c r="R48" s="997"/>
      <c r="S48" s="997"/>
      <c r="T48" s="998"/>
      <c r="U48" s="596" t="s">
        <v>10</v>
      </c>
      <c r="V48" s="1027" t="s">
        <v>981</v>
      </c>
      <c r="W48" s="1027"/>
      <c r="X48" s="597" t="s">
        <v>10</v>
      </c>
      <c r="Y48" s="1027" t="s">
        <v>982</v>
      </c>
      <c r="Z48" s="1027"/>
      <c r="AA48" s="597" t="s">
        <v>10</v>
      </c>
      <c r="AB48" s="1027" t="s">
        <v>983</v>
      </c>
      <c r="AC48" s="1028"/>
      <c r="AD48" s="959"/>
      <c r="AE48" s="960"/>
      <c r="AF48" s="960"/>
      <c r="AG48" s="960"/>
      <c r="AH48" s="961"/>
      <c r="AI48" s="1001"/>
      <c r="AJ48" s="1003"/>
    </row>
    <row r="49" spans="2:36" ht="14.25" customHeight="1" x14ac:dyDescent="0.15">
      <c r="B49" s="1011"/>
      <c r="C49" s="967"/>
      <c r="D49" s="1029" t="s">
        <v>1002</v>
      </c>
      <c r="E49" s="1030"/>
      <c r="F49" s="1030"/>
      <c r="G49" s="1030"/>
      <c r="H49" s="1030"/>
      <c r="I49" s="1030"/>
      <c r="J49" s="1030"/>
      <c r="K49" s="1030"/>
      <c r="L49" s="1030"/>
      <c r="M49" s="1031"/>
      <c r="N49" s="1042"/>
      <c r="O49" s="1043"/>
      <c r="P49" s="1042"/>
      <c r="Q49" s="997"/>
      <c r="R49" s="997"/>
      <c r="S49" s="997"/>
      <c r="T49" s="998"/>
      <c r="U49" s="596" t="s">
        <v>10</v>
      </c>
      <c r="V49" s="1027" t="s">
        <v>981</v>
      </c>
      <c r="W49" s="1027"/>
      <c r="X49" s="597" t="s">
        <v>10</v>
      </c>
      <c r="Y49" s="1027" t="s">
        <v>982</v>
      </c>
      <c r="Z49" s="1027"/>
      <c r="AA49" s="597" t="s">
        <v>10</v>
      </c>
      <c r="AB49" s="1027" t="s">
        <v>983</v>
      </c>
      <c r="AC49" s="1028"/>
      <c r="AD49" s="959"/>
      <c r="AE49" s="960"/>
      <c r="AF49" s="960"/>
      <c r="AG49" s="960"/>
      <c r="AH49" s="961"/>
      <c r="AI49" s="1001"/>
      <c r="AJ49" s="1003"/>
    </row>
    <row r="50" spans="2:36" ht="14.25" customHeight="1" x14ac:dyDescent="0.15">
      <c r="B50" s="1011"/>
      <c r="C50" s="967"/>
      <c r="D50" s="1029" t="s">
        <v>1003</v>
      </c>
      <c r="E50" s="1030"/>
      <c r="F50" s="1030"/>
      <c r="G50" s="1030"/>
      <c r="H50" s="1030"/>
      <c r="I50" s="1030"/>
      <c r="J50" s="1030"/>
      <c r="K50" s="1030"/>
      <c r="L50" s="1030"/>
      <c r="M50" s="1031"/>
      <c r="N50" s="1042"/>
      <c r="O50" s="1043"/>
      <c r="P50" s="1042"/>
      <c r="Q50" s="997"/>
      <c r="R50" s="997"/>
      <c r="S50" s="997"/>
      <c r="T50" s="998"/>
      <c r="U50" s="596" t="s">
        <v>10</v>
      </c>
      <c r="V50" s="1027" t="s">
        <v>981</v>
      </c>
      <c r="W50" s="1027"/>
      <c r="X50" s="597" t="s">
        <v>10</v>
      </c>
      <c r="Y50" s="1027" t="s">
        <v>982</v>
      </c>
      <c r="Z50" s="1027"/>
      <c r="AA50" s="597" t="s">
        <v>10</v>
      </c>
      <c r="AB50" s="1027" t="s">
        <v>983</v>
      </c>
      <c r="AC50" s="1028"/>
      <c r="AD50" s="959"/>
      <c r="AE50" s="960"/>
      <c r="AF50" s="960"/>
      <c r="AG50" s="960"/>
      <c r="AH50" s="961"/>
      <c r="AI50" s="1001"/>
      <c r="AJ50" s="1003"/>
    </row>
    <row r="51" spans="2:36" ht="14.25" customHeight="1" thickBot="1" x14ac:dyDescent="0.2">
      <c r="B51" s="1011"/>
      <c r="C51" s="967"/>
      <c r="D51" s="1063" t="s">
        <v>58</v>
      </c>
      <c r="E51" s="1064"/>
      <c r="F51" s="1064"/>
      <c r="G51" s="1064"/>
      <c r="H51" s="1064"/>
      <c r="I51" s="1064"/>
      <c r="J51" s="1064"/>
      <c r="K51" s="1064"/>
      <c r="L51" s="1064"/>
      <c r="M51" s="1065"/>
      <c r="N51" s="1066"/>
      <c r="O51" s="1067"/>
      <c r="P51" s="1066"/>
      <c r="Q51" s="1068"/>
      <c r="R51" s="1068"/>
      <c r="S51" s="1068"/>
      <c r="T51" s="1069"/>
      <c r="U51" s="598" t="s">
        <v>10</v>
      </c>
      <c r="V51" s="1070" t="s">
        <v>981</v>
      </c>
      <c r="W51" s="1070"/>
      <c r="X51" s="599" t="s">
        <v>10</v>
      </c>
      <c r="Y51" s="1070" t="s">
        <v>982</v>
      </c>
      <c r="Z51" s="1070"/>
      <c r="AA51" s="599" t="s">
        <v>10</v>
      </c>
      <c r="AB51" s="1070" t="s">
        <v>983</v>
      </c>
      <c r="AC51" s="1071"/>
      <c r="AD51" s="1044"/>
      <c r="AE51" s="1045"/>
      <c r="AF51" s="1045"/>
      <c r="AG51" s="1045"/>
      <c r="AH51" s="1046"/>
      <c r="AI51" s="1047"/>
      <c r="AJ51" s="1048"/>
    </row>
    <row r="52" spans="2:36" ht="14.25" customHeight="1" thickTop="1" x14ac:dyDescent="0.15">
      <c r="B52" s="1011"/>
      <c r="C52" s="967"/>
      <c r="D52" s="1049" t="s">
        <v>95</v>
      </c>
      <c r="E52" s="1050"/>
      <c r="F52" s="1050"/>
      <c r="G52" s="1050"/>
      <c r="H52" s="1050"/>
      <c r="I52" s="1050"/>
      <c r="J52" s="1050"/>
      <c r="K52" s="1050"/>
      <c r="L52" s="1050"/>
      <c r="M52" s="1051"/>
      <c r="N52" s="1052"/>
      <c r="O52" s="1053"/>
      <c r="P52" s="1052"/>
      <c r="Q52" s="1054"/>
      <c r="R52" s="1054"/>
      <c r="S52" s="1054"/>
      <c r="T52" s="1055"/>
      <c r="U52" s="600" t="s">
        <v>10</v>
      </c>
      <c r="V52" s="1056" t="s">
        <v>981</v>
      </c>
      <c r="W52" s="1056"/>
      <c r="X52" s="601" t="s">
        <v>10</v>
      </c>
      <c r="Y52" s="1056" t="s">
        <v>982</v>
      </c>
      <c r="Z52" s="1056"/>
      <c r="AA52" s="601" t="s">
        <v>10</v>
      </c>
      <c r="AB52" s="1056" t="s">
        <v>983</v>
      </c>
      <c r="AC52" s="1057"/>
      <c r="AD52" s="1058"/>
      <c r="AE52" s="1059"/>
      <c r="AF52" s="1059"/>
      <c r="AG52" s="1059"/>
      <c r="AH52" s="1060"/>
      <c r="AI52" s="1061"/>
      <c r="AJ52" s="1062"/>
    </row>
    <row r="53" spans="2:36" ht="14.25" customHeight="1" x14ac:dyDescent="0.15">
      <c r="B53" s="1011"/>
      <c r="C53" s="967"/>
      <c r="D53" s="1072" t="s">
        <v>1004</v>
      </c>
      <c r="E53" s="1073"/>
      <c r="F53" s="1073"/>
      <c r="G53" s="1073"/>
      <c r="H53" s="1073"/>
      <c r="I53" s="1073"/>
      <c r="J53" s="1073"/>
      <c r="K53" s="1073"/>
      <c r="L53" s="1073"/>
      <c r="M53" s="1074"/>
      <c r="N53" s="1042"/>
      <c r="O53" s="1043"/>
      <c r="P53" s="1042"/>
      <c r="Q53" s="997"/>
      <c r="R53" s="997"/>
      <c r="S53" s="997"/>
      <c r="T53" s="998"/>
      <c r="U53" s="596" t="s">
        <v>10</v>
      </c>
      <c r="V53" s="1027" t="s">
        <v>981</v>
      </c>
      <c r="W53" s="1027"/>
      <c r="X53" s="597" t="s">
        <v>10</v>
      </c>
      <c r="Y53" s="1027" t="s">
        <v>982</v>
      </c>
      <c r="Z53" s="1027"/>
      <c r="AA53" s="597" t="s">
        <v>10</v>
      </c>
      <c r="AB53" s="1027" t="s">
        <v>983</v>
      </c>
      <c r="AC53" s="1028"/>
      <c r="AD53" s="959"/>
      <c r="AE53" s="960"/>
      <c r="AF53" s="960"/>
      <c r="AG53" s="960"/>
      <c r="AH53" s="961"/>
      <c r="AI53" s="1001"/>
      <c r="AJ53" s="1003"/>
    </row>
    <row r="54" spans="2:36" ht="14.25" customHeight="1" x14ac:dyDescent="0.15">
      <c r="B54" s="1011"/>
      <c r="C54" s="967"/>
      <c r="D54" s="1072" t="s">
        <v>1005</v>
      </c>
      <c r="E54" s="1073"/>
      <c r="F54" s="1073"/>
      <c r="G54" s="1073"/>
      <c r="H54" s="1073"/>
      <c r="I54" s="1073"/>
      <c r="J54" s="1073"/>
      <c r="K54" s="1073"/>
      <c r="L54" s="1073"/>
      <c r="M54" s="1074"/>
      <c r="N54" s="1042"/>
      <c r="O54" s="1043"/>
      <c r="P54" s="1042"/>
      <c r="Q54" s="997"/>
      <c r="R54" s="997"/>
      <c r="S54" s="997"/>
      <c r="T54" s="998"/>
      <c r="U54" s="596" t="s">
        <v>10</v>
      </c>
      <c r="V54" s="1027" t="s">
        <v>981</v>
      </c>
      <c r="W54" s="1027"/>
      <c r="X54" s="597" t="s">
        <v>10</v>
      </c>
      <c r="Y54" s="1027" t="s">
        <v>982</v>
      </c>
      <c r="Z54" s="1027"/>
      <c r="AA54" s="597" t="s">
        <v>10</v>
      </c>
      <c r="AB54" s="1027" t="s">
        <v>983</v>
      </c>
      <c r="AC54" s="1028"/>
      <c r="AD54" s="959"/>
      <c r="AE54" s="960"/>
      <c r="AF54" s="960"/>
      <c r="AG54" s="960"/>
      <c r="AH54" s="961"/>
      <c r="AI54" s="1001"/>
      <c r="AJ54" s="1003"/>
    </row>
    <row r="55" spans="2:36" ht="14.25" customHeight="1" x14ac:dyDescent="0.15">
      <c r="B55" s="1011"/>
      <c r="C55" s="967"/>
      <c r="D55" s="1072" t="s">
        <v>1006</v>
      </c>
      <c r="E55" s="1073"/>
      <c r="F55" s="1073"/>
      <c r="G55" s="1073"/>
      <c r="H55" s="1073"/>
      <c r="I55" s="1073"/>
      <c r="J55" s="1073"/>
      <c r="K55" s="1073"/>
      <c r="L55" s="1073"/>
      <c r="M55" s="1074"/>
      <c r="N55" s="1042"/>
      <c r="O55" s="1043"/>
      <c r="P55" s="1042"/>
      <c r="Q55" s="997"/>
      <c r="R55" s="997"/>
      <c r="S55" s="997"/>
      <c r="T55" s="998"/>
      <c r="U55" s="596" t="s">
        <v>10</v>
      </c>
      <c r="V55" s="1027" t="s">
        <v>981</v>
      </c>
      <c r="W55" s="1027"/>
      <c r="X55" s="597" t="s">
        <v>10</v>
      </c>
      <c r="Y55" s="1027" t="s">
        <v>982</v>
      </c>
      <c r="Z55" s="1027"/>
      <c r="AA55" s="597" t="s">
        <v>10</v>
      </c>
      <c r="AB55" s="1027" t="s">
        <v>983</v>
      </c>
      <c r="AC55" s="1028"/>
      <c r="AD55" s="959"/>
      <c r="AE55" s="960"/>
      <c r="AF55" s="960"/>
      <c r="AG55" s="960"/>
      <c r="AH55" s="961"/>
      <c r="AI55" s="1001"/>
      <c r="AJ55" s="1003"/>
    </row>
    <row r="56" spans="2:36" ht="14.25" customHeight="1" x14ac:dyDescent="0.15">
      <c r="B56" s="1011"/>
      <c r="C56" s="967"/>
      <c r="D56" s="1072" t="s">
        <v>1007</v>
      </c>
      <c r="E56" s="1073"/>
      <c r="F56" s="1073"/>
      <c r="G56" s="1073"/>
      <c r="H56" s="1073"/>
      <c r="I56" s="1073"/>
      <c r="J56" s="1073"/>
      <c r="K56" s="1073"/>
      <c r="L56" s="1073"/>
      <c r="M56" s="1074"/>
      <c r="N56" s="1042"/>
      <c r="O56" s="1043"/>
      <c r="P56" s="1042"/>
      <c r="Q56" s="997"/>
      <c r="R56" s="997"/>
      <c r="S56" s="997"/>
      <c r="T56" s="998"/>
      <c r="U56" s="596" t="s">
        <v>10</v>
      </c>
      <c r="V56" s="1027" t="s">
        <v>981</v>
      </c>
      <c r="W56" s="1027"/>
      <c r="X56" s="597" t="s">
        <v>10</v>
      </c>
      <c r="Y56" s="1027" t="s">
        <v>982</v>
      </c>
      <c r="Z56" s="1027"/>
      <c r="AA56" s="597" t="s">
        <v>10</v>
      </c>
      <c r="AB56" s="1027" t="s">
        <v>983</v>
      </c>
      <c r="AC56" s="1028"/>
      <c r="AD56" s="959"/>
      <c r="AE56" s="960"/>
      <c r="AF56" s="960"/>
      <c r="AG56" s="960"/>
      <c r="AH56" s="961"/>
      <c r="AI56" s="1001"/>
      <c r="AJ56" s="1003"/>
    </row>
    <row r="57" spans="2:36" ht="14.25" customHeight="1" x14ac:dyDescent="0.15">
      <c r="B57" s="1011"/>
      <c r="C57" s="967"/>
      <c r="D57" s="1072" t="s">
        <v>97</v>
      </c>
      <c r="E57" s="1073"/>
      <c r="F57" s="1073"/>
      <c r="G57" s="1073"/>
      <c r="H57" s="1073"/>
      <c r="I57" s="1073"/>
      <c r="J57" s="1073"/>
      <c r="K57" s="1073"/>
      <c r="L57" s="1073"/>
      <c r="M57" s="1074"/>
      <c r="N57" s="1042"/>
      <c r="O57" s="1043"/>
      <c r="P57" s="1042"/>
      <c r="Q57" s="997"/>
      <c r="R57" s="997"/>
      <c r="S57" s="997"/>
      <c r="T57" s="998"/>
      <c r="U57" s="596" t="s">
        <v>10</v>
      </c>
      <c r="V57" s="1027" t="s">
        <v>981</v>
      </c>
      <c r="W57" s="1027"/>
      <c r="X57" s="597" t="s">
        <v>10</v>
      </c>
      <c r="Y57" s="1027" t="s">
        <v>982</v>
      </c>
      <c r="Z57" s="1027"/>
      <c r="AA57" s="597" t="s">
        <v>10</v>
      </c>
      <c r="AB57" s="1027" t="s">
        <v>983</v>
      </c>
      <c r="AC57" s="1028"/>
      <c r="AD57" s="959"/>
      <c r="AE57" s="960"/>
      <c r="AF57" s="960"/>
      <c r="AG57" s="960"/>
      <c r="AH57" s="961"/>
      <c r="AI57" s="1001"/>
      <c r="AJ57" s="1003"/>
    </row>
    <row r="58" spans="2:36" ht="14.25" customHeight="1" x14ac:dyDescent="0.15">
      <c r="B58" s="1011"/>
      <c r="C58" s="967"/>
      <c r="D58" s="1072" t="s">
        <v>1008</v>
      </c>
      <c r="E58" s="1073"/>
      <c r="F58" s="1073"/>
      <c r="G58" s="1073"/>
      <c r="H58" s="1073"/>
      <c r="I58" s="1073"/>
      <c r="J58" s="1073"/>
      <c r="K58" s="1073"/>
      <c r="L58" s="1073"/>
      <c r="M58" s="1074"/>
      <c r="N58" s="1042"/>
      <c r="O58" s="1043"/>
      <c r="P58" s="1042"/>
      <c r="Q58" s="997"/>
      <c r="R58" s="997"/>
      <c r="S58" s="997"/>
      <c r="T58" s="998"/>
      <c r="U58" s="600" t="s">
        <v>10</v>
      </c>
      <c r="V58" s="1056" t="s">
        <v>981</v>
      </c>
      <c r="W58" s="1056"/>
      <c r="X58" s="601" t="s">
        <v>10</v>
      </c>
      <c r="Y58" s="1056" t="s">
        <v>982</v>
      </c>
      <c r="Z58" s="1056"/>
      <c r="AA58" s="601" t="s">
        <v>10</v>
      </c>
      <c r="AB58" s="1056" t="s">
        <v>983</v>
      </c>
      <c r="AC58" s="1057"/>
      <c r="AD58" s="959"/>
      <c r="AE58" s="960"/>
      <c r="AF58" s="960"/>
      <c r="AG58" s="960"/>
      <c r="AH58" s="961"/>
      <c r="AI58" s="1001"/>
      <c r="AJ58" s="1003"/>
    </row>
    <row r="59" spans="2:36" ht="14.25" customHeight="1" x14ac:dyDescent="0.15">
      <c r="B59" s="1011"/>
      <c r="C59" s="967"/>
      <c r="D59" s="1072" t="s">
        <v>1009</v>
      </c>
      <c r="E59" s="1073"/>
      <c r="F59" s="1073"/>
      <c r="G59" s="1073"/>
      <c r="H59" s="1073"/>
      <c r="I59" s="1073"/>
      <c r="J59" s="1073"/>
      <c r="K59" s="1073"/>
      <c r="L59" s="1073"/>
      <c r="M59" s="1074"/>
      <c r="N59" s="1042"/>
      <c r="O59" s="1043"/>
      <c r="P59" s="1042"/>
      <c r="Q59" s="997"/>
      <c r="R59" s="997"/>
      <c r="S59" s="997"/>
      <c r="T59" s="998"/>
      <c r="U59" s="596" t="s">
        <v>10</v>
      </c>
      <c r="V59" s="1027" t="s">
        <v>981</v>
      </c>
      <c r="W59" s="1027"/>
      <c r="X59" s="597" t="s">
        <v>10</v>
      </c>
      <c r="Y59" s="1027" t="s">
        <v>982</v>
      </c>
      <c r="Z59" s="1027"/>
      <c r="AA59" s="597" t="s">
        <v>10</v>
      </c>
      <c r="AB59" s="1027" t="s">
        <v>983</v>
      </c>
      <c r="AC59" s="1028"/>
      <c r="AD59" s="959"/>
      <c r="AE59" s="960"/>
      <c r="AF59" s="960"/>
      <c r="AG59" s="960"/>
      <c r="AH59" s="961"/>
      <c r="AI59" s="1001"/>
      <c r="AJ59" s="1003"/>
    </row>
    <row r="60" spans="2:36" ht="14.25" customHeight="1" x14ac:dyDescent="0.15">
      <c r="B60" s="1011"/>
      <c r="C60" s="968"/>
      <c r="D60" s="1072" t="s">
        <v>135</v>
      </c>
      <c r="E60" s="1073"/>
      <c r="F60" s="1073"/>
      <c r="G60" s="1073"/>
      <c r="H60" s="1073"/>
      <c r="I60" s="1073"/>
      <c r="J60" s="1073"/>
      <c r="K60" s="1073"/>
      <c r="L60" s="1073"/>
      <c r="M60" s="1074"/>
      <c r="N60" s="1042"/>
      <c r="O60" s="1043"/>
      <c r="P60" s="1042"/>
      <c r="Q60" s="997"/>
      <c r="R60" s="997"/>
      <c r="S60" s="997"/>
      <c r="T60" s="998"/>
      <c r="U60" s="596" t="s">
        <v>10</v>
      </c>
      <c r="V60" s="1027" t="s">
        <v>981</v>
      </c>
      <c r="W60" s="1027"/>
      <c r="X60" s="597" t="s">
        <v>10</v>
      </c>
      <c r="Y60" s="1027" t="s">
        <v>982</v>
      </c>
      <c r="Z60" s="1027"/>
      <c r="AA60" s="597" t="s">
        <v>10</v>
      </c>
      <c r="AB60" s="1027" t="s">
        <v>983</v>
      </c>
      <c r="AC60" s="1028"/>
      <c r="AD60" s="959"/>
      <c r="AE60" s="960"/>
      <c r="AF60" s="960"/>
      <c r="AG60" s="960"/>
      <c r="AH60" s="961"/>
      <c r="AI60" s="1001"/>
      <c r="AJ60" s="1003"/>
    </row>
    <row r="61" spans="2:36" ht="14.25" customHeight="1" x14ac:dyDescent="0.15">
      <c r="B61" s="1011"/>
      <c r="C61" s="1088" t="s">
        <v>1010</v>
      </c>
      <c r="D61" s="1029" t="s">
        <v>1011</v>
      </c>
      <c r="E61" s="1029"/>
      <c r="F61" s="1029"/>
      <c r="G61" s="1029"/>
      <c r="H61" s="1029"/>
      <c r="I61" s="1029"/>
      <c r="J61" s="1029"/>
      <c r="K61" s="1029"/>
      <c r="L61" s="1029"/>
      <c r="M61" s="1075"/>
      <c r="N61" s="1042"/>
      <c r="O61" s="1043"/>
      <c r="P61" s="1042"/>
      <c r="Q61" s="997"/>
      <c r="R61" s="997"/>
      <c r="S61" s="997"/>
      <c r="T61" s="998"/>
      <c r="U61" s="596" t="s">
        <v>10</v>
      </c>
      <c r="V61" s="1027" t="s">
        <v>981</v>
      </c>
      <c r="W61" s="1027"/>
      <c r="X61" s="597" t="s">
        <v>10</v>
      </c>
      <c r="Y61" s="1027" t="s">
        <v>982</v>
      </c>
      <c r="Z61" s="1027"/>
      <c r="AA61" s="597" t="s">
        <v>10</v>
      </c>
      <c r="AB61" s="1027" t="s">
        <v>983</v>
      </c>
      <c r="AC61" s="1028"/>
      <c r="AD61" s="959"/>
      <c r="AE61" s="960"/>
      <c r="AF61" s="960"/>
      <c r="AG61" s="960"/>
      <c r="AH61" s="961"/>
      <c r="AI61" s="1001"/>
      <c r="AJ61" s="1003"/>
    </row>
    <row r="62" spans="2:36" ht="14.25" customHeight="1" x14ac:dyDescent="0.15">
      <c r="B62" s="1011"/>
      <c r="C62" s="1088"/>
      <c r="D62" s="1029" t="s">
        <v>1012</v>
      </c>
      <c r="E62" s="1029"/>
      <c r="F62" s="1029"/>
      <c r="G62" s="1029"/>
      <c r="H62" s="1029"/>
      <c r="I62" s="1029"/>
      <c r="J62" s="1029"/>
      <c r="K62" s="1029"/>
      <c r="L62" s="1029"/>
      <c r="M62" s="1075"/>
      <c r="N62" s="1042"/>
      <c r="O62" s="1043"/>
      <c r="P62" s="1042"/>
      <c r="Q62" s="997"/>
      <c r="R62" s="997"/>
      <c r="S62" s="997"/>
      <c r="T62" s="998"/>
      <c r="U62" s="596" t="s">
        <v>10</v>
      </c>
      <c r="V62" s="1027" t="s">
        <v>981</v>
      </c>
      <c r="W62" s="1027"/>
      <c r="X62" s="597" t="s">
        <v>10</v>
      </c>
      <c r="Y62" s="1027" t="s">
        <v>982</v>
      </c>
      <c r="Z62" s="1027"/>
      <c r="AA62" s="597" t="s">
        <v>10</v>
      </c>
      <c r="AB62" s="1027" t="s">
        <v>983</v>
      </c>
      <c r="AC62" s="1028"/>
      <c r="AD62" s="959"/>
      <c r="AE62" s="960"/>
      <c r="AF62" s="960"/>
      <c r="AG62" s="960"/>
      <c r="AH62" s="961"/>
      <c r="AI62" s="1001"/>
      <c r="AJ62" s="1003"/>
    </row>
    <row r="63" spans="2:36" ht="14.25" customHeight="1" x14ac:dyDescent="0.15">
      <c r="B63" s="1012"/>
      <c r="C63" s="1088"/>
      <c r="D63" s="1029" t="s">
        <v>1013</v>
      </c>
      <c r="E63" s="1029"/>
      <c r="F63" s="1029"/>
      <c r="G63" s="1029"/>
      <c r="H63" s="1029"/>
      <c r="I63" s="1029"/>
      <c r="J63" s="1029"/>
      <c r="K63" s="1029"/>
      <c r="L63" s="1029"/>
      <c r="M63" s="1075"/>
      <c r="N63" s="1042"/>
      <c r="O63" s="1043"/>
      <c r="P63" s="1042"/>
      <c r="Q63" s="997"/>
      <c r="R63" s="997"/>
      <c r="S63" s="997"/>
      <c r="T63" s="998"/>
      <c r="U63" s="600" t="s">
        <v>10</v>
      </c>
      <c r="V63" s="1056" t="s">
        <v>981</v>
      </c>
      <c r="W63" s="1056"/>
      <c r="X63" s="601" t="s">
        <v>10</v>
      </c>
      <c r="Y63" s="1056" t="s">
        <v>982</v>
      </c>
      <c r="Z63" s="1056"/>
      <c r="AA63" s="601" t="s">
        <v>10</v>
      </c>
      <c r="AB63" s="1056" t="s">
        <v>983</v>
      </c>
      <c r="AC63" s="1057"/>
      <c r="AD63" s="1076"/>
      <c r="AE63" s="1077"/>
      <c r="AF63" s="1077"/>
      <c r="AG63" s="1077"/>
      <c r="AH63" s="1078"/>
      <c r="AI63" s="1079"/>
      <c r="AJ63" s="1080"/>
    </row>
    <row r="64" spans="2:36" ht="14.25" customHeight="1" x14ac:dyDescent="0.15">
      <c r="B64" s="1081" t="s">
        <v>136</v>
      </c>
      <c r="C64" s="1029"/>
      <c r="D64" s="1029"/>
      <c r="E64" s="1029"/>
      <c r="F64" s="1029"/>
      <c r="G64" s="1029"/>
      <c r="H64" s="1029"/>
      <c r="I64" s="1029"/>
      <c r="J64" s="1029"/>
      <c r="K64" s="996"/>
      <c r="L64" s="997"/>
      <c r="M64" s="997"/>
      <c r="N64" s="997"/>
      <c r="O64" s="997"/>
      <c r="P64" s="997"/>
      <c r="Q64" s="997"/>
      <c r="R64" s="997"/>
      <c r="S64" s="997"/>
      <c r="T64" s="998"/>
      <c r="U64" s="1026"/>
      <c r="V64" s="1026"/>
      <c r="W64" s="1026"/>
      <c r="X64" s="1026"/>
      <c r="Y64" s="1026"/>
      <c r="Z64" s="1026"/>
      <c r="AA64" s="1026"/>
      <c r="AB64" s="1026"/>
      <c r="AC64" s="1026"/>
      <c r="AD64" s="1026"/>
      <c r="AE64" s="1026"/>
      <c r="AF64" s="1026"/>
      <c r="AG64" s="1026"/>
      <c r="AH64" s="1026"/>
      <c r="AI64" s="1026"/>
      <c r="AJ64" s="1033"/>
    </row>
    <row r="65" spans="2:36" ht="14.25" customHeight="1" x14ac:dyDescent="0.15">
      <c r="B65" s="1083" t="s">
        <v>137</v>
      </c>
      <c r="C65" s="1084"/>
      <c r="D65" s="1084"/>
      <c r="E65" s="1084"/>
      <c r="F65" s="1084"/>
      <c r="G65" s="1084"/>
      <c r="H65" s="1084"/>
      <c r="I65" s="1084"/>
      <c r="J65" s="1084"/>
      <c r="K65" s="1001"/>
      <c r="L65" s="1002"/>
      <c r="M65" s="1002"/>
      <c r="N65" s="1002"/>
      <c r="O65" s="1002"/>
      <c r="P65" s="1002"/>
      <c r="Q65" s="1002"/>
      <c r="R65" s="1002"/>
      <c r="S65" s="1002"/>
      <c r="T65" s="1003"/>
      <c r="U65" s="1082"/>
      <c r="V65" s="1082"/>
      <c r="W65" s="1082"/>
      <c r="X65" s="1082"/>
      <c r="Y65" s="1082"/>
      <c r="Z65" s="1082"/>
      <c r="AA65" s="1082"/>
      <c r="AB65" s="1082"/>
      <c r="AC65" s="1082"/>
      <c r="AD65" s="1082"/>
      <c r="AE65" s="1082"/>
      <c r="AF65" s="1082"/>
      <c r="AG65" s="1082"/>
      <c r="AH65" s="1082"/>
      <c r="AI65" s="1082"/>
      <c r="AJ65" s="1041"/>
    </row>
    <row r="66" spans="2:36" ht="14.25" customHeight="1" x14ac:dyDescent="0.15">
      <c r="B66" s="966" t="s">
        <v>138</v>
      </c>
      <c r="C66" s="996" t="s">
        <v>139</v>
      </c>
      <c r="D66" s="997"/>
      <c r="E66" s="997"/>
      <c r="F66" s="997"/>
      <c r="G66" s="997"/>
      <c r="H66" s="997"/>
      <c r="I66" s="997"/>
      <c r="J66" s="997"/>
      <c r="K66" s="997"/>
      <c r="L66" s="997"/>
      <c r="M66" s="997"/>
      <c r="N66" s="997"/>
      <c r="O66" s="997"/>
      <c r="P66" s="997"/>
      <c r="Q66" s="997"/>
      <c r="R66" s="997"/>
      <c r="S66" s="997"/>
      <c r="T66" s="998"/>
      <c r="U66" s="996" t="s">
        <v>140</v>
      </c>
      <c r="V66" s="1082"/>
      <c r="W66" s="1082"/>
      <c r="X66" s="1082"/>
      <c r="Y66" s="1082"/>
      <c r="Z66" s="1082"/>
      <c r="AA66" s="1082"/>
      <c r="AB66" s="1082"/>
      <c r="AC66" s="1082"/>
      <c r="AD66" s="1082"/>
      <c r="AE66" s="1082"/>
      <c r="AF66" s="1082"/>
      <c r="AG66" s="1082"/>
      <c r="AH66" s="1082"/>
      <c r="AI66" s="1082"/>
      <c r="AJ66" s="1041"/>
    </row>
    <row r="67" spans="2:36" x14ac:dyDescent="0.15">
      <c r="B67" s="967"/>
      <c r="C67" s="1085"/>
      <c r="D67" s="1086"/>
      <c r="E67" s="1086"/>
      <c r="F67" s="1086"/>
      <c r="G67" s="1086"/>
      <c r="H67" s="1086"/>
      <c r="I67" s="1086"/>
      <c r="J67" s="1086"/>
      <c r="K67" s="1086"/>
      <c r="L67" s="1086"/>
      <c r="M67" s="1086"/>
      <c r="N67" s="1086"/>
      <c r="O67" s="1086"/>
      <c r="P67" s="1086"/>
      <c r="Q67" s="1086"/>
      <c r="R67" s="1086"/>
      <c r="S67" s="1086"/>
      <c r="T67" s="1087"/>
      <c r="U67" s="1085"/>
      <c r="V67" s="1086"/>
      <c r="W67" s="1086"/>
      <c r="X67" s="1086"/>
      <c r="Y67" s="1086"/>
      <c r="Z67" s="1086"/>
      <c r="AA67" s="1086"/>
      <c r="AB67" s="1086"/>
      <c r="AC67" s="1086"/>
      <c r="AD67" s="1086"/>
      <c r="AE67" s="1086"/>
      <c r="AF67" s="1086"/>
      <c r="AG67" s="1086"/>
      <c r="AH67" s="1086"/>
      <c r="AI67" s="1086"/>
      <c r="AJ67" s="1087"/>
    </row>
    <row r="68" spans="2:36" x14ac:dyDescent="0.15">
      <c r="B68" s="967"/>
      <c r="C68" s="1021"/>
      <c r="D68" s="1022"/>
      <c r="E68" s="1022"/>
      <c r="F68" s="1022"/>
      <c r="G68" s="1022"/>
      <c r="H68" s="1022"/>
      <c r="I68" s="1022"/>
      <c r="J68" s="1022"/>
      <c r="K68" s="1022"/>
      <c r="L68" s="1022"/>
      <c r="M68" s="1022"/>
      <c r="N68" s="1022"/>
      <c r="O68" s="1022"/>
      <c r="P68" s="1022"/>
      <c r="Q68" s="1022"/>
      <c r="R68" s="1022"/>
      <c r="S68" s="1022"/>
      <c r="T68" s="1023"/>
      <c r="U68" s="1021"/>
      <c r="V68" s="1022"/>
      <c r="W68" s="1022"/>
      <c r="X68" s="1022"/>
      <c r="Y68" s="1022"/>
      <c r="Z68" s="1022"/>
      <c r="AA68" s="1022"/>
      <c r="AB68" s="1022"/>
      <c r="AC68" s="1022"/>
      <c r="AD68" s="1022"/>
      <c r="AE68" s="1022"/>
      <c r="AF68" s="1022"/>
      <c r="AG68" s="1022"/>
      <c r="AH68" s="1022"/>
      <c r="AI68" s="1022"/>
      <c r="AJ68" s="1023"/>
    </row>
    <row r="69" spans="2:36" x14ac:dyDescent="0.15">
      <c r="B69" s="967"/>
      <c r="C69" s="1021"/>
      <c r="D69" s="1022"/>
      <c r="E69" s="1022"/>
      <c r="F69" s="1022"/>
      <c r="G69" s="1022"/>
      <c r="H69" s="1022"/>
      <c r="I69" s="1022"/>
      <c r="J69" s="1022"/>
      <c r="K69" s="1022"/>
      <c r="L69" s="1022"/>
      <c r="M69" s="1022"/>
      <c r="N69" s="1022"/>
      <c r="O69" s="1022"/>
      <c r="P69" s="1022"/>
      <c r="Q69" s="1022"/>
      <c r="R69" s="1022"/>
      <c r="S69" s="1022"/>
      <c r="T69" s="1023"/>
      <c r="U69" s="1021"/>
      <c r="V69" s="1022"/>
      <c r="W69" s="1022"/>
      <c r="X69" s="1022"/>
      <c r="Y69" s="1022"/>
      <c r="Z69" s="1022"/>
      <c r="AA69" s="1022"/>
      <c r="AB69" s="1022"/>
      <c r="AC69" s="1022"/>
      <c r="AD69" s="1022"/>
      <c r="AE69" s="1022"/>
      <c r="AF69" s="1022"/>
      <c r="AG69" s="1022"/>
      <c r="AH69" s="1022"/>
      <c r="AI69" s="1022"/>
      <c r="AJ69" s="1023"/>
    </row>
    <row r="70" spans="2:36" x14ac:dyDescent="0.15">
      <c r="B70" s="968"/>
      <c r="C70" s="1037"/>
      <c r="D70" s="1038"/>
      <c r="E70" s="1038"/>
      <c r="F70" s="1038"/>
      <c r="G70" s="1038"/>
      <c r="H70" s="1038"/>
      <c r="I70" s="1038"/>
      <c r="J70" s="1038"/>
      <c r="K70" s="1038"/>
      <c r="L70" s="1038"/>
      <c r="M70" s="1038"/>
      <c r="N70" s="1038"/>
      <c r="O70" s="1038"/>
      <c r="P70" s="1038"/>
      <c r="Q70" s="1038"/>
      <c r="R70" s="1038"/>
      <c r="S70" s="1038"/>
      <c r="T70" s="1039"/>
      <c r="U70" s="1037"/>
      <c r="V70" s="1038"/>
      <c r="W70" s="1038"/>
      <c r="X70" s="1038"/>
      <c r="Y70" s="1038"/>
      <c r="Z70" s="1038"/>
      <c r="AA70" s="1038"/>
      <c r="AB70" s="1038"/>
      <c r="AC70" s="1038"/>
      <c r="AD70" s="1038"/>
      <c r="AE70" s="1038"/>
      <c r="AF70" s="1038"/>
      <c r="AG70" s="1038"/>
      <c r="AH70" s="1038"/>
      <c r="AI70" s="1038"/>
      <c r="AJ70" s="1039"/>
    </row>
    <row r="71" spans="2:36" ht="14.25" customHeight="1" x14ac:dyDescent="0.15">
      <c r="B71" s="956" t="s">
        <v>141</v>
      </c>
      <c r="C71" s="957"/>
      <c r="D71" s="957"/>
      <c r="E71" s="958"/>
      <c r="F71" s="995" t="s">
        <v>142</v>
      </c>
      <c r="G71" s="995"/>
      <c r="H71" s="995"/>
      <c r="I71" s="995"/>
      <c r="J71" s="995"/>
      <c r="K71" s="995"/>
      <c r="L71" s="995"/>
      <c r="M71" s="995"/>
      <c r="N71" s="995"/>
      <c r="O71" s="995"/>
      <c r="P71" s="995"/>
      <c r="Q71" s="995"/>
      <c r="R71" s="995"/>
      <c r="S71" s="995"/>
      <c r="T71" s="995"/>
      <c r="U71" s="995"/>
      <c r="V71" s="995"/>
      <c r="W71" s="995"/>
      <c r="X71" s="995"/>
      <c r="Y71" s="995"/>
      <c r="Z71" s="995"/>
      <c r="AA71" s="995"/>
      <c r="AB71" s="995"/>
      <c r="AC71" s="995"/>
      <c r="AD71" s="995"/>
      <c r="AE71" s="995"/>
      <c r="AF71" s="995"/>
      <c r="AG71" s="995"/>
      <c r="AH71" s="995"/>
      <c r="AI71" s="995"/>
      <c r="AJ71" s="995"/>
    </row>
    <row r="73" spans="2:36" x14ac:dyDescent="0.15">
      <c r="B73" t="s">
        <v>1014</v>
      </c>
    </row>
    <row r="74" spans="2:36" x14ac:dyDescent="0.15">
      <c r="B74" t="s">
        <v>1015</v>
      </c>
    </row>
    <row r="75" spans="2:36" x14ac:dyDescent="0.15">
      <c r="B75" t="s">
        <v>1016</v>
      </c>
    </row>
    <row r="76" spans="2:36" x14ac:dyDescent="0.15">
      <c r="B76" t="s">
        <v>143</v>
      </c>
    </row>
    <row r="77" spans="2:36" x14ac:dyDescent="0.15">
      <c r="B77" t="s">
        <v>144</v>
      </c>
    </row>
    <row r="78" spans="2:36" x14ac:dyDescent="0.15">
      <c r="B78" t="s">
        <v>1017</v>
      </c>
    </row>
    <row r="79" spans="2:36" x14ac:dyDescent="0.15">
      <c r="B79" t="s">
        <v>1018</v>
      </c>
    </row>
    <row r="80" spans="2:36" x14ac:dyDescent="0.15">
      <c r="C80" t="s">
        <v>984</v>
      </c>
    </row>
    <row r="81" spans="2:2" x14ac:dyDescent="0.15">
      <c r="B81" t="s">
        <v>985</v>
      </c>
    </row>
    <row r="82" spans="2:2" x14ac:dyDescent="0.15">
      <c r="B82" t="s">
        <v>1019</v>
      </c>
    </row>
    <row r="83" spans="2:2" x14ac:dyDescent="0.15">
      <c r="B83" t="s">
        <v>145</v>
      </c>
    </row>
  </sheetData>
  <mergeCells count="312">
    <mergeCell ref="D63:M63"/>
    <mergeCell ref="N63:O63"/>
    <mergeCell ref="P63:T63"/>
    <mergeCell ref="V63:W63"/>
    <mergeCell ref="Y63:Z63"/>
    <mergeCell ref="AB63:AC63"/>
    <mergeCell ref="AD63:AH63"/>
    <mergeCell ref="AI63:AJ63"/>
    <mergeCell ref="B71:E71"/>
    <mergeCell ref="F71:AJ71"/>
    <mergeCell ref="B64:J64"/>
    <mergeCell ref="K64:T64"/>
    <mergeCell ref="U64:AJ65"/>
    <mergeCell ref="B65:J65"/>
    <mergeCell ref="K65:T65"/>
    <mergeCell ref="B66:B70"/>
    <mergeCell ref="C66:T66"/>
    <mergeCell ref="U66:AJ66"/>
    <mergeCell ref="C67:T70"/>
    <mergeCell ref="U67:AJ70"/>
    <mergeCell ref="C61:C63"/>
    <mergeCell ref="B39:B63"/>
    <mergeCell ref="C39:M40"/>
    <mergeCell ref="N39:O40"/>
    <mergeCell ref="AI61:AJ61"/>
    <mergeCell ref="D62:M62"/>
    <mergeCell ref="N62:O62"/>
    <mergeCell ref="P62:T62"/>
    <mergeCell ref="V62:W62"/>
    <mergeCell ref="Y62:Z62"/>
    <mergeCell ref="AB62:AC62"/>
    <mergeCell ref="AD62:AH62"/>
    <mergeCell ref="AI62:AJ62"/>
    <mergeCell ref="D61:M61"/>
    <mergeCell ref="N61:O61"/>
    <mergeCell ref="P61:T61"/>
    <mergeCell ref="V61:W61"/>
    <mergeCell ref="Y61:Z61"/>
    <mergeCell ref="AB61:AC61"/>
    <mergeCell ref="AD61:AH61"/>
    <mergeCell ref="AD59:AH59"/>
    <mergeCell ref="AI59:AJ59"/>
    <mergeCell ref="D60:M60"/>
    <mergeCell ref="N60:O60"/>
    <mergeCell ref="P60:T60"/>
    <mergeCell ref="V60:W60"/>
    <mergeCell ref="Y60:Z60"/>
    <mergeCell ref="AB60:AC60"/>
    <mergeCell ref="AD60:AH60"/>
    <mergeCell ref="AI60:AJ60"/>
    <mergeCell ref="D59:M59"/>
    <mergeCell ref="N59:O59"/>
    <mergeCell ref="P59:T59"/>
    <mergeCell ref="V59:W59"/>
    <mergeCell ref="Y59:Z59"/>
    <mergeCell ref="AB59:AC59"/>
    <mergeCell ref="AD57:AH57"/>
    <mergeCell ref="AI57:AJ57"/>
    <mergeCell ref="D58:M58"/>
    <mergeCell ref="N58:O58"/>
    <mergeCell ref="P58:T58"/>
    <mergeCell ref="V58:W58"/>
    <mergeCell ref="Y58:Z58"/>
    <mergeCell ref="AB58:AC58"/>
    <mergeCell ref="AD58:AH58"/>
    <mergeCell ref="AI58:AJ58"/>
    <mergeCell ref="D57:M57"/>
    <mergeCell ref="N57:O57"/>
    <mergeCell ref="P57:T57"/>
    <mergeCell ref="V57:W57"/>
    <mergeCell ref="Y57:Z57"/>
    <mergeCell ref="AB57:AC57"/>
    <mergeCell ref="AD55:AH55"/>
    <mergeCell ref="AI55:AJ55"/>
    <mergeCell ref="D56:M56"/>
    <mergeCell ref="N56:O56"/>
    <mergeCell ref="P56:T56"/>
    <mergeCell ref="V56:W56"/>
    <mergeCell ref="Y56:Z56"/>
    <mergeCell ref="AB56:AC56"/>
    <mergeCell ref="AD56:AH56"/>
    <mergeCell ref="AI56:AJ56"/>
    <mergeCell ref="D55:M55"/>
    <mergeCell ref="N55:O55"/>
    <mergeCell ref="P55:T55"/>
    <mergeCell ref="V55:W55"/>
    <mergeCell ref="Y55:Z55"/>
    <mergeCell ref="AB55:AC55"/>
    <mergeCell ref="AD53:AH53"/>
    <mergeCell ref="AI53:AJ53"/>
    <mergeCell ref="D54:M54"/>
    <mergeCell ref="N54:O54"/>
    <mergeCell ref="P54:T54"/>
    <mergeCell ref="V54:W54"/>
    <mergeCell ref="Y54:Z54"/>
    <mergeCell ref="AB54:AC54"/>
    <mergeCell ref="AD54:AH54"/>
    <mergeCell ref="AI54:AJ54"/>
    <mergeCell ref="D53:M53"/>
    <mergeCell ref="N53:O53"/>
    <mergeCell ref="P53:T53"/>
    <mergeCell ref="V53:W53"/>
    <mergeCell ref="Y53:Z53"/>
    <mergeCell ref="AB53:AC53"/>
    <mergeCell ref="AD51:AH51"/>
    <mergeCell ref="AI51:AJ51"/>
    <mergeCell ref="D52:M52"/>
    <mergeCell ref="N52:O52"/>
    <mergeCell ref="P52:T52"/>
    <mergeCell ref="V52:W52"/>
    <mergeCell ref="Y52:Z52"/>
    <mergeCell ref="AB52:AC52"/>
    <mergeCell ref="AD52:AH52"/>
    <mergeCell ref="AI52:AJ52"/>
    <mergeCell ref="D51:M51"/>
    <mergeCell ref="N51:O51"/>
    <mergeCell ref="P51:T51"/>
    <mergeCell ref="V51:W51"/>
    <mergeCell ref="Y51:Z51"/>
    <mergeCell ref="AB51:AC51"/>
    <mergeCell ref="AD49:AH49"/>
    <mergeCell ref="AI49:AJ49"/>
    <mergeCell ref="D50:M50"/>
    <mergeCell ref="N50:O50"/>
    <mergeCell ref="P50:T50"/>
    <mergeCell ref="V50:W50"/>
    <mergeCell ref="Y50:Z50"/>
    <mergeCell ref="AB50:AC50"/>
    <mergeCell ref="AD50:AH50"/>
    <mergeCell ref="AI50:AJ50"/>
    <mergeCell ref="D49:M49"/>
    <mergeCell ref="N49:O49"/>
    <mergeCell ref="P49:T49"/>
    <mergeCell ref="V49:W49"/>
    <mergeCell ref="Y49:Z49"/>
    <mergeCell ref="AB49:AC49"/>
    <mergeCell ref="Y48:Z48"/>
    <mergeCell ref="AB48:AC48"/>
    <mergeCell ref="AD48:AH48"/>
    <mergeCell ref="AI48:AJ48"/>
    <mergeCell ref="D47:M47"/>
    <mergeCell ref="N47:O47"/>
    <mergeCell ref="P47:T47"/>
    <mergeCell ref="V47:W47"/>
    <mergeCell ref="Y47:Z47"/>
    <mergeCell ref="AB47:AC47"/>
    <mergeCell ref="D48:M48"/>
    <mergeCell ref="N48:O48"/>
    <mergeCell ref="P48:T48"/>
    <mergeCell ref="V48:W48"/>
    <mergeCell ref="AI46:AJ46"/>
    <mergeCell ref="D45:M45"/>
    <mergeCell ref="N45:O45"/>
    <mergeCell ref="P45:T45"/>
    <mergeCell ref="V45:W45"/>
    <mergeCell ref="Y45:Z45"/>
    <mergeCell ref="AB45:AC45"/>
    <mergeCell ref="AD47:AH47"/>
    <mergeCell ref="AI47:AJ47"/>
    <mergeCell ref="D46:M46"/>
    <mergeCell ref="N46:O46"/>
    <mergeCell ref="P46:T46"/>
    <mergeCell ref="V46:W46"/>
    <mergeCell ref="Y46:Z46"/>
    <mergeCell ref="AB46:AC46"/>
    <mergeCell ref="AD46:AH46"/>
    <mergeCell ref="AI44:AJ44"/>
    <mergeCell ref="N43:O43"/>
    <mergeCell ref="P43:T43"/>
    <mergeCell ref="V43:W43"/>
    <mergeCell ref="Y43:Z43"/>
    <mergeCell ref="AB43:AC43"/>
    <mergeCell ref="AD43:AH43"/>
    <mergeCell ref="AD45:AH45"/>
    <mergeCell ref="AI45:AJ45"/>
    <mergeCell ref="AI39:AJ39"/>
    <mergeCell ref="P40:T40"/>
    <mergeCell ref="U40:AC40"/>
    <mergeCell ref="AD40:AH40"/>
    <mergeCell ref="AI40:AJ40"/>
    <mergeCell ref="C41:C60"/>
    <mergeCell ref="D41:M41"/>
    <mergeCell ref="N41:O41"/>
    <mergeCell ref="P41:T41"/>
    <mergeCell ref="V41:W41"/>
    <mergeCell ref="AI41:AJ41"/>
    <mergeCell ref="D42:M42"/>
    <mergeCell ref="N42:O42"/>
    <mergeCell ref="P42:T42"/>
    <mergeCell ref="V42:W42"/>
    <mergeCell ref="Y42:Z42"/>
    <mergeCell ref="AB42:AC42"/>
    <mergeCell ref="AD42:AH42"/>
    <mergeCell ref="AI42:AJ42"/>
    <mergeCell ref="AI43:AJ43"/>
    <mergeCell ref="D44:M44"/>
    <mergeCell ref="N44:O44"/>
    <mergeCell ref="P44:T44"/>
    <mergeCell ref="V44:W44"/>
    <mergeCell ref="P39:T39"/>
    <mergeCell ref="U39:AC39"/>
    <mergeCell ref="AD39:AH39"/>
    <mergeCell ref="Y41:Z41"/>
    <mergeCell ref="AB41:AC41"/>
    <mergeCell ref="AD41:AH41"/>
    <mergeCell ref="D43:M43"/>
    <mergeCell ref="Y44:Z44"/>
    <mergeCell ref="AB44:AC44"/>
    <mergeCell ref="AD44:AH44"/>
    <mergeCell ref="C36:K38"/>
    <mergeCell ref="L36:O36"/>
    <mergeCell ref="P36:R36"/>
    <mergeCell ref="T36:V36"/>
    <mergeCell ref="X36:AJ36"/>
    <mergeCell ref="L37:O37"/>
    <mergeCell ref="Q37:T37"/>
    <mergeCell ref="U37:V37"/>
    <mergeCell ref="W37:AJ37"/>
    <mergeCell ref="L38:AJ38"/>
    <mergeCell ref="AF34:AJ34"/>
    <mergeCell ref="C35:K35"/>
    <mergeCell ref="L35:AJ35"/>
    <mergeCell ref="C31:K33"/>
    <mergeCell ref="L31:O31"/>
    <mergeCell ref="P31:R31"/>
    <mergeCell ref="T31:V31"/>
    <mergeCell ref="X31:AJ31"/>
    <mergeCell ref="L32:O32"/>
    <mergeCell ref="Q32:T32"/>
    <mergeCell ref="U32:V32"/>
    <mergeCell ref="W32:AJ32"/>
    <mergeCell ref="L33:AJ33"/>
    <mergeCell ref="B25:B38"/>
    <mergeCell ref="C25:K25"/>
    <mergeCell ref="L25:AJ25"/>
    <mergeCell ref="C26:K26"/>
    <mergeCell ref="L26:AJ26"/>
    <mergeCell ref="C27:K29"/>
    <mergeCell ref="L27:O27"/>
    <mergeCell ref="P27:R27"/>
    <mergeCell ref="T27:V27"/>
    <mergeCell ref="X27:AJ27"/>
    <mergeCell ref="L28:O28"/>
    <mergeCell ref="Q28:T28"/>
    <mergeCell ref="U28:V28"/>
    <mergeCell ref="W28:AJ28"/>
    <mergeCell ref="L29:AJ29"/>
    <mergeCell ref="C30:K30"/>
    <mergeCell ref="L30:P30"/>
    <mergeCell ref="Q30:Z30"/>
    <mergeCell ref="AA30:AE30"/>
    <mergeCell ref="AF30:AJ30"/>
    <mergeCell ref="C34:K34"/>
    <mergeCell ref="L34:P34"/>
    <mergeCell ref="Q34:Z34"/>
    <mergeCell ref="AA34:AE34"/>
    <mergeCell ref="C22:K24"/>
    <mergeCell ref="L22:O22"/>
    <mergeCell ref="P22:R22"/>
    <mergeCell ref="T22:V22"/>
    <mergeCell ref="X22:AJ22"/>
    <mergeCell ref="L23:O23"/>
    <mergeCell ref="Q23:T23"/>
    <mergeCell ref="U23:V23"/>
    <mergeCell ref="W23:AJ23"/>
    <mergeCell ref="L24:AJ24"/>
    <mergeCell ref="C20:K20"/>
    <mergeCell ref="L20:T20"/>
    <mergeCell ref="U20:Z20"/>
    <mergeCell ref="AA20:AJ20"/>
    <mergeCell ref="C21:K21"/>
    <mergeCell ref="L21:P21"/>
    <mergeCell ref="Q21:Z21"/>
    <mergeCell ref="AA21:AE21"/>
    <mergeCell ref="AF21:AJ21"/>
    <mergeCell ref="X11:AJ11"/>
    <mergeCell ref="M13:N13"/>
    <mergeCell ref="AA13:AH13"/>
    <mergeCell ref="AI13:AJ13"/>
    <mergeCell ref="B14:B24"/>
    <mergeCell ref="C14:K14"/>
    <mergeCell ref="L14:AJ14"/>
    <mergeCell ref="C15:K15"/>
    <mergeCell ref="L15:AJ15"/>
    <mergeCell ref="C16:K18"/>
    <mergeCell ref="L18:AJ18"/>
    <mergeCell ref="C19:K19"/>
    <mergeCell ref="L19:P19"/>
    <mergeCell ref="Q19:Z19"/>
    <mergeCell ref="AA19:AE19"/>
    <mergeCell ref="AF19:AJ19"/>
    <mergeCell ref="L16:O16"/>
    <mergeCell ref="P16:R16"/>
    <mergeCell ref="T16:V16"/>
    <mergeCell ref="X16:AJ16"/>
    <mergeCell ref="L17:O17"/>
    <mergeCell ref="Q17:T17"/>
    <mergeCell ref="U17:V17"/>
    <mergeCell ref="W17:AJ17"/>
    <mergeCell ref="B7:I7"/>
    <mergeCell ref="U8:W8"/>
    <mergeCell ref="X8:AJ8"/>
    <mergeCell ref="X9:AJ9"/>
    <mergeCell ref="U10:W10"/>
    <mergeCell ref="X10:AJ10"/>
    <mergeCell ref="AA3:AE3"/>
    <mergeCell ref="AF3:AJ3"/>
    <mergeCell ref="B5:AJ5"/>
    <mergeCell ref="Z6:AA6"/>
    <mergeCell ref="AB6:AC6"/>
    <mergeCell ref="AE6:AF6"/>
    <mergeCell ref="AH6:AI6"/>
  </mergeCells>
  <phoneticPr fontId="2"/>
  <dataValidations count="2">
    <dataValidation type="list" allowBlank="1" showInputMessage="1" showErrorMessage="1" sqref="N41:O63">
      <formula1>"○"</formula1>
    </dataValidation>
    <dataValidation type="list" allowBlank="1" showInputMessage="1" showErrorMessage="1" sqref="AA41:AA63 X41:X63 U41:U63">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1"/>
  <sheetViews>
    <sheetView zoomScaleNormal="100" workbookViewId="0">
      <selection activeCell="Y10" sqref="Y10:AK10"/>
    </sheetView>
  </sheetViews>
  <sheetFormatPr defaultColWidth="9"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622" t="s">
        <v>1020</v>
      </c>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H2" s="622"/>
    </row>
    <row r="3" spans="2:37" s="2" customFormat="1" ht="14.25" customHeight="1" x14ac:dyDescent="0.15">
      <c r="AB3" s="956" t="s">
        <v>108</v>
      </c>
      <c r="AC3" s="957"/>
      <c r="AD3" s="957"/>
      <c r="AE3" s="957"/>
      <c r="AF3" s="958"/>
      <c r="AG3" s="959"/>
      <c r="AH3" s="960"/>
      <c r="AI3" s="960"/>
      <c r="AJ3" s="960"/>
      <c r="AK3" s="961"/>
    </row>
    <row r="4" spans="2:37" s="2" customFormat="1" x14ac:dyDescent="0.15"/>
    <row r="5" spans="2:37" s="2" customFormat="1" x14ac:dyDescent="0.15">
      <c r="B5" s="954" t="s">
        <v>1021</v>
      </c>
      <c r="C5" s="954"/>
      <c r="D5" s="954"/>
      <c r="E5" s="954"/>
      <c r="F5" s="954"/>
      <c r="G5" s="954"/>
      <c r="H5" s="954"/>
      <c r="I5" s="954"/>
      <c r="J5" s="954"/>
      <c r="K5" s="954"/>
      <c r="L5" s="954"/>
      <c r="M5" s="954"/>
      <c r="N5" s="954"/>
      <c r="O5" s="954"/>
      <c r="P5" s="954"/>
      <c r="Q5" s="954"/>
      <c r="R5" s="954"/>
      <c r="S5" s="954"/>
      <c r="T5" s="954"/>
      <c r="U5" s="954"/>
      <c r="V5" s="954"/>
      <c r="W5" s="954"/>
      <c r="X5" s="954"/>
      <c r="Y5" s="954"/>
      <c r="Z5" s="954"/>
      <c r="AA5" s="954"/>
      <c r="AB5" s="954"/>
      <c r="AC5" s="954"/>
      <c r="AD5" s="954"/>
      <c r="AE5" s="954"/>
      <c r="AF5" s="954"/>
      <c r="AG5" s="954"/>
      <c r="AH5" s="954"/>
      <c r="AI5" s="954"/>
      <c r="AJ5" s="954"/>
      <c r="AK5" s="954"/>
    </row>
    <row r="6" spans="2:37" s="2" customFormat="1" ht="13.5" customHeight="1" x14ac:dyDescent="0.15">
      <c r="AA6" s="962" t="s">
        <v>109</v>
      </c>
      <c r="AB6" s="962"/>
      <c r="AC6" s="962"/>
      <c r="AD6" s="962"/>
      <c r="AE6" s="626" t="s">
        <v>110</v>
      </c>
      <c r="AF6" s="954"/>
      <c r="AG6" s="954"/>
      <c r="AH6" t="s">
        <v>111</v>
      </c>
      <c r="AI6" s="954"/>
      <c r="AJ6" s="954"/>
      <c r="AK6" t="s">
        <v>180</v>
      </c>
    </row>
    <row r="7" spans="2:37" s="2" customFormat="1" x14ac:dyDescent="0.15">
      <c r="B7" s="954" t="s">
        <v>968</v>
      </c>
      <c r="C7" s="954"/>
      <c r="D7" s="954"/>
      <c r="E7" s="954"/>
      <c r="F7" s="954"/>
      <c r="G7" s="954"/>
      <c r="H7" s="954"/>
      <c r="I7" s="954"/>
      <c r="J7" s="954"/>
      <c r="K7" s="954"/>
      <c r="L7" s="621"/>
      <c r="M7" s="621"/>
      <c r="N7" s="621"/>
      <c r="O7" s="621"/>
      <c r="P7" s="621"/>
      <c r="Q7" s="621"/>
      <c r="R7" s="621"/>
      <c r="S7" s="621"/>
      <c r="T7" s="621"/>
      <c r="U7" s="621"/>
    </row>
    <row r="8" spans="2:37" s="2" customFormat="1" x14ac:dyDescent="0.15">
      <c r="V8" s="955" t="s">
        <v>969</v>
      </c>
      <c r="W8" s="955"/>
      <c r="X8" s="955"/>
      <c r="Y8" s="955"/>
      <c r="Z8" s="955"/>
      <c r="AA8" s="955"/>
      <c r="AB8" s="955"/>
      <c r="AC8" s="955"/>
      <c r="AD8" s="955"/>
      <c r="AE8" s="955"/>
      <c r="AF8" s="955"/>
      <c r="AG8" s="955"/>
      <c r="AH8" s="955"/>
      <c r="AI8" s="955"/>
      <c r="AJ8" s="955"/>
      <c r="AK8" s="955"/>
    </row>
    <row r="9" spans="2:37" s="2" customFormat="1" x14ac:dyDescent="0.15">
      <c r="Y9" s="954"/>
      <c r="Z9" s="954"/>
      <c r="AA9" s="954"/>
      <c r="AB9" s="954"/>
      <c r="AC9" s="954"/>
      <c r="AD9" s="954"/>
      <c r="AE9" s="954"/>
      <c r="AF9" s="954"/>
      <c r="AG9" s="954"/>
      <c r="AH9" s="954"/>
      <c r="AI9" s="954"/>
      <c r="AJ9" s="954"/>
      <c r="AK9" s="954"/>
    </row>
    <row r="10" spans="2:37" s="2" customFormat="1" x14ac:dyDescent="0.15">
      <c r="V10" s="954" t="s">
        <v>970</v>
      </c>
      <c r="W10" s="954"/>
      <c r="X10" s="954"/>
      <c r="Y10" s="954"/>
      <c r="Z10" s="954"/>
      <c r="AA10" s="954"/>
      <c r="AB10" s="954"/>
      <c r="AC10" s="954"/>
      <c r="AD10" s="954"/>
      <c r="AE10" s="954"/>
      <c r="AF10" s="954"/>
      <c r="AG10" s="954"/>
      <c r="AH10" s="954"/>
      <c r="AI10" s="954"/>
      <c r="AJ10" s="954"/>
      <c r="AK10" s="954"/>
    </row>
    <row r="11" spans="2:37" s="2" customFormat="1" x14ac:dyDescent="0.15">
      <c r="Y11" s="954"/>
      <c r="Z11" s="954"/>
      <c r="AA11" s="954"/>
      <c r="AB11" s="954"/>
      <c r="AC11" s="954"/>
      <c r="AD11" s="954"/>
      <c r="AE11" s="954"/>
      <c r="AF11" s="954"/>
      <c r="AG11" s="954"/>
      <c r="AH11" s="954"/>
      <c r="AI11" s="954"/>
      <c r="AJ11" s="954"/>
      <c r="AK11" s="954"/>
    </row>
    <row r="12" spans="2:37" s="2" customFormat="1" x14ac:dyDescent="0.15">
      <c r="C12" s="622" t="s">
        <v>971</v>
      </c>
      <c r="D12" s="622"/>
    </row>
    <row r="13" spans="2:37" s="2" customFormat="1" x14ac:dyDescent="0.15">
      <c r="N13" s="963"/>
      <c r="O13" s="963"/>
      <c r="AB13" s="956" t="s">
        <v>972</v>
      </c>
      <c r="AC13" s="957"/>
      <c r="AD13" s="957"/>
      <c r="AE13" s="957"/>
      <c r="AF13" s="957"/>
      <c r="AG13" s="957"/>
      <c r="AH13" s="957"/>
      <c r="AI13" s="958"/>
      <c r="AJ13" s="964"/>
      <c r="AK13" s="965"/>
    </row>
    <row r="14" spans="2:37" s="2" customFormat="1" ht="14.25" customHeight="1" x14ac:dyDescent="0.15">
      <c r="B14" s="966" t="s">
        <v>1022</v>
      </c>
      <c r="C14" s="969" t="s">
        <v>114</v>
      </c>
      <c r="D14" s="970"/>
      <c r="E14" s="970"/>
      <c r="F14" s="970"/>
      <c r="G14" s="970"/>
      <c r="H14" s="970"/>
      <c r="I14" s="970"/>
      <c r="J14" s="970"/>
      <c r="K14" s="970"/>
      <c r="L14" s="971"/>
      <c r="M14" s="1095"/>
      <c r="N14" s="1096"/>
      <c r="O14" s="1096"/>
      <c r="P14" s="1096"/>
      <c r="Q14" s="1096"/>
      <c r="R14" s="1096"/>
      <c r="S14" s="1096"/>
      <c r="T14" s="1096"/>
      <c r="U14" s="1096"/>
      <c r="V14" s="1096"/>
      <c r="W14" s="1096"/>
      <c r="X14" s="1096"/>
      <c r="Y14" s="1096"/>
      <c r="Z14" s="1096"/>
      <c r="AA14" s="1096"/>
      <c r="AB14" s="1096"/>
      <c r="AC14" s="1096"/>
      <c r="AD14" s="1096"/>
      <c r="AE14" s="1096"/>
      <c r="AF14" s="1096"/>
      <c r="AG14" s="1096"/>
      <c r="AH14" s="1096"/>
      <c r="AI14" s="1096"/>
      <c r="AJ14" s="1096"/>
      <c r="AK14" s="1097"/>
    </row>
    <row r="15" spans="2:37" s="2" customFormat="1" ht="14.25" customHeight="1" x14ac:dyDescent="0.15">
      <c r="B15" s="967"/>
      <c r="C15" s="975" t="s">
        <v>115</v>
      </c>
      <c r="D15" s="976"/>
      <c r="E15" s="976"/>
      <c r="F15" s="976"/>
      <c r="G15" s="976"/>
      <c r="H15" s="976"/>
      <c r="I15" s="976"/>
      <c r="J15" s="976"/>
      <c r="K15" s="976"/>
      <c r="L15" s="976"/>
      <c r="M15" s="1098"/>
      <c r="N15" s="1099"/>
      <c r="O15" s="1099"/>
      <c r="P15" s="1099"/>
      <c r="Q15" s="1099"/>
      <c r="R15" s="1099"/>
      <c r="S15" s="1099"/>
      <c r="T15" s="1099"/>
      <c r="U15" s="1099"/>
      <c r="V15" s="1099"/>
      <c r="W15" s="1099"/>
      <c r="X15" s="1099"/>
      <c r="Y15" s="1099"/>
      <c r="Z15" s="1099"/>
      <c r="AA15" s="1099"/>
      <c r="AB15" s="1099"/>
      <c r="AC15" s="1099"/>
      <c r="AD15" s="1099"/>
      <c r="AE15" s="1099"/>
      <c r="AF15" s="1099"/>
      <c r="AG15" s="1099"/>
      <c r="AH15" s="1099"/>
      <c r="AI15" s="1099"/>
      <c r="AJ15" s="1099"/>
      <c r="AK15" s="1100"/>
    </row>
    <row r="16" spans="2:37" s="2" customFormat="1" ht="13.5" customHeight="1" x14ac:dyDescent="0.15">
      <c r="B16" s="967"/>
      <c r="C16" s="969" t="s">
        <v>374</v>
      </c>
      <c r="D16" s="970"/>
      <c r="E16" s="970"/>
      <c r="F16" s="970"/>
      <c r="G16" s="970"/>
      <c r="H16" s="970"/>
      <c r="I16" s="970"/>
      <c r="J16" s="970"/>
      <c r="K16" s="970"/>
      <c r="L16" s="980"/>
      <c r="M16" s="964" t="s">
        <v>974</v>
      </c>
      <c r="N16" s="991"/>
      <c r="O16" s="991"/>
      <c r="P16" s="991"/>
      <c r="Q16" s="991"/>
      <c r="R16" s="991"/>
      <c r="S16" s="991"/>
      <c r="T16" s="592" t="s">
        <v>975</v>
      </c>
      <c r="U16" s="991"/>
      <c r="V16" s="991"/>
      <c r="W16" s="991"/>
      <c r="X16" s="592" t="s">
        <v>856</v>
      </c>
      <c r="Y16" s="991"/>
      <c r="Z16" s="991"/>
      <c r="AA16" s="991"/>
      <c r="AB16" s="991"/>
      <c r="AC16" s="991"/>
      <c r="AD16" s="991"/>
      <c r="AE16" s="991"/>
      <c r="AF16" s="991"/>
      <c r="AG16" s="991"/>
      <c r="AH16" s="991"/>
      <c r="AI16" s="991"/>
      <c r="AJ16" s="991"/>
      <c r="AK16" s="965"/>
    </row>
    <row r="17" spans="2:37" s="2" customFormat="1" ht="13.5" customHeight="1" x14ac:dyDescent="0.15">
      <c r="B17" s="967"/>
      <c r="C17" s="975"/>
      <c r="D17" s="976"/>
      <c r="E17" s="976"/>
      <c r="F17" s="976"/>
      <c r="G17" s="976"/>
      <c r="H17" s="976"/>
      <c r="I17" s="976"/>
      <c r="J17" s="976"/>
      <c r="K17" s="976"/>
      <c r="L17" s="981"/>
      <c r="M17" s="992" t="s">
        <v>976</v>
      </c>
      <c r="N17" s="905"/>
      <c r="O17" s="905"/>
      <c r="P17" s="905"/>
      <c r="Q17" s="623" t="s">
        <v>977</v>
      </c>
      <c r="R17" s="905"/>
      <c r="S17" s="905"/>
      <c r="T17" s="905"/>
      <c r="U17" s="905"/>
      <c r="V17" s="905" t="s">
        <v>978</v>
      </c>
      <c r="W17" s="905"/>
      <c r="X17" s="905"/>
      <c r="Y17" s="905"/>
      <c r="Z17" s="905"/>
      <c r="AA17" s="905"/>
      <c r="AB17" s="905"/>
      <c r="AC17" s="905"/>
      <c r="AD17" s="905"/>
      <c r="AE17" s="905"/>
      <c r="AF17" s="905"/>
      <c r="AG17" s="905"/>
      <c r="AH17" s="905"/>
      <c r="AI17" s="905"/>
      <c r="AJ17" s="905"/>
      <c r="AK17" s="1101"/>
    </row>
    <row r="18" spans="2:37" s="2" customFormat="1" x14ac:dyDescent="0.15">
      <c r="B18" s="967"/>
      <c r="C18" s="982"/>
      <c r="D18" s="983"/>
      <c r="E18" s="983"/>
      <c r="F18" s="983"/>
      <c r="G18" s="983"/>
      <c r="H18" s="983"/>
      <c r="I18" s="983"/>
      <c r="J18" s="983"/>
      <c r="K18" s="983"/>
      <c r="L18" s="984"/>
      <c r="M18" s="985" t="s">
        <v>116</v>
      </c>
      <c r="N18" s="986"/>
      <c r="O18" s="986"/>
      <c r="P18" s="986"/>
      <c r="Q18" s="986"/>
      <c r="R18" s="986"/>
      <c r="S18" s="986"/>
      <c r="T18" s="986"/>
      <c r="U18" s="986"/>
      <c r="V18" s="986"/>
      <c r="W18" s="986"/>
      <c r="X18" s="986"/>
      <c r="Y18" s="986"/>
      <c r="Z18" s="986"/>
      <c r="AA18" s="986"/>
      <c r="AB18" s="986"/>
      <c r="AC18" s="986"/>
      <c r="AD18" s="986"/>
      <c r="AE18" s="986"/>
      <c r="AF18" s="986"/>
      <c r="AG18" s="986"/>
      <c r="AH18" s="986"/>
      <c r="AI18" s="986"/>
      <c r="AJ18" s="986"/>
      <c r="AK18" s="987"/>
    </row>
    <row r="19" spans="2:37" s="2" customFormat="1" ht="14.25" customHeight="1" x14ac:dyDescent="0.15">
      <c r="B19" s="967"/>
      <c r="C19" s="988" t="s">
        <v>117</v>
      </c>
      <c r="D19" s="989"/>
      <c r="E19" s="989"/>
      <c r="F19" s="989"/>
      <c r="G19" s="989"/>
      <c r="H19" s="989"/>
      <c r="I19" s="989"/>
      <c r="J19" s="989"/>
      <c r="K19" s="989"/>
      <c r="L19" s="990"/>
      <c r="M19" s="956" t="s">
        <v>118</v>
      </c>
      <c r="N19" s="957"/>
      <c r="O19" s="957"/>
      <c r="P19" s="957"/>
      <c r="Q19" s="958"/>
      <c r="R19" s="959"/>
      <c r="S19" s="960"/>
      <c r="T19" s="960"/>
      <c r="U19" s="960"/>
      <c r="V19" s="960"/>
      <c r="W19" s="960"/>
      <c r="X19" s="960"/>
      <c r="Y19" s="960"/>
      <c r="Z19" s="960"/>
      <c r="AA19" s="961"/>
      <c r="AB19" s="964" t="s">
        <v>119</v>
      </c>
      <c r="AC19" s="991"/>
      <c r="AD19" s="991"/>
      <c r="AE19" s="991"/>
      <c r="AF19" s="965"/>
      <c r="AG19" s="959"/>
      <c r="AH19" s="960"/>
      <c r="AI19" s="960"/>
      <c r="AJ19" s="960"/>
      <c r="AK19" s="961"/>
    </row>
    <row r="20" spans="2:37" ht="14.25" customHeight="1" x14ac:dyDescent="0.15">
      <c r="B20" s="967"/>
      <c r="C20" s="995" t="s">
        <v>1023</v>
      </c>
      <c r="D20" s="995"/>
      <c r="E20" s="995"/>
      <c r="F20" s="995"/>
      <c r="G20" s="995"/>
      <c r="H20" s="995"/>
      <c r="I20" s="995"/>
      <c r="J20" s="995"/>
      <c r="K20" s="995"/>
      <c r="L20" s="995"/>
      <c r="M20" s="996"/>
      <c r="N20" s="997"/>
      <c r="O20" s="997"/>
      <c r="P20" s="997"/>
      <c r="Q20" s="997"/>
      <c r="R20" s="997"/>
      <c r="S20" s="997"/>
      <c r="T20" s="997"/>
      <c r="U20" s="998"/>
      <c r="V20" s="996" t="s">
        <v>120</v>
      </c>
      <c r="W20" s="997"/>
      <c r="X20" s="997"/>
      <c r="Y20" s="997"/>
      <c r="Z20" s="997"/>
      <c r="AA20" s="998"/>
      <c r="AB20" s="996"/>
      <c r="AC20" s="997"/>
      <c r="AD20" s="997"/>
      <c r="AE20" s="997"/>
      <c r="AF20" s="997"/>
      <c r="AG20" s="997"/>
      <c r="AH20" s="997"/>
      <c r="AI20" s="997"/>
      <c r="AJ20" s="997"/>
      <c r="AK20" s="998"/>
    </row>
    <row r="21" spans="2:37" ht="14.25" customHeight="1" x14ac:dyDescent="0.15">
      <c r="B21" s="967"/>
      <c r="C21" s="995" t="s">
        <v>150</v>
      </c>
      <c r="D21" s="995"/>
      <c r="E21" s="995"/>
      <c r="F21" s="995"/>
      <c r="G21" s="995"/>
      <c r="H21" s="995"/>
      <c r="I21" s="995"/>
      <c r="J21" s="999"/>
      <c r="K21" s="999"/>
      <c r="L21" s="1000"/>
      <c r="M21" s="996" t="s">
        <v>121</v>
      </c>
      <c r="N21" s="997"/>
      <c r="O21" s="997"/>
      <c r="P21" s="997"/>
      <c r="Q21" s="998"/>
      <c r="R21" s="1001"/>
      <c r="S21" s="1002"/>
      <c r="T21" s="1002"/>
      <c r="U21" s="1002"/>
      <c r="V21" s="1002"/>
      <c r="W21" s="1002"/>
      <c r="X21" s="1002"/>
      <c r="Y21" s="1002"/>
      <c r="Z21" s="1002"/>
      <c r="AA21" s="1003"/>
      <c r="AB21" s="997" t="s">
        <v>122</v>
      </c>
      <c r="AC21" s="997"/>
      <c r="AD21" s="997"/>
      <c r="AE21" s="997"/>
      <c r="AF21" s="998"/>
      <c r="AG21" s="1001"/>
      <c r="AH21" s="1002"/>
      <c r="AI21" s="1002"/>
      <c r="AJ21" s="1002"/>
      <c r="AK21" s="1003"/>
    </row>
    <row r="22" spans="2:37" ht="13.5" customHeight="1" x14ac:dyDescent="0.15">
      <c r="B22" s="967"/>
      <c r="C22" s="1004" t="s">
        <v>123</v>
      </c>
      <c r="D22" s="1004"/>
      <c r="E22" s="1004"/>
      <c r="F22" s="1004"/>
      <c r="G22" s="1004"/>
      <c r="H22" s="1004"/>
      <c r="I22" s="1004"/>
      <c r="J22" s="1005"/>
      <c r="K22" s="1005"/>
      <c r="L22" s="1005"/>
      <c r="M22" s="964" t="s">
        <v>974</v>
      </c>
      <c r="N22" s="991"/>
      <c r="O22" s="991"/>
      <c r="P22" s="991"/>
      <c r="Q22" s="991"/>
      <c r="R22" s="991"/>
      <c r="S22" s="991"/>
      <c r="T22" s="592" t="s">
        <v>975</v>
      </c>
      <c r="U22" s="991"/>
      <c r="V22" s="991"/>
      <c r="W22" s="991"/>
      <c r="X22" s="592" t="s">
        <v>856</v>
      </c>
      <c r="Y22" s="991"/>
      <c r="Z22" s="991"/>
      <c r="AA22" s="991"/>
      <c r="AB22" s="991"/>
      <c r="AC22" s="991"/>
      <c r="AD22" s="991"/>
      <c r="AE22" s="991"/>
      <c r="AF22" s="991"/>
      <c r="AG22" s="991"/>
      <c r="AH22" s="991"/>
      <c r="AI22" s="991"/>
      <c r="AJ22" s="991"/>
      <c r="AK22" s="965"/>
    </row>
    <row r="23" spans="2:37" ht="14.25" customHeight="1" x14ac:dyDescent="0.15">
      <c r="B23" s="967"/>
      <c r="C23" s="1004"/>
      <c r="D23" s="1004"/>
      <c r="E23" s="1004"/>
      <c r="F23" s="1004"/>
      <c r="G23" s="1004"/>
      <c r="H23" s="1004"/>
      <c r="I23" s="1004"/>
      <c r="J23" s="1005"/>
      <c r="K23" s="1005"/>
      <c r="L23" s="1005"/>
      <c r="M23" s="992" t="s">
        <v>976</v>
      </c>
      <c r="N23" s="905"/>
      <c r="O23" s="905"/>
      <c r="P23" s="905"/>
      <c r="Q23" s="623" t="s">
        <v>977</v>
      </c>
      <c r="R23" s="905"/>
      <c r="S23" s="905"/>
      <c r="T23" s="905"/>
      <c r="U23" s="905"/>
      <c r="V23" s="905" t="s">
        <v>978</v>
      </c>
      <c r="W23" s="905"/>
      <c r="X23" s="905"/>
      <c r="Y23" s="905"/>
      <c r="Z23" s="905"/>
      <c r="AA23" s="905"/>
      <c r="AB23" s="905"/>
      <c r="AC23" s="905"/>
      <c r="AD23" s="905"/>
      <c r="AE23" s="905"/>
      <c r="AF23" s="905"/>
      <c r="AG23" s="905"/>
      <c r="AH23" s="905"/>
      <c r="AI23" s="905"/>
      <c r="AJ23" s="905"/>
      <c r="AK23" s="1101"/>
    </row>
    <row r="24" spans="2:37" x14ac:dyDescent="0.15">
      <c r="B24" s="968"/>
      <c r="C24" s="908"/>
      <c r="D24" s="908"/>
      <c r="E24" s="908"/>
      <c r="F24" s="908"/>
      <c r="G24" s="908"/>
      <c r="H24" s="908"/>
      <c r="I24" s="908"/>
      <c r="J24" s="1006"/>
      <c r="K24" s="1006"/>
      <c r="L24" s="1006"/>
      <c r="M24" s="985"/>
      <c r="N24" s="986"/>
      <c r="O24" s="986"/>
      <c r="P24" s="986"/>
      <c r="Q24" s="986"/>
      <c r="R24" s="986"/>
      <c r="S24" s="986"/>
      <c r="T24" s="986"/>
      <c r="U24" s="986"/>
      <c r="V24" s="986"/>
      <c r="W24" s="986"/>
      <c r="X24" s="986"/>
      <c r="Y24" s="986"/>
      <c r="Z24" s="986"/>
      <c r="AA24" s="986"/>
      <c r="AB24" s="986"/>
      <c r="AC24" s="986"/>
      <c r="AD24" s="986"/>
      <c r="AE24" s="986"/>
      <c r="AF24" s="986"/>
      <c r="AG24" s="986"/>
      <c r="AH24" s="986"/>
      <c r="AI24" s="986"/>
      <c r="AJ24" s="986"/>
      <c r="AK24" s="987"/>
    </row>
    <row r="25" spans="2:37" ht="13.5" customHeight="1" x14ac:dyDescent="0.15">
      <c r="B25" s="1010" t="s">
        <v>990</v>
      </c>
      <c r="C25" s="1004" t="s">
        <v>1024</v>
      </c>
      <c r="D25" s="1004"/>
      <c r="E25" s="1004"/>
      <c r="F25" s="1004"/>
      <c r="G25" s="1004"/>
      <c r="H25" s="1004"/>
      <c r="I25" s="1004"/>
      <c r="J25" s="1004"/>
      <c r="K25" s="1004"/>
      <c r="L25" s="1004"/>
      <c r="M25" s="964" t="s">
        <v>974</v>
      </c>
      <c r="N25" s="991"/>
      <c r="O25" s="991"/>
      <c r="P25" s="991"/>
      <c r="Q25" s="991"/>
      <c r="R25" s="991"/>
      <c r="S25" s="991"/>
      <c r="T25" s="592" t="s">
        <v>975</v>
      </c>
      <c r="U25" s="991"/>
      <c r="V25" s="991"/>
      <c r="W25" s="991"/>
      <c r="X25" s="592" t="s">
        <v>856</v>
      </c>
      <c r="Y25" s="991"/>
      <c r="Z25" s="991"/>
      <c r="AA25" s="991"/>
      <c r="AB25" s="991"/>
      <c r="AC25" s="991"/>
      <c r="AD25" s="991"/>
      <c r="AE25" s="991"/>
      <c r="AF25" s="991"/>
      <c r="AG25" s="991"/>
      <c r="AH25" s="991"/>
      <c r="AI25" s="991"/>
      <c r="AJ25" s="991"/>
      <c r="AK25" s="965"/>
    </row>
    <row r="26" spans="2:37" ht="14.25" customHeight="1" x14ac:dyDescent="0.15">
      <c r="B26" s="1011"/>
      <c r="C26" s="1004"/>
      <c r="D26" s="1004"/>
      <c r="E26" s="1004"/>
      <c r="F26" s="1004"/>
      <c r="G26" s="1004"/>
      <c r="H26" s="1004"/>
      <c r="I26" s="1004"/>
      <c r="J26" s="1004"/>
      <c r="K26" s="1004"/>
      <c r="L26" s="1004"/>
      <c r="M26" s="992" t="s">
        <v>976</v>
      </c>
      <c r="N26" s="905"/>
      <c r="O26" s="905"/>
      <c r="P26" s="905"/>
      <c r="Q26" s="623" t="s">
        <v>977</v>
      </c>
      <c r="R26" s="905"/>
      <c r="S26" s="905"/>
      <c r="T26" s="905"/>
      <c r="U26" s="905"/>
      <c r="V26" s="905" t="s">
        <v>978</v>
      </c>
      <c r="W26" s="905"/>
      <c r="X26" s="905"/>
      <c r="Y26" s="905"/>
      <c r="Z26" s="905"/>
      <c r="AA26" s="905"/>
      <c r="AB26" s="905"/>
      <c r="AC26" s="905"/>
      <c r="AD26" s="905"/>
      <c r="AE26" s="905"/>
      <c r="AF26" s="905"/>
      <c r="AG26" s="905"/>
      <c r="AH26" s="905"/>
      <c r="AI26" s="905"/>
      <c r="AJ26" s="905"/>
      <c r="AK26" s="1101"/>
    </row>
    <row r="27" spans="2:37" x14ac:dyDescent="0.15">
      <c r="B27" s="1011"/>
      <c r="C27" s="1004"/>
      <c r="D27" s="1004"/>
      <c r="E27" s="1004"/>
      <c r="F27" s="1004"/>
      <c r="G27" s="1004"/>
      <c r="H27" s="1004"/>
      <c r="I27" s="1004"/>
      <c r="J27" s="1004"/>
      <c r="K27" s="1004"/>
      <c r="L27" s="1004"/>
      <c r="M27" s="985"/>
      <c r="N27" s="986"/>
      <c r="O27" s="986"/>
      <c r="P27" s="986"/>
      <c r="Q27" s="986"/>
      <c r="R27" s="986"/>
      <c r="S27" s="986"/>
      <c r="T27" s="986"/>
      <c r="U27" s="986"/>
      <c r="V27" s="986"/>
      <c r="W27" s="986"/>
      <c r="X27" s="986"/>
      <c r="Y27" s="986"/>
      <c r="Z27" s="986"/>
      <c r="AA27" s="986"/>
      <c r="AB27" s="986"/>
      <c r="AC27" s="986"/>
      <c r="AD27" s="986"/>
      <c r="AE27" s="986"/>
      <c r="AF27" s="986"/>
      <c r="AG27" s="986"/>
      <c r="AH27" s="986"/>
      <c r="AI27" s="986"/>
      <c r="AJ27" s="986"/>
      <c r="AK27" s="987"/>
    </row>
    <row r="28" spans="2:37" ht="14.25" customHeight="1" x14ac:dyDescent="0.15">
      <c r="B28" s="1011"/>
      <c r="C28" s="1004" t="s">
        <v>117</v>
      </c>
      <c r="D28" s="1004"/>
      <c r="E28" s="1004"/>
      <c r="F28" s="1004"/>
      <c r="G28" s="1004"/>
      <c r="H28" s="1004"/>
      <c r="I28" s="1004"/>
      <c r="J28" s="1004"/>
      <c r="K28" s="1004"/>
      <c r="L28" s="1004"/>
      <c r="M28" s="956" t="s">
        <v>118</v>
      </c>
      <c r="N28" s="957"/>
      <c r="O28" s="957"/>
      <c r="P28" s="957"/>
      <c r="Q28" s="958"/>
      <c r="R28" s="959"/>
      <c r="S28" s="960"/>
      <c r="T28" s="960"/>
      <c r="U28" s="960"/>
      <c r="V28" s="960"/>
      <c r="W28" s="960"/>
      <c r="X28" s="960"/>
      <c r="Y28" s="960"/>
      <c r="Z28" s="960"/>
      <c r="AA28" s="961"/>
      <c r="AB28" s="964" t="s">
        <v>119</v>
      </c>
      <c r="AC28" s="991"/>
      <c r="AD28" s="991"/>
      <c r="AE28" s="991"/>
      <c r="AF28" s="965"/>
      <c r="AG28" s="959"/>
      <c r="AH28" s="960"/>
      <c r="AI28" s="960"/>
      <c r="AJ28" s="960"/>
      <c r="AK28" s="961"/>
    </row>
    <row r="29" spans="2:37" ht="13.5" customHeight="1" x14ac:dyDescent="0.15">
      <c r="B29" s="1011"/>
      <c r="C29" s="1016" t="s">
        <v>153</v>
      </c>
      <c r="D29" s="1016"/>
      <c r="E29" s="1016"/>
      <c r="F29" s="1016"/>
      <c r="G29" s="1016"/>
      <c r="H29" s="1016"/>
      <c r="I29" s="1016"/>
      <c r="J29" s="1016"/>
      <c r="K29" s="1016"/>
      <c r="L29" s="1016"/>
      <c r="M29" s="964" t="s">
        <v>974</v>
      </c>
      <c r="N29" s="991"/>
      <c r="O29" s="991"/>
      <c r="P29" s="991"/>
      <c r="Q29" s="991"/>
      <c r="R29" s="991"/>
      <c r="S29" s="991"/>
      <c r="T29" s="592" t="s">
        <v>975</v>
      </c>
      <c r="U29" s="991"/>
      <c r="V29" s="991"/>
      <c r="W29" s="991"/>
      <c r="X29" s="592" t="s">
        <v>856</v>
      </c>
      <c r="Y29" s="991"/>
      <c r="Z29" s="991"/>
      <c r="AA29" s="991"/>
      <c r="AB29" s="991"/>
      <c r="AC29" s="991"/>
      <c r="AD29" s="991"/>
      <c r="AE29" s="991"/>
      <c r="AF29" s="991"/>
      <c r="AG29" s="991"/>
      <c r="AH29" s="991"/>
      <c r="AI29" s="991"/>
      <c r="AJ29" s="991"/>
      <c r="AK29" s="965"/>
    </row>
    <row r="30" spans="2:37" ht="14.25" customHeight="1" x14ac:dyDescent="0.15">
      <c r="B30" s="1011"/>
      <c r="C30" s="1016"/>
      <c r="D30" s="1016"/>
      <c r="E30" s="1016"/>
      <c r="F30" s="1016"/>
      <c r="G30" s="1016"/>
      <c r="H30" s="1016"/>
      <c r="I30" s="1016"/>
      <c r="J30" s="1016"/>
      <c r="K30" s="1016"/>
      <c r="L30" s="1016"/>
      <c r="M30" s="992" t="s">
        <v>976</v>
      </c>
      <c r="N30" s="905"/>
      <c r="O30" s="905"/>
      <c r="P30" s="905"/>
      <c r="Q30" s="623" t="s">
        <v>977</v>
      </c>
      <c r="R30" s="905"/>
      <c r="S30" s="905"/>
      <c r="T30" s="905"/>
      <c r="U30" s="905"/>
      <c r="V30" s="905" t="s">
        <v>978</v>
      </c>
      <c r="W30" s="905"/>
      <c r="X30" s="905"/>
      <c r="Y30" s="905"/>
      <c r="Z30" s="905"/>
      <c r="AA30" s="905"/>
      <c r="AB30" s="905"/>
      <c r="AC30" s="905"/>
      <c r="AD30" s="905"/>
      <c r="AE30" s="905"/>
      <c r="AF30" s="905"/>
      <c r="AG30" s="905"/>
      <c r="AH30" s="905"/>
      <c r="AI30" s="905"/>
      <c r="AJ30" s="905"/>
      <c r="AK30" s="1101"/>
    </row>
    <row r="31" spans="2:37" x14ac:dyDescent="0.15">
      <c r="B31" s="1011"/>
      <c r="C31" s="1016"/>
      <c r="D31" s="1016"/>
      <c r="E31" s="1016"/>
      <c r="F31" s="1016"/>
      <c r="G31" s="1016"/>
      <c r="H31" s="1016"/>
      <c r="I31" s="1016"/>
      <c r="J31" s="1016"/>
      <c r="K31" s="1016"/>
      <c r="L31" s="1016"/>
      <c r="M31" s="985"/>
      <c r="N31" s="986"/>
      <c r="O31" s="986"/>
      <c r="P31" s="986"/>
      <c r="Q31" s="986"/>
      <c r="R31" s="986"/>
      <c r="S31" s="986"/>
      <c r="T31" s="986"/>
      <c r="U31" s="986"/>
      <c r="V31" s="986"/>
      <c r="W31" s="986"/>
      <c r="X31" s="986"/>
      <c r="Y31" s="986"/>
      <c r="Z31" s="986"/>
      <c r="AA31" s="986"/>
      <c r="AB31" s="986"/>
      <c r="AC31" s="986"/>
      <c r="AD31" s="986"/>
      <c r="AE31" s="986"/>
      <c r="AF31" s="986"/>
      <c r="AG31" s="986"/>
      <c r="AH31" s="986"/>
      <c r="AI31" s="986"/>
      <c r="AJ31" s="986"/>
      <c r="AK31" s="987"/>
    </row>
    <row r="32" spans="2:37" ht="14.25" customHeight="1" x14ac:dyDescent="0.15">
      <c r="B32" s="1011"/>
      <c r="C32" s="1004" t="s">
        <v>117</v>
      </c>
      <c r="D32" s="1004"/>
      <c r="E32" s="1004"/>
      <c r="F32" s="1004"/>
      <c r="G32" s="1004"/>
      <c r="H32" s="1004"/>
      <c r="I32" s="1004"/>
      <c r="J32" s="1004"/>
      <c r="K32" s="1004"/>
      <c r="L32" s="1004"/>
      <c r="M32" s="956" t="s">
        <v>118</v>
      </c>
      <c r="N32" s="957"/>
      <c r="O32" s="957"/>
      <c r="P32" s="957"/>
      <c r="Q32" s="958"/>
      <c r="R32" s="959"/>
      <c r="S32" s="960"/>
      <c r="T32" s="960"/>
      <c r="U32" s="960"/>
      <c r="V32" s="960"/>
      <c r="W32" s="960"/>
      <c r="X32" s="960"/>
      <c r="Y32" s="960"/>
      <c r="Z32" s="960"/>
      <c r="AA32" s="961"/>
      <c r="AB32" s="964" t="s">
        <v>119</v>
      </c>
      <c r="AC32" s="991"/>
      <c r="AD32" s="991"/>
      <c r="AE32" s="991"/>
      <c r="AF32" s="965"/>
      <c r="AG32" s="959"/>
      <c r="AH32" s="960"/>
      <c r="AI32" s="960"/>
      <c r="AJ32" s="960"/>
      <c r="AK32" s="961"/>
    </row>
    <row r="33" spans="1:37" ht="14.25" customHeight="1" x14ac:dyDescent="0.15">
      <c r="B33" s="1011"/>
      <c r="C33" s="1004" t="s">
        <v>124</v>
      </c>
      <c r="D33" s="1004"/>
      <c r="E33" s="1004"/>
      <c r="F33" s="1004"/>
      <c r="G33" s="1004"/>
      <c r="H33" s="1004"/>
      <c r="I33" s="1004"/>
      <c r="J33" s="1004"/>
      <c r="K33" s="1004"/>
      <c r="L33" s="1004"/>
      <c r="M33" s="995"/>
      <c r="N33" s="995"/>
      <c r="O33" s="995"/>
      <c r="P33" s="995"/>
      <c r="Q33" s="995"/>
      <c r="R33" s="995"/>
      <c r="S33" s="995"/>
      <c r="T33" s="995"/>
      <c r="U33" s="995"/>
      <c r="V33" s="995"/>
      <c r="W33" s="995"/>
      <c r="X33" s="995"/>
      <c r="Y33" s="995"/>
      <c r="Z33" s="995"/>
      <c r="AA33" s="995"/>
      <c r="AB33" s="995"/>
      <c r="AC33" s="995"/>
      <c r="AD33" s="995"/>
      <c r="AE33" s="995"/>
      <c r="AF33" s="995"/>
      <c r="AG33" s="995"/>
      <c r="AH33" s="995"/>
      <c r="AI33" s="995"/>
      <c r="AJ33" s="995"/>
      <c r="AK33" s="995"/>
    </row>
    <row r="34" spans="1:37" ht="13.5" customHeight="1" x14ac:dyDescent="0.15">
      <c r="B34" s="1011"/>
      <c r="C34" s="1004" t="s">
        <v>125</v>
      </c>
      <c r="D34" s="1004"/>
      <c r="E34" s="1004"/>
      <c r="F34" s="1004"/>
      <c r="G34" s="1004"/>
      <c r="H34" s="1004"/>
      <c r="I34" s="1004"/>
      <c r="J34" s="1004"/>
      <c r="K34" s="1004"/>
      <c r="L34" s="1004"/>
      <c r="M34" s="964" t="s">
        <v>974</v>
      </c>
      <c r="N34" s="991"/>
      <c r="O34" s="991"/>
      <c r="P34" s="991"/>
      <c r="Q34" s="991"/>
      <c r="R34" s="991"/>
      <c r="S34" s="991"/>
      <c r="T34" s="592" t="s">
        <v>975</v>
      </c>
      <c r="U34" s="991"/>
      <c r="V34" s="991"/>
      <c r="W34" s="991"/>
      <c r="X34" s="592" t="s">
        <v>856</v>
      </c>
      <c r="Y34" s="991"/>
      <c r="Z34" s="991"/>
      <c r="AA34" s="991"/>
      <c r="AB34" s="991"/>
      <c r="AC34" s="991"/>
      <c r="AD34" s="991"/>
      <c r="AE34" s="991"/>
      <c r="AF34" s="991"/>
      <c r="AG34" s="991"/>
      <c r="AH34" s="991"/>
      <c r="AI34" s="991"/>
      <c r="AJ34" s="991"/>
      <c r="AK34" s="965"/>
    </row>
    <row r="35" spans="1:37" ht="14.25" customHeight="1" x14ac:dyDescent="0.15">
      <c r="B35" s="1011"/>
      <c r="C35" s="1004"/>
      <c r="D35" s="1004"/>
      <c r="E35" s="1004"/>
      <c r="F35" s="1004"/>
      <c r="G35" s="1004"/>
      <c r="H35" s="1004"/>
      <c r="I35" s="1004"/>
      <c r="J35" s="1004"/>
      <c r="K35" s="1004"/>
      <c r="L35" s="1004"/>
      <c r="M35" s="992" t="s">
        <v>976</v>
      </c>
      <c r="N35" s="905"/>
      <c r="O35" s="905"/>
      <c r="P35" s="905"/>
      <c r="Q35" s="623" t="s">
        <v>977</v>
      </c>
      <c r="R35" s="905"/>
      <c r="S35" s="905"/>
      <c r="T35" s="905"/>
      <c r="U35" s="905"/>
      <c r="V35" s="905" t="s">
        <v>978</v>
      </c>
      <c r="W35" s="905"/>
      <c r="X35" s="905"/>
      <c r="Y35" s="905"/>
      <c r="Z35" s="905"/>
      <c r="AA35" s="905"/>
      <c r="AB35" s="905"/>
      <c r="AC35" s="905"/>
      <c r="AD35" s="905"/>
      <c r="AE35" s="905"/>
      <c r="AF35" s="905"/>
      <c r="AG35" s="905"/>
      <c r="AH35" s="905"/>
      <c r="AI35" s="905"/>
      <c r="AJ35" s="905"/>
      <c r="AK35" s="1101"/>
    </row>
    <row r="36" spans="1:37" x14ac:dyDescent="0.15">
      <c r="B36" s="1012"/>
      <c r="C36" s="1004"/>
      <c r="D36" s="1004"/>
      <c r="E36" s="1004"/>
      <c r="F36" s="1004"/>
      <c r="G36" s="1004"/>
      <c r="H36" s="1004"/>
      <c r="I36" s="1004"/>
      <c r="J36" s="1004"/>
      <c r="K36" s="1004"/>
      <c r="L36" s="1004"/>
      <c r="M36" s="985"/>
      <c r="N36" s="986"/>
      <c r="O36" s="986"/>
      <c r="P36" s="986"/>
      <c r="Q36" s="986"/>
      <c r="R36" s="986"/>
      <c r="S36" s="986"/>
      <c r="T36" s="986"/>
      <c r="U36" s="986"/>
      <c r="V36" s="986"/>
      <c r="W36" s="986"/>
      <c r="X36" s="986"/>
      <c r="Y36" s="986"/>
      <c r="Z36" s="986"/>
      <c r="AA36" s="986"/>
      <c r="AB36" s="986"/>
      <c r="AC36" s="986"/>
      <c r="AD36" s="986"/>
      <c r="AE36" s="986"/>
      <c r="AF36" s="986"/>
      <c r="AG36" s="986"/>
      <c r="AH36" s="986"/>
      <c r="AI36" s="986"/>
      <c r="AJ36" s="986"/>
      <c r="AK36" s="987"/>
    </row>
    <row r="37" spans="1:37" ht="13.5" customHeight="1" x14ac:dyDescent="0.15">
      <c r="B37" s="1112" t="s">
        <v>994</v>
      </c>
      <c r="C37" s="1115" t="s">
        <v>126</v>
      </c>
      <c r="D37" s="1115"/>
      <c r="E37" s="1115"/>
      <c r="F37" s="1115"/>
      <c r="G37" s="1115"/>
      <c r="H37" s="1115"/>
      <c r="I37" s="1115"/>
      <c r="J37" s="1115"/>
      <c r="K37" s="1115"/>
      <c r="L37" s="1115"/>
      <c r="M37" s="1115"/>
      <c r="N37" s="1115"/>
      <c r="O37" s="1032" t="s">
        <v>127</v>
      </c>
      <c r="P37" s="1033"/>
      <c r="Q37" s="991" t="s">
        <v>995</v>
      </c>
      <c r="R37" s="991"/>
      <c r="S37" s="991"/>
      <c r="T37" s="991"/>
      <c r="U37" s="965"/>
      <c r="V37" s="964" t="s">
        <v>128</v>
      </c>
      <c r="W37" s="991"/>
      <c r="X37" s="991"/>
      <c r="Y37" s="991"/>
      <c r="Z37" s="991"/>
      <c r="AA37" s="991"/>
      <c r="AB37" s="991"/>
      <c r="AC37" s="991"/>
      <c r="AD37" s="965"/>
      <c r="AE37" s="964" t="s">
        <v>129</v>
      </c>
      <c r="AF37" s="991"/>
      <c r="AG37" s="991"/>
      <c r="AH37" s="991"/>
      <c r="AI37" s="991"/>
      <c r="AJ37" s="964" t="s">
        <v>130</v>
      </c>
      <c r="AK37" s="965"/>
    </row>
    <row r="38" spans="1:37" ht="14.25" customHeight="1" x14ac:dyDescent="0.15">
      <c r="B38" s="1113"/>
      <c r="C38" s="1104"/>
      <c r="D38" s="1104"/>
      <c r="E38" s="1104"/>
      <c r="F38" s="1104"/>
      <c r="G38" s="1104"/>
      <c r="H38" s="1104"/>
      <c r="I38" s="1104"/>
      <c r="J38" s="1104"/>
      <c r="K38" s="1104"/>
      <c r="L38" s="1104"/>
      <c r="M38" s="1104"/>
      <c r="N38" s="1104"/>
      <c r="O38" s="1040"/>
      <c r="P38" s="1041"/>
      <c r="Q38" s="1035" t="s">
        <v>131</v>
      </c>
      <c r="R38" s="1035"/>
      <c r="S38" s="1035"/>
      <c r="T38" s="1035"/>
      <c r="U38" s="1036"/>
      <c r="V38" s="1102"/>
      <c r="W38" s="1035"/>
      <c r="X38" s="1035"/>
      <c r="Y38" s="1035"/>
      <c r="Z38" s="1035"/>
      <c r="AA38" s="1035"/>
      <c r="AB38" s="1035"/>
      <c r="AC38" s="1035"/>
      <c r="AD38" s="1036"/>
      <c r="AE38" s="1102" t="s">
        <v>131</v>
      </c>
      <c r="AF38" s="1035"/>
      <c r="AG38" s="904"/>
      <c r="AH38" s="904"/>
      <c r="AI38" s="904"/>
      <c r="AJ38" s="1103" t="s">
        <v>132</v>
      </c>
      <c r="AK38" s="1020"/>
    </row>
    <row r="39" spans="1:37" ht="30.75" customHeight="1" x14ac:dyDescent="0.15">
      <c r="A39" s="87"/>
      <c r="B39" s="1114"/>
      <c r="C39" s="1010"/>
      <c r="D39" s="602"/>
      <c r="E39" s="1104" t="s">
        <v>1025</v>
      </c>
      <c r="F39" s="1104"/>
      <c r="G39" s="1104"/>
      <c r="H39" s="1104"/>
      <c r="I39" s="1104"/>
      <c r="J39" s="1104"/>
      <c r="K39" s="1104"/>
      <c r="L39" s="1104"/>
      <c r="M39" s="1104"/>
      <c r="N39" s="1105"/>
      <c r="O39" s="1034"/>
      <c r="P39" s="1106"/>
      <c r="Q39" s="1107"/>
      <c r="R39" s="1082"/>
      <c r="S39" s="1082"/>
      <c r="T39" s="1082"/>
      <c r="U39" s="1041"/>
      <c r="V39" s="603" t="s">
        <v>10</v>
      </c>
      <c r="W39" s="1056" t="s">
        <v>981</v>
      </c>
      <c r="X39" s="1056"/>
      <c r="Y39" s="604" t="s">
        <v>10</v>
      </c>
      <c r="Z39" s="1056" t="s">
        <v>982</v>
      </c>
      <c r="AA39" s="1056"/>
      <c r="AB39" s="604" t="s">
        <v>10</v>
      </c>
      <c r="AC39" s="1056" t="s">
        <v>983</v>
      </c>
      <c r="AD39" s="1057"/>
      <c r="AE39" s="1110"/>
      <c r="AF39" s="1111"/>
      <c r="AG39" s="960"/>
      <c r="AH39" s="960"/>
      <c r="AI39" s="961"/>
      <c r="AJ39" s="1001"/>
      <c r="AK39" s="1003"/>
    </row>
    <row r="40" spans="1:37" ht="30.75" customHeight="1" x14ac:dyDescent="0.15">
      <c r="B40" s="1114"/>
      <c r="C40" s="1011"/>
      <c r="D40" s="68"/>
      <c r="E40" s="1029" t="s">
        <v>1026</v>
      </c>
      <c r="F40" s="1030"/>
      <c r="G40" s="1030"/>
      <c r="H40" s="1030"/>
      <c r="I40" s="1030"/>
      <c r="J40" s="1030"/>
      <c r="K40" s="1030"/>
      <c r="L40" s="1030"/>
      <c r="M40" s="1030"/>
      <c r="N40" s="1031"/>
      <c r="O40" s="1108"/>
      <c r="P40" s="1109"/>
      <c r="Q40" s="1042"/>
      <c r="R40" s="997"/>
      <c r="S40" s="997"/>
      <c r="T40" s="997"/>
      <c r="U40" s="998"/>
      <c r="V40" s="593" t="s">
        <v>10</v>
      </c>
      <c r="W40" s="1027" t="s">
        <v>981</v>
      </c>
      <c r="X40" s="1027"/>
      <c r="Y40" s="594" t="s">
        <v>10</v>
      </c>
      <c r="Z40" s="1027" t="s">
        <v>982</v>
      </c>
      <c r="AA40" s="1027"/>
      <c r="AB40" s="594" t="s">
        <v>10</v>
      </c>
      <c r="AC40" s="1027" t="s">
        <v>983</v>
      </c>
      <c r="AD40" s="1028"/>
      <c r="AE40" s="959"/>
      <c r="AF40" s="960"/>
      <c r="AG40" s="960"/>
      <c r="AH40" s="960"/>
      <c r="AI40" s="961"/>
      <c r="AJ40" s="1001"/>
      <c r="AK40" s="1003"/>
    </row>
    <row r="41" spans="1:37" ht="30.75" customHeight="1" x14ac:dyDescent="0.15">
      <c r="B41" s="1114"/>
      <c r="C41" s="1011"/>
      <c r="D41" s="68"/>
      <c r="E41" s="1029" t="s">
        <v>1027</v>
      </c>
      <c r="F41" s="1030"/>
      <c r="G41" s="1030"/>
      <c r="H41" s="1030"/>
      <c r="I41" s="1030"/>
      <c r="J41" s="1030"/>
      <c r="K41" s="1030"/>
      <c r="L41" s="1030"/>
      <c r="M41" s="1030"/>
      <c r="N41" s="1031"/>
      <c r="O41" s="1108"/>
      <c r="P41" s="1109"/>
      <c r="Q41" s="1042"/>
      <c r="R41" s="997"/>
      <c r="S41" s="997"/>
      <c r="T41" s="997"/>
      <c r="U41" s="998"/>
      <c r="V41" s="593" t="s">
        <v>10</v>
      </c>
      <c r="W41" s="1027" t="s">
        <v>981</v>
      </c>
      <c r="X41" s="1027"/>
      <c r="Y41" s="594" t="s">
        <v>10</v>
      </c>
      <c r="Z41" s="1027" t="s">
        <v>982</v>
      </c>
      <c r="AA41" s="1027"/>
      <c r="AB41" s="594" t="s">
        <v>10</v>
      </c>
      <c r="AC41" s="1027" t="s">
        <v>983</v>
      </c>
      <c r="AD41" s="1028"/>
      <c r="AE41" s="959"/>
      <c r="AF41" s="960"/>
      <c r="AG41" s="960"/>
      <c r="AH41" s="960"/>
      <c r="AI41" s="961"/>
      <c r="AJ41" s="1001"/>
      <c r="AK41" s="1003"/>
    </row>
    <row r="42" spans="1:37" ht="30.75" customHeight="1" x14ac:dyDescent="0.15">
      <c r="B42" s="1114"/>
      <c r="C42" s="1011"/>
      <c r="D42" s="68"/>
      <c r="E42" s="1029" t="s">
        <v>1028</v>
      </c>
      <c r="F42" s="1030"/>
      <c r="G42" s="1030"/>
      <c r="H42" s="1030"/>
      <c r="I42" s="1030"/>
      <c r="J42" s="1030"/>
      <c r="K42" s="1030"/>
      <c r="L42" s="1030"/>
      <c r="M42" s="1030"/>
      <c r="N42" s="1031"/>
      <c r="O42" s="1108"/>
      <c r="P42" s="1109"/>
      <c r="Q42" s="1042"/>
      <c r="R42" s="997"/>
      <c r="S42" s="997"/>
      <c r="T42" s="997"/>
      <c r="U42" s="998"/>
      <c r="V42" s="593" t="s">
        <v>10</v>
      </c>
      <c r="W42" s="1027" t="s">
        <v>981</v>
      </c>
      <c r="X42" s="1027"/>
      <c r="Y42" s="594" t="s">
        <v>10</v>
      </c>
      <c r="Z42" s="1027" t="s">
        <v>982</v>
      </c>
      <c r="AA42" s="1027"/>
      <c r="AB42" s="594" t="s">
        <v>10</v>
      </c>
      <c r="AC42" s="1027" t="s">
        <v>983</v>
      </c>
      <c r="AD42" s="1028"/>
      <c r="AE42" s="959"/>
      <c r="AF42" s="960"/>
      <c r="AG42" s="960"/>
      <c r="AH42" s="960"/>
      <c r="AI42" s="961"/>
      <c r="AJ42" s="1001"/>
      <c r="AK42" s="1003"/>
    </row>
    <row r="43" spans="1:37" ht="14.25" customHeight="1" x14ac:dyDescent="0.15">
      <c r="B43" s="1081" t="s">
        <v>136</v>
      </c>
      <c r="C43" s="1029"/>
      <c r="D43" s="1029"/>
      <c r="E43" s="1029"/>
      <c r="F43" s="1029"/>
      <c r="G43" s="1029"/>
      <c r="H43" s="1029"/>
      <c r="I43" s="1029"/>
      <c r="J43" s="1029"/>
      <c r="K43" s="1029"/>
      <c r="L43" s="1116"/>
      <c r="M43" s="605"/>
      <c r="N43" s="38"/>
      <c r="O43" s="38"/>
      <c r="P43" s="38"/>
      <c r="Q43" s="38"/>
      <c r="R43" s="39"/>
      <c r="S43" s="39"/>
      <c r="T43" s="39"/>
      <c r="U43" s="39"/>
      <c r="V43" s="606"/>
      <c r="W43" s="1117"/>
      <c r="X43" s="1117"/>
      <c r="Y43" s="1117"/>
      <c r="Z43" s="1117"/>
      <c r="AA43" s="1117"/>
      <c r="AB43" s="1117"/>
      <c r="AC43" s="1117"/>
      <c r="AD43" s="1117"/>
      <c r="AE43" s="1117"/>
      <c r="AF43" s="1117"/>
      <c r="AG43" s="1117"/>
      <c r="AH43" s="1117"/>
      <c r="AI43" s="1117"/>
      <c r="AJ43" s="1117"/>
      <c r="AK43" s="1117"/>
    </row>
    <row r="44" spans="1:37" ht="14.25" customHeight="1" x14ac:dyDescent="0.15">
      <c r="B44" s="966" t="s">
        <v>138</v>
      </c>
      <c r="C44" s="996" t="s">
        <v>139</v>
      </c>
      <c r="D44" s="997"/>
      <c r="E44" s="997"/>
      <c r="F44" s="997"/>
      <c r="G44" s="997"/>
      <c r="H44" s="997"/>
      <c r="I44" s="997"/>
      <c r="J44" s="997"/>
      <c r="K44" s="997"/>
      <c r="L44" s="997"/>
      <c r="M44" s="997"/>
      <c r="N44" s="997"/>
      <c r="O44" s="997"/>
      <c r="P44" s="997"/>
      <c r="Q44" s="997"/>
      <c r="R44" s="997"/>
      <c r="S44" s="997"/>
      <c r="T44" s="997"/>
      <c r="U44" s="998"/>
      <c r="V44" s="996" t="s">
        <v>140</v>
      </c>
      <c r="W44" s="997"/>
      <c r="X44" s="997"/>
      <c r="Y44" s="997"/>
      <c r="Z44" s="997"/>
      <c r="AA44" s="997"/>
      <c r="AB44" s="997"/>
      <c r="AC44" s="997"/>
      <c r="AD44" s="997"/>
      <c r="AE44" s="997"/>
      <c r="AF44" s="997"/>
      <c r="AG44" s="997"/>
      <c r="AH44" s="997"/>
      <c r="AI44" s="997"/>
      <c r="AJ44" s="997"/>
      <c r="AK44" s="998"/>
    </row>
    <row r="45" spans="1:37" x14ac:dyDescent="0.15">
      <c r="B45" s="967"/>
      <c r="C45" s="1085"/>
      <c r="D45" s="1086"/>
      <c r="E45" s="1086"/>
      <c r="F45" s="1086"/>
      <c r="G45" s="1086"/>
      <c r="H45" s="1086"/>
      <c r="I45" s="1086"/>
      <c r="J45" s="1086"/>
      <c r="K45" s="1086"/>
      <c r="L45" s="1086"/>
      <c r="M45" s="1086"/>
      <c r="N45" s="1086"/>
      <c r="O45" s="1086"/>
      <c r="P45" s="1086"/>
      <c r="Q45" s="1086"/>
      <c r="R45" s="1086"/>
      <c r="S45" s="1086"/>
      <c r="T45" s="1086"/>
      <c r="U45" s="1087"/>
      <c r="V45" s="1085"/>
      <c r="W45" s="1086"/>
      <c r="X45" s="1086"/>
      <c r="Y45" s="1086"/>
      <c r="Z45" s="1086"/>
      <c r="AA45" s="1086"/>
      <c r="AB45" s="1086"/>
      <c r="AC45" s="1086"/>
      <c r="AD45" s="1086"/>
      <c r="AE45" s="1086"/>
      <c r="AF45" s="1086"/>
      <c r="AG45" s="1086"/>
      <c r="AH45" s="1086"/>
      <c r="AI45" s="1086"/>
      <c r="AJ45" s="1086"/>
      <c r="AK45" s="1087"/>
    </row>
    <row r="46" spans="1:37" x14ac:dyDescent="0.15">
      <c r="B46" s="967"/>
      <c r="C46" s="1021"/>
      <c r="D46" s="1022"/>
      <c r="E46" s="1022"/>
      <c r="F46" s="1022"/>
      <c r="G46" s="1022"/>
      <c r="H46" s="1022"/>
      <c r="I46" s="1022"/>
      <c r="J46" s="1022"/>
      <c r="K46" s="1022"/>
      <c r="L46" s="1022"/>
      <c r="M46" s="1022"/>
      <c r="N46" s="1022"/>
      <c r="O46" s="1022"/>
      <c r="P46" s="1022"/>
      <c r="Q46" s="1022"/>
      <c r="R46" s="1022"/>
      <c r="S46" s="1022"/>
      <c r="T46" s="1022"/>
      <c r="U46" s="1023"/>
      <c r="V46" s="1021"/>
      <c r="W46" s="1022"/>
      <c r="X46" s="1022"/>
      <c r="Y46" s="1022"/>
      <c r="Z46" s="1022"/>
      <c r="AA46" s="1022"/>
      <c r="AB46" s="1022"/>
      <c r="AC46" s="1022"/>
      <c r="AD46" s="1022"/>
      <c r="AE46" s="1022"/>
      <c r="AF46" s="1022"/>
      <c r="AG46" s="1022"/>
      <c r="AH46" s="1022"/>
      <c r="AI46" s="1022"/>
      <c r="AJ46" s="1022"/>
      <c r="AK46" s="1023"/>
    </row>
    <row r="47" spans="1:37" x14ac:dyDescent="0.15">
      <c r="B47" s="967"/>
      <c r="C47" s="1021"/>
      <c r="D47" s="1022"/>
      <c r="E47" s="1022"/>
      <c r="F47" s="1022"/>
      <c r="G47" s="1022"/>
      <c r="H47" s="1022"/>
      <c r="I47" s="1022"/>
      <c r="J47" s="1022"/>
      <c r="K47" s="1022"/>
      <c r="L47" s="1022"/>
      <c r="M47" s="1022"/>
      <c r="N47" s="1022"/>
      <c r="O47" s="1022"/>
      <c r="P47" s="1022"/>
      <c r="Q47" s="1022"/>
      <c r="R47" s="1022"/>
      <c r="S47" s="1022"/>
      <c r="T47" s="1022"/>
      <c r="U47" s="1023"/>
      <c r="V47" s="1021"/>
      <c r="W47" s="1022"/>
      <c r="X47" s="1022"/>
      <c r="Y47" s="1022"/>
      <c r="Z47" s="1022"/>
      <c r="AA47" s="1022"/>
      <c r="AB47" s="1022"/>
      <c r="AC47" s="1022"/>
      <c r="AD47" s="1022"/>
      <c r="AE47" s="1022"/>
      <c r="AF47" s="1022"/>
      <c r="AG47" s="1022"/>
      <c r="AH47" s="1022"/>
      <c r="AI47" s="1022"/>
      <c r="AJ47" s="1022"/>
      <c r="AK47" s="1023"/>
    </row>
    <row r="48" spans="1:37" x14ac:dyDescent="0.15">
      <c r="B48" s="968"/>
      <c r="C48" s="1037"/>
      <c r="D48" s="1038"/>
      <c r="E48" s="1038"/>
      <c r="F48" s="1038"/>
      <c r="G48" s="1038"/>
      <c r="H48" s="1038"/>
      <c r="I48" s="1038"/>
      <c r="J48" s="1038"/>
      <c r="K48" s="1038"/>
      <c r="L48" s="1038"/>
      <c r="M48" s="1038"/>
      <c r="N48" s="1038"/>
      <c r="O48" s="1038"/>
      <c r="P48" s="1038"/>
      <c r="Q48" s="1038"/>
      <c r="R48" s="1038"/>
      <c r="S48" s="1038"/>
      <c r="T48" s="1038"/>
      <c r="U48" s="1039"/>
      <c r="V48" s="1037"/>
      <c r="W48" s="1038"/>
      <c r="X48" s="1038"/>
      <c r="Y48" s="1038"/>
      <c r="Z48" s="1038"/>
      <c r="AA48" s="1038"/>
      <c r="AB48" s="1038"/>
      <c r="AC48" s="1038"/>
      <c r="AD48" s="1038"/>
      <c r="AE48" s="1038"/>
      <c r="AF48" s="1038"/>
      <c r="AG48" s="1038"/>
      <c r="AH48" s="1038"/>
      <c r="AI48" s="1038"/>
      <c r="AJ48" s="1038"/>
      <c r="AK48" s="1039"/>
    </row>
    <row r="49" spans="2:37" ht="14.25" customHeight="1" x14ac:dyDescent="0.15">
      <c r="B49" s="956" t="s">
        <v>141</v>
      </c>
      <c r="C49" s="957"/>
      <c r="D49" s="957"/>
      <c r="E49" s="957"/>
      <c r="F49" s="958"/>
      <c r="G49" s="995" t="s">
        <v>142</v>
      </c>
      <c r="H49" s="995"/>
      <c r="I49" s="995"/>
      <c r="J49" s="995"/>
      <c r="K49" s="995"/>
      <c r="L49" s="995"/>
      <c r="M49" s="995"/>
      <c r="N49" s="995"/>
      <c r="O49" s="995"/>
      <c r="P49" s="995"/>
      <c r="Q49" s="995"/>
      <c r="R49" s="995"/>
      <c r="S49" s="995"/>
      <c r="T49" s="995"/>
      <c r="U49" s="995"/>
      <c r="V49" s="995"/>
      <c r="W49" s="995"/>
      <c r="X49" s="995"/>
      <c r="Y49" s="995"/>
      <c r="Z49" s="995"/>
      <c r="AA49" s="995"/>
      <c r="AB49" s="995"/>
      <c r="AC49" s="995"/>
      <c r="AD49" s="995"/>
      <c r="AE49" s="995"/>
      <c r="AF49" s="995"/>
      <c r="AG49" s="995"/>
      <c r="AH49" s="995"/>
      <c r="AI49" s="995"/>
      <c r="AJ49" s="995"/>
      <c r="AK49" s="995"/>
    </row>
    <row r="51" spans="2:37" x14ac:dyDescent="0.15">
      <c r="B51" s="14" t="s">
        <v>1014</v>
      </c>
    </row>
    <row r="52" spans="2:37" x14ac:dyDescent="0.15">
      <c r="B52" s="14" t="s">
        <v>1015</v>
      </c>
    </row>
    <row r="53" spans="2:37" x14ac:dyDescent="0.15">
      <c r="B53" s="14" t="s">
        <v>1016</v>
      </c>
    </row>
    <row r="54" spans="2:37" x14ac:dyDescent="0.15">
      <c r="B54" s="14" t="s">
        <v>143</v>
      </c>
    </row>
    <row r="55" spans="2:37" x14ac:dyDescent="0.15">
      <c r="B55" s="14" t="s">
        <v>144</v>
      </c>
    </row>
    <row r="56" spans="2:37" x14ac:dyDescent="0.15">
      <c r="B56" s="14" t="s">
        <v>1029</v>
      </c>
    </row>
    <row r="57" spans="2:37" x14ac:dyDescent="0.15">
      <c r="B57" s="14" t="s">
        <v>1030</v>
      </c>
    </row>
    <row r="58" spans="2:37" x14ac:dyDescent="0.15">
      <c r="B58" s="14" t="s">
        <v>1031</v>
      </c>
    </row>
    <row r="59" spans="2:37" x14ac:dyDescent="0.15">
      <c r="B59" s="14" t="s">
        <v>985</v>
      </c>
    </row>
    <row r="60" spans="2:37" x14ac:dyDescent="0.15">
      <c r="B60" s="14" t="s">
        <v>1019</v>
      </c>
    </row>
    <row r="61" spans="2:37" x14ac:dyDescent="0.15">
      <c r="B61" s="14" t="s">
        <v>145</v>
      </c>
    </row>
    <row r="120" spans="3:7" x14ac:dyDescent="0.15">
      <c r="C120" s="59"/>
      <c r="D120" s="59"/>
      <c r="E120" s="59"/>
      <c r="F120" s="59"/>
      <c r="G120" s="59"/>
    </row>
    <row r="121" spans="3:7" x14ac:dyDescent="0.15">
      <c r="C121" s="57"/>
    </row>
  </sheetData>
  <mergeCells count="152">
    <mergeCell ref="B37:B42"/>
    <mergeCell ref="C37:N38"/>
    <mergeCell ref="O37:P38"/>
    <mergeCell ref="Q37:U37"/>
    <mergeCell ref="V37:AD37"/>
    <mergeCell ref="AE37:AI37"/>
    <mergeCell ref="Z39:AA39"/>
    <mergeCell ref="AC39:AD39"/>
    <mergeCell ref="B49:F49"/>
    <mergeCell ref="G49:AK49"/>
    <mergeCell ref="B43:L43"/>
    <mergeCell ref="W43:AK43"/>
    <mergeCell ref="B44:B48"/>
    <mergeCell ref="C44:U44"/>
    <mergeCell ref="V44:AK44"/>
    <mergeCell ref="C45:U48"/>
    <mergeCell ref="V45:AK48"/>
    <mergeCell ref="AJ41:AK41"/>
    <mergeCell ref="E42:N42"/>
    <mergeCell ref="O42:P42"/>
    <mergeCell ref="Q42:U42"/>
    <mergeCell ref="W42:X42"/>
    <mergeCell ref="AJ42:AK42"/>
    <mergeCell ref="O41:P41"/>
    <mergeCell ref="Z41:AA41"/>
    <mergeCell ref="AC41:AD41"/>
    <mergeCell ref="AE41:AI41"/>
    <mergeCell ref="W39:X39"/>
    <mergeCell ref="AJ39:AK39"/>
    <mergeCell ref="E40:N40"/>
    <mergeCell ref="O40:P40"/>
    <mergeCell ref="Q40:U40"/>
    <mergeCell ref="W40:X40"/>
    <mergeCell ref="Z40:AA40"/>
    <mergeCell ref="AC40:AD40"/>
    <mergeCell ref="AE40:AI40"/>
    <mergeCell ref="AJ40:AK40"/>
    <mergeCell ref="AE39:AI39"/>
    <mergeCell ref="E41:N41"/>
    <mergeCell ref="Z42:AA42"/>
    <mergeCell ref="AC42:AD42"/>
    <mergeCell ref="AE42:AI42"/>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2"/>
    <mergeCell ref="E39:N39"/>
    <mergeCell ref="O39:P39"/>
    <mergeCell ref="Q39:U39"/>
    <mergeCell ref="Q41:U41"/>
    <mergeCell ref="W41:X4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Y11:AK11"/>
    <mergeCell ref="N13:O13"/>
    <mergeCell ref="AB13:AI13"/>
    <mergeCell ref="AJ13:AK13"/>
    <mergeCell ref="B14:B24"/>
    <mergeCell ref="C14:L14"/>
    <mergeCell ref="M14:AK14"/>
    <mergeCell ref="C15:L15"/>
    <mergeCell ref="M15:AK15"/>
    <mergeCell ref="C16:L18"/>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B7:K7"/>
    <mergeCell ref="V8:X8"/>
    <mergeCell ref="Y8:AK8"/>
    <mergeCell ref="Y9:AK9"/>
    <mergeCell ref="V10:X10"/>
    <mergeCell ref="Y10:AK10"/>
    <mergeCell ref="AB3:AF3"/>
    <mergeCell ref="AG3:AK3"/>
    <mergeCell ref="B5:AK5"/>
    <mergeCell ref="AA6:AB6"/>
    <mergeCell ref="AC6:AD6"/>
    <mergeCell ref="AF6:AG6"/>
    <mergeCell ref="AI6:AJ6"/>
  </mergeCells>
  <phoneticPr fontId="2"/>
  <dataValidations count="2">
    <dataValidation type="list" allowBlank="1" showInputMessage="1" showErrorMessage="1" sqref="V39:V42 Y39:Y42 AB39:AB42">
      <formula1>"□,■"</formula1>
    </dataValidation>
    <dataValidation type="list" allowBlank="1" showInputMessage="1" showErrorMessage="1" sqref="O39:P42">
      <formula1>"○"</formula1>
    </dataValidation>
  </dataValidations>
  <pageMargins left="0.7" right="0.7" top="0.75" bottom="0.75" header="0.3" footer="0.3"/>
  <pageSetup paperSize="9" scale="72"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85" zoomScaleNormal="100" zoomScaleSheetLayoutView="85" workbookViewId="0">
      <selection activeCell="I47" sqref="I47"/>
    </sheetView>
  </sheetViews>
  <sheetFormatPr defaultColWidth="4" defaultRowHeight="17.25" x14ac:dyDescent="0.15"/>
  <cols>
    <col min="1" max="1" width="1.5" style="523" customWidth="1"/>
    <col min="2" max="12" width="3.25" style="523" customWidth="1"/>
    <col min="13" max="13" width="13" style="523" customWidth="1"/>
    <col min="14" max="14" width="4.125" style="523" bestFit="1" customWidth="1"/>
    <col min="15" max="32" width="3.25" style="523" customWidth="1"/>
    <col min="33" max="33" width="1.5" style="523" customWidth="1"/>
    <col min="34" max="36" width="3.25" style="523" customWidth="1"/>
    <col min="37" max="16384" width="4" style="523"/>
  </cols>
  <sheetData>
    <row r="2" spans="1:32" x14ac:dyDescent="0.15">
      <c r="B2" s="523" t="s">
        <v>911</v>
      </c>
    </row>
    <row r="4" spans="1:32" x14ac:dyDescent="0.15">
      <c r="W4" s="524" t="s">
        <v>109</v>
      </c>
      <c r="X4" s="1157"/>
      <c r="Y4" s="1157"/>
      <c r="Z4" s="525" t="s">
        <v>110</v>
      </c>
      <c r="AA4" s="1157"/>
      <c r="AB4" s="1157"/>
      <c r="AC4" s="525" t="s">
        <v>111</v>
      </c>
      <c r="AD4" s="1157"/>
      <c r="AE4" s="1157"/>
      <c r="AF4" s="525" t="s">
        <v>112</v>
      </c>
    </row>
    <row r="5" spans="1:32" x14ac:dyDescent="0.15">
      <c r="B5" s="1157" t="s">
        <v>922</v>
      </c>
      <c r="C5" s="1157"/>
      <c r="D5" s="1157"/>
      <c r="E5" s="1157"/>
      <c r="F5" s="1157"/>
      <c r="G5" s="1157"/>
      <c r="H5" s="1157" t="s">
        <v>923</v>
      </c>
      <c r="I5" s="1157"/>
      <c r="J5" s="1157"/>
      <c r="K5" s="525"/>
    </row>
    <row r="7" spans="1:32" x14ac:dyDescent="0.15">
      <c r="S7" s="524" t="s">
        <v>707</v>
      </c>
      <c r="T7" s="1158"/>
      <c r="U7" s="1158"/>
      <c r="V7" s="1158"/>
      <c r="W7" s="1158"/>
      <c r="X7" s="1158"/>
      <c r="Y7" s="1158"/>
      <c r="Z7" s="1158"/>
      <c r="AA7" s="1158"/>
      <c r="AB7" s="1158"/>
      <c r="AC7" s="1158"/>
      <c r="AD7" s="1158"/>
      <c r="AE7" s="1158"/>
      <c r="AF7" s="1158"/>
    </row>
    <row r="8" spans="1:32" x14ac:dyDescent="0.15">
      <c r="S8" s="524"/>
      <c r="T8" s="525"/>
      <c r="U8" s="525"/>
      <c r="V8" s="525"/>
      <c r="W8" s="525"/>
      <c r="X8" s="525"/>
      <c r="Y8" s="525"/>
      <c r="Z8" s="525"/>
      <c r="AA8" s="525"/>
      <c r="AB8" s="525"/>
      <c r="AC8" s="525"/>
      <c r="AD8" s="525"/>
      <c r="AE8" s="525"/>
      <c r="AF8" s="525"/>
    </row>
    <row r="9" spans="1:32" x14ac:dyDescent="0.15">
      <c r="B9" s="1137" t="s">
        <v>912</v>
      </c>
      <c r="C9" s="1137"/>
      <c r="D9" s="1137"/>
      <c r="E9" s="1137"/>
      <c r="F9" s="1137"/>
      <c r="G9" s="1137"/>
      <c r="H9" s="1137"/>
      <c r="I9" s="1137"/>
      <c r="J9" s="1137"/>
      <c r="K9" s="1137"/>
      <c r="L9" s="1137"/>
      <c r="M9" s="1137"/>
      <c r="N9" s="1137"/>
      <c r="O9" s="1137"/>
      <c r="P9" s="1137"/>
      <c r="Q9" s="1137"/>
      <c r="R9" s="1137"/>
      <c r="S9" s="1137"/>
      <c r="T9" s="1137"/>
      <c r="U9" s="1137"/>
      <c r="V9" s="1137"/>
      <c r="W9" s="1137"/>
      <c r="X9" s="1137"/>
      <c r="Y9" s="1137"/>
      <c r="Z9" s="1137"/>
      <c r="AA9" s="1137"/>
    </row>
    <row r="10" spans="1:32" x14ac:dyDescent="0.15">
      <c r="B10" s="526"/>
      <c r="C10" s="526"/>
      <c r="D10" s="526"/>
      <c r="E10" s="526"/>
      <c r="F10" s="526"/>
      <c r="G10" s="526"/>
      <c r="H10" s="526"/>
      <c r="I10" s="526"/>
      <c r="J10" s="526"/>
      <c r="K10" s="526"/>
      <c r="L10" s="526"/>
      <c r="M10" s="526"/>
      <c r="N10" s="526"/>
      <c r="O10" s="526"/>
      <c r="P10" s="526"/>
      <c r="Q10" s="526"/>
      <c r="R10" s="526"/>
      <c r="S10" s="526"/>
      <c r="T10" s="526"/>
      <c r="U10" s="526"/>
      <c r="V10" s="526"/>
      <c r="W10" s="526"/>
      <c r="X10" s="526"/>
      <c r="Y10" s="526"/>
      <c r="Z10" s="526"/>
      <c r="AA10" s="526"/>
    </row>
    <row r="11" spans="1:32" x14ac:dyDescent="0.15">
      <c r="A11" s="523" t="s">
        <v>913</v>
      </c>
    </row>
    <row r="13" spans="1:32" ht="36" customHeight="1" x14ac:dyDescent="0.15">
      <c r="R13" s="1119" t="s">
        <v>181</v>
      </c>
      <c r="S13" s="1120"/>
      <c r="T13" s="1120"/>
      <c r="U13" s="1120"/>
      <c r="V13" s="1121"/>
      <c r="W13" s="1119"/>
      <c r="X13" s="1120"/>
      <c r="Y13" s="1120"/>
      <c r="Z13" s="1120"/>
      <c r="AA13" s="1120"/>
      <c r="AB13" s="1120"/>
      <c r="AC13" s="1120"/>
      <c r="AD13" s="1120"/>
      <c r="AE13" s="1120"/>
      <c r="AF13" s="1121"/>
    </row>
    <row r="14" spans="1:32" ht="13.5" customHeight="1" x14ac:dyDescent="0.15"/>
    <row r="15" spans="1:32" s="527" customFormat="1" ht="34.5" customHeight="1" x14ac:dyDescent="0.15">
      <c r="B15" s="1119" t="s">
        <v>706</v>
      </c>
      <c r="C15" s="1120"/>
      <c r="D15" s="1120"/>
      <c r="E15" s="1120"/>
      <c r="F15" s="1120"/>
      <c r="G15" s="1120"/>
      <c r="H15" s="1120"/>
      <c r="I15" s="1120"/>
      <c r="J15" s="1120"/>
      <c r="K15" s="1120"/>
      <c r="L15" s="1121"/>
      <c r="M15" s="1120" t="s">
        <v>914</v>
      </c>
      <c r="N15" s="1121"/>
      <c r="O15" s="1119" t="s">
        <v>705</v>
      </c>
      <c r="P15" s="1120"/>
      <c r="Q15" s="1120"/>
      <c r="R15" s="1120"/>
      <c r="S15" s="1120"/>
      <c r="T15" s="1120"/>
      <c r="U15" s="1120"/>
      <c r="V15" s="1120"/>
      <c r="W15" s="1120"/>
      <c r="X15" s="1120"/>
      <c r="Y15" s="1120"/>
      <c r="Z15" s="1120"/>
      <c r="AA15" s="1120"/>
      <c r="AB15" s="1120"/>
      <c r="AC15" s="1120"/>
      <c r="AD15" s="1120"/>
      <c r="AE15" s="1120"/>
      <c r="AF15" s="1121"/>
    </row>
    <row r="16" spans="1:32" s="527" customFormat="1" x14ac:dyDescent="0.15">
      <c r="B16" s="1122" t="s">
        <v>42</v>
      </c>
      <c r="C16" s="1123"/>
      <c r="D16" s="1123"/>
      <c r="E16" s="1123"/>
      <c r="F16" s="1123"/>
      <c r="G16" s="1123"/>
      <c r="H16" s="1123"/>
      <c r="I16" s="1123"/>
      <c r="J16" s="1123"/>
      <c r="K16" s="1123"/>
      <c r="L16" s="1124"/>
      <c r="M16" s="528" t="s">
        <v>915</v>
      </c>
      <c r="N16" s="529" t="s">
        <v>916</v>
      </c>
      <c r="O16" s="1154" t="s">
        <v>917</v>
      </c>
      <c r="P16" s="1155"/>
      <c r="Q16" s="1155"/>
      <c r="R16" s="1155"/>
      <c r="S16" s="1155"/>
      <c r="T16" s="1155"/>
      <c r="U16" s="1155"/>
      <c r="V16" s="1155"/>
      <c r="W16" s="1155"/>
      <c r="X16" s="1155"/>
      <c r="Y16" s="1155"/>
      <c r="Z16" s="1155"/>
      <c r="AA16" s="1155"/>
      <c r="AB16" s="1155"/>
      <c r="AC16" s="1155"/>
      <c r="AD16" s="1155"/>
      <c r="AE16" s="1155"/>
      <c r="AF16" s="1156"/>
    </row>
    <row r="17" spans="2:32" s="527" customFormat="1" x14ac:dyDescent="0.15">
      <c r="B17" s="1136"/>
      <c r="C17" s="1137"/>
      <c r="D17" s="1137"/>
      <c r="E17" s="1137"/>
      <c r="F17" s="1137"/>
      <c r="G17" s="1137"/>
      <c r="H17" s="1137"/>
      <c r="I17" s="1137"/>
      <c r="J17" s="1137"/>
      <c r="K17" s="1137"/>
      <c r="L17" s="1138"/>
      <c r="M17" s="530"/>
      <c r="N17" s="531" t="s">
        <v>916</v>
      </c>
      <c r="O17" s="1129"/>
      <c r="P17" s="1130"/>
      <c r="Q17" s="1130"/>
      <c r="R17" s="1130"/>
      <c r="S17" s="1130"/>
      <c r="T17" s="1130"/>
      <c r="U17" s="1130"/>
      <c r="V17" s="1130"/>
      <c r="W17" s="1130"/>
      <c r="X17" s="1130"/>
      <c r="Y17" s="1130"/>
      <c r="Z17" s="1130"/>
      <c r="AA17" s="1130"/>
      <c r="AB17" s="1130"/>
      <c r="AC17" s="1130"/>
      <c r="AD17" s="1130"/>
      <c r="AE17" s="1130"/>
      <c r="AF17" s="1131"/>
    </row>
    <row r="18" spans="2:32" s="527" customFormat="1" x14ac:dyDescent="0.15">
      <c r="B18" s="1139"/>
      <c r="C18" s="1140"/>
      <c r="D18" s="1140"/>
      <c r="E18" s="1140"/>
      <c r="F18" s="1140"/>
      <c r="G18" s="1140"/>
      <c r="H18" s="1140"/>
      <c r="I18" s="1140"/>
      <c r="J18" s="1140"/>
      <c r="K18" s="1140"/>
      <c r="L18" s="1141"/>
      <c r="M18" s="530"/>
      <c r="N18" s="531" t="s">
        <v>916</v>
      </c>
      <c r="O18" s="1129"/>
      <c r="P18" s="1130"/>
      <c r="Q18" s="1130"/>
      <c r="R18" s="1130"/>
      <c r="S18" s="1130"/>
      <c r="T18" s="1130"/>
      <c r="U18" s="1130"/>
      <c r="V18" s="1130"/>
      <c r="W18" s="1130"/>
      <c r="X18" s="1130"/>
      <c r="Y18" s="1130"/>
      <c r="Z18" s="1130"/>
      <c r="AA18" s="1130"/>
      <c r="AB18" s="1130"/>
      <c r="AC18" s="1130"/>
      <c r="AD18" s="1130"/>
      <c r="AE18" s="1130"/>
      <c r="AF18" s="1131"/>
    </row>
    <row r="19" spans="2:32" s="527" customFormat="1" x14ac:dyDescent="0.15">
      <c r="B19" s="1122" t="s">
        <v>133</v>
      </c>
      <c r="C19" s="1123"/>
      <c r="D19" s="1123"/>
      <c r="E19" s="1123"/>
      <c r="F19" s="1123"/>
      <c r="G19" s="1123"/>
      <c r="H19" s="1123"/>
      <c r="I19" s="1123"/>
      <c r="J19" s="1123"/>
      <c r="K19" s="1123"/>
      <c r="L19" s="1124"/>
      <c r="M19" s="530"/>
      <c r="N19" s="532" t="s">
        <v>916</v>
      </c>
      <c r="O19" s="1129"/>
      <c r="P19" s="1130"/>
      <c r="Q19" s="1130"/>
      <c r="R19" s="1130"/>
      <c r="S19" s="1130"/>
      <c r="T19" s="1130"/>
      <c r="U19" s="1130"/>
      <c r="V19" s="1130"/>
      <c r="W19" s="1130"/>
      <c r="X19" s="1130"/>
      <c r="Y19" s="1130"/>
      <c r="Z19" s="1130"/>
      <c r="AA19" s="1130"/>
      <c r="AB19" s="1130"/>
      <c r="AC19" s="1130"/>
      <c r="AD19" s="1130"/>
      <c r="AE19" s="1130"/>
      <c r="AF19" s="1131"/>
    </row>
    <row r="20" spans="2:32" s="527" customFormat="1" x14ac:dyDescent="0.15">
      <c r="B20" s="1142"/>
      <c r="C20" s="1143"/>
      <c r="D20" s="1143"/>
      <c r="E20" s="1143"/>
      <c r="F20" s="1143"/>
      <c r="G20" s="1143"/>
      <c r="H20" s="1143"/>
      <c r="I20" s="1143"/>
      <c r="J20" s="1143"/>
      <c r="K20" s="1143"/>
      <c r="L20" s="1144"/>
      <c r="M20" s="530"/>
      <c r="N20" s="532" t="s">
        <v>916</v>
      </c>
      <c r="O20" s="1129"/>
      <c r="P20" s="1130"/>
      <c r="Q20" s="1130"/>
      <c r="R20" s="1130"/>
      <c r="S20" s="1130"/>
      <c r="T20" s="1130"/>
      <c r="U20" s="1130"/>
      <c r="V20" s="1130"/>
      <c r="W20" s="1130"/>
      <c r="X20" s="1130"/>
      <c r="Y20" s="1130"/>
      <c r="Z20" s="1130"/>
      <c r="AA20" s="1130"/>
      <c r="AB20" s="1130"/>
      <c r="AC20" s="1130"/>
      <c r="AD20" s="1130"/>
      <c r="AE20" s="1130"/>
      <c r="AF20" s="1131"/>
    </row>
    <row r="21" spans="2:32" s="527" customFormat="1" x14ac:dyDescent="0.15">
      <c r="B21" s="1125"/>
      <c r="C21" s="1126"/>
      <c r="D21" s="1126"/>
      <c r="E21" s="1126"/>
      <c r="F21" s="1126"/>
      <c r="G21" s="1126"/>
      <c r="H21" s="1126"/>
      <c r="I21" s="1126"/>
      <c r="J21" s="1126"/>
      <c r="K21" s="1126"/>
      <c r="L21" s="1127"/>
      <c r="M21" s="533"/>
      <c r="N21" s="534" t="s">
        <v>916</v>
      </c>
      <c r="O21" s="1129"/>
      <c r="P21" s="1130"/>
      <c r="Q21" s="1130"/>
      <c r="R21" s="1130"/>
      <c r="S21" s="1130"/>
      <c r="T21" s="1130"/>
      <c r="U21" s="1130"/>
      <c r="V21" s="1130"/>
      <c r="W21" s="1130"/>
      <c r="X21" s="1130"/>
      <c r="Y21" s="1130"/>
      <c r="Z21" s="1130"/>
      <c r="AA21" s="1130"/>
      <c r="AB21" s="1130"/>
      <c r="AC21" s="1130"/>
      <c r="AD21" s="1130"/>
      <c r="AE21" s="1130"/>
      <c r="AF21" s="1131"/>
    </row>
    <row r="22" spans="2:32" s="527" customFormat="1" x14ac:dyDescent="0.15">
      <c r="B22" s="1122" t="s">
        <v>56</v>
      </c>
      <c r="C22" s="1123"/>
      <c r="D22" s="1123"/>
      <c r="E22" s="1123"/>
      <c r="F22" s="1123"/>
      <c r="G22" s="1123"/>
      <c r="H22" s="1123"/>
      <c r="I22" s="1123"/>
      <c r="J22" s="1123"/>
      <c r="K22" s="1123"/>
      <c r="L22" s="1124"/>
      <c r="M22" s="530"/>
      <c r="N22" s="531" t="s">
        <v>916</v>
      </c>
      <c r="O22" s="1129"/>
      <c r="P22" s="1130"/>
      <c r="Q22" s="1130"/>
      <c r="R22" s="1130"/>
      <c r="S22" s="1130"/>
      <c r="T22" s="1130"/>
      <c r="U22" s="1130"/>
      <c r="V22" s="1130"/>
      <c r="W22" s="1130"/>
      <c r="X22" s="1130"/>
      <c r="Y22" s="1130"/>
      <c r="Z22" s="1130"/>
      <c r="AA22" s="1130"/>
      <c r="AB22" s="1130"/>
      <c r="AC22" s="1130"/>
      <c r="AD22" s="1130"/>
      <c r="AE22" s="1130"/>
      <c r="AF22" s="1131"/>
    </row>
    <row r="23" spans="2:32" s="527" customFormat="1" x14ac:dyDescent="0.15">
      <c r="B23" s="1142"/>
      <c r="C23" s="1143"/>
      <c r="D23" s="1143"/>
      <c r="E23" s="1143"/>
      <c r="F23" s="1143"/>
      <c r="G23" s="1143"/>
      <c r="H23" s="1143"/>
      <c r="I23" s="1143"/>
      <c r="J23" s="1143"/>
      <c r="K23" s="1143"/>
      <c r="L23" s="1144"/>
      <c r="M23" s="530"/>
      <c r="N23" s="531" t="s">
        <v>916</v>
      </c>
      <c r="O23" s="1129"/>
      <c r="P23" s="1130"/>
      <c r="Q23" s="1130"/>
      <c r="R23" s="1130"/>
      <c r="S23" s="1130"/>
      <c r="T23" s="1130"/>
      <c r="U23" s="1130"/>
      <c r="V23" s="1130"/>
      <c r="W23" s="1130"/>
      <c r="X23" s="1130"/>
      <c r="Y23" s="1130"/>
      <c r="Z23" s="1130"/>
      <c r="AA23" s="1130"/>
      <c r="AB23" s="1130"/>
      <c r="AC23" s="1130"/>
      <c r="AD23" s="1130"/>
      <c r="AE23" s="1130"/>
      <c r="AF23" s="1131"/>
    </row>
    <row r="24" spans="2:32" s="527" customFormat="1" x14ac:dyDescent="0.15">
      <c r="B24" s="1125"/>
      <c r="C24" s="1126"/>
      <c r="D24" s="1126"/>
      <c r="E24" s="1126"/>
      <c r="F24" s="1126"/>
      <c r="G24" s="1126"/>
      <c r="H24" s="1126"/>
      <c r="I24" s="1126"/>
      <c r="J24" s="1126"/>
      <c r="K24" s="1126"/>
      <c r="L24" s="1127"/>
      <c r="M24" s="530"/>
      <c r="N24" s="531" t="s">
        <v>916</v>
      </c>
      <c r="O24" s="1129"/>
      <c r="P24" s="1130"/>
      <c r="Q24" s="1130"/>
      <c r="R24" s="1130"/>
      <c r="S24" s="1130"/>
      <c r="T24" s="1130"/>
      <c r="U24" s="1130"/>
      <c r="V24" s="1130"/>
      <c r="W24" s="1130"/>
      <c r="X24" s="1130"/>
      <c r="Y24" s="1130"/>
      <c r="Z24" s="1130"/>
      <c r="AA24" s="1130"/>
      <c r="AB24" s="1130"/>
      <c r="AC24" s="1130"/>
      <c r="AD24" s="1130"/>
      <c r="AE24" s="1130"/>
      <c r="AF24" s="1131"/>
    </row>
    <row r="25" spans="2:32" s="527" customFormat="1" x14ac:dyDescent="0.15">
      <c r="B25" s="1122" t="s">
        <v>134</v>
      </c>
      <c r="C25" s="1123"/>
      <c r="D25" s="1123"/>
      <c r="E25" s="1123"/>
      <c r="F25" s="1123"/>
      <c r="G25" s="1123"/>
      <c r="H25" s="1123"/>
      <c r="I25" s="1123"/>
      <c r="J25" s="1123"/>
      <c r="K25" s="1123"/>
      <c r="L25" s="1124"/>
      <c r="M25" s="530"/>
      <c r="N25" s="531" t="s">
        <v>916</v>
      </c>
      <c r="O25" s="1129"/>
      <c r="P25" s="1130"/>
      <c r="Q25" s="1130"/>
      <c r="R25" s="1130"/>
      <c r="S25" s="1130"/>
      <c r="T25" s="1130"/>
      <c r="U25" s="1130"/>
      <c r="V25" s="1130"/>
      <c r="W25" s="1130"/>
      <c r="X25" s="1130"/>
      <c r="Y25" s="1130"/>
      <c r="Z25" s="1130"/>
      <c r="AA25" s="1130"/>
      <c r="AB25" s="1130"/>
      <c r="AC25" s="1130"/>
      <c r="AD25" s="1130"/>
      <c r="AE25" s="1130"/>
      <c r="AF25" s="1131"/>
    </row>
    <row r="26" spans="2:32" s="527" customFormat="1" x14ac:dyDescent="0.15">
      <c r="B26" s="1142"/>
      <c r="C26" s="1143"/>
      <c r="D26" s="1143"/>
      <c r="E26" s="1143"/>
      <c r="F26" s="1143"/>
      <c r="G26" s="1143"/>
      <c r="H26" s="1143"/>
      <c r="I26" s="1143"/>
      <c r="J26" s="1143"/>
      <c r="K26" s="1143"/>
      <c r="L26" s="1144"/>
      <c r="M26" s="530"/>
      <c r="N26" s="531" t="s">
        <v>916</v>
      </c>
      <c r="O26" s="1129"/>
      <c r="P26" s="1130"/>
      <c r="Q26" s="1130"/>
      <c r="R26" s="1130"/>
      <c r="S26" s="1130"/>
      <c r="T26" s="1130"/>
      <c r="U26" s="1130"/>
      <c r="V26" s="1130"/>
      <c r="W26" s="1130"/>
      <c r="X26" s="1130"/>
      <c r="Y26" s="1130"/>
      <c r="Z26" s="1130"/>
      <c r="AA26" s="1130"/>
      <c r="AB26" s="1130"/>
      <c r="AC26" s="1130"/>
      <c r="AD26" s="1130"/>
      <c r="AE26" s="1130"/>
      <c r="AF26" s="1131"/>
    </row>
    <row r="27" spans="2:32" s="527" customFormat="1" x14ac:dyDescent="0.15">
      <c r="B27" s="1125"/>
      <c r="C27" s="1126"/>
      <c r="D27" s="1126"/>
      <c r="E27" s="1126"/>
      <c r="F27" s="1126"/>
      <c r="G27" s="1126"/>
      <c r="H27" s="1126"/>
      <c r="I27" s="1126"/>
      <c r="J27" s="1126"/>
      <c r="K27" s="1126"/>
      <c r="L27" s="1127"/>
      <c r="M27" s="530"/>
      <c r="N27" s="531" t="s">
        <v>916</v>
      </c>
      <c r="O27" s="1129"/>
      <c r="P27" s="1130"/>
      <c r="Q27" s="1130"/>
      <c r="R27" s="1130"/>
      <c r="S27" s="1130"/>
      <c r="T27" s="1130"/>
      <c r="U27" s="1130"/>
      <c r="V27" s="1130"/>
      <c r="W27" s="1130"/>
      <c r="X27" s="1130"/>
      <c r="Y27" s="1130"/>
      <c r="Z27" s="1130"/>
      <c r="AA27" s="1130"/>
      <c r="AB27" s="1130"/>
      <c r="AC27" s="1130"/>
      <c r="AD27" s="1130"/>
      <c r="AE27" s="1130"/>
      <c r="AF27" s="1131"/>
    </row>
    <row r="28" spans="2:32" s="527" customFormat="1" x14ac:dyDescent="0.15">
      <c r="B28" s="1122" t="s">
        <v>704</v>
      </c>
      <c r="C28" s="1123"/>
      <c r="D28" s="1123"/>
      <c r="E28" s="1123"/>
      <c r="F28" s="1123"/>
      <c r="G28" s="1123"/>
      <c r="H28" s="1123"/>
      <c r="I28" s="1123"/>
      <c r="J28" s="1123"/>
      <c r="K28" s="1123"/>
      <c r="L28" s="1124"/>
      <c r="M28" s="530"/>
      <c r="N28" s="531" t="s">
        <v>916</v>
      </c>
      <c r="O28" s="1129"/>
      <c r="P28" s="1130"/>
      <c r="Q28" s="1130"/>
      <c r="R28" s="1130"/>
      <c r="S28" s="1130"/>
      <c r="T28" s="1130"/>
      <c r="U28" s="1130"/>
      <c r="V28" s="1130"/>
      <c r="W28" s="1130"/>
      <c r="X28" s="1130"/>
      <c r="Y28" s="1130"/>
      <c r="Z28" s="1130"/>
      <c r="AA28" s="1130"/>
      <c r="AB28" s="1130"/>
      <c r="AC28" s="1130"/>
      <c r="AD28" s="1130"/>
      <c r="AE28" s="1130"/>
      <c r="AF28" s="1131"/>
    </row>
    <row r="29" spans="2:32" s="527" customFormat="1" x14ac:dyDescent="0.15">
      <c r="B29" s="1142"/>
      <c r="C29" s="1143"/>
      <c r="D29" s="1143"/>
      <c r="E29" s="1143"/>
      <c r="F29" s="1143"/>
      <c r="G29" s="1143"/>
      <c r="H29" s="1143"/>
      <c r="I29" s="1143"/>
      <c r="J29" s="1143"/>
      <c r="K29" s="1143"/>
      <c r="L29" s="1144"/>
      <c r="M29" s="530"/>
      <c r="N29" s="531" t="s">
        <v>916</v>
      </c>
      <c r="O29" s="1129"/>
      <c r="P29" s="1130"/>
      <c r="Q29" s="1130"/>
      <c r="R29" s="1130"/>
      <c r="S29" s="1130"/>
      <c r="T29" s="1130"/>
      <c r="U29" s="1130"/>
      <c r="V29" s="1130"/>
      <c r="W29" s="1130"/>
      <c r="X29" s="1130"/>
      <c r="Y29" s="1130"/>
      <c r="Z29" s="1130"/>
      <c r="AA29" s="1130"/>
      <c r="AB29" s="1130"/>
      <c r="AC29" s="1130"/>
      <c r="AD29" s="1130"/>
      <c r="AE29" s="1130"/>
      <c r="AF29" s="1131"/>
    </row>
    <row r="30" spans="2:32" s="527" customFormat="1" x14ac:dyDescent="0.15">
      <c r="B30" s="1125"/>
      <c r="C30" s="1126"/>
      <c r="D30" s="1126"/>
      <c r="E30" s="1126"/>
      <c r="F30" s="1126"/>
      <c r="G30" s="1126"/>
      <c r="H30" s="1126"/>
      <c r="I30" s="1126"/>
      <c r="J30" s="1126"/>
      <c r="K30" s="1126"/>
      <c r="L30" s="1127"/>
      <c r="M30" s="530"/>
      <c r="N30" s="531" t="s">
        <v>916</v>
      </c>
      <c r="O30" s="1129"/>
      <c r="P30" s="1130"/>
      <c r="Q30" s="1130"/>
      <c r="R30" s="1130"/>
      <c r="S30" s="1130"/>
      <c r="T30" s="1130"/>
      <c r="U30" s="1130"/>
      <c r="V30" s="1130"/>
      <c r="W30" s="1130"/>
      <c r="X30" s="1130"/>
      <c r="Y30" s="1130"/>
      <c r="Z30" s="1130"/>
      <c r="AA30" s="1130"/>
      <c r="AB30" s="1130"/>
      <c r="AC30" s="1130"/>
      <c r="AD30" s="1130"/>
      <c r="AE30" s="1130"/>
      <c r="AF30" s="1131"/>
    </row>
    <row r="31" spans="2:32" s="527" customFormat="1" x14ac:dyDescent="0.15">
      <c r="B31" s="1122" t="s">
        <v>703</v>
      </c>
      <c r="C31" s="1123"/>
      <c r="D31" s="1123"/>
      <c r="E31" s="1123"/>
      <c r="F31" s="1123"/>
      <c r="G31" s="1123"/>
      <c r="H31" s="1123"/>
      <c r="I31" s="1123"/>
      <c r="J31" s="1123"/>
      <c r="K31" s="1123"/>
      <c r="L31" s="1124"/>
      <c r="M31" s="535"/>
      <c r="N31" s="532" t="s">
        <v>916</v>
      </c>
      <c r="O31" s="1129"/>
      <c r="P31" s="1130"/>
      <c r="Q31" s="1130"/>
      <c r="R31" s="1130"/>
      <c r="S31" s="1130"/>
      <c r="T31" s="1130"/>
      <c r="U31" s="1130"/>
      <c r="V31" s="1130"/>
      <c r="W31" s="1130"/>
      <c r="X31" s="1130"/>
      <c r="Y31" s="1130"/>
      <c r="Z31" s="1130"/>
      <c r="AA31" s="1130"/>
      <c r="AB31" s="1130"/>
      <c r="AC31" s="1130"/>
      <c r="AD31" s="1130"/>
      <c r="AE31" s="1130"/>
      <c r="AF31" s="1131"/>
    </row>
    <row r="32" spans="2:32" s="527" customFormat="1" x14ac:dyDescent="0.15">
      <c r="B32" s="1142"/>
      <c r="C32" s="1143"/>
      <c r="D32" s="1143"/>
      <c r="E32" s="1143"/>
      <c r="F32" s="1143"/>
      <c r="G32" s="1143"/>
      <c r="H32" s="1143"/>
      <c r="I32" s="1143"/>
      <c r="J32" s="1143"/>
      <c r="K32" s="1143"/>
      <c r="L32" s="1144"/>
      <c r="M32" s="535"/>
      <c r="N32" s="532" t="s">
        <v>916</v>
      </c>
      <c r="O32" s="1129"/>
      <c r="P32" s="1130"/>
      <c r="Q32" s="1130"/>
      <c r="R32" s="1130"/>
      <c r="S32" s="1130"/>
      <c r="T32" s="1130"/>
      <c r="U32" s="1130"/>
      <c r="V32" s="1130"/>
      <c r="W32" s="1130"/>
      <c r="X32" s="1130"/>
      <c r="Y32" s="1130"/>
      <c r="Z32" s="1130"/>
      <c r="AA32" s="1130"/>
      <c r="AB32" s="1130"/>
      <c r="AC32" s="1130"/>
      <c r="AD32" s="1130"/>
      <c r="AE32" s="1130"/>
      <c r="AF32" s="1131"/>
    </row>
    <row r="33" spans="1:32" s="527" customFormat="1" ht="18" thickBot="1" x14ac:dyDescent="0.2">
      <c r="B33" s="1145"/>
      <c r="C33" s="1146"/>
      <c r="D33" s="1146"/>
      <c r="E33" s="1146"/>
      <c r="F33" s="1146"/>
      <c r="G33" s="1146"/>
      <c r="H33" s="1146"/>
      <c r="I33" s="1146"/>
      <c r="J33" s="1146"/>
      <c r="K33" s="1146"/>
      <c r="L33" s="1147"/>
      <c r="M33" s="536"/>
      <c r="N33" s="537" t="s">
        <v>916</v>
      </c>
      <c r="O33" s="1148"/>
      <c r="P33" s="1149"/>
      <c r="Q33" s="1149"/>
      <c r="R33" s="1149"/>
      <c r="S33" s="1149"/>
      <c r="T33" s="1149"/>
      <c r="U33" s="1149"/>
      <c r="V33" s="1149"/>
      <c r="W33" s="1149"/>
      <c r="X33" s="1149"/>
      <c r="Y33" s="1149"/>
      <c r="Z33" s="1149"/>
      <c r="AA33" s="1149"/>
      <c r="AB33" s="1149"/>
      <c r="AC33" s="1149"/>
      <c r="AD33" s="1149"/>
      <c r="AE33" s="1149"/>
      <c r="AF33" s="1150"/>
    </row>
    <row r="34" spans="1:32" s="527" customFormat="1" ht="18" thickTop="1" x14ac:dyDescent="0.15">
      <c r="B34" s="1122" t="s">
        <v>95</v>
      </c>
      <c r="C34" s="1123"/>
      <c r="D34" s="1123"/>
      <c r="E34" s="1123"/>
      <c r="F34" s="1123"/>
      <c r="G34" s="1123"/>
      <c r="H34" s="1123"/>
      <c r="I34" s="1123"/>
      <c r="J34" s="1123"/>
      <c r="K34" s="1123"/>
      <c r="L34" s="1124"/>
      <c r="M34" s="538"/>
      <c r="N34" s="539" t="s">
        <v>916</v>
      </c>
      <c r="O34" s="1151"/>
      <c r="P34" s="1152"/>
      <c r="Q34" s="1152"/>
      <c r="R34" s="1152"/>
      <c r="S34" s="1152"/>
      <c r="T34" s="1152"/>
      <c r="U34" s="1152"/>
      <c r="V34" s="1152"/>
      <c r="W34" s="1152"/>
      <c r="X34" s="1152"/>
      <c r="Y34" s="1152"/>
      <c r="Z34" s="1152"/>
      <c r="AA34" s="1152"/>
      <c r="AB34" s="1152"/>
      <c r="AC34" s="1152"/>
      <c r="AD34" s="1152"/>
      <c r="AE34" s="1152"/>
      <c r="AF34" s="1153"/>
    </row>
    <row r="35" spans="1:32" s="527" customFormat="1" x14ac:dyDescent="0.15">
      <c r="B35" s="1142"/>
      <c r="C35" s="1143"/>
      <c r="D35" s="1143"/>
      <c r="E35" s="1143"/>
      <c r="F35" s="1143"/>
      <c r="G35" s="1143"/>
      <c r="H35" s="1143"/>
      <c r="I35" s="1143"/>
      <c r="J35" s="1143"/>
      <c r="K35" s="1143"/>
      <c r="L35" s="1144"/>
      <c r="M35" s="530"/>
      <c r="N35" s="532" t="s">
        <v>916</v>
      </c>
      <c r="O35" s="1129"/>
      <c r="P35" s="1130"/>
      <c r="Q35" s="1130"/>
      <c r="R35" s="1130"/>
      <c r="S35" s="1130"/>
      <c r="T35" s="1130"/>
      <c r="U35" s="1130"/>
      <c r="V35" s="1130"/>
      <c r="W35" s="1130"/>
      <c r="X35" s="1130"/>
      <c r="Y35" s="1130"/>
      <c r="Z35" s="1130"/>
      <c r="AA35" s="1130"/>
      <c r="AB35" s="1130"/>
      <c r="AC35" s="1130"/>
      <c r="AD35" s="1130"/>
      <c r="AE35" s="1130"/>
      <c r="AF35" s="1131"/>
    </row>
    <row r="36" spans="1:32" s="527" customFormat="1" x14ac:dyDescent="0.15">
      <c r="B36" s="1125"/>
      <c r="C36" s="1126"/>
      <c r="D36" s="1126"/>
      <c r="E36" s="1126"/>
      <c r="F36" s="1126"/>
      <c r="G36" s="1126"/>
      <c r="H36" s="1126"/>
      <c r="I36" s="1126"/>
      <c r="J36" s="1126"/>
      <c r="K36" s="1126"/>
      <c r="L36" s="1127"/>
      <c r="M36" s="533"/>
      <c r="N36" s="534" t="s">
        <v>916</v>
      </c>
      <c r="O36" s="1129"/>
      <c r="P36" s="1130"/>
      <c r="Q36" s="1130"/>
      <c r="R36" s="1130"/>
      <c r="S36" s="1130"/>
      <c r="T36" s="1130"/>
      <c r="U36" s="1130"/>
      <c r="V36" s="1130"/>
      <c r="W36" s="1130"/>
      <c r="X36" s="1130"/>
      <c r="Y36" s="1130"/>
      <c r="Z36" s="1130"/>
      <c r="AA36" s="1130"/>
      <c r="AB36" s="1130"/>
      <c r="AC36" s="1130"/>
      <c r="AD36" s="1130"/>
      <c r="AE36" s="1130"/>
      <c r="AF36" s="1131"/>
    </row>
    <row r="37" spans="1:32" s="527" customFormat="1" x14ac:dyDescent="0.15">
      <c r="B37" s="1122" t="s">
        <v>97</v>
      </c>
      <c r="C37" s="1123"/>
      <c r="D37" s="1123"/>
      <c r="E37" s="1123"/>
      <c r="F37" s="1123"/>
      <c r="G37" s="1123"/>
      <c r="H37" s="1123"/>
      <c r="I37" s="1123"/>
      <c r="J37" s="1123"/>
      <c r="K37" s="1123"/>
      <c r="L37" s="1124"/>
      <c r="M37" s="530"/>
      <c r="N37" s="531" t="s">
        <v>916</v>
      </c>
      <c r="O37" s="1129"/>
      <c r="P37" s="1130"/>
      <c r="Q37" s="1130"/>
      <c r="R37" s="1130"/>
      <c r="S37" s="1130"/>
      <c r="T37" s="1130"/>
      <c r="U37" s="1130"/>
      <c r="V37" s="1130"/>
      <c r="W37" s="1130"/>
      <c r="X37" s="1130"/>
      <c r="Y37" s="1130"/>
      <c r="Z37" s="1130"/>
      <c r="AA37" s="1130"/>
      <c r="AB37" s="1130"/>
      <c r="AC37" s="1130"/>
      <c r="AD37" s="1130"/>
      <c r="AE37" s="1130"/>
      <c r="AF37" s="1131"/>
    </row>
    <row r="38" spans="1:32" s="527" customFormat="1" x14ac:dyDescent="0.15">
      <c r="B38" s="1125"/>
      <c r="C38" s="1126"/>
      <c r="D38" s="1126"/>
      <c r="E38" s="1126"/>
      <c r="F38" s="1126"/>
      <c r="G38" s="1126"/>
      <c r="H38" s="1126"/>
      <c r="I38" s="1126"/>
      <c r="J38" s="1126"/>
      <c r="K38" s="1126"/>
      <c r="L38" s="1127"/>
      <c r="M38" s="530"/>
      <c r="N38" s="531" t="s">
        <v>916</v>
      </c>
      <c r="O38" s="1129"/>
      <c r="P38" s="1130"/>
      <c r="Q38" s="1130"/>
      <c r="R38" s="1130"/>
      <c r="S38" s="1130"/>
      <c r="T38" s="1130"/>
      <c r="U38" s="1130"/>
      <c r="V38" s="1130"/>
      <c r="W38" s="1130"/>
      <c r="X38" s="1130"/>
      <c r="Y38" s="1130"/>
      <c r="Z38" s="1130"/>
      <c r="AA38" s="1130"/>
      <c r="AB38" s="1130"/>
      <c r="AC38" s="1130"/>
      <c r="AD38" s="1130"/>
      <c r="AE38" s="1130"/>
      <c r="AF38" s="1131"/>
    </row>
    <row r="39" spans="1:32" s="527" customFormat="1" x14ac:dyDescent="0.15">
      <c r="A39" s="540"/>
      <c r="B39" s="1125"/>
      <c r="C39" s="1128"/>
      <c r="D39" s="1126"/>
      <c r="E39" s="1126"/>
      <c r="F39" s="1126"/>
      <c r="G39" s="1126"/>
      <c r="H39" s="1126"/>
      <c r="I39" s="1126"/>
      <c r="J39" s="1126"/>
      <c r="K39" s="1126"/>
      <c r="L39" s="1127"/>
      <c r="M39" s="538"/>
      <c r="N39" s="541" t="s">
        <v>916</v>
      </c>
      <c r="O39" s="1132"/>
      <c r="P39" s="1133"/>
      <c r="Q39" s="1133"/>
      <c r="R39" s="1133"/>
      <c r="S39" s="1133"/>
      <c r="T39" s="1133"/>
      <c r="U39" s="1133"/>
      <c r="V39" s="1133"/>
      <c r="W39" s="1133"/>
      <c r="X39" s="1133"/>
      <c r="Y39" s="1133"/>
      <c r="Z39" s="1133"/>
      <c r="AA39" s="1133"/>
      <c r="AB39" s="1133"/>
      <c r="AC39" s="1133"/>
      <c r="AD39" s="1133"/>
      <c r="AE39" s="1133"/>
      <c r="AF39" s="1134"/>
    </row>
    <row r="40" spans="1:32" s="527" customFormat="1" x14ac:dyDescent="0.15">
      <c r="B40" s="1135" t="s">
        <v>918</v>
      </c>
      <c r="C40" s="1123"/>
      <c r="D40" s="1123"/>
      <c r="E40" s="1123"/>
      <c r="F40" s="1123"/>
      <c r="G40" s="1123"/>
      <c r="H40" s="1123"/>
      <c r="I40" s="1123"/>
      <c r="J40" s="1123"/>
      <c r="K40" s="1123"/>
      <c r="L40" s="1124"/>
      <c r="M40" s="530"/>
      <c r="N40" s="531" t="s">
        <v>916</v>
      </c>
      <c r="O40" s="1129"/>
      <c r="P40" s="1130"/>
      <c r="Q40" s="1130"/>
      <c r="R40" s="1130"/>
      <c r="S40" s="1130"/>
      <c r="T40" s="1130"/>
      <c r="U40" s="1130"/>
      <c r="V40" s="1130"/>
      <c r="W40" s="1130"/>
      <c r="X40" s="1130"/>
      <c r="Y40" s="1130"/>
      <c r="Z40" s="1130"/>
      <c r="AA40" s="1130"/>
      <c r="AB40" s="1130"/>
      <c r="AC40" s="1130"/>
      <c r="AD40" s="1130"/>
      <c r="AE40" s="1130"/>
      <c r="AF40" s="1131"/>
    </row>
    <row r="41" spans="1:32" s="527" customFormat="1" x14ac:dyDescent="0.15">
      <c r="B41" s="1136"/>
      <c r="C41" s="1137"/>
      <c r="D41" s="1137"/>
      <c r="E41" s="1137"/>
      <c r="F41" s="1137"/>
      <c r="G41" s="1137"/>
      <c r="H41" s="1137"/>
      <c r="I41" s="1137"/>
      <c r="J41" s="1137"/>
      <c r="K41" s="1137"/>
      <c r="L41" s="1138"/>
      <c r="M41" s="530"/>
      <c r="N41" s="531" t="s">
        <v>916</v>
      </c>
      <c r="O41" s="1129"/>
      <c r="P41" s="1130"/>
      <c r="Q41" s="1130"/>
      <c r="R41" s="1130"/>
      <c r="S41" s="1130"/>
      <c r="T41" s="1130"/>
      <c r="U41" s="1130"/>
      <c r="V41" s="1130"/>
      <c r="W41" s="1130"/>
      <c r="X41" s="1130"/>
      <c r="Y41" s="1130"/>
      <c r="Z41" s="1130"/>
      <c r="AA41" s="1130"/>
      <c r="AB41" s="1130"/>
      <c r="AC41" s="1130"/>
      <c r="AD41" s="1130"/>
      <c r="AE41" s="1130"/>
      <c r="AF41" s="1131"/>
    </row>
    <row r="42" spans="1:32" s="527" customFormat="1" x14ac:dyDescent="0.15">
      <c r="B42" s="1139"/>
      <c r="C42" s="1140"/>
      <c r="D42" s="1140"/>
      <c r="E42" s="1140"/>
      <c r="F42" s="1140"/>
      <c r="G42" s="1140"/>
      <c r="H42" s="1140"/>
      <c r="I42" s="1140"/>
      <c r="J42" s="1140"/>
      <c r="K42" s="1140"/>
      <c r="L42" s="1141"/>
      <c r="M42" s="530"/>
      <c r="N42" s="531" t="s">
        <v>916</v>
      </c>
      <c r="O42" s="1129"/>
      <c r="P42" s="1130"/>
      <c r="Q42" s="1130"/>
      <c r="R42" s="1130"/>
      <c r="S42" s="1130"/>
      <c r="T42" s="1130"/>
      <c r="U42" s="1130"/>
      <c r="V42" s="1130"/>
      <c r="W42" s="1130"/>
      <c r="X42" s="1130"/>
      <c r="Y42" s="1130"/>
      <c r="Z42" s="1130"/>
      <c r="AA42" s="1130"/>
      <c r="AB42" s="1130"/>
      <c r="AC42" s="1130"/>
      <c r="AD42" s="1130"/>
      <c r="AE42" s="1130"/>
      <c r="AF42" s="1131"/>
    </row>
    <row r="44" spans="1:32" x14ac:dyDescent="0.15">
      <c r="B44" s="523" t="s">
        <v>919</v>
      </c>
    </row>
    <row r="45" spans="1:32" x14ac:dyDescent="0.15">
      <c r="B45" s="523" t="s">
        <v>920</v>
      </c>
    </row>
    <row r="47" spans="1:32" x14ac:dyDescent="0.15">
      <c r="A47" s="523" t="s">
        <v>921</v>
      </c>
      <c r="M47" s="542"/>
      <c r="N47" s="523" t="s">
        <v>110</v>
      </c>
      <c r="O47" s="1118"/>
      <c r="P47" s="1118"/>
      <c r="Q47" s="523" t="s">
        <v>179</v>
      </c>
      <c r="R47" s="1118"/>
      <c r="S47" s="1118"/>
      <c r="T47" s="523" t="s">
        <v>180</v>
      </c>
    </row>
    <row r="122" spans="3:7" x14ac:dyDescent="0.15">
      <c r="C122" s="543"/>
      <c r="D122" s="543"/>
      <c r="E122" s="543"/>
      <c r="F122" s="543"/>
      <c r="G122" s="543"/>
    </row>
    <row r="123" spans="3:7" x14ac:dyDescent="0.15">
      <c r="C123" s="544"/>
    </row>
  </sheetData>
  <mergeCells count="50">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O34:AF34"/>
    <mergeCell ref="O35:AF35"/>
    <mergeCell ref="O36:AF36"/>
    <mergeCell ref="B25:L27"/>
    <mergeCell ref="O25:AF25"/>
    <mergeCell ref="O26:AF26"/>
    <mergeCell ref="O27:AF27"/>
    <mergeCell ref="B28:L30"/>
    <mergeCell ref="O28:AF28"/>
    <mergeCell ref="O29:AF29"/>
    <mergeCell ref="O30:AF30"/>
    <mergeCell ref="O47:P47"/>
    <mergeCell ref="R47:S47"/>
    <mergeCell ref="W13:AF13"/>
    <mergeCell ref="B37:L39"/>
    <mergeCell ref="O37:AF37"/>
    <mergeCell ref="O38:AF38"/>
    <mergeCell ref="O39:AF39"/>
    <mergeCell ref="B40:L42"/>
    <mergeCell ref="O40:AF40"/>
    <mergeCell ref="O41:AF41"/>
    <mergeCell ref="O42:AF42"/>
    <mergeCell ref="B31:L33"/>
    <mergeCell ref="O31:AF31"/>
    <mergeCell ref="O32:AF32"/>
    <mergeCell ref="O33:AF33"/>
    <mergeCell ref="B34:L36"/>
  </mergeCells>
  <phoneticPr fontId="2"/>
  <pageMargins left="0.7" right="0.7" top="0.75" bottom="0.75" header="0.3" footer="0.3"/>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36"/>
  <sheetViews>
    <sheetView view="pageBreakPreview" zoomScale="102" zoomScaleNormal="100" zoomScaleSheetLayoutView="102" workbookViewId="0">
      <selection activeCell="B1" sqref="B1"/>
    </sheetView>
  </sheetViews>
  <sheetFormatPr defaultColWidth="4" defaultRowHeight="13.5" x14ac:dyDescent="0.15"/>
  <cols>
    <col min="1" max="1" width="1" style="1" customWidth="1"/>
    <col min="2" max="2" width="2.375" style="1" customWidth="1"/>
    <col min="3" max="3" width="4" style="1"/>
    <col min="4" max="21" width="3.625" style="1" customWidth="1"/>
    <col min="22" max="22" width="3.25" style="1" customWidth="1"/>
    <col min="23" max="23" width="3.625" style="1" customWidth="1"/>
    <col min="24" max="28" width="3.25" style="1" customWidth="1"/>
    <col min="29" max="29" width="0.875" style="1" customWidth="1"/>
    <col min="30" max="16384" width="4" style="1"/>
  </cols>
  <sheetData>
    <row r="2" spans="2:28" x14ac:dyDescent="0.15">
      <c r="B2" s="1" t="s">
        <v>303</v>
      </c>
    </row>
    <row r="3" spans="2:28" x14ac:dyDescent="0.15">
      <c r="Q3" s="86"/>
      <c r="R3" s="86"/>
      <c r="S3" s="104" t="s">
        <v>109</v>
      </c>
      <c r="T3" s="955"/>
      <c r="U3" s="955"/>
      <c r="V3" s="204" t="s">
        <v>110</v>
      </c>
      <c r="W3" s="955"/>
      <c r="X3" s="955"/>
      <c r="Y3" s="204" t="s">
        <v>179</v>
      </c>
      <c r="Z3" s="955"/>
      <c r="AA3" s="955"/>
      <c r="AB3" s="204" t="s">
        <v>180</v>
      </c>
    </row>
    <row r="4" spans="2:28" x14ac:dyDescent="0.15">
      <c r="S4" s="86"/>
      <c r="T4" s="86"/>
      <c r="U4" s="86"/>
    </row>
    <row r="5" spans="2:28" x14ac:dyDescent="0.15">
      <c r="B5" s="954" t="s">
        <v>304</v>
      </c>
      <c r="C5" s="954"/>
      <c r="D5" s="954"/>
      <c r="E5" s="954"/>
      <c r="F5" s="954"/>
      <c r="G5" s="954"/>
      <c r="H5" s="954"/>
      <c r="I5" s="954"/>
      <c r="J5" s="954"/>
      <c r="K5" s="954"/>
      <c r="L5" s="954"/>
      <c r="M5" s="954"/>
      <c r="N5" s="954"/>
      <c r="O5" s="954"/>
      <c r="P5" s="954"/>
      <c r="Q5" s="954"/>
      <c r="R5" s="954"/>
      <c r="S5" s="954"/>
      <c r="T5" s="954"/>
      <c r="U5" s="954"/>
      <c r="V5" s="954"/>
      <c r="W5" s="954"/>
      <c r="X5" s="954"/>
      <c r="Y5" s="954"/>
      <c r="Z5" s="954"/>
      <c r="AA5" s="954"/>
      <c r="AB5" s="954"/>
    </row>
    <row r="7" spans="2:28" ht="23.25" customHeight="1" x14ac:dyDescent="0.15">
      <c r="B7" s="959" t="s">
        <v>207</v>
      </c>
      <c r="C7" s="960"/>
      <c r="D7" s="960"/>
      <c r="E7" s="960"/>
      <c r="F7" s="961"/>
      <c r="G7" s="194"/>
      <c r="H7" s="195"/>
      <c r="I7" s="10"/>
      <c r="J7" s="10"/>
      <c r="K7" s="10"/>
      <c r="L7" s="10"/>
      <c r="M7" s="219"/>
      <c r="N7" s="219"/>
      <c r="O7" s="219"/>
      <c r="P7" s="219"/>
      <c r="Q7" s="219"/>
      <c r="R7" s="219"/>
      <c r="S7" s="219"/>
      <c r="T7" s="219"/>
      <c r="U7" s="219"/>
      <c r="V7" s="219"/>
      <c r="W7" s="219"/>
      <c r="X7" s="219"/>
      <c r="Y7" s="219"/>
      <c r="Z7" s="219"/>
      <c r="AA7" s="219"/>
      <c r="AB7" s="221"/>
    </row>
    <row r="8" spans="2:28" ht="23.25" customHeight="1" x14ac:dyDescent="0.15">
      <c r="B8" s="959" t="s">
        <v>208</v>
      </c>
      <c r="C8" s="960"/>
      <c r="D8" s="960"/>
      <c r="E8" s="960"/>
      <c r="F8" s="961"/>
      <c r="G8" s="95" t="s">
        <v>59</v>
      </c>
      <c r="H8" s="219" t="s">
        <v>185</v>
      </c>
      <c r="I8" s="219"/>
      <c r="J8" s="219"/>
      <c r="K8" s="219"/>
      <c r="L8" s="96" t="s">
        <v>10</v>
      </c>
      <c r="M8" s="219" t="s">
        <v>186</v>
      </c>
      <c r="N8" s="219"/>
      <c r="O8" s="219"/>
      <c r="P8" s="219"/>
      <c r="Q8" s="96" t="s">
        <v>10</v>
      </c>
      <c r="R8" s="219" t="s">
        <v>187</v>
      </c>
      <c r="S8" s="219"/>
      <c r="T8" s="195"/>
      <c r="U8" s="195"/>
      <c r="V8" s="195"/>
      <c r="W8" s="195"/>
      <c r="X8" s="195"/>
      <c r="Y8" s="195"/>
      <c r="Z8" s="195"/>
      <c r="AA8" s="195"/>
      <c r="AB8" s="196"/>
    </row>
    <row r="10" spans="2:28" x14ac:dyDescent="0.15">
      <c r="B10" s="6"/>
      <c r="C10" s="7"/>
      <c r="D10" s="7"/>
      <c r="E10" s="7"/>
      <c r="F10" s="7"/>
      <c r="G10" s="7"/>
      <c r="H10" s="7"/>
      <c r="I10" s="7"/>
      <c r="J10" s="7"/>
      <c r="K10" s="7"/>
      <c r="L10" s="7"/>
      <c r="M10" s="7"/>
      <c r="N10" s="7"/>
      <c r="O10" s="7"/>
      <c r="P10" s="7"/>
      <c r="Q10" s="7"/>
      <c r="R10" s="7"/>
      <c r="S10" s="7"/>
      <c r="T10" s="7"/>
      <c r="U10" s="7"/>
      <c r="V10" s="7"/>
      <c r="W10" s="7"/>
      <c r="X10" s="6"/>
      <c r="Y10" s="7"/>
      <c r="Z10" s="7"/>
      <c r="AA10" s="7"/>
      <c r="AB10" s="4"/>
    </row>
    <row r="11" spans="2:28" x14ac:dyDescent="0.15">
      <c r="B11" s="210"/>
      <c r="X11" s="210"/>
      <c r="AB11" s="209"/>
    </row>
    <row r="12" spans="2:28" ht="27" customHeight="1" x14ac:dyDescent="0.15">
      <c r="B12" s="210"/>
      <c r="X12" s="210"/>
      <c r="Y12" s="92"/>
      <c r="Z12" s="92"/>
      <c r="AA12" s="92"/>
      <c r="AB12" s="209"/>
    </row>
    <row r="13" spans="2:28" ht="27" customHeight="1" x14ac:dyDescent="0.15">
      <c r="B13" s="210"/>
      <c r="C13" s="1" t="s">
        <v>305</v>
      </c>
      <c r="X13" s="90"/>
      <c r="Y13" s="92" t="s">
        <v>188</v>
      </c>
      <c r="Z13" s="92" t="s">
        <v>189</v>
      </c>
      <c r="AA13" s="92" t="s">
        <v>190</v>
      </c>
      <c r="AB13" s="88"/>
    </row>
    <row r="14" spans="2:28" ht="27" customHeight="1" x14ac:dyDescent="0.15">
      <c r="B14" s="210"/>
      <c r="C14" s="1" t="s">
        <v>306</v>
      </c>
      <c r="X14" s="90"/>
      <c r="Y14" s="97" t="s">
        <v>10</v>
      </c>
      <c r="Z14" s="97" t="s">
        <v>189</v>
      </c>
      <c r="AA14" s="97" t="s">
        <v>10</v>
      </c>
      <c r="AB14" s="88"/>
    </row>
    <row r="15" spans="2:28" ht="7.5" customHeight="1" x14ac:dyDescent="0.15">
      <c r="B15" s="210"/>
      <c r="X15" s="90"/>
      <c r="Y15" s="2"/>
      <c r="Z15" s="2"/>
      <c r="AA15" s="2"/>
      <c r="AB15" s="88"/>
    </row>
    <row r="16" spans="2:28" ht="18" customHeight="1" x14ac:dyDescent="0.15">
      <c r="B16" s="210"/>
      <c r="D16" s="1" t="s">
        <v>307</v>
      </c>
      <c r="X16" s="90"/>
      <c r="Y16" s="2"/>
      <c r="Z16" s="2"/>
      <c r="AA16" s="2"/>
      <c r="AB16" s="88"/>
    </row>
    <row r="17" spans="2:28" ht="27" customHeight="1" x14ac:dyDescent="0.15">
      <c r="B17" s="210"/>
      <c r="D17" s="1159"/>
      <c r="E17" s="1160"/>
      <c r="F17" s="1160"/>
      <c r="G17" s="1160"/>
      <c r="H17" s="1160"/>
      <c r="I17" s="1160"/>
      <c r="J17" s="1160"/>
      <c r="K17" s="1160"/>
      <c r="L17" s="1160"/>
      <c r="M17" s="1160"/>
      <c r="N17" s="1160"/>
      <c r="O17" s="1160"/>
      <c r="P17" s="1160"/>
      <c r="Q17" s="1160"/>
      <c r="R17" s="1160"/>
      <c r="S17" s="1160"/>
      <c r="T17" s="1160"/>
      <c r="U17" s="1161"/>
      <c r="X17" s="192"/>
      <c r="Y17" s="12"/>
      <c r="Z17" s="12"/>
      <c r="AA17" s="12"/>
      <c r="AB17" s="193"/>
    </row>
    <row r="18" spans="2:28" ht="27" customHeight="1" x14ac:dyDescent="0.15">
      <c r="B18" s="210"/>
      <c r="D18" s="1162"/>
      <c r="E18" s="1163"/>
      <c r="F18" s="1163"/>
      <c r="G18" s="1163"/>
      <c r="H18" s="1163"/>
      <c r="I18" s="1163"/>
      <c r="J18" s="1163"/>
      <c r="K18" s="1163"/>
      <c r="L18" s="1163"/>
      <c r="M18" s="1163"/>
      <c r="N18" s="1163"/>
      <c r="O18" s="1163"/>
      <c r="P18" s="1163"/>
      <c r="Q18" s="1163"/>
      <c r="R18" s="1163"/>
      <c r="S18" s="1163"/>
      <c r="T18" s="1163"/>
      <c r="U18" s="1164"/>
      <c r="X18" s="192"/>
      <c r="Y18" s="12"/>
      <c r="Z18" s="12"/>
      <c r="AA18" s="12"/>
      <c r="AB18" s="193"/>
    </row>
    <row r="19" spans="2:28" ht="27" customHeight="1" x14ac:dyDescent="0.15">
      <c r="B19" s="210"/>
      <c r="D19" s="1162"/>
      <c r="E19" s="1163"/>
      <c r="F19" s="1163"/>
      <c r="G19" s="1163"/>
      <c r="H19" s="1163"/>
      <c r="I19" s="1163"/>
      <c r="J19" s="1163"/>
      <c r="K19" s="1163"/>
      <c r="L19" s="1163"/>
      <c r="M19" s="1163"/>
      <c r="N19" s="1163"/>
      <c r="O19" s="1163"/>
      <c r="P19" s="1163"/>
      <c r="Q19" s="1163"/>
      <c r="R19" s="1163"/>
      <c r="S19" s="1163"/>
      <c r="T19" s="1163"/>
      <c r="U19" s="1164"/>
      <c r="X19" s="192"/>
      <c r="Y19" s="12"/>
      <c r="Z19" s="12"/>
      <c r="AA19" s="12"/>
      <c r="AB19" s="193"/>
    </row>
    <row r="20" spans="2:28" ht="27" customHeight="1" x14ac:dyDescent="0.15">
      <c r="B20" s="210"/>
      <c r="D20" s="1165"/>
      <c r="E20" s="1166"/>
      <c r="F20" s="1166"/>
      <c r="G20" s="1166"/>
      <c r="H20" s="1166"/>
      <c r="I20" s="1166"/>
      <c r="J20" s="1166"/>
      <c r="K20" s="1166"/>
      <c r="L20" s="1166"/>
      <c r="M20" s="1166"/>
      <c r="N20" s="1166"/>
      <c r="O20" s="1166"/>
      <c r="P20" s="1166"/>
      <c r="Q20" s="1166"/>
      <c r="R20" s="1166"/>
      <c r="S20" s="1166"/>
      <c r="T20" s="1166"/>
      <c r="U20" s="1167"/>
      <c r="X20" s="192"/>
      <c r="Y20" s="12"/>
      <c r="Z20" s="12"/>
      <c r="AA20" s="12"/>
      <c r="AB20" s="193"/>
    </row>
    <row r="21" spans="2:28" ht="8.25" customHeight="1" x14ac:dyDescent="0.15">
      <c r="B21" s="210"/>
      <c r="X21" s="192"/>
      <c r="Y21" s="12"/>
      <c r="Z21" s="12"/>
      <c r="AA21" s="12"/>
      <c r="AB21" s="193"/>
    </row>
    <row r="22" spans="2:28" ht="7.5" customHeight="1" x14ac:dyDescent="0.15">
      <c r="B22" s="210"/>
      <c r="X22" s="192"/>
      <c r="Y22" s="12"/>
      <c r="Z22" s="12"/>
      <c r="AA22" s="12"/>
      <c r="AB22" s="193"/>
    </row>
    <row r="23" spans="2:28" ht="27" customHeight="1" x14ac:dyDescent="0.15">
      <c r="B23" s="210"/>
      <c r="C23" s="1" t="s">
        <v>308</v>
      </c>
      <c r="X23" s="90"/>
      <c r="Y23" s="92" t="s">
        <v>188</v>
      </c>
      <c r="Z23" s="92" t="s">
        <v>189</v>
      </c>
      <c r="AA23" s="92" t="s">
        <v>190</v>
      </c>
      <c r="AB23" s="88"/>
    </row>
    <row r="24" spans="2:28" ht="27" customHeight="1" x14ac:dyDescent="0.15">
      <c r="B24" s="210"/>
      <c r="X24" s="90"/>
      <c r="Y24" s="97" t="s">
        <v>10</v>
      </c>
      <c r="Z24" s="97" t="s">
        <v>189</v>
      </c>
      <c r="AA24" s="97" t="s">
        <v>10</v>
      </c>
      <c r="AB24" s="88"/>
    </row>
    <row r="25" spans="2:28" ht="27" customHeight="1" x14ac:dyDescent="0.15">
      <c r="B25" s="210"/>
      <c r="X25" s="192"/>
      <c r="Y25" s="12"/>
      <c r="Z25" s="12"/>
      <c r="AA25" s="12"/>
      <c r="AB25" s="193"/>
    </row>
    <row r="26" spans="2:28" ht="27" customHeight="1" x14ac:dyDescent="0.15">
      <c r="B26" s="210"/>
      <c r="C26" s="1" t="s">
        <v>309</v>
      </c>
      <c r="X26" s="90"/>
      <c r="Y26" s="92" t="s">
        <v>188</v>
      </c>
      <c r="Z26" s="92" t="s">
        <v>189</v>
      </c>
      <c r="AA26" s="92" t="s">
        <v>190</v>
      </c>
      <c r="AB26" s="88"/>
    </row>
    <row r="27" spans="2:28" ht="27" customHeight="1" x14ac:dyDescent="0.15">
      <c r="B27" s="210"/>
      <c r="C27" s="1" t="s">
        <v>310</v>
      </c>
      <c r="X27" s="90"/>
      <c r="Y27" s="97" t="s">
        <v>59</v>
      </c>
      <c r="Z27" s="97" t="s">
        <v>189</v>
      </c>
      <c r="AA27" s="97" t="s">
        <v>10</v>
      </c>
      <c r="AB27" s="88"/>
    </row>
    <row r="28" spans="2:28" x14ac:dyDescent="0.15">
      <c r="B28" s="210"/>
      <c r="X28" s="192"/>
      <c r="Y28" s="12"/>
      <c r="Z28" s="12"/>
      <c r="AA28" s="12"/>
      <c r="AB28" s="193"/>
    </row>
    <row r="29" spans="2:28" ht="35.25" customHeight="1" x14ac:dyDescent="0.15">
      <c r="B29" s="210"/>
      <c r="D29" s="1168" t="s">
        <v>311</v>
      </c>
      <c r="E29" s="1168"/>
      <c r="F29" s="1168"/>
      <c r="G29" s="1168"/>
      <c r="H29" s="1168"/>
      <c r="I29" s="1168"/>
      <c r="J29" s="1168"/>
      <c r="K29" s="959"/>
      <c r="L29" s="960"/>
      <c r="M29" s="960"/>
      <c r="N29" s="960"/>
      <c r="O29" s="195" t="s">
        <v>110</v>
      </c>
      <c r="P29" s="960"/>
      <c r="Q29" s="960"/>
      <c r="R29" s="195" t="s">
        <v>179</v>
      </c>
      <c r="S29" s="960"/>
      <c r="T29" s="960"/>
      <c r="U29" s="196" t="s">
        <v>180</v>
      </c>
      <c r="X29" s="192"/>
      <c r="Y29" s="12"/>
      <c r="Z29" s="12"/>
      <c r="AA29" s="12"/>
      <c r="AB29" s="193"/>
    </row>
    <row r="30" spans="2:28" ht="7.5" customHeight="1" x14ac:dyDescent="0.15">
      <c r="B30" s="210"/>
      <c r="D30" s="12"/>
      <c r="E30" s="12"/>
      <c r="F30" s="12"/>
      <c r="G30" s="12"/>
      <c r="H30" s="12"/>
      <c r="I30" s="12"/>
      <c r="J30" s="12"/>
      <c r="K30" s="12"/>
      <c r="L30" s="12"/>
      <c r="M30" s="12"/>
      <c r="N30" s="12"/>
      <c r="O30" s="12"/>
      <c r="P30" s="12"/>
      <c r="Q30" s="12"/>
      <c r="R30" s="12"/>
      <c r="S30" s="12"/>
      <c r="T30" s="12"/>
      <c r="U30" s="12"/>
      <c r="X30" s="192"/>
      <c r="Y30" s="12"/>
      <c r="Z30" s="12"/>
      <c r="AA30" s="12"/>
      <c r="AB30" s="193"/>
    </row>
    <row r="31" spans="2:28" ht="13.5" customHeight="1" x14ac:dyDescent="0.15">
      <c r="B31" s="210"/>
      <c r="D31" s="85"/>
      <c r="W31" s="209"/>
      <c r="X31" s="192"/>
      <c r="Y31" s="12"/>
      <c r="Z31" s="12"/>
      <c r="AA31" s="12"/>
      <c r="AB31" s="193"/>
    </row>
    <row r="32" spans="2:28" ht="4.5" customHeight="1" x14ac:dyDescent="0.15">
      <c r="B32" s="217"/>
      <c r="C32" s="8"/>
      <c r="D32" s="8"/>
      <c r="E32" s="8"/>
      <c r="F32" s="8"/>
      <c r="G32" s="8"/>
      <c r="H32" s="8"/>
      <c r="I32" s="8"/>
      <c r="J32" s="8"/>
      <c r="K32" s="8"/>
      <c r="L32" s="8"/>
      <c r="M32" s="8"/>
      <c r="N32" s="8"/>
      <c r="O32" s="8"/>
      <c r="P32" s="8"/>
      <c r="Q32" s="8"/>
      <c r="R32" s="8"/>
      <c r="S32" s="8"/>
      <c r="T32" s="8"/>
      <c r="U32" s="8"/>
      <c r="V32" s="8"/>
      <c r="W32" s="129"/>
      <c r="X32" s="126"/>
      <c r="Y32" s="127"/>
      <c r="Z32" s="127"/>
      <c r="AA32" s="127"/>
      <c r="AB32" s="199"/>
    </row>
    <row r="34" spans="2:2" x14ac:dyDescent="0.15">
      <c r="B34" s="1" t="s">
        <v>293</v>
      </c>
    </row>
    <row r="35" spans="2:2" ht="4.5" customHeight="1" x14ac:dyDescent="0.15"/>
    <row r="36" spans="2:2" x14ac:dyDescent="0.15">
      <c r="B36" s="1" t="s">
        <v>294</v>
      </c>
    </row>
  </sheetData>
  <mergeCells count="11">
    <mergeCell ref="D17:U20"/>
    <mergeCell ref="D29:J29"/>
    <mergeCell ref="K29:N29"/>
    <mergeCell ref="P29:Q29"/>
    <mergeCell ref="S29:T29"/>
    <mergeCell ref="B8:F8"/>
    <mergeCell ref="T3:U3"/>
    <mergeCell ref="W3:X3"/>
    <mergeCell ref="Z3:AA3"/>
    <mergeCell ref="B5:AB5"/>
    <mergeCell ref="B7:F7"/>
  </mergeCells>
  <phoneticPr fontId="2"/>
  <dataValidations count="1">
    <dataValidation type="list" allowBlank="1" showInputMessage="1" showErrorMessage="1" sqref="G8 L8 Q8 Y14 AA14 Y24 AA24 Y27 AA27">
      <formula1>"□,■"</formula1>
    </dataValidation>
  </dataValidations>
  <pageMargins left="0.70866141732283472" right="0.70866141732283472"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view="pageBreakPreview" zoomScaleNormal="100" zoomScaleSheetLayoutView="100" workbookViewId="0">
      <selection activeCell="C47" sqref="C47:V47"/>
    </sheetView>
  </sheetViews>
  <sheetFormatPr defaultColWidth="4" defaultRowHeight="13.5" x14ac:dyDescent="0.15"/>
  <cols>
    <col min="1" max="1" width="2.875" style="1" customWidth="1"/>
    <col min="2" max="2" width="2.375" style="1" customWidth="1"/>
    <col min="3" max="12" width="3.625" style="1" customWidth="1"/>
    <col min="13" max="13" width="4.875" style="1" customWidth="1"/>
    <col min="14" max="21" width="3.625" style="1" customWidth="1"/>
    <col min="22" max="22" width="2.875" style="1" customWidth="1"/>
    <col min="23" max="23" width="5" style="1" customWidth="1"/>
    <col min="24" max="27" width="3.25" style="1" customWidth="1"/>
    <col min="28" max="28" width="3.75" style="1" customWidth="1"/>
    <col min="29" max="29" width="0.875" style="1" customWidth="1"/>
    <col min="30" max="16384" width="4" style="1"/>
  </cols>
  <sheetData>
    <row r="2" spans="2:28" x14ac:dyDescent="0.15">
      <c r="B2" s="1" t="s">
        <v>205</v>
      </c>
    </row>
    <row r="3" spans="2:28" x14ac:dyDescent="0.15">
      <c r="Q3" s="86"/>
      <c r="R3" s="45"/>
      <c r="S3" s="45" t="s">
        <v>109</v>
      </c>
      <c r="T3" s="954"/>
      <c r="U3" s="954"/>
      <c r="V3" s="12" t="s">
        <v>110</v>
      </c>
      <c r="W3" s="954"/>
      <c r="X3" s="954"/>
      <c r="Y3" s="12" t="s">
        <v>179</v>
      </c>
      <c r="Z3" s="954"/>
      <c r="AA3" s="954"/>
      <c r="AB3" s="12" t="s">
        <v>180</v>
      </c>
    </row>
    <row r="4" spans="2:28" x14ac:dyDescent="0.15">
      <c r="S4" s="86"/>
      <c r="T4" s="86"/>
      <c r="U4" s="86"/>
    </row>
    <row r="5" spans="2:28" x14ac:dyDescent="0.15">
      <c r="B5" s="954" t="s">
        <v>206</v>
      </c>
      <c r="C5" s="954"/>
      <c r="D5" s="954"/>
      <c r="E5" s="954"/>
      <c r="F5" s="954"/>
      <c r="G5" s="954"/>
      <c r="H5" s="954"/>
      <c r="I5" s="954"/>
      <c r="J5" s="954"/>
      <c r="K5" s="954"/>
      <c r="L5" s="954"/>
      <c r="M5" s="954"/>
      <c r="N5" s="954"/>
      <c r="O5" s="954"/>
      <c r="P5" s="954"/>
      <c r="Q5" s="954"/>
      <c r="R5" s="954"/>
      <c r="S5" s="954"/>
      <c r="T5" s="954"/>
      <c r="U5" s="954"/>
      <c r="V5" s="954"/>
      <c r="W5" s="954"/>
      <c r="X5" s="954"/>
      <c r="Y5" s="954"/>
      <c r="Z5" s="954"/>
      <c r="AA5" s="954"/>
      <c r="AB5" s="954"/>
    </row>
    <row r="7" spans="2:28" ht="23.25" customHeight="1" x14ac:dyDescent="0.15">
      <c r="B7" s="959" t="s">
        <v>207</v>
      </c>
      <c r="C7" s="960"/>
      <c r="D7" s="960"/>
      <c r="E7" s="960"/>
      <c r="F7" s="961"/>
      <c r="G7" s="1169"/>
      <c r="H7" s="1170"/>
      <c r="I7" s="1170"/>
      <c r="J7" s="1170"/>
      <c r="K7" s="1170"/>
      <c r="L7" s="1170"/>
      <c r="M7" s="1170"/>
      <c r="N7" s="1170"/>
      <c r="O7" s="1170"/>
      <c r="P7" s="1170"/>
      <c r="Q7" s="1170"/>
      <c r="R7" s="1170"/>
      <c r="S7" s="1170"/>
      <c r="T7" s="1170"/>
      <c r="U7" s="1170"/>
      <c r="V7" s="1170"/>
      <c r="W7" s="1170"/>
      <c r="X7" s="1170"/>
      <c r="Y7" s="1170"/>
      <c r="Z7" s="1170"/>
      <c r="AA7" s="1170"/>
      <c r="AB7" s="1171"/>
    </row>
    <row r="8" spans="2:28" ht="23.25" customHeight="1" x14ac:dyDescent="0.15">
      <c r="B8" s="959" t="s">
        <v>208</v>
      </c>
      <c r="C8" s="960"/>
      <c r="D8" s="960"/>
      <c r="E8" s="960"/>
      <c r="F8" s="961"/>
      <c r="G8" s="95" t="s">
        <v>10</v>
      </c>
      <c r="H8" s="219" t="s">
        <v>185</v>
      </c>
      <c r="I8" s="219"/>
      <c r="J8" s="219"/>
      <c r="K8" s="219"/>
      <c r="L8" s="97" t="s">
        <v>10</v>
      </c>
      <c r="M8" s="219" t="s">
        <v>186</v>
      </c>
      <c r="N8" s="219"/>
      <c r="O8" s="219"/>
      <c r="P8" s="219"/>
      <c r="Q8" s="96" t="s">
        <v>10</v>
      </c>
      <c r="R8" s="219" t="s">
        <v>187</v>
      </c>
      <c r="S8" s="219"/>
      <c r="T8" s="219"/>
      <c r="U8" s="219"/>
      <c r="V8" s="195"/>
      <c r="W8" s="195"/>
      <c r="X8" s="195"/>
      <c r="Y8" s="195"/>
      <c r="Z8" s="195"/>
      <c r="AA8" s="195"/>
      <c r="AB8" s="196"/>
    </row>
    <row r="9" spans="2:28" ht="23.25" customHeight="1" x14ac:dyDescent="0.15">
      <c r="B9" s="1076" t="s">
        <v>193</v>
      </c>
      <c r="C9" s="1077"/>
      <c r="D9" s="1077"/>
      <c r="E9" s="1077"/>
      <c r="F9" s="1078"/>
      <c r="G9" s="97" t="s">
        <v>10</v>
      </c>
      <c r="H9" s="7" t="s">
        <v>209</v>
      </c>
      <c r="I9" s="7"/>
      <c r="J9" s="7"/>
      <c r="K9" s="7"/>
      <c r="L9" s="7"/>
      <c r="M9" s="7"/>
      <c r="N9" s="7"/>
      <c r="O9" s="7"/>
      <c r="P9" s="7"/>
      <c r="Q9" s="97" t="s">
        <v>10</v>
      </c>
      <c r="R9" s="7" t="s">
        <v>210</v>
      </c>
      <c r="S9" s="91"/>
      <c r="T9" s="22"/>
      <c r="U9" s="22"/>
      <c r="V9" s="197"/>
      <c r="W9" s="197"/>
      <c r="X9" s="197"/>
      <c r="Y9" s="197"/>
      <c r="Z9" s="197"/>
      <c r="AA9" s="197"/>
      <c r="AB9" s="198"/>
    </row>
    <row r="10" spans="2:28" ht="23.25" customHeight="1" x14ac:dyDescent="0.15">
      <c r="B10" s="1110"/>
      <c r="C10" s="1111"/>
      <c r="D10" s="1111"/>
      <c r="E10" s="1111"/>
      <c r="F10" s="1172"/>
      <c r="G10" s="98" t="s">
        <v>10</v>
      </c>
      <c r="H10" s="8" t="s">
        <v>211</v>
      </c>
      <c r="I10" s="8"/>
      <c r="J10" s="8"/>
      <c r="K10" s="8"/>
      <c r="L10" s="8"/>
      <c r="M10" s="8"/>
      <c r="N10" s="8"/>
      <c r="O10" s="8"/>
      <c r="P10" s="8"/>
      <c r="Q10" s="99" t="s">
        <v>10</v>
      </c>
      <c r="R10" s="8" t="s">
        <v>212</v>
      </c>
      <c r="S10" s="100"/>
      <c r="T10" s="220"/>
      <c r="U10" s="220"/>
      <c r="V10" s="127"/>
      <c r="W10" s="127"/>
      <c r="X10" s="127"/>
      <c r="Y10" s="127"/>
      <c r="Z10" s="127"/>
      <c r="AA10" s="127"/>
      <c r="AB10" s="199"/>
    </row>
    <row r="12" spans="2:28"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row>
    <row r="13" spans="2:28" x14ac:dyDescent="0.15">
      <c r="B13" s="975" t="s">
        <v>424</v>
      </c>
      <c r="C13" s="906"/>
      <c r="D13" s="906"/>
      <c r="E13" s="906"/>
      <c r="F13" s="906"/>
      <c r="G13" s="906"/>
      <c r="H13" s="906"/>
      <c r="I13" s="906"/>
      <c r="J13" s="906"/>
      <c r="K13" s="906"/>
      <c r="L13" s="906"/>
      <c r="M13" s="906"/>
      <c r="N13" s="906"/>
      <c r="O13" s="906"/>
      <c r="P13" s="906"/>
      <c r="Q13" s="906"/>
      <c r="R13" s="906"/>
      <c r="S13" s="906"/>
      <c r="T13" s="906"/>
      <c r="U13" s="906"/>
      <c r="V13" s="906"/>
      <c r="X13" s="210"/>
      <c r="Y13" s="92" t="s">
        <v>188</v>
      </c>
      <c r="Z13" s="92" t="s">
        <v>189</v>
      </c>
      <c r="AA13" s="92" t="s">
        <v>190</v>
      </c>
      <c r="AB13" s="209"/>
    </row>
    <row r="14" spans="2:28" ht="25.5" customHeight="1" x14ac:dyDescent="0.15">
      <c r="B14" s="1173"/>
      <c r="C14" s="906"/>
      <c r="D14" s="906"/>
      <c r="E14" s="906"/>
      <c r="F14" s="906"/>
      <c r="G14" s="906"/>
      <c r="H14" s="906"/>
      <c r="I14" s="906"/>
      <c r="J14" s="906"/>
      <c r="K14" s="906"/>
      <c r="L14" s="906"/>
      <c r="M14" s="906"/>
      <c r="N14" s="906"/>
      <c r="O14" s="906"/>
      <c r="P14" s="906"/>
      <c r="Q14" s="906"/>
      <c r="R14" s="906"/>
      <c r="S14" s="906"/>
      <c r="T14" s="906"/>
      <c r="U14" s="906"/>
      <c r="V14" s="906"/>
      <c r="W14" s="88"/>
      <c r="X14" s="210"/>
      <c r="Y14" s="92"/>
      <c r="Z14" s="92"/>
      <c r="AA14" s="92"/>
      <c r="AB14" s="209"/>
    </row>
    <row r="15" spans="2:28" ht="6" customHeight="1" x14ac:dyDescent="0.15">
      <c r="B15" s="210"/>
      <c r="X15" s="210"/>
      <c r="AB15" s="209"/>
    </row>
    <row r="16" spans="2:28" ht="30" customHeight="1" x14ac:dyDescent="0.15">
      <c r="B16" s="210"/>
      <c r="C16" s="976" t="s">
        <v>425</v>
      </c>
      <c r="D16" s="976"/>
      <c r="E16" s="976"/>
      <c r="F16" s="976"/>
      <c r="G16" s="976"/>
      <c r="H16" s="976"/>
      <c r="I16" s="976"/>
      <c r="J16" s="976"/>
      <c r="K16" s="976"/>
      <c r="L16" s="976"/>
      <c r="M16" s="976"/>
      <c r="N16" s="976"/>
      <c r="O16" s="976"/>
      <c r="P16" s="976"/>
      <c r="Q16" s="976"/>
      <c r="R16" s="976"/>
      <c r="S16" s="976"/>
      <c r="T16" s="976"/>
      <c r="U16" s="976"/>
      <c r="V16" s="976"/>
      <c r="W16" s="981"/>
      <c r="X16" s="90"/>
      <c r="Y16" s="97" t="s">
        <v>10</v>
      </c>
      <c r="Z16" s="97" t="s">
        <v>189</v>
      </c>
      <c r="AA16" s="97" t="s">
        <v>10</v>
      </c>
      <c r="AB16" s="88"/>
    </row>
    <row r="17" spans="2:28" ht="20.100000000000001" customHeight="1" x14ac:dyDescent="0.15">
      <c r="B17" s="210"/>
      <c r="C17" s="906" t="s">
        <v>213</v>
      </c>
      <c r="D17" s="906"/>
      <c r="E17" s="906"/>
      <c r="F17" s="906"/>
      <c r="G17" s="906"/>
      <c r="H17" s="906"/>
      <c r="I17" s="906"/>
      <c r="J17" s="906"/>
      <c r="K17" s="906"/>
      <c r="L17" s="906"/>
      <c r="M17" s="906"/>
      <c r="N17" s="906"/>
      <c r="O17" s="906"/>
      <c r="P17" s="906"/>
      <c r="Q17" s="906"/>
      <c r="R17" s="906"/>
      <c r="S17" s="906"/>
      <c r="T17" s="906"/>
      <c r="U17" s="906"/>
      <c r="V17" s="906"/>
      <c r="W17" s="1174"/>
      <c r="X17" s="90"/>
      <c r="Y17" s="97" t="s">
        <v>10</v>
      </c>
      <c r="Z17" s="97" t="s">
        <v>189</v>
      </c>
      <c r="AA17" s="97" t="s">
        <v>10</v>
      </c>
      <c r="AB17" s="88"/>
    </row>
    <row r="18" spans="2:28" ht="31.5" customHeight="1" x14ac:dyDescent="0.15">
      <c r="B18" s="210"/>
      <c r="C18" s="976" t="s">
        <v>214</v>
      </c>
      <c r="D18" s="976"/>
      <c r="E18" s="976"/>
      <c r="F18" s="976"/>
      <c r="G18" s="976"/>
      <c r="H18" s="976"/>
      <c r="I18" s="976"/>
      <c r="J18" s="976"/>
      <c r="K18" s="976"/>
      <c r="L18" s="976"/>
      <c r="M18" s="976"/>
      <c r="N18" s="976"/>
      <c r="O18" s="976"/>
      <c r="P18" s="976"/>
      <c r="Q18" s="976"/>
      <c r="R18" s="976"/>
      <c r="S18" s="976"/>
      <c r="T18" s="976"/>
      <c r="U18" s="976"/>
      <c r="V18" s="976"/>
      <c r="W18" s="981"/>
      <c r="X18" s="90"/>
      <c r="Y18" s="97" t="s">
        <v>10</v>
      </c>
      <c r="Z18" s="97" t="s">
        <v>189</v>
      </c>
      <c r="AA18" s="97" t="s">
        <v>10</v>
      </c>
      <c r="AB18" s="88"/>
    </row>
    <row r="19" spans="2:28" ht="20.100000000000001" customHeight="1" x14ac:dyDescent="0.15">
      <c r="B19" s="210"/>
      <c r="C19" s="906" t="s">
        <v>215</v>
      </c>
      <c r="D19" s="906"/>
      <c r="E19" s="906"/>
      <c r="F19" s="906"/>
      <c r="G19" s="906"/>
      <c r="H19" s="906"/>
      <c r="I19" s="906"/>
      <c r="J19" s="906"/>
      <c r="K19" s="906"/>
      <c r="L19" s="906"/>
      <c r="M19" s="906"/>
      <c r="N19" s="906"/>
      <c r="O19" s="906"/>
      <c r="P19" s="906"/>
      <c r="Q19" s="906"/>
      <c r="R19" s="906"/>
      <c r="S19" s="906"/>
      <c r="T19" s="906"/>
      <c r="U19" s="906"/>
      <c r="V19" s="906"/>
      <c r="W19" s="1174"/>
      <c r="X19" s="90"/>
      <c r="Y19" s="97" t="s">
        <v>10</v>
      </c>
      <c r="Z19" s="97" t="s">
        <v>189</v>
      </c>
      <c r="AA19" s="97" t="s">
        <v>10</v>
      </c>
      <c r="AB19" s="88"/>
    </row>
    <row r="20" spans="2:28" ht="20.100000000000001" customHeight="1" x14ac:dyDescent="0.15">
      <c r="B20" s="210"/>
      <c r="C20" s="906" t="s">
        <v>216</v>
      </c>
      <c r="D20" s="906"/>
      <c r="E20" s="906"/>
      <c r="F20" s="906"/>
      <c r="G20" s="906"/>
      <c r="H20" s="906"/>
      <c r="I20" s="906"/>
      <c r="J20" s="906"/>
      <c r="K20" s="906"/>
      <c r="L20" s="906"/>
      <c r="M20" s="906"/>
      <c r="N20" s="906"/>
      <c r="O20" s="906"/>
      <c r="P20" s="906"/>
      <c r="Q20" s="906"/>
      <c r="R20" s="906"/>
      <c r="S20" s="906"/>
      <c r="T20" s="906"/>
      <c r="U20" s="906"/>
      <c r="V20" s="906"/>
      <c r="W20" s="1174"/>
      <c r="X20" s="90"/>
      <c r="Y20" s="97" t="s">
        <v>10</v>
      </c>
      <c r="Z20" s="97" t="s">
        <v>189</v>
      </c>
      <c r="AA20" s="97" t="s">
        <v>10</v>
      </c>
      <c r="AB20" s="88"/>
    </row>
    <row r="21" spans="2:28" ht="32.25" customHeight="1" x14ac:dyDescent="0.15">
      <c r="B21" s="210"/>
      <c r="C21" s="976" t="s">
        <v>217</v>
      </c>
      <c r="D21" s="976"/>
      <c r="E21" s="976"/>
      <c r="F21" s="976"/>
      <c r="G21" s="976"/>
      <c r="H21" s="976"/>
      <c r="I21" s="976"/>
      <c r="J21" s="976"/>
      <c r="K21" s="976"/>
      <c r="L21" s="976"/>
      <c r="M21" s="976"/>
      <c r="N21" s="976"/>
      <c r="O21" s="976"/>
      <c r="P21" s="976"/>
      <c r="Q21" s="976"/>
      <c r="R21" s="976"/>
      <c r="S21" s="976"/>
      <c r="T21" s="976"/>
      <c r="U21" s="976"/>
      <c r="V21" s="976"/>
      <c r="W21" s="981"/>
      <c r="X21" s="90"/>
      <c r="Y21" s="97" t="s">
        <v>10</v>
      </c>
      <c r="Z21" s="97" t="s">
        <v>189</v>
      </c>
      <c r="AA21" s="97" t="s">
        <v>10</v>
      </c>
      <c r="AB21" s="88"/>
    </row>
    <row r="22" spans="2:28" ht="32.25" customHeight="1" x14ac:dyDescent="0.15">
      <c r="B22" s="210"/>
      <c r="C22" s="976" t="s">
        <v>218</v>
      </c>
      <c r="D22" s="976"/>
      <c r="E22" s="976"/>
      <c r="F22" s="976"/>
      <c r="G22" s="976"/>
      <c r="H22" s="976"/>
      <c r="I22" s="976"/>
      <c r="J22" s="976"/>
      <c r="K22" s="976"/>
      <c r="L22" s="976"/>
      <c r="M22" s="976"/>
      <c r="N22" s="976"/>
      <c r="O22" s="976"/>
      <c r="P22" s="976"/>
      <c r="Q22" s="976"/>
      <c r="R22" s="976"/>
      <c r="S22" s="976"/>
      <c r="T22" s="976"/>
      <c r="U22" s="976"/>
      <c r="V22" s="976"/>
      <c r="W22" s="981"/>
      <c r="X22" s="90"/>
      <c r="Y22" s="97" t="s">
        <v>10</v>
      </c>
      <c r="Z22" s="97" t="s">
        <v>189</v>
      </c>
      <c r="AA22" s="97" t="s">
        <v>10</v>
      </c>
      <c r="AB22" s="88"/>
    </row>
    <row r="23" spans="2:28" ht="45.75" customHeight="1" x14ac:dyDescent="0.15">
      <c r="B23" s="210"/>
      <c r="C23" s="976" t="s">
        <v>483</v>
      </c>
      <c r="D23" s="976"/>
      <c r="E23" s="976"/>
      <c r="F23" s="976"/>
      <c r="G23" s="976"/>
      <c r="H23" s="976"/>
      <c r="I23" s="976"/>
      <c r="J23" s="976"/>
      <c r="K23" s="976"/>
      <c r="L23" s="976"/>
      <c r="M23" s="976"/>
      <c r="N23" s="976"/>
      <c r="O23" s="976"/>
      <c r="P23" s="976"/>
      <c r="Q23" s="976"/>
      <c r="R23" s="976"/>
      <c r="S23" s="976"/>
      <c r="T23" s="976"/>
      <c r="U23" s="976"/>
      <c r="V23" s="976"/>
      <c r="W23" s="981"/>
      <c r="X23" s="90"/>
      <c r="Y23" s="97" t="s">
        <v>10</v>
      </c>
      <c r="Z23" s="97" t="s">
        <v>189</v>
      </c>
      <c r="AA23" s="97" t="s">
        <v>10</v>
      </c>
      <c r="AB23" s="88"/>
    </row>
    <row r="24" spans="2:28" ht="29.25" customHeight="1" x14ac:dyDescent="0.15">
      <c r="B24" s="210"/>
      <c r="C24" s="976" t="s">
        <v>219</v>
      </c>
      <c r="D24" s="976"/>
      <c r="E24" s="976"/>
      <c r="F24" s="976"/>
      <c r="G24" s="976"/>
      <c r="H24" s="976"/>
      <c r="I24" s="976"/>
      <c r="J24" s="976"/>
      <c r="K24" s="976"/>
      <c r="L24" s="976"/>
      <c r="M24" s="976"/>
      <c r="N24" s="976"/>
      <c r="O24" s="976"/>
      <c r="P24" s="976"/>
      <c r="Q24" s="976"/>
      <c r="R24" s="976"/>
      <c r="S24" s="976"/>
      <c r="T24" s="976"/>
      <c r="U24" s="976"/>
      <c r="V24" s="976"/>
      <c r="W24" s="981"/>
      <c r="X24" s="90"/>
      <c r="Y24" s="97" t="s">
        <v>10</v>
      </c>
      <c r="Z24" s="97" t="s">
        <v>189</v>
      </c>
      <c r="AA24" s="97" t="s">
        <v>10</v>
      </c>
      <c r="AB24" s="88"/>
    </row>
    <row r="25" spans="2:28" ht="20.100000000000001" customHeight="1" x14ac:dyDescent="0.15">
      <c r="B25" s="210"/>
      <c r="C25" s="1" t="s">
        <v>203</v>
      </c>
      <c r="D25" s="906" t="s">
        <v>220</v>
      </c>
      <c r="E25" s="906"/>
      <c r="F25" s="906"/>
      <c r="G25" s="906"/>
      <c r="H25" s="906"/>
      <c r="I25" s="906"/>
      <c r="J25" s="906"/>
      <c r="K25" s="906"/>
      <c r="L25" s="906"/>
      <c r="M25" s="906"/>
      <c r="N25" s="906"/>
      <c r="O25" s="906"/>
      <c r="P25" s="906"/>
      <c r="Q25" s="906"/>
      <c r="R25" s="906"/>
      <c r="S25" s="906"/>
      <c r="T25" s="906"/>
      <c r="U25" s="906"/>
      <c r="V25" s="906"/>
      <c r="W25" s="1174"/>
      <c r="X25" s="90"/>
      <c r="Y25" s="97"/>
      <c r="Z25" s="97"/>
      <c r="AA25" s="97"/>
      <c r="AB25" s="88"/>
    </row>
    <row r="26" spans="2:28" x14ac:dyDescent="0.15">
      <c r="B26" s="210"/>
      <c r="X26" s="192"/>
      <c r="Y26" s="12"/>
      <c r="Z26" s="12"/>
      <c r="AA26" s="12"/>
      <c r="AB26" s="193"/>
    </row>
    <row r="27" spans="2:28" x14ac:dyDescent="0.15">
      <c r="B27" s="975" t="s">
        <v>426</v>
      </c>
      <c r="C27" s="906"/>
      <c r="D27" s="906"/>
      <c r="E27" s="906"/>
      <c r="F27" s="906"/>
      <c r="G27" s="906"/>
      <c r="H27" s="906"/>
      <c r="I27" s="906"/>
      <c r="J27" s="906"/>
      <c r="K27" s="906"/>
      <c r="L27" s="906"/>
      <c r="M27" s="906"/>
      <c r="N27" s="906"/>
      <c r="O27" s="906"/>
      <c r="P27" s="906"/>
      <c r="Q27" s="906"/>
      <c r="R27" s="906"/>
      <c r="S27" s="906"/>
      <c r="T27" s="906"/>
      <c r="U27" s="906"/>
      <c r="V27" s="906"/>
      <c r="X27" s="192"/>
      <c r="Y27" s="12"/>
      <c r="Z27" s="12"/>
      <c r="AA27" s="12"/>
      <c r="AB27" s="193"/>
    </row>
    <row r="28" spans="2:28" ht="25.5" customHeight="1" x14ac:dyDescent="0.15">
      <c r="B28" s="1173"/>
      <c r="C28" s="906"/>
      <c r="D28" s="906"/>
      <c r="E28" s="906"/>
      <c r="F28" s="906"/>
      <c r="G28" s="906"/>
      <c r="H28" s="906"/>
      <c r="I28" s="906"/>
      <c r="J28" s="906"/>
      <c r="K28" s="906"/>
      <c r="L28" s="906"/>
      <c r="M28" s="906"/>
      <c r="N28" s="906"/>
      <c r="O28" s="906"/>
      <c r="P28" s="906"/>
      <c r="Q28" s="906"/>
      <c r="R28" s="906"/>
      <c r="S28" s="906"/>
      <c r="T28" s="906"/>
      <c r="U28" s="906"/>
      <c r="V28" s="906"/>
      <c r="X28" s="192"/>
      <c r="Y28" s="92" t="s">
        <v>188</v>
      </c>
      <c r="Z28" s="92" t="s">
        <v>189</v>
      </c>
      <c r="AA28" s="92" t="s">
        <v>190</v>
      </c>
      <c r="AB28" s="193"/>
    </row>
    <row r="29" spans="2:28" ht="6" customHeight="1" x14ac:dyDescent="0.15">
      <c r="B29" s="210"/>
      <c r="X29" s="192"/>
      <c r="Y29" s="12"/>
      <c r="Z29" s="12"/>
      <c r="AA29" s="12"/>
      <c r="AB29" s="193"/>
    </row>
    <row r="30" spans="2:28" x14ac:dyDescent="0.15">
      <c r="B30" s="210"/>
      <c r="C30" s="1" t="s">
        <v>221</v>
      </c>
      <c r="X30" s="192"/>
      <c r="Y30" s="12"/>
      <c r="Z30" s="12"/>
      <c r="AA30" s="12"/>
      <c r="AB30" s="193"/>
    </row>
    <row r="31" spans="2:28" ht="31.5" customHeight="1" x14ac:dyDescent="0.15">
      <c r="B31" s="210"/>
      <c r="C31" s="976" t="s">
        <v>222</v>
      </c>
      <c r="D31" s="976"/>
      <c r="E31" s="976"/>
      <c r="F31" s="976"/>
      <c r="G31" s="976"/>
      <c r="H31" s="976"/>
      <c r="I31" s="976"/>
      <c r="J31" s="976"/>
      <c r="K31" s="976"/>
      <c r="L31" s="976"/>
      <c r="M31" s="976"/>
      <c r="N31" s="976"/>
      <c r="O31" s="976"/>
      <c r="P31" s="976"/>
      <c r="Q31" s="976"/>
      <c r="R31" s="976"/>
      <c r="S31" s="976"/>
      <c r="T31" s="976"/>
      <c r="U31" s="976"/>
      <c r="V31" s="976"/>
      <c r="W31" s="981"/>
      <c r="X31" s="192"/>
      <c r="Y31" s="12"/>
      <c r="Z31" s="12"/>
      <c r="AA31" s="12"/>
      <c r="AB31" s="193"/>
    </row>
    <row r="32" spans="2:28" ht="6.75" customHeight="1" x14ac:dyDescent="0.15">
      <c r="B32" s="210"/>
      <c r="X32" s="192"/>
      <c r="Y32" s="12"/>
      <c r="Z32" s="12"/>
      <c r="AA32" s="12"/>
      <c r="AB32" s="193"/>
    </row>
    <row r="33" spans="2:36" x14ac:dyDescent="0.15">
      <c r="B33" s="210"/>
      <c r="C33" s="201" t="s">
        <v>198</v>
      </c>
      <c r="D33" s="97" t="s">
        <v>10</v>
      </c>
      <c r="E33" s="906" t="s">
        <v>199</v>
      </c>
      <c r="F33" s="906"/>
      <c r="G33" s="97" t="s">
        <v>10</v>
      </c>
      <c r="H33" s="976" t="s">
        <v>200</v>
      </c>
      <c r="I33" s="976"/>
      <c r="J33" s="2" t="s">
        <v>223</v>
      </c>
      <c r="K33" s="2"/>
      <c r="L33" s="201"/>
      <c r="M33" s="201"/>
      <c r="N33" s="201"/>
      <c r="X33" s="192"/>
      <c r="Y33" s="12"/>
      <c r="Z33" s="12"/>
      <c r="AA33" s="12"/>
      <c r="AB33" s="193"/>
    </row>
    <row r="34" spans="2:36" x14ac:dyDescent="0.15">
      <c r="B34" s="210"/>
      <c r="C34" s="1" t="s">
        <v>224</v>
      </c>
      <c r="X34" s="192"/>
      <c r="Y34" s="12"/>
      <c r="Z34" s="12"/>
      <c r="AA34" s="12"/>
      <c r="AB34" s="193"/>
    </row>
    <row r="35" spans="2:36" ht="4.5" customHeight="1" x14ac:dyDescent="0.15">
      <c r="B35" s="210"/>
      <c r="X35" s="192"/>
      <c r="Y35" s="12"/>
      <c r="Z35" s="12"/>
      <c r="AA35" s="12"/>
      <c r="AB35" s="193"/>
    </row>
    <row r="36" spans="2:36" ht="33.75" customHeight="1" x14ac:dyDescent="0.15">
      <c r="B36" s="210"/>
      <c r="C36" s="5"/>
      <c r="D36" s="959"/>
      <c r="E36" s="960"/>
      <c r="F36" s="960"/>
      <c r="G36" s="960"/>
      <c r="H36" s="960"/>
      <c r="I36" s="960"/>
      <c r="J36" s="960"/>
      <c r="K36" s="960"/>
      <c r="L36" s="960"/>
      <c r="M36" s="961"/>
      <c r="N36" s="956" t="s">
        <v>225</v>
      </c>
      <c r="O36" s="957"/>
      <c r="P36" s="958"/>
      <c r="X36" s="192"/>
      <c r="AB36" s="193"/>
    </row>
    <row r="37" spans="2:36" ht="27.75" customHeight="1" x14ac:dyDescent="0.15">
      <c r="B37" s="210"/>
      <c r="C37" s="207" t="s">
        <v>194</v>
      </c>
      <c r="D37" s="1176" t="s">
        <v>226</v>
      </c>
      <c r="E37" s="1176"/>
      <c r="F37" s="1176"/>
      <c r="G37" s="1176"/>
      <c r="H37" s="1176"/>
      <c r="I37" s="1176"/>
      <c r="J37" s="1176"/>
      <c r="K37" s="1176"/>
      <c r="L37" s="1176"/>
      <c r="M37" s="1176"/>
      <c r="N37" s="959"/>
      <c r="O37" s="960"/>
      <c r="P37" s="196" t="s">
        <v>195</v>
      </c>
      <c r="X37" s="90"/>
      <c r="Y37" s="97"/>
      <c r="Z37" s="97"/>
      <c r="AA37" s="97"/>
      <c r="AB37" s="88"/>
      <c r="AJ37" s="2"/>
    </row>
    <row r="38" spans="2:36" ht="40.5" customHeight="1" x14ac:dyDescent="0.15">
      <c r="B38" s="210"/>
      <c r="C38" s="207" t="s">
        <v>196</v>
      </c>
      <c r="D38" s="1175" t="s">
        <v>227</v>
      </c>
      <c r="E38" s="1176"/>
      <c r="F38" s="1176"/>
      <c r="G38" s="1176"/>
      <c r="H38" s="1176"/>
      <c r="I38" s="1176"/>
      <c r="J38" s="1176"/>
      <c r="K38" s="1176"/>
      <c r="L38" s="1176"/>
      <c r="M38" s="1176"/>
      <c r="N38" s="959"/>
      <c r="O38" s="960"/>
      <c r="P38" s="196" t="s">
        <v>195</v>
      </c>
      <c r="Q38" s="1" t="s">
        <v>197</v>
      </c>
      <c r="R38" s="976" t="s">
        <v>228</v>
      </c>
      <c r="S38" s="976"/>
      <c r="T38" s="976"/>
      <c r="U38" s="976"/>
      <c r="V38" s="976"/>
      <c r="X38" s="90"/>
      <c r="Y38" s="97" t="s">
        <v>10</v>
      </c>
      <c r="Z38" s="97" t="s">
        <v>189</v>
      </c>
      <c r="AA38" s="97" t="s">
        <v>10</v>
      </c>
      <c r="AB38" s="88"/>
      <c r="AC38" s="210"/>
      <c r="AJ38" s="2"/>
    </row>
    <row r="39" spans="2:36" ht="62.25" customHeight="1" x14ac:dyDescent="0.15">
      <c r="B39" s="125"/>
      <c r="C39" s="207" t="s">
        <v>202</v>
      </c>
      <c r="D39" s="1177" t="s">
        <v>229</v>
      </c>
      <c r="E39" s="1178"/>
      <c r="F39" s="1178"/>
      <c r="G39" s="1178"/>
      <c r="H39" s="1178"/>
      <c r="I39" s="1178"/>
      <c r="J39" s="1178"/>
      <c r="K39" s="1178"/>
      <c r="L39" s="1178"/>
      <c r="M39" s="1179"/>
      <c r="N39" s="1110"/>
      <c r="O39" s="1111"/>
      <c r="P39" s="127" t="s">
        <v>195</v>
      </c>
      <c r="Q39" s="210" t="s">
        <v>197</v>
      </c>
      <c r="R39" s="976" t="s">
        <v>230</v>
      </c>
      <c r="S39" s="976"/>
      <c r="T39" s="976"/>
      <c r="U39" s="976"/>
      <c r="V39" s="976"/>
      <c r="X39" s="90"/>
      <c r="Y39" s="97" t="s">
        <v>10</v>
      </c>
      <c r="Z39" s="97" t="s">
        <v>189</v>
      </c>
      <c r="AA39" s="97" t="s">
        <v>10</v>
      </c>
      <c r="AB39" s="88"/>
      <c r="AC39" s="210"/>
      <c r="AJ39" s="201"/>
    </row>
    <row r="40" spans="2:36" x14ac:dyDescent="0.15">
      <c r="B40" s="210"/>
      <c r="X40" s="192"/>
      <c r="Y40" s="12"/>
      <c r="Z40" s="12"/>
      <c r="AA40" s="12"/>
      <c r="AB40" s="193"/>
    </row>
    <row r="41" spans="2:36" x14ac:dyDescent="0.15">
      <c r="B41" s="210"/>
      <c r="C41" s="1" t="s">
        <v>231</v>
      </c>
      <c r="L41" s="2"/>
      <c r="M41" s="2"/>
      <c r="N41" s="2"/>
      <c r="Q41" s="2"/>
      <c r="R41" s="2"/>
      <c r="S41" s="2"/>
      <c r="T41" s="2"/>
      <c r="U41" s="2"/>
      <c r="V41" s="2"/>
      <c r="W41" s="2"/>
      <c r="X41" s="1181"/>
      <c r="Y41" s="954"/>
      <c r="Z41" s="954"/>
      <c r="AA41" s="954"/>
      <c r="AB41" s="1182"/>
    </row>
    <row r="42" spans="2:36" ht="8.25" customHeight="1" x14ac:dyDescent="0.15">
      <c r="B42" s="210"/>
      <c r="L42" s="2"/>
      <c r="M42" s="2"/>
      <c r="N42" s="2"/>
      <c r="Q42" s="2"/>
      <c r="R42" s="2"/>
      <c r="S42" s="2"/>
      <c r="T42" s="2"/>
      <c r="U42" s="2"/>
      <c r="V42" s="2"/>
      <c r="W42" s="2"/>
      <c r="X42" s="192"/>
      <c r="Y42" s="12"/>
      <c r="Z42" s="12"/>
      <c r="AA42" s="12"/>
      <c r="AB42" s="193"/>
    </row>
    <row r="43" spans="2:36" ht="18.75" customHeight="1" x14ac:dyDescent="0.15">
      <c r="B43" s="210"/>
      <c r="C43" s="959"/>
      <c r="D43" s="960"/>
      <c r="E43" s="960"/>
      <c r="F43" s="960"/>
      <c r="G43" s="960"/>
      <c r="H43" s="960"/>
      <c r="I43" s="960"/>
      <c r="J43" s="961"/>
      <c r="K43" s="959" t="s">
        <v>232</v>
      </c>
      <c r="L43" s="960"/>
      <c r="M43" s="960"/>
      <c r="N43" s="960"/>
      <c r="O43" s="960"/>
      <c r="P43" s="961"/>
      <c r="Q43" s="959" t="s">
        <v>233</v>
      </c>
      <c r="R43" s="960"/>
      <c r="S43" s="960"/>
      <c r="T43" s="960"/>
      <c r="U43" s="960"/>
      <c r="V43" s="961"/>
      <c r="W43" s="2"/>
      <c r="X43" s="192"/>
      <c r="Y43" s="12"/>
      <c r="Z43" s="12"/>
      <c r="AA43" s="12"/>
      <c r="AB43" s="193"/>
    </row>
    <row r="44" spans="2:36" ht="18.75" customHeight="1" x14ac:dyDescent="0.15">
      <c r="B44" s="210"/>
      <c r="C44" s="1183" t="s">
        <v>234</v>
      </c>
      <c r="D44" s="1183"/>
      <c r="E44" s="1183"/>
      <c r="F44" s="1183"/>
      <c r="G44" s="1183"/>
      <c r="H44" s="1183"/>
      <c r="I44" s="1183" t="s">
        <v>235</v>
      </c>
      <c r="J44" s="1183"/>
      <c r="K44" s="959"/>
      <c r="L44" s="960"/>
      <c r="M44" s="960"/>
      <c r="N44" s="960"/>
      <c r="O44" s="960"/>
      <c r="P44" s="221" t="s">
        <v>195</v>
      </c>
      <c r="Q44" s="1184"/>
      <c r="R44" s="1185"/>
      <c r="S44" s="1185"/>
      <c r="T44" s="1185"/>
      <c r="U44" s="1185"/>
      <c r="V44" s="1186"/>
      <c r="W44" s="2"/>
      <c r="X44" s="192"/>
      <c r="Y44" s="12"/>
      <c r="Z44" s="12"/>
      <c r="AA44" s="12"/>
      <c r="AB44" s="193"/>
    </row>
    <row r="45" spans="2:36" ht="18.75" customHeight="1" x14ac:dyDescent="0.15">
      <c r="B45" s="210"/>
      <c r="C45" s="1183"/>
      <c r="D45" s="1183"/>
      <c r="E45" s="1183"/>
      <c r="F45" s="1183"/>
      <c r="G45" s="1183"/>
      <c r="H45" s="1183"/>
      <c r="I45" s="1183" t="s">
        <v>236</v>
      </c>
      <c r="J45" s="1183"/>
      <c r="K45" s="959"/>
      <c r="L45" s="960"/>
      <c r="M45" s="960"/>
      <c r="N45" s="960"/>
      <c r="O45" s="960"/>
      <c r="P45" s="221" t="s">
        <v>195</v>
      </c>
      <c r="Q45" s="959"/>
      <c r="R45" s="960"/>
      <c r="S45" s="960"/>
      <c r="T45" s="960"/>
      <c r="U45" s="960"/>
      <c r="V45" s="221" t="s">
        <v>195</v>
      </c>
      <c r="W45" s="2"/>
      <c r="X45" s="192"/>
      <c r="Y45" s="12"/>
      <c r="Z45" s="12"/>
      <c r="AA45" s="12"/>
      <c r="AB45" s="193"/>
    </row>
    <row r="46" spans="2:36" x14ac:dyDescent="0.15">
      <c r="B46" s="210"/>
      <c r="L46" s="1" t="s">
        <v>237</v>
      </c>
      <c r="X46" s="192"/>
      <c r="Y46" s="12"/>
      <c r="Z46" s="12"/>
      <c r="AA46" s="12"/>
      <c r="AB46" s="193"/>
    </row>
    <row r="47" spans="2:36" ht="72" customHeight="1" x14ac:dyDescent="0.15">
      <c r="B47" s="210"/>
      <c r="C47" s="976" t="s">
        <v>427</v>
      </c>
      <c r="D47" s="976"/>
      <c r="E47" s="976"/>
      <c r="F47" s="976"/>
      <c r="G47" s="976"/>
      <c r="H47" s="976"/>
      <c r="I47" s="976"/>
      <c r="J47" s="976"/>
      <c r="K47" s="976"/>
      <c r="L47" s="976"/>
      <c r="M47" s="976"/>
      <c r="N47" s="976"/>
      <c r="O47" s="976"/>
      <c r="P47" s="976"/>
      <c r="Q47" s="976"/>
      <c r="R47" s="976"/>
      <c r="S47" s="976"/>
      <c r="T47" s="976"/>
      <c r="U47" s="976"/>
      <c r="V47" s="976"/>
      <c r="X47" s="90"/>
      <c r="Y47" s="97" t="s">
        <v>10</v>
      </c>
      <c r="Z47" s="97" t="s">
        <v>189</v>
      </c>
      <c r="AA47" s="97" t="s">
        <v>10</v>
      </c>
      <c r="AB47" s="88"/>
    </row>
    <row r="48" spans="2:36" ht="9.75" customHeight="1" x14ac:dyDescent="0.15">
      <c r="B48" s="210"/>
      <c r="C48" s="21"/>
      <c r="D48" s="21"/>
      <c r="E48" s="21"/>
      <c r="F48" s="21"/>
      <c r="G48" s="21"/>
      <c r="H48" s="21"/>
      <c r="I48" s="21"/>
      <c r="J48" s="21"/>
      <c r="K48" s="21"/>
      <c r="L48" s="21"/>
      <c r="M48" s="21"/>
      <c r="N48" s="21"/>
      <c r="O48" s="21"/>
      <c r="P48" s="21"/>
      <c r="Q48" s="21"/>
      <c r="R48" s="21"/>
      <c r="S48" s="21"/>
      <c r="T48" s="21"/>
      <c r="U48" s="21"/>
      <c r="V48" s="21"/>
      <c r="X48" s="90"/>
      <c r="Y48" s="97"/>
      <c r="Z48" s="97"/>
      <c r="AA48" s="97"/>
      <c r="AB48" s="88"/>
    </row>
    <row r="49" spans="2:28" ht="63.75" customHeight="1" x14ac:dyDescent="0.15">
      <c r="B49" s="210"/>
      <c r="C49" s="976" t="s">
        <v>238</v>
      </c>
      <c r="D49" s="976"/>
      <c r="E49" s="976"/>
      <c r="F49" s="976"/>
      <c r="G49" s="976"/>
      <c r="H49" s="976"/>
      <c r="I49" s="976"/>
      <c r="J49" s="976"/>
      <c r="K49" s="976"/>
      <c r="L49" s="976"/>
      <c r="M49" s="976"/>
      <c r="N49" s="976"/>
      <c r="O49" s="976"/>
      <c r="P49" s="976"/>
      <c r="Q49" s="976"/>
      <c r="R49" s="976"/>
      <c r="S49" s="976"/>
      <c r="T49" s="976"/>
      <c r="U49" s="976"/>
      <c r="V49" s="976"/>
      <c r="X49" s="90"/>
      <c r="Y49" s="97" t="s">
        <v>10</v>
      </c>
      <c r="Z49" s="97" t="s">
        <v>189</v>
      </c>
      <c r="AA49" s="97" t="s">
        <v>10</v>
      </c>
      <c r="AB49" s="88"/>
    </row>
    <row r="50" spans="2:28" ht="15" customHeight="1" x14ac:dyDescent="0.15">
      <c r="B50" s="210"/>
      <c r="C50" s="21"/>
      <c r="D50" s="21"/>
      <c r="E50" s="21"/>
      <c r="F50" s="21"/>
      <c r="G50" s="21"/>
      <c r="H50" s="21"/>
      <c r="I50" s="21"/>
      <c r="J50" s="21"/>
      <c r="K50" s="21"/>
      <c r="L50" s="21"/>
      <c r="M50" s="21"/>
      <c r="N50" s="21"/>
      <c r="O50" s="21"/>
      <c r="P50" s="21"/>
      <c r="Q50" s="21"/>
      <c r="R50" s="21"/>
      <c r="S50" s="21"/>
      <c r="T50" s="21"/>
      <c r="U50" s="21"/>
      <c r="V50" s="21"/>
      <c r="X50" s="90"/>
      <c r="Y50" s="97"/>
      <c r="Z50" s="97"/>
      <c r="AA50" s="97"/>
      <c r="AB50" s="88"/>
    </row>
    <row r="51" spans="2:28" x14ac:dyDescent="0.15">
      <c r="B51" s="210"/>
      <c r="C51" s="177" t="s">
        <v>239</v>
      </c>
      <c r="X51" s="192"/>
      <c r="Y51" s="12"/>
      <c r="Z51" s="12"/>
      <c r="AA51" s="12"/>
      <c r="AB51" s="193"/>
    </row>
    <row r="52" spans="2:28" x14ac:dyDescent="0.15">
      <c r="B52" s="210"/>
      <c r="C52" s="5"/>
      <c r="D52" s="1168"/>
      <c r="E52" s="1168"/>
      <c r="F52" s="1168"/>
      <c r="G52" s="1168"/>
      <c r="H52" s="1168"/>
      <c r="I52" s="1168"/>
      <c r="J52" s="1168"/>
      <c r="K52" s="1168"/>
      <c r="L52" s="1168"/>
      <c r="M52" s="1168"/>
      <c r="N52" s="1180" t="s">
        <v>225</v>
      </c>
      <c r="O52" s="1168"/>
      <c r="P52" s="1168"/>
      <c r="X52" s="192"/>
      <c r="Y52" s="12"/>
      <c r="Z52" s="12"/>
      <c r="AA52" s="12"/>
      <c r="AB52" s="193"/>
    </row>
    <row r="53" spans="2:28" x14ac:dyDescent="0.15">
      <c r="B53" s="210"/>
      <c r="C53" s="5" t="s">
        <v>194</v>
      </c>
      <c r="D53" s="1183" t="s">
        <v>240</v>
      </c>
      <c r="E53" s="1183"/>
      <c r="F53" s="1183"/>
      <c r="G53" s="1183"/>
      <c r="H53" s="1183"/>
      <c r="I53" s="1183"/>
      <c r="J53" s="1183"/>
      <c r="K53" s="1183"/>
      <c r="L53" s="1183"/>
      <c r="M53" s="1183"/>
      <c r="N53" s="959"/>
      <c r="O53" s="960"/>
      <c r="P53" s="221" t="s">
        <v>195</v>
      </c>
      <c r="X53" s="192"/>
      <c r="Y53" s="12"/>
      <c r="Z53" s="12"/>
      <c r="AA53" s="12"/>
      <c r="AB53" s="193"/>
    </row>
    <row r="54" spans="2:28" ht="13.5" customHeight="1" x14ac:dyDescent="0.15">
      <c r="B54" s="210"/>
      <c r="C54" s="5" t="s">
        <v>196</v>
      </c>
      <c r="D54" s="1004" t="s">
        <v>241</v>
      </c>
      <c r="E54" s="1004"/>
      <c r="F54" s="1004"/>
      <c r="G54" s="1004"/>
      <c r="H54" s="1004"/>
      <c r="I54" s="1004"/>
      <c r="J54" s="1004"/>
      <c r="K54" s="1004"/>
      <c r="L54" s="1004"/>
      <c r="M54" s="1004"/>
      <c r="N54" s="959"/>
      <c r="O54" s="960"/>
      <c r="P54" s="221" t="s">
        <v>195</v>
      </c>
      <c r="Q54" s="1" t="s">
        <v>197</v>
      </c>
      <c r="R54" s="904" t="s">
        <v>242</v>
      </c>
      <c r="S54" s="904"/>
      <c r="T54" s="904"/>
      <c r="U54" s="904"/>
      <c r="V54" s="904"/>
      <c r="X54" s="192"/>
      <c r="Y54" s="12"/>
      <c r="Z54" s="12"/>
      <c r="AA54" s="12"/>
      <c r="AB54" s="193"/>
    </row>
    <row r="55" spans="2:28" x14ac:dyDescent="0.15">
      <c r="B55" s="210"/>
      <c r="R55" s="904"/>
      <c r="S55" s="904"/>
      <c r="T55" s="904"/>
      <c r="U55" s="904"/>
      <c r="V55" s="904"/>
      <c r="X55" s="192"/>
      <c r="Y55" s="97" t="s">
        <v>10</v>
      </c>
      <c r="Z55" s="97" t="s">
        <v>189</v>
      </c>
      <c r="AA55" s="97" t="s">
        <v>10</v>
      </c>
      <c r="AB55" s="193"/>
    </row>
    <row r="56" spans="2:28" x14ac:dyDescent="0.15">
      <c r="B56" s="210"/>
      <c r="X56" s="192"/>
      <c r="Y56" s="12"/>
      <c r="Z56" s="12"/>
      <c r="AA56" s="12"/>
      <c r="AB56" s="193"/>
    </row>
    <row r="57" spans="2:28" ht="13.15" customHeight="1" x14ac:dyDescent="0.15">
      <c r="B57" s="1021" t="s">
        <v>428</v>
      </c>
      <c r="C57" s="1163"/>
      <c r="D57" s="1163"/>
      <c r="E57" s="1163"/>
      <c r="F57" s="1163"/>
      <c r="G57" s="1163"/>
      <c r="H57" s="1163"/>
      <c r="I57" s="1163"/>
      <c r="J57" s="1163"/>
      <c r="K57" s="1163"/>
      <c r="L57" s="1163"/>
      <c r="M57" s="1163"/>
      <c r="N57" s="1163"/>
      <c r="O57" s="1163"/>
      <c r="P57" s="1163"/>
      <c r="Q57" s="1163"/>
      <c r="R57" s="1163"/>
      <c r="S57" s="1163"/>
      <c r="T57" s="1163"/>
      <c r="U57" s="1163"/>
      <c r="V57" s="1163"/>
      <c r="X57" s="192"/>
      <c r="Y57" s="92" t="s">
        <v>188</v>
      </c>
      <c r="Z57" s="92" t="s">
        <v>189</v>
      </c>
      <c r="AA57" s="92" t="s">
        <v>190</v>
      </c>
      <c r="AB57" s="193"/>
    </row>
    <row r="58" spans="2:28" ht="12.75" customHeight="1" x14ac:dyDescent="0.15">
      <c r="B58" s="1162"/>
      <c r="C58" s="1163"/>
      <c r="D58" s="1163"/>
      <c r="E58" s="1163"/>
      <c r="F58" s="1163"/>
      <c r="G58" s="1163"/>
      <c r="H58" s="1163"/>
      <c r="I58" s="1163"/>
      <c r="J58" s="1163"/>
      <c r="K58" s="1163"/>
      <c r="L58" s="1163"/>
      <c r="M58" s="1163"/>
      <c r="N58" s="1163"/>
      <c r="O58" s="1163"/>
      <c r="P58" s="1163"/>
      <c r="Q58" s="1163"/>
      <c r="R58" s="1163"/>
      <c r="S58" s="1163"/>
      <c r="T58" s="1163"/>
      <c r="U58" s="1163"/>
      <c r="V58" s="1163"/>
      <c r="X58" s="192"/>
      <c r="Y58" s="92"/>
      <c r="Z58" s="92"/>
      <c r="AA58" s="92"/>
      <c r="AB58" s="193"/>
    </row>
    <row r="59" spans="2:28" ht="6" customHeight="1" x14ac:dyDescent="0.15">
      <c r="B59" s="210"/>
      <c r="X59" s="192"/>
      <c r="Y59" s="92"/>
      <c r="Z59" s="92"/>
      <c r="AA59" s="92"/>
      <c r="AB59" s="193"/>
    </row>
    <row r="60" spans="2:28" x14ac:dyDescent="0.15">
      <c r="B60" s="210"/>
      <c r="C60" s="201" t="s">
        <v>198</v>
      </c>
      <c r="D60" s="97" t="s">
        <v>10</v>
      </c>
      <c r="E60" s="906" t="s">
        <v>199</v>
      </c>
      <c r="F60" s="906"/>
      <c r="G60" s="97" t="s">
        <v>10</v>
      </c>
      <c r="H60" s="976" t="s">
        <v>200</v>
      </c>
      <c r="I60" s="976"/>
      <c r="J60" s="2" t="s">
        <v>201</v>
      </c>
      <c r="K60" s="2"/>
      <c r="X60" s="192"/>
      <c r="Y60" s="12"/>
      <c r="Z60" s="12"/>
      <c r="AA60" s="12"/>
      <c r="AB60" s="193"/>
    </row>
    <row r="61" spans="2:28" ht="39.75" customHeight="1" x14ac:dyDescent="0.15">
      <c r="B61" s="210"/>
      <c r="C61" s="976" t="s">
        <v>243</v>
      </c>
      <c r="D61" s="976"/>
      <c r="E61" s="976"/>
      <c r="F61" s="976"/>
      <c r="G61" s="976"/>
      <c r="H61" s="976"/>
      <c r="I61" s="976"/>
      <c r="J61" s="976"/>
      <c r="K61" s="976"/>
      <c r="L61" s="976"/>
      <c r="M61" s="976"/>
      <c r="N61" s="976"/>
      <c r="O61" s="976"/>
      <c r="P61" s="976"/>
      <c r="Q61" s="976"/>
      <c r="R61" s="976"/>
      <c r="S61" s="976"/>
      <c r="T61" s="976"/>
      <c r="U61" s="976"/>
      <c r="V61" s="976"/>
      <c r="W61" s="981"/>
      <c r="X61" s="90"/>
      <c r="Y61" s="97" t="s">
        <v>10</v>
      </c>
      <c r="Z61" s="97" t="s">
        <v>189</v>
      </c>
      <c r="AA61" s="97" t="s">
        <v>10</v>
      </c>
      <c r="AB61" s="88"/>
    </row>
    <row r="62" spans="2:28" x14ac:dyDescent="0.15">
      <c r="B62" s="210"/>
      <c r="C62" s="1" t="s">
        <v>191</v>
      </c>
      <c r="X62" s="90"/>
      <c r="Y62" s="2"/>
      <c r="Z62" s="2"/>
      <c r="AA62" s="2"/>
      <c r="AB62" s="88"/>
    </row>
    <row r="63" spans="2:28" x14ac:dyDescent="0.15">
      <c r="B63" s="210"/>
      <c r="C63" s="976" t="s">
        <v>244</v>
      </c>
      <c r="D63" s="976"/>
      <c r="E63" s="976"/>
      <c r="F63" s="976"/>
      <c r="G63" s="976"/>
      <c r="H63" s="976"/>
      <c r="I63" s="976"/>
      <c r="J63" s="976"/>
      <c r="K63" s="976"/>
      <c r="L63" s="976"/>
      <c r="M63" s="976"/>
      <c r="N63" s="976"/>
      <c r="O63" s="976"/>
      <c r="P63" s="976"/>
      <c r="Q63" s="976"/>
      <c r="R63" s="976"/>
      <c r="S63" s="976"/>
      <c r="T63" s="976"/>
      <c r="U63" s="976"/>
      <c r="V63" s="976"/>
      <c r="W63" s="981"/>
      <c r="X63" s="90"/>
      <c r="Y63" s="97" t="s">
        <v>10</v>
      </c>
      <c r="Z63" s="97" t="s">
        <v>189</v>
      </c>
      <c r="AA63" s="97" t="s">
        <v>10</v>
      </c>
      <c r="AB63" s="88"/>
    </row>
    <row r="64" spans="2:28" x14ac:dyDescent="0.15">
      <c r="B64" s="217"/>
      <c r="C64" s="8"/>
      <c r="D64" s="8"/>
      <c r="E64" s="8"/>
      <c r="F64" s="8"/>
      <c r="G64" s="8"/>
      <c r="H64" s="8"/>
      <c r="I64" s="8"/>
      <c r="J64" s="8"/>
      <c r="K64" s="8"/>
      <c r="L64" s="8"/>
      <c r="M64" s="8"/>
      <c r="N64" s="8"/>
      <c r="O64" s="8"/>
      <c r="P64" s="8"/>
      <c r="Q64" s="8"/>
      <c r="R64" s="8"/>
      <c r="S64" s="8"/>
      <c r="T64" s="8"/>
      <c r="U64" s="8"/>
      <c r="V64" s="8"/>
      <c r="W64" s="8"/>
      <c r="X64" s="217"/>
      <c r="Y64" s="8"/>
      <c r="Z64" s="8"/>
      <c r="AA64" s="8"/>
      <c r="AB64" s="129"/>
    </row>
    <row r="66" spans="2:2" x14ac:dyDescent="0.15">
      <c r="B66" s="1" t="s">
        <v>245</v>
      </c>
    </row>
    <row r="67" spans="2:2" x14ac:dyDescent="0.15">
      <c r="B67" s="1" t="s">
        <v>246</v>
      </c>
    </row>
    <row r="68" spans="2:2" x14ac:dyDescent="0.15">
      <c r="B68" s="1" t="s">
        <v>247</v>
      </c>
    </row>
    <row r="69" spans="2:2" x14ac:dyDescent="0.15">
      <c r="B69" s="1" t="s">
        <v>248</v>
      </c>
    </row>
    <row r="70" spans="2:2" x14ac:dyDescent="0.15">
      <c r="B70" s="1" t="s">
        <v>249</v>
      </c>
    </row>
    <row r="71" spans="2:2" x14ac:dyDescent="0.15">
      <c r="B71" s="1" t="s">
        <v>250</v>
      </c>
    </row>
    <row r="90" spans="12:12" x14ac:dyDescent="0.15">
      <c r="L90" s="200"/>
    </row>
    <row r="122" spans="3:7" x14ac:dyDescent="0.15">
      <c r="C122" s="8"/>
      <c r="D122" s="8"/>
      <c r="E122" s="8"/>
      <c r="F122" s="8"/>
      <c r="G122" s="8"/>
    </row>
    <row r="123" spans="3:7" x14ac:dyDescent="0.15">
      <c r="C123" s="7"/>
    </row>
  </sheetData>
  <mergeCells count="58">
    <mergeCell ref="D53:M53"/>
    <mergeCell ref="N53:O53"/>
    <mergeCell ref="C61:W61"/>
    <mergeCell ref="C63:W63"/>
    <mergeCell ref="D54:M54"/>
    <mergeCell ref="N54:O54"/>
    <mergeCell ref="R54:V55"/>
    <mergeCell ref="B57:V58"/>
    <mergeCell ref="E60:F60"/>
    <mergeCell ref="H60:I60"/>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N52:P52"/>
    <mergeCell ref="N37:O37"/>
    <mergeCell ref="D38:M38"/>
    <mergeCell ref="N38:O38"/>
    <mergeCell ref="D25:W25"/>
    <mergeCell ref="B27:V28"/>
    <mergeCell ref="C31:W31"/>
    <mergeCell ref="E33:F33"/>
    <mergeCell ref="H33:I33"/>
    <mergeCell ref="R38:V38"/>
    <mergeCell ref="D36:M36"/>
    <mergeCell ref="N36:P36"/>
    <mergeCell ref="D37:M37"/>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2"/>
  <dataValidations count="1">
    <dataValidation type="list" allowBlank="1" showInputMessage="1" showErrorMessage="1" sqref="G8:G10 L8 Q8:Q10 AA55 Y37:Y39 AA37:AA39 Y61 AA61 Y63 AA63 D33 G33 D60 G60 Y55 AA47:AA50 Y47:Y50 Y16:Y25 AA16:AA25">
      <formula1>"□,■"</formula1>
    </dataValidation>
  </dataValidations>
  <printOptions horizontalCentered="1"/>
  <pageMargins left="0.70866141732283472" right="0.70866141732283472" top="0.74803149606299213" bottom="0.74803149606299213" header="0.31496062992125984" footer="0.31496062992125984"/>
  <pageSetup paperSize="9" scale="55" orientation="portrait" r:id="rId1"/>
  <rowBreaks count="1" manualBreakCount="1">
    <brk id="7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14"/>
  <sheetViews>
    <sheetView view="pageBreakPreview" zoomScale="102" zoomScaleNormal="100" zoomScaleSheetLayoutView="102" workbookViewId="0">
      <selection activeCell="C18" sqref="C18:W18"/>
    </sheetView>
  </sheetViews>
  <sheetFormatPr defaultColWidth="4" defaultRowHeight="13.5" x14ac:dyDescent="0.15"/>
  <cols>
    <col min="1" max="1" width="2.875" style="1" customWidth="1"/>
    <col min="2" max="2" width="2.375" style="1" customWidth="1"/>
    <col min="3" max="11" width="3.625" style="1" customWidth="1"/>
    <col min="12" max="12" width="4.5" style="1" customWidth="1"/>
    <col min="13" max="21" width="3.625" style="1" customWidth="1"/>
    <col min="22" max="22" width="2.875" style="1" customWidth="1"/>
    <col min="23" max="23" width="2.125" style="1" customWidth="1"/>
    <col min="24" max="27" width="3.25" style="1" customWidth="1"/>
    <col min="28" max="28" width="3.75" style="1" customWidth="1"/>
    <col min="29" max="29" width="0.875" style="1" customWidth="1"/>
    <col min="30" max="16384" width="4" style="1"/>
  </cols>
  <sheetData>
    <row r="2" spans="2:28" x14ac:dyDescent="0.15">
      <c r="B2" s="1" t="s">
        <v>251</v>
      </c>
    </row>
    <row r="3" spans="2:28" x14ac:dyDescent="0.15">
      <c r="Q3" s="86"/>
      <c r="R3" s="86"/>
      <c r="S3" s="45" t="s">
        <v>109</v>
      </c>
      <c r="T3" s="954"/>
      <c r="U3" s="954"/>
      <c r="V3" s="12" t="s">
        <v>110</v>
      </c>
      <c r="W3" s="954"/>
      <c r="X3" s="954"/>
      <c r="Y3" s="12" t="s">
        <v>179</v>
      </c>
      <c r="Z3" s="954"/>
      <c r="AA3" s="954"/>
      <c r="AB3" s="12" t="s">
        <v>180</v>
      </c>
    </row>
    <row r="4" spans="2:28" x14ac:dyDescent="0.15">
      <c r="S4" s="86"/>
      <c r="T4" s="86"/>
      <c r="U4" s="86"/>
    </row>
    <row r="5" spans="2:28" ht="20.100000000000001" customHeight="1" x14ac:dyDescent="0.15">
      <c r="B5" s="954" t="s">
        <v>252</v>
      </c>
      <c r="C5" s="954"/>
      <c r="D5" s="954"/>
      <c r="E5" s="954"/>
      <c r="F5" s="954"/>
      <c r="G5" s="954"/>
      <c r="H5" s="954"/>
      <c r="I5" s="954"/>
      <c r="J5" s="954"/>
      <c r="K5" s="954"/>
      <c r="L5" s="954"/>
      <c r="M5" s="954"/>
      <c r="N5" s="954"/>
      <c r="O5" s="954"/>
      <c r="P5" s="954"/>
      <c r="Q5" s="954"/>
      <c r="R5" s="954"/>
      <c r="S5" s="954"/>
      <c r="T5" s="954"/>
      <c r="U5" s="954"/>
      <c r="V5" s="954"/>
      <c r="W5" s="954"/>
      <c r="X5" s="954"/>
      <c r="Y5" s="954"/>
      <c r="Z5" s="954"/>
      <c r="AA5" s="954"/>
      <c r="AB5" s="954"/>
    </row>
    <row r="7" spans="2:28" ht="23.25" customHeight="1" x14ac:dyDescent="0.15">
      <c r="B7" s="959" t="s">
        <v>207</v>
      </c>
      <c r="C7" s="960"/>
      <c r="D7" s="960"/>
      <c r="E7" s="960"/>
      <c r="F7" s="961"/>
      <c r="G7" s="959"/>
      <c r="H7" s="960"/>
      <c r="I7" s="960"/>
      <c r="J7" s="960"/>
      <c r="K7" s="960"/>
      <c r="L7" s="960"/>
      <c r="M7" s="960"/>
      <c r="N7" s="960"/>
      <c r="O7" s="960"/>
      <c r="P7" s="960"/>
      <c r="Q7" s="960"/>
      <c r="R7" s="960"/>
      <c r="S7" s="960"/>
      <c r="T7" s="960"/>
      <c r="U7" s="960"/>
      <c r="V7" s="960"/>
      <c r="W7" s="960"/>
      <c r="X7" s="960"/>
      <c r="Y7" s="960"/>
      <c r="Z7" s="960"/>
      <c r="AA7" s="960"/>
      <c r="AB7" s="961"/>
    </row>
    <row r="8" spans="2:28" ht="23.25" customHeight="1" x14ac:dyDescent="0.15">
      <c r="B8" s="959" t="s">
        <v>208</v>
      </c>
      <c r="C8" s="960"/>
      <c r="D8" s="960"/>
      <c r="E8" s="960"/>
      <c r="F8" s="961"/>
      <c r="G8" s="95" t="s">
        <v>10</v>
      </c>
      <c r="H8" s="219" t="s">
        <v>185</v>
      </c>
      <c r="I8" s="219"/>
      <c r="J8" s="219"/>
      <c r="K8" s="219"/>
      <c r="L8" s="96" t="s">
        <v>10</v>
      </c>
      <c r="M8" s="219" t="s">
        <v>186</v>
      </c>
      <c r="N8" s="219"/>
      <c r="O8" s="219"/>
      <c r="P8" s="219"/>
      <c r="Q8" s="96" t="s">
        <v>10</v>
      </c>
      <c r="R8" s="219" t="s">
        <v>187</v>
      </c>
      <c r="S8" s="219"/>
      <c r="T8" s="219"/>
      <c r="U8" s="195"/>
      <c r="V8" s="195"/>
      <c r="W8" s="195"/>
      <c r="X8" s="195"/>
      <c r="Y8" s="195"/>
      <c r="Z8" s="195"/>
      <c r="AA8" s="195"/>
      <c r="AB8" s="196"/>
    </row>
    <row r="10" spans="2:28" x14ac:dyDescent="0.15">
      <c r="B10" s="6"/>
      <c r="C10" s="7"/>
      <c r="D10" s="7"/>
      <c r="E10" s="7"/>
      <c r="F10" s="7"/>
      <c r="G10" s="7"/>
      <c r="H10" s="7"/>
      <c r="I10" s="7"/>
      <c r="J10" s="7"/>
      <c r="K10" s="7"/>
      <c r="L10" s="7"/>
      <c r="M10" s="7"/>
      <c r="N10" s="7"/>
      <c r="O10" s="7"/>
      <c r="P10" s="7"/>
      <c r="Q10" s="7"/>
      <c r="R10" s="7"/>
      <c r="S10" s="7"/>
      <c r="T10" s="7"/>
      <c r="U10" s="7"/>
      <c r="V10" s="7"/>
      <c r="W10" s="7"/>
      <c r="X10" s="6"/>
      <c r="Y10" s="7"/>
      <c r="Z10" s="7"/>
      <c r="AA10" s="7"/>
      <c r="AB10" s="4"/>
    </row>
    <row r="11" spans="2:28" x14ac:dyDescent="0.15">
      <c r="B11" s="210" t="s">
        <v>253</v>
      </c>
      <c r="X11" s="210"/>
      <c r="Y11" s="92" t="s">
        <v>188</v>
      </c>
      <c r="Z11" s="92" t="s">
        <v>189</v>
      </c>
      <c r="AA11" s="92" t="s">
        <v>190</v>
      </c>
      <c r="AB11" s="209"/>
    </row>
    <row r="12" spans="2:28" ht="6" customHeight="1" x14ac:dyDescent="0.15">
      <c r="B12" s="210"/>
      <c r="X12" s="210"/>
      <c r="AB12" s="209"/>
    </row>
    <row r="13" spans="2:28" ht="36" customHeight="1" x14ac:dyDescent="0.15">
      <c r="B13" s="210"/>
      <c r="C13" s="976" t="s">
        <v>425</v>
      </c>
      <c r="D13" s="976"/>
      <c r="E13" s="976"/>
      <c r="F13" s="976"/>
      <c r="G13" s="976"/>
      <c r="H13" s="976"/>
      <c r="I13" s="976"/>
      <c r="J13" s="976"/>
      <c r="K13" s="976"/>
      <c r="L13" s="976"/>
      <c r="M13" s="976"/>
      <c r="N13" s="976"/>
      <c r="O13" s="976"/>
      <c r="P13" s="976"/>
      <c r="Q13" s="976"/>
      <c r="R13" s="976"/>
      <c r="S13" s="976"/>
      <c r="T13" s="976"/>
      <c r="U13" s="976"/>
      <c r="V13" s="976"/>
      <c r="W13" s="981"/>
      <c r="X13" s="90"/>
      <c r="Y13" s="97" t="s">
        <v>10</v>
      </c>
      <c r="Z13" s="97" t="s">
        <v>189</v>
      </c>
      <c r="AA13" s="97" t="s">
        <v>10</v>
      </c>
      <c r="AB13" s="88"/>
    </row>
    <row r="14" spans="2:28" ht="20.100000000000001" customHeight="1" x14ac:dyDescent="0.15">
      <c r="B14" s="210"/>
      <c r="C14" s="906" t="s">
        <v>213</v>
      </c>
      <c r="D14" s="906"/>
      <c r="E14" s="906"/>
      <c r="F14" s="906"/>
      <c r="G14" s="906"/>
      <c r="H14" s="906"/>
      <c r="I14" s="906"/>
      <c r="J14" s="906"/>
      <c r="K14" s="906"/>
      <c r="L14" s="906"/>
      <c r="M14" s="906"/>
      <c r="N14" s="906"/>
      <c r="O14" s="906"/>
      <c r="P14" s="906"/>
      <c r="Q14" s="906"/>
      <c r="R14" s="906"/>
      <c r="S14" s="906"/>
      <c r="T14" s="906"/>
      <c r="U14" s="906"/>
      <c r="V14" s="906"/>
      <c r="W14" s="1174"/>
      <c r="X14" s="90"/>
      <c r="Y14" s="97" t="s">
        <v>10</v>
      </c>
      <c r="Z14" s="97" t="s">
        <v>189</v>
      </c>
      <c r="AA14" s="97" t="s">
        <v>10</v>
      </c>
      <c r="AB14" s="88"/>
    </row>
    <row r="15" spans="2:28" ht="33.75" customHeight="1" x14ac:dyDescent="0.15">
      <c r="B15" s="210"/>
      <c r="C15" s="976" t="s">
        <v>214</v>
      </c>
      <c r="D15" s="976"/>
      <c r="E15" s="976"/>
      <c r="F15" s="976"/>
      <c r="G15" s="976"/>
      <c r="H15" s="976"/>
      <c r="I15" s="976"/>
      <c r="J15" s="976"/>
      <c r="K15" s="976"/>
      <c r="L15" s="976"/>
      <c r="M15" s="976"/>
      <c r="N15" s="976"/>
      <c r="O15" s="976"/>
      <c r="P15" s="976"/>
      <c r="Q15" s="976"/>
      <c r="R15" s="976"/>
      <c r="S15" s="976"/>
      <c r="T15" s="976"/>
      <c r="U15" s="976"/>
      <c r="V15" s="976"/>
      <c r="W15" s="981"/>
      <c r="X15" s="90"/>
      <c r="Y15" s="97" t="s">
        <v>10</v>
      </c>
      <c r="Z15" s="97" t="s">
        <v>189</v>
      </c>
      <c r="AA15" s="97" t="s">
        <v>10</v>
      </c>
      <c r="AB15" s="88"/>
    </row>
    <row r="16" spans="2:28" ht="20.100000000000001" customHeight="1" x14ac:dyDescent="0.15">
      <c r="B16" s="210"/>
      <c r="C16" s="906" t="s">
        <v>215</v>
      </c>
      <c r="D16" s="906"/>
      <c r="E16" s="906"/>
      <c r="F16" s="906"/>
      <c r="G16" s="906"/>
      <c r="H16" s="906"/>
      <c r="I16" s="906"/>
      <c r="J16" s="906"/>
      <c r="K16" s="906"/>
      <c r="L16" s="906"/>
      <c r="M16" s="906"/>
      <c r="N16" s="906"/>
      <c r="O16" s="906"/>
      <c r="P16" s="906"/>
      <c r="Q16" s="906"/>
      <c r="R16" s="906"/>
      <c r="S16" s="906"/>
      <c r="T16" s="906"/>
      <c r="U16" s="906"/>
      <c r="V16" s="906"/>
      <c r="W16" s="1174"/>
      <c r="X16" s="90"/>
      <c r="Y16" s="97" t="s">
        <v>10</v>
      </c>
      <c r="Z16" s="97" t="s">
        <v>189</v>
      </c>
      <c r="AA16" s="97" t="s">
        <v>10</v>
      </c>
      <c r="AB16" s="88"/>
    </row>
    <row r="17" spans="2:28" ht="20.100000000000001" customHeight="1" x14ac:dyDescent="0.15">
      <c r="B17" s="210"/>
      <c r="C17" s="906" t="s">
        <v>216</v>
      </c>
      <c r="D17" s="906"/>
      <c r="E17" s="906"/>
      <c r="F17" s="906"/>
      <c r="G17" s="906"/>
      <c r="H17" s="906"/>
      <c r="I17" s="906"/>
      <c r="J17" s="906"/>
      <c r="K17" s="906"/>
      <c r="L17" s="906"/>
      <c r="M17" s="906"/>
      <c r="N17" s="906"/>
      <c r="O17" s="906"/>
      <c r="P17" s="906"/>
      <c r="Q17" s="906"/>
      <c r="R17" s="906"/>
      <c r="S17" s="906"/>
      <c r="T17" s="906"/>
      <c r="U17" s="906"/>
      <c r="V17" s="906"/>
      <c r="W17" s="1174"/>
      <c r="X17" s="90"/>
      <c r="Y17" s="97" t="s">
        <v>10</v>
      </c>
      <c r="Z17" s="97" t="s">
        <v>189</v>
      </c>
      <c r="AA17" s="97" t="s">
        <v>10</v>
      </c>
      <c r="AB17" s="88"/>
    </row>
    <row r="18" spans="2:28" ht="31.5" customHeight="1" x14ac:dyDescent="0.15">
      <c r="B18" s="210"/>
      <c r="C18" s="976" t="s">
        <v>254</v>
      </c>
      <c r="D18" s="976"/>
      <c r="E18" s="976"/>
      <c r="F18" s="976"/>
      <c r="G18" s="976"/>
      <c r="H18" s="976"/>
      <c r="I18" s="976"/>
      <c r="J18" s="976"/>
      <c r="K18" s="976"/>
      <c r="L18" s="976"/>
      <c r="M18" s="976"/>
      <c r="N18" s="976"/>
      <c r="O18" s="976"/>
      <c r="P18" s="976"/>
      <c r="Q18" s="976"/>
      <c r="R18" s="976"/>
      <c r="S18" s="976"/>
      <c r="T18" s="976"/>
      <c r="U18" s="976"/>
      <c r="V18" s="976"/>
      <c r="W18" s="981"/>
      <c r="X18" s="90"/>
      <c r="Y18" s="97" t="s">
        <v>10</v>
      </c>
      <c r="Z18" s="97" t="s">
        <v>189</v>
      </c>
      <c r="AA18" s="97" t="s">
        <v>10</v>
      </c>
      <c r="AB18" s="88"/>
    </row>
    <row r="19" spans="2:28" ht="21" customHeight="1" x14ac:dyDescent="0.15">
      <c r="B19" s="210"/>
      <c r="C19" s="201" t="s">
        <v>198</v>
      </c>
      <c r="D19" s="97" t="s">
        <v>10</v>
      </c>
      <c r="E19" s="906" t="s">
        <v>199</v>
      </c>
      <c r="F19" s="906"/>
      <c r="G19" s="97" t="s">
        <v>10</v>
      </c>
      <c r="H19" s="976" t="s">
        <v>200</v>
      </c>
      <c r="I19" s="976"/>
      <c r="J19" s="2" t="s">
        <v>201</v>
      </c>
      <c r="K19" s="2"/>
      <c r="V19" s="21"/>
      <c r="W19" s="203"/>
      <c r="X19" s="90"/>
      <c r="Y19" s="97"/>
      <c r="Z19" s="97"/>
      <c r="AA19" s="97"/>
      <c r="AB19" s="88"/>
    </row>
    <row r="20" spans="2:28" ht="19.5" customHeight="1" x14ac:dyDescent="0.15">
      <c r="B20" s="210"/>
      <c r="C20" s="1" t="s">
        <v>255</v>
      </c>
      <c r="U20" s="21"/>
      <c r="V20" s="21"/>
      <c r="W20" s="203"/>
      <c r="X20" s="90"/>
      <c r="Y20" s="97"/>
      <c r="Z20" s="97"/>
      <c r="AA20" s="97"/>
      <c r="AB20" s="88"/>
    </row>
    <row r="21" spans="2:28" ht="31.5" customHeight="1" x14ac:dyDescent="0.15">
      <c r="B21" s="210"/>
      <c r="C21" s="225" t="s">
        <v>182</v>
      </c>
      <c r="D21" s="988" t="s">
        <v>256</v>
      </c>
      <c r="E21" s="989"/>
      <c r="F21" s="989"/>
      <c r="G21" s="989"/>
      <c r="H21" s="989"/>
      <c r="I21" s="989"/>
      <c r="J21" s="989"/>
      <c r="K21" s="989"/>
      <c r="L21" s="989"/>
      <c r="M21" s="989"/>
      <c r="N21" s="989"/>
      <c r="O21" s="989"/>
      <c r="P21" s="990"/>
      <c r="Q21" s="959"/>
      <c r="R21" s="960"/>
      <c r="S21" s="11" t="s">
        <v>195</v>
      </c>
      <c r="U21" s="21"/>
      <c r="V21" s="21"/>
      <c r="W21" s="203"/>
      <c r="X21" s="90"/>
      <c r="Y21" s="97"/>
      <c r="Z21" s="97"/>
      <c r="AA21" s="97"/>
      <c r="AB21" s="88"/>
    </row>
    <row r="22" spans="2:28" ht="31.5" customHeight="1" x14ac:dyDescent="0.15">
      <c r="B22" s="210"/>
      <c r="C22" s="225" t="s">
        <v>183</v>
      </c>
      <c r="D22" s="1169" t="s">
        <v>257</v>
      </c>
      <c r="E22" s="1170"/>
      <c r="F22" s="1170"/>
      <c r="G22" s="1170"/>
      <c r="H22" s="1170"/>
      <c r="I22" s="1170"/>
      <c r="J22" s="1170"/>
      <c r="K22" s="1170"/>
      <c r="L22" s="1170"/>
      <c r="M22" s="1170"/>
      <c r="N22" s="1170"/>
      <c r="O22" s="1170"/>
      <c r="P22" s="1171"/>
      <c r="Q22" s="959"/>
      <c r="R22" s="960"/>
      <c r="S22" s="11" t="s">
        <v>195</v>
      </c>
      <c r="T22" s="1" t="s">
        <v>197</v>
      </c>
      <c r="U22" s="1022" t="s">
        <v>258</v>
      </c>
      <c r="V22" s="1022"/>
      <c r="W22" s="1023"/>
      <c r="X22" s="90"/>
      <c r="Y22" s="97" t="s">
        <v>10</v>
      </c>
      <c r="Z22" s="97" t="s">
        <v>189</v>
      </c>
      <c r="AA22" s="97" t="s">
        <v>10</v>
      </c>
      <c r="AB22" s="88"/>
    </row>
    <row r="23" spans="2:28" ht="10.5" customHeight="1" x14ac:dyDescent="0.15">
      <c r="B23" s="210"/>
      <c r="U23" s="21"/>
      <c r="V23" s="21"/>
      <c r="W23" s="203"/>
      <c r="X23" s="90"/>
      <c r="Y23" s="97"/>
      <c r="Z23" s="97"/>
      <c r="AA23" s="97"/>
      <c r="AB23" s="88"/>
    </row>
    <row r="24" spans="2:28" ht="48.75" customHeight="1" x14ac:dyDescent="0.15">
      <c r="B24" s="210"/>
      <c r="C24" s="976" t="s">
        <v>259</v>
      </c>
      <c r="D24" s="976"/>
      <c r="E24" s="976"/>
      <c r="F24" s="976"/>
      <c r="G24" s="976"/>
      <c r="H24" s="976"/>
      <c r="I24" s="976"/>
      <c r="J24" s="976"/>
      <c r="K24" s="976"/>
      <c r="L24" s="976"/>
      <c r="M24" s="976"/>
      <c r="N24" s="976"/>
      <c r="O24" s="976"/>
      <c r="P24" s="976"/>
      <c r="Q24" s="976"/>
      <c r="R24" s="976"/>
      <c r="S24" s="976"/>
      <c r="T24" s="976"/>
      <c r="U24" s="976"/>
      <c r="V24" s="976"/>
      <c r="W24" s="981"/>
      <c r="X24" s="192"/>
      <c r="Y24" s="97" t="s">
        <v>10</v>
      </c>
      <c r="Z24" s="97" t="s">
        <v>189</v>
      </c>
      <c r="AA24" s="97" t="s">
        <v>10</v>
      </c>
      <c r="AB24" s="193"/>
    </row>
    <row r="25" spans="2:28" x14ac:dyDescent="0.15">
      <c r="B25" s="217"/>
      <c r="C25" s="8"/>
      <c r="D25" s="8"/>
      <c r="E25" s="8"/>
      <c r="F25" s="8"/>
      <c r="G25" s="8"/>
      <c r="H25" s="8"/>
      <c r="I25" s="8"/>
      <c r="J25" s="8"/>
      <c r="K25" s="8"/>
      <c r="L25" s="8"/>
      <c r="M25" s="8"/>
      <c r="N25" s="8"/>
      <c r="O25" s="8"/>
      <c r="P25" s="8"/>
      <c r="Q25" s="8"/>
      <c r="R25" s="8"/>
      <c r="S25" s="8"/>
      <c r="T25" s="8"/>
      <c r="U25" s="8"/>
      <c r="V25" s="8"/>
      <c r="W25" s="8"/>
      <c r="X25" s="126"/>
      <c r="Y25" s="127"/>
      <c r="Z25" s="127"/>
      <c r="AA25" s="127"/>
      <c r="AB25" s="199"/>
    </row>
    <row r="26" spans="2:28" ht="6" customHeight="1" x14ac:dyDescent="0.15"/>
    <row r="27" spans="2:28" ht="56.25" customHeight="1" x14ac:dyDescent="0.15">
      <c r="B27" s="208" t="s">
        <v>203</v>
      </c>
      <c r="C27" s="1022" t="s">
        <v>260</v>
      </c>
      <c r="D27" s="1022"/>
      <c r="E27" s="1022"/>
      <c r="F27" s="1022"/>
      <c r="G27" s="1022"/>
      <c r="H27" s="1022"/>
      <c r="I27" s="1022"/>
      <c r="J27" s="1022"/>
      <c r="K27" s="1022"/>
      <c r="L27" s="1022"/>
      <c r="M27" s="1022"/>
      <c r="N27" s="1022"/>
      <c r="O27" s="1022"/>
      <c r="P27" s="1022"/>
      <c r="Q27" s="1022"/>
      <c r="R27" s="1022"/>
      <c r="S27" s="1022"/>
      <c r="T27" s="1022"/>
      <c r="U27" s="1022"/>
      <c r="V27" s="1022"/>
      <c r="W27" s="1022"/>
    </row>
    <row r="28" spans="2:28" x14ac:dyDescent="0.15">
      <c r="B28" s="1" t="s">
        <v>261</v>
      </c>
    </row>
    <row r="29" spans="2:28" ht="4.5" customHeight="1" x14ac:dyDescent="0.15"/>
    <row r="30" spans="2:28" x14ac:dyDescent="0.15">
      <c r="B30" s="1" t="s">
        <v>246</v>
      </c>
    </row>
    <row r="113" spans="3:7" x14ac:dyDescent="0.15">
      <c r="C113" s="8"/>
      <c r="D113" s="8"/>
      <c r="E113" s="8"/>
      <c r="F113" s="8"/>
      <c r="G113" s="8"/>
    </row>
    <row r="114" spans="3:7" x14ac:dyDescent="0.15">
      <c r="C114" s="7"/>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2"/>
  <dataValidations count="1">
    <dataValidation type="list" allowBlank="1" showInputMessage="1" showErrorMessage="1" sqref="G8 L8 Q8 D19 G19 AA13:AA24 Y13:Y24">
      <formula1>"□,■"</formula1>
    </dataValidation>
  </dataValidations>
  <pageMargins left="0.70866141732283472" right="0.70866141732283472"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31</vt:i4>
      </vt:variant>
    </vt:vector>
  </HeadingPairs>
  <TitlesOfParts>
    <vt:vector size="58" baseType="lpstr">
      <vt:lpstr>チェック表</vt:lpstr>
      <vt:lpstr>別紙1-1（訪問介護） 、 別紙1-4予防・生活支援）</vt:lpstr>
      <vt:lpstr>備考（1）</vt:lpstr>
      <vt:lpstr>別紙２</vt:lpstr>
      <vt:lpstr>（市）別紙50</vt:lpstr>
      <vt:lpstr>別紙５</vt:lpstr>
      <vt:lpstr>別紙８</vt:lpstr>
      <vt:lpstr>別紙９</vt:lpstr>
      <vt:lpstr>別紙9－2</vt:lpstr>
      <vt:lpstr>別紙9－3</vt:lpstr>
      <vt:lpstr>別紙10</vt:lpstr>
      <vt:lpstr>別紙11</vt:lpstr>
      <vt:lpstr>別紙12</vt:lpstr>
      <vt:lpstr>参考様式１-1</vt:lpstr>
      <vt:lpstr>参考様式１-２</vt:lpstr>
      <vt:lpstr>参考様式１ー３</vt:lpstr>
      <vt:lpstr>参考様式１ー４</vt:lpstr>
      <vt:lpstr>参考様式３</vt:lpstr>
      <vt:lpstr>参考様式４</vt:lpstr>
      <vt:lpstr>参考様式５</vt:lpstr>
      <vt:lpstr>参考様式６</vt:lpstr>
      <vt:lpstr>標準様式１（１枚版）</vt:lpstr>
      <vt:lpstr>標準様式１（100名）</vt:lpstr>
      <vt:lpstr>標準様式１【記載例】訪問介護</vt:lpstr>
      <vt:lpstr>標準様式１記入方法</vt:lpstr>
      <vt:lpstr>標準様式１プルダウン・リスト</vt:lpstr>
      <vt:lpstr>別紙●24</vt:lpstr>
      <vt:lpstr>'（市）別紙50'!Print_Area</vt:lpstr>
      <vt:lpstr>チェック表!Print_Area</vt:lpstr>
      <vt:lpstr>'参考様式１-1'!Print_Area</vt:lpstr>
      <vt:lpstr>参考様式１ー３!Print_Area</vt:lpstr>
      <vt:lpstr>'参考様式１-２'!Print_Area</vt:lpstr>
      <vt:lpstr>参考様式３!Print_Area</vt:lpstr>
      <vt:lpstr>参考様式４!Print_Area</vt:lpstr>
      <vt:lpstr>参考様式５!Print_Area</vt:lpstr>
      <vt:lpstr>参考様式６!Print_Area</vt:lpstr>
      <vt:lpstr>'備考（1）'!Print_Area</vt:lpstr>
      <vt:lpstr>'標準様式１（100名）'!Print_Area</vt:lpstr>
      <vt:lpstr>'標準様式１（１枚版）'!Print_Area</vt:lpstr>
      <vt:lpstr>標準様式１【記載例】訪問介護!Print_Area</vt:lpstr>
      <vt:lpstr>標準様式１記入方法!Print_Area</vt:lpstr>
      <vt:lpstr>別紙10!Print_Area</vt:lpstr>
      <vt:lpstr>別紙11!Print_Area</vt:lpstr>
      <vt:lpstr>'別紙1-1（訪問介護） 、 別紙1-4予防・生活支援）'!Print_Area</vt:lpstr>
      <vt:lpstr>別紙12!Print_Area</vt:lpstr>
      <vt:lpstr>別紙２!Print_Area</vt:lpstr>
      <vt:lpstr>別紙５!Print_Area</vt:lpstr>
      <vt:lpstr>別紙８!Print_Area</vt:lpstr>
      <vt:lpstr>別紙９!Print_Area</vt:lpstr>
      <vt:lpstr>'別紙9－2'!Print_Area</vt:lpstr>
      <vt:lpstr>'別紙9－3'!Print_Area</vt:lpstr>
      <vt:lpstr>チェック表!Print_Titles</vt:lpstr>
      <vt:lpstr>'標準様式１（100名）'!Print_Titles</vt:lpstr>
      <vt:lpstr>'標準様式１（１枚版）'!Print_Titles</vt:lpstr>
      <vt:lpstr>標準様式１【記載例】訪問介護!Print_Titles</vt:lpstr>
      <vt:lpstr>サービス提供責任者</vt:lpstr>
      <vt:lpstr>管理者</vt:lpstr>
      <vt:lpstr>訪問介護員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FINE_User</cp:lastModifiedBy>
  <cp:revision/>
  <cp:lastPrinted>2025-03-24T03:18:37Z</cp:lastPrinted>
  <dcterms:created xsi:type="dcterms:W3CDTF">2023-01-16T02:34:32Z</dcterms:created>
  <dcterms:modified xsi:type="dcterms:W3CDTF">2025-03-26T06:56:00Z</dcterms:modified>
  <cp:category/>
  <cp:contentStatus/>
</cp:coreProperties>
</file>